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- Coffee Shop Sales Analysis\"/>
    </mc:Choice>
  </mc:AlternateContent>
  <xr:revisionPtr revIDLastSave="0" documentId="13_ncr:1_{33D2A169-FE8B-486F-B9CF-74F4F7F75A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7" l="1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2" i="17"/>
  <c r="M29" i="17"/>
  <c r="M33" i="17"/>
  <c r="M45" i="17"/>
  <c r="M55" i="17"/>
  <c r="M61" i="17"/>
  <c r="M79" i="17"/>
  <c r="M85" i="17"/>
  <c r="M87" i="17"/>
  <c r="M89" i="17"/>
  <c r="M93" i="17"/>
  <c r="M95" i="17"/>
  <c r="M97" i="17"/>
  <c r="M105" i="17"/>
  <c r="M109" i="17"/>
  <c r="M121" i="17"/>
  <c r="M145" i="17"/>
  <c r="M149" i="17"/>
  <c r="M157" i="17"/>
  <c r="M161" i="17"/>
  <c r="M169" i="17"/>
  <c r="M173" i="17"/>
  <c r="M177" i="17"/>
  <c r="M181" i="17"/>
  <c r="M189" i="17"/>
  <c r="M197" i="17"/>
  <c r="M201" i="17"/>
  <c r="M205" i="17"/>
  <c r="M209" i="17"/>
  <c r="M221" i="17"/>
  <c r="M225" i="17"/>
  <c r="I3" i="17"/>
  <c r="J3" i="17"/>
  <c r="K3" i="17"/>
  <c r="L3" i="17"/>
  <c r="M3" i="17" s="1"/>
  <c r="I4" i="17"/>
  <c r="J4" i="17"/>
  <c r="K4" i="17"/>
  <c r="L4" i="17"/>
  <c r="M4" i="17" s="1"/>
  <c r="I5" i="17"/>
  <c r="J5" i="17"/>
  <c r="K5" i="17"/>
  <c r="L5" i="17"/>
  <c r="M5" i="17" s="1"/>
  <c r="I6" i="17"/>
  <c r="J6" i="17"/>
  <c r="K6" i="17"/>
  <c r="L6" i="17"/>
  <c r="M6" i="17" s="1"/>
  <c r="I7" i="17"/>
  <c r="J7" i="17"/>
  <c r="K7" i="17"/>
  <c r="L7" i="17"/>
  <c r="M7" i="17" s="1"/>
  <c r="I8" i="17"/>
  <c r="J8" i="17"/>
  <c r="K8" i="17"/>
  <c r="L8" i="17"/>
  <c r="M8" i="17" s="1"/>
  <c r="I9" i="17"/>
  <c r="J9" i="17"/>
  <c r="K9" i="17"/>
  <c r="L9" i="17"/>
  <c r="M9" i="17" s="1"/>
  <c r="I10" i="17"/>
  <c r="J10" i="17"/>
  <c r="K10" i="17"/>
  <c r="L10" i="17"/>
  <c r="M10" i="17" s="1"/>
  <c r="I11" i="17"/>
  <c r="J11" i="17"/>
  <c r="K11" i="17"/>
  <c r="L11" i="17"/>
  <c r="M11" i="17" s="1"/>
  <c r="I12" i="17"/>
  <c r="J12" i="17"/>
  <c r="K12" i="17"/>
  <c r="L12" i="17"/>
  <c r="M12" i="17" s="1"/>
  <c r="I13" i="17"/>
  <c r="J13" i="17"/>
  <c r="K13" i="17"/>
  <c r="L13" i="17"/>
  <c r="M13" i="17" s="1"/>
  <c r="I14" i="17"/>
  <c r="J14" i="17"/>
  <c r="K14" i="17"/>
  <c r="L14" i="17"/>
  <c r="M14" i="17" s="1"/>
  <c r="I15" i="17"/>
  <c r="J15" i="17"/>
  <c r="K15" i="17"/>
  <c r="L15" i="17"/>
  <c r="M15" i="17" s="1"/>
  <c r="I16" i="17"/>
  <c r="J16" i="17"/>
  <c r="K16" i="17"/>
  <c r="L16" i="17"/>
  <c r="M16" i="17" s="1"/>
  <c r="I17" i="17"/>
  <c r="J17" i="17"/>
  <c r="K17" i="17"/>
  <c r="L17" i="17"/>
  <c r="M17" i="17" s="1"/>
  <c r="I18" i="17"/>
  <c r="J18" i="17"/>
  <c r="K18" i="17"/>
  <c r="L18" i="17"/>
  <c r="M18" i="17" s="1"/>
  <c r="I19" i="17"/>
  <c r="J19" i="17"/>
  <c r="K19" i="17"/>
  <c r="L19" i="17"/>
  <c r="M19" i="17" s="1"/>
  <c r="I20" i="17"/>
  <c r="J20" i="17"/>
  <c r="K20" i="17"/>
  <c r="L20" i="17"/>
  <c r="M20" i="17" s="1"/>
  <c r="I21" i="17"/>
  <c r="J21" i="17"/>
  <c r="K21" i="17"/>
  <c r="L21" i="17"/>
  <c r="M21" i="17" s="1"/>
  <c r="I22" i="17"/>
  <c r="J22" i="17"/>
  <c r="K22" i="17"/>
  <c r="L22" i="17"/>
  <c r="M22" i="17" s="1"/>
  <c r="I23" i="17"/>
  <c r="J23" i="17"/>
  <c r="K23" i="17"/>
  <c r="L23" i="17"/>
  <c r="M23" i="17" s="1"/>
  <c r="I24" i="17"/>
  <c r="J24" i="17"/>
  <c r="K24" i="17"/>
  <c r="L24" i="17"/>
  <c r="M24" i="17" s="1"/>
  <c r="I25" i="17"/>
  <c r="J25" i="17"/>
  <c r="K25" i="17"/>
  <c r="L25" i="17"/>
  <c r="M25" i="17" s="1"/>
  <c r="I26" i="17"/>
  <c r="J26" i="17"/>
  <c r="K26" i="17"/>
  <c r="L26" i="17"/>
  <c r="M26" i="17" s="1"/>
  <c r="I27" i="17"/>
  <c r="J27" i="17"/>
  <c r="K27" i="17"/>
  <c r="L27" i="17"/>
  <c r="M27" i="17" s="1"/>
  <c r="I28" i="17"/>
  <c r="J28" i="17"/>
  <c r="K28" i="17"/>
  <c r="L28" i="17"/>
  <c r="M28" i="17" s="1"/>
  <c r="I29" i="17"/>
  <c r="J29" i="17"/>
  <c r="K29" i="17"/>
  <c r="I30" i="17"/>
  <c r="J30" i="17"/>
  <c r="K30" i="17"/>
  <c r="I31" i="17"/>
  <c r="J31" i="17"/>
  <c r="K31" i="17"/>
  <c r="I32" i="17"/>
  <c r="J32" i="17"/>
  <c r="K32" i="17"/>
  <c r="L29" i="17"/>
  <c r="I33" i="17"/>
  <c r="J33" i="17"/>
  <c r="K33" i="17"/>
  <c r="L30" i="17"/>
  <c r="M30" i="17" s="1"/>
  <c r="I34" i="17"/>
  <c r="J34" i="17"/>
  <c r="K34" i="17"/>
  <c r="L31" i="17"/>
  <c r="M31" i="17" s="1"/>
  <c r="I35" i="17"/>
  <c r="J35" i="17"/>
  <c r="K35" i="17"/>
  <c r="L32" i="17"/>
  <c r="M32" i="17" s="1"/>
  <c r="I36" i="17"/>
  <c r="J36" i="17"/>
  <c r="K36" i="17"/>
  <c r="L33" i="17"/>
  <c r="I37" i="17"/>
  <c r="J37" i="17"/>
  <c r="K37" i="17"/>
  <c r="I38" i="17"/>
  <c r="J38" i="17"/>
  <c r="K38" i="17"/>
  <c r="L34" i="17"/>
  <c r="M34" i="17" s="1"/>
  <c r="I39" i="17"/>
  <c r="J39" i="17"/>
  <c r="K39" i="17"/>
  <c r="L35" i="17"/>
  <c r="M35" i="17" s="1"/>
  <c r="I40" i="17"/>
  <c r="J40" i="17"/>
  <c r="K40" i="17"/>
  <c r="I41" i="17"/>
  <c r="J41" i="17"/>
  <c r="K41" i="17"/>
  <c r="L36" i="17"/>
  <c r="M36" i="17" s="1"/>
  <c r="I42" i="17"/>
  <c r="J42" i="17"/>
  <c r="K42" i="17"/>
  <c r="L37" i="17"/>
  <c r="M37" i="17" s="1"/>
  <c r="I43" i="17"/>
  <c r="J43" i="17"/>
  <c r="K43" i="17"/>
  <c r="L38" i="17"/>
  <c r="M38" i="17" s="1"/>
  <c r="I44" i="17"/>
  <c r="J44" i="17"/>
  <c r="K44" i="17"/>
  <c r="L39" i="17"/>
  <c r="M39" i="17" s="1"/>
  <c r="I45" i="17"/>
  <c r="J45" i="17"/>
  <c r="K45" i="17"/>
  <c r="L40" i="17"/>
  <c r="M40" i="17" s="1"/>
  <c r="I46" i="17"/>
  <c r="J46" i="17"/>
  <c r="K46" i="17"/>
  <c r="L41" i="17"/>
  <c r="M41" i="17" s="1"/>
  <c r="I47" i="17"/>
  <c r="J47" i="17"/>
  <c r="K47" i="17"/>
  <c r="L42" i="17"/>
  <c r="M42" i="17" s="1"/>
  <c r="I48" i="17"/>
  <c r="J48" i="17"/>
  <c r="K48" i="17"/>
  <c r="L43" i="17"/>
  <c r="M43" i="17" s="1"/>
  <c r="I49" i="17"/>
  <c r="J49" i="17"/>
  <c r="K49" i="17"/>
  <c r="L44" i="17"/>
  <c r="M44" i="17" s="1"/>
  <c r="I50" i="17"/>
  <c r="J50" i="17"/>
  <c r="K50" i="17"/>
  <c r="I51" i="17"/>
  <c r="J51" i="17"/>
  <c r="K51" i="17"/>
  <c r="I52" i="17"/>
  <c r="J52" i="17"/>
  <c r="K52" i="17"/>
  <c r="L45" i="17"/>
  <c r="I53" i="17"/>
  <c r="J53" i="17"/>
  <c r="K53" i="17"/>
  <c r="L46" i="17"/>
  <c r="M46" i="17" s="1"/>
  <c r="I54" i="17"/>
  <c r="J54" i="17"/>
  <c r="K54" i="17"/>
  <c r="L47" i="17"/>
  <c r="M47" i="17" s="1"/>
  <c r="I55" i="17"/>
  <c r="J55" i="17"/>
  <c r="K55" i="17"/>
  <c r="I56" i="17"/>
  <c r="J56" i="17"/>
  <c r="K56" i="17"/>
  <c r="L48" i="17"/>
  <c r="M48" i="17" s="1"/>
  <c r="I57" i="17"/>
  <c r="J57" i="17"/>
  <c r="K57" i="17"/>
  <c r="L49" i="17"/>
  <c r="M49" i="17" s="1"/>
  <c r="I58" i="17"/>
  <c r="J58" i="17"/>
  <c r="K58" i="17"/>
  <c r="L50" i="17"/>
  <c r="M50" i="17" s="1"/>
  <c r="I59" i="17"/>
  <c r="J59" i="17"/>
  <c r="K59" i="17"/>
  <c r="L51" i="17"/>
  <c r="M51" i="17" s="1"/>
  <c r="I60" i="17"/>
  <c r="J60" i="17"/>
  <c r="K60" i="17"/>
  <c r="L52" i="17"/>
  <c r="M52" i="17" s="1"/>
  <c r="I61" i="17"/>
  <c r="J61" i="17"/>
  <c r="K61" i="17"/>
  <c r="L53" i="17"/>
  <c r="M53" i="17" s="1"/>
  <c r="I62" i="17"/>
  <c r="J62" i="17"/>
  <c r="K62" i="17"/>
  <c r="I63" i="17"/>
  <c r="J63" i="17"/>
  <c r="K63" i="17"/>
  <c r="L54" i="17"/>
  <c r="M54" i="17" s="1"/>
  <c r="I64" i="17"/>
  <c r="J64" i="17"/>
  <c r="K64" i="17"/>
  <c r="I65" i="17"/>
  <c r="J65" i="17"/>
  <c r="K65" i="17"/>
  <c r="L55" i="17"/>
  <c r="I66" i="17"/>
  <c r="J66" i="17"/>
  <c r="K66" i="17"/>
  <c r="I67" i="17"/>
  <c r="J67" i="17"/>
  <c r="K67" i="17"/>
  <c r="I68" i="17"/>
  <c r="J68" i="17"/>
  <c r="K68" i="17"/>
  <c r="L56" i="17"/>
  <c r="M56" i="17" s="1"/>
  <c r="I69" i="17"/>
  <c r="J69" i="17"/>
  <c r="K69" i="17"/>
  <c r="L57" i="17"/>
  <c r="M57" i="17" s="1"/>
  <c r="I70" i="17"/>
  <c r="J70" i="17"/>
  <c r="K70" i="17"/>
  <c r="L58" i="17"/>
  <c r="M58" i="17" s="1"/>
  <c r="I71" i="17"/>
  <c r="J71" i="17"/>
  <c r="K71" i="17"/>
  <c r="I72" i="17"/>
  <c r="J72" i="17"/>
  <c r="K72" i="17"/>
  <c r="L59" i="17"/>
  <c r="M59" i="17" s="1"/>
  <c r="I73" i="17"/>
  <c r="J73" i="17"/>
  <c r="K73" i="17"/>
  <c r="I74" i="17"/>
  <c r="J74" i="17"/>
  <c r="K74" i="17"/>
  <c r="L60" i="17"/>
  <c r="M60" i="17" s="1"/>
  <c r="I75" i="17"/>
  <c r="J75" i="17"/>
  <c r="K75" i="17"/>
  <c r="I76" i="17"/>
  <c r="J76" i="17"/>
  <c r="K76" i="17"/>
  <c r="L61" i="17"/>
  <c r="I77" i="17"/>
  <c r="J77" i="17"/>
  <c r="K77" i="17"/>
  <c r="L62" i="17"/>
  <c r="M62" i="17" s="1"/>
  <c r="I78" i="17"/>
  <c r="J78" i="17"/>
  <c r="K78" i="17"/>
  <c r="L63" i="17"/>
  <c r="M63" i="17" s="1"/>
  <c r="I79" i="17"/>
  <c r="J79" i="17"/>
  <c r="K79" i="17"/>
  <c r="I80" i="17"/>
  <c r="J80" i="17"/>
  <c r="K80" i="17"/>
  <c r="L64" i="17"/>
  <c r="M64" i="17" s="1"/>
  <c r="I81" i="17"/>
  <c r="J81" i="17"/>
  <c r="K81" i="17"/>
  <c r="L65" i="17"/>
  <c r="M65" i="17" s="1"/>
  <c r="I82" i="17"/>
  <c r="J82" i="17"/>
  <c r="K82" i="17"/>
  <c r="L66" i="17"/>
  <c r="M66" i="17" s="1"/>
  <c r="I83" i="17"/>
  <c r="J83" i="17"/>
  <c r="K83" i="17"/>
  <c r="L67" i="17"/>
  <c r="M67" i="17" s="1"/>
  <c r="I84" i="17"/>
  <c r="J84" i="17"/>
  <c r="K84" i="17"/>
  <c r="L68" i="17"/>
  <c r="M68" i="17" s="1"/>
  <c r="I85" i="17"/>
  <c r="J85" i="17"/>
  <c r="K85" i="17"/>
  <c r="I86" i="17"/>
  <c r="J86" i="17"/>
  <c r="K86" i="17"/>
  <c r="L69" i="17"/>
  <c r="M69" i="17" s="1"/>
  <c r="I87" i="17"/>
  <c r="J87" i="17"/>
  <c r="K87" i="17"/>
  <c r="I88" i="17"/>
  <c r="J88" i="17"/>
  <c r="K88" i="17"/>
  <c r="I89" i="17"/>
  <c r="J89" i="17"/>
  <c r="K89" i="17"/>
  <c r="L70" i="17"/>
  <c r="M70" i="17" s="1"/>
  <c r="I90" i="17"/>
  <c r="J90" i="17"/>
  <c r="K90" i="17"/>
  <c r="L71" i="17"/>
  <c r="M71" i="17" s="1"/>
  <c r="I91" i="17"/>
  <c r="J91" i="17"/>
  <c r="K91" i="17"/>
  <c r="I92" i="17"/>
  <c r="J92" i="17"/>
  <c r="K92" i="17"/>
  <c r="L72" i="17"/>
  <c r="M72" i="17" s="1"/>
  <c r="I93" i="17"/>
  <c r="J93" i="17"/>
  <c r="K93" i="17"/>
  <c r="L73" i="17"/>
  <c r="M73" i="17" s="1"/>
  <c r="I94" i="17"/>
  <c r="J94" i="17"/>
  <c r="K94" i="17"/>
  <c r="L74" i="17"/>
  <c r="M74" i="17" s="1"/>
  <c r="I95" i="17"/>
  <c r="J95" i="17"/>
  <c r="K95" i="17"/>
  <c r="L75" i="17"/>
  <c r="M75" i="17" s="1"/>
  <c r="I96" i="17"/>
  <c r="J96" i="17"/>
  <c r="K96" i="17"/>
  <c r="I97" i="17"/>
  <c r="J97" i="17"/>
  <c r="K97" i="17"/>
  <c r="L76" i="17"/>
  <c r="M76" i="17" s="1"/>
  <c r="I98" i="17"/>
  <c r="J98" i="17"/>
  <c r="K98" i="17"/>
  <c r="L77" i="17"/>
  <c r="M77" i="17" s="1"/>
  <c r="I99" i="17"/>
  <c r="J99" i="17"/>
  <c r="K99" i="17"/>
  <c r="L78" i="17"/>
  <c r="M78" i="17" s="1"/>
  <c r="I100" i="17"/>
  <c r="J100" i="17"/>
  <c r="K100" i="17"/>
  <c r="I101" i="17"/>
  <c r="J101" i="17"/>
  <c r="K101" i="17"/>
  <c r="L79" i="17"/>
  <c r="I102" i="17"/>
  <c r="J102" i="17"/>
  <c r="K102" i="17"/>
  <c r="I103" i="17"/>
  <c r="J103" i="17"/>
  <c r="K103" i="17"/>
  <c r="L80" i="17"/>
  <c r="M80" i="17" s="1"/>
  <c r="I104" i="17"/>
  <c r="J104" i="17"/>
  <c r="K104" i="17"/>
  <c r="I105" i="17"/>
  <c r="J105" i="17"/>
  <c r="K105" i="17"/>
  <c r="I106" i="17"/>
  <c r="J106" i="17"/>
  <c r="K106" i="17"/>
  <c r="L81" i="17"/>
  <c r="M81" i="17" s="1"/>
  <c r="I107" i="17"/>
  <c r="J107" i="17"/>
  <c r="K107" i="17"/>
  <c r="I108" i="17"/>
  <c r="J108" i="17"/>
  <c r="K108" i="17"/>
  <c r="L82" i="17"/>
  <c r="M82" i="17" s="1"/>
  <c r="I109" i="17"/>
  <c r="J109" i="17"/>
  <c r="K109" i="17"/>
  <c r="I110" i="17"/>
  <c r="J110" i="17"/>
  <c r="K110" i="17"/>
  <c r="I111" i="17"/>
  <c r="J111" i="17"/>
  <c r="K111" i="17"/>
  <c r="L83" i="17"/>
  <c r="M83" i="17" s="1"/>
  <c r="I112" i="17"/>
  <c r="J112" i="17"/>
  <c r="K112" i="17"/>
  <c r="L84" i="17"/>
  <c r="M84" i="17" s="1"/>
  <c r="I113" i="17"/>
  <c r="J113" i="17"/>
  <c r="K113" i="17"/>
  <c r="I114" i="17"/>
  <c r="J114" i="17"/>
  <c r="K114" i="17"/>
  <c r="I115" i="17"/>
  <c r="J115" i="17"/>
  <c r="K115" i="17"/>
  <c r="L85" i="17"/>
  <c r="I116" i="17"/>
  <c r="J116" i="17"/>
  <c r="K116" i="17"/>
  <c r="L86" i="17"/>
  <c r="M86" i="17" s="1"/>
  <c r="I117" i="17"/>
  <c r="J117" i="17"/>
  <c r="K117" i="17"/>
  <c r="L87" i="17"/>
  <c r="I118" i="17"/>
  <c r="J118" i="17"/>
  <c r="K118" i="17"/>
  <c r="L88" i="17"/>
  <c r="M88" i="17" s="1"/>
  <c r="I119" i="17"/>
  <c r="J119" i="17"/>
  <c r="K119" i="17"/>
  <c r="L89" i="17"/>
  <c r="I120" i="17"/>
  <c r="J120" i="17"/>
  <c r="K120" i="17"/>
  <c r="I121" i="17"/>
  <c r="J121" i="17"/>
  <c r="K121" i="17"/>
  <c r="L90" i="17"/>
  <c r="M90" i="17" s="1"/>
  <c r="I122" i="17"/>
  <c r="J122" i="17"/>
  <c r="K122" i="17"/>
  <c r="L91" i="17"/>
  <c r="M91" i="17" s="1"/>
  <c r="I123" i="17"/>
  <c r="J123" i="17"/>
  <c r="K123" i="17"/>
  <c r="L92" i="17"/>
  <c r="M92" i="17" s="1"/>
  <c r="I124" i="17"/>
  <c r="J124" i="17"/>
  <c r="K124" i="17"/>
  <c r="L93" i="17"/>
  <c r="I125" i="17"/>
  <c r="J125" i="17"/>
  <c r="K125" i="17"/>
  <c r="I126" i="17"/>
  <c r="J126" i="17"/>
  <c r="K126" i="17"/>
  <c r="I127" i="17"/>
  <c r="J127" i="17"/>
  <c r="K127" i="17"/>
  <c r="I128" i="17"/>
  <c r="J128" i="17"/>
  <c r="K128" i="17"/>
  <c r="I129" i="17"/>
  <c r="J129" i="17"/>
  <c r="K129" i="17"/>
  <c r="I130" i="17"/>
  <c r="J130" i="17"/>
  <c r="K130" i="17"/>
  <c r="I131" i="17"/>
  <c r="J131" i="17"/>
  <c r="K131" i="17"/>
  <c r="L94" i="17"/>
  <c r="M94" i="17" s="1"/>
  <c r="I132" i="17"/>
  <c r="J132" i="17"/>
  <c r="K132" i="17"/>
  <c r="I133" i="17"/>
  <c r="J133" i="17"/>
  <c r="K133" i="17"/>
  <c r="L95" i="17"/>
  <c r="I134" i="17"/>
  <c r="J134" i="17"/>
  <c r="K134" i="17"/>
  <c r="I135" i="17"/>
  <c r="J135" i="17"/>
  <c r="K135" i="17"/>
  <c r="I136" i="17"/>
  <c r="J136" i="17"/>
  <c r="K136" i="17"/>
  <c r="L96" i="17"/>
  <c r="M96" i="17" s="1"/>
  <c r="I137" i="17"/>
  <c r="J137" i="17"/>
  <c r="K137" i="17"/>
  <c r="I138" i="17"/>
  <c r="J138" i="17"/>
  <c r="K138" i="17"/>
  <c r="I139" i="17"/>
  <c r="J139" i="17"/>
  <c r="K139" i="17"/>
  <c r="L97" i="17"/>
  <c r="I140" i="17"/>
  <c r="J140" i="17"/>
  <c r="K140" i="17"/>
  <c r="L98" i="17"/>
  <c r="M98" i="17" s="1"/>
  <c r="I141" i="17"/>
  <c r="J141" i="17"/>
  <c r="K141" i="17"/>
  <c r="I142" i="17"/>
  <c r="J142" i="17"/>
  <c r="K142" i="17"/>
  <c r="L99" i="17"/>
  <c r="M99" i="17" s="1"/>
  <c r="I143" i="17"/>
  <c r="J143" i="17"/>
  <c r="K143" i="17"/>
  <c r="L100" i="17"/>
  <c r="M100" i="17" s="1"/>
  <c r="I144" i="17"/>
  <c r="J144" i="17"/>
  <c r="K144" i="17"/>
  <c r="I145" i="17"/>
  <c r="J145" i="17"/>
  <c r="K145" i="17"/>
  <c r="L101" i="17"/>
  <c r="M101" i="17" s="1"/>
  <c r="I146" i="17"/>
  <c r="J146" i="17"/>
  <c r="K146" i="17"/>
  <c r="L102" i="17"/>
  <c r="M102" i="17" s="1"/>
  <c r="I147" i="17"/>
  <c r="J147" i="17"/>
  <c r="K147" i="17"/>
  <c r="L103" i="17"/>
  <c r="M103" i="17" s="1"/>
  <c r="I148" i="17"/>
  <c r="J148" i="17"/>
  <c r="K148" i="17"/>
  <c r="I149" i="17"/>
  <c r="J149" i="17"/>
  <c r="K149" i="17"/>
  <c r="I150" i="17"/>
  <c r="J150" i="17"/>
  <c r="K150" i="17"/>
  <c r="L104" i="17"/>
  <c r="M104" i="17" s="1"/>
  <c r="I151" i="17"/>
  <c r="J151" i="17"/>
  <c r="K151" i="17"/>
  <c r="L105" i="17"/>
  <c r="I152" i="17"/>
  <c r="J152" i="17"/>
  <c r="K152" i="17"/>
  <c r="I153" i="17"/>
  <c r="J153" i="17"/>
  <c r="K153" i="17"/>
  <c r="I154" i="17"/>
  <c r="J154" i="17"/>
  <c r="K154" i="17"/>
  <c r="L106" i="17"/>
  <c r="M106" i="17" s="1"/>
  <c r="I155" i="17"/>
  <c r="J155" i="17"/>
  <c r="K155" i="17"/>
  <c r="L107" i="17"/>
  <c r="M107" i="17" s="1"/>
  <c r="I156" i="17"/>
  <c r="J156" i="17"/>
  <c r="K156" i="17"/>
  <c r="I157" i="17"/>
  <c r="J157" i="17"/>
  <c r="K157" i="17"/>
  <c r="I158" i="17"/>
  <c r="J158" i="17"/>
  <c r="K158" i="17"/>
  <c r="I159" i="17"/>
  <c r="J159" i="17"/>
  <c r="K159" i="17"/>
  <c r="L108" i="17"/>
  <c r="M108" i="17" s="1"/>
  <c r="I160" i="17"/>
  <c r="J160" i="17"/>
  <c r="K160" i="17"/>
  <c r="L109" i="17"/>
  <c r="I161" i="17"/>
  <c r="J161" i="17"/>
  <c r="K161" i="17"/>
  <c r="L110" i="17"/>
  <c r="M110" i="17" s="1"/>
  <c r="I162" i="17"/>
  <c r="J162" i="17"/>
  <c r="K162" i="17"/>
  <c r="L111" i="17"/>
  <c r="M111" i="17" s="1"/>
  <c r="I163" i="17"/>
  <c r="J163" i="17"/>
  <c r="K163" i="17"/>
  <c r="L112" i="17"/>
  <c r="M112" i="17" s="1"/>
  <c r="I164" i="17"/>
  <c r="J164" i="17"/>
  <c r="K164" i="17"/>
  <c r="I165" i="17"/>
  <c r="J165" i="17"/>
  <c r="K165" i="17"/>
  <c r="L113" i="17"/>
  <c r="M113" i="17" s="1"/>
  <c r="I166" i="17"/>
  <c r="J166" i="17"/>
  <c r="K166" i="17"/>
  <c r="L114" i="17"/>
  <c r="M114" i="17" s="1"/>
  <c r="I167" i="17"/>
  <c r="J167" i="17"/>
  <c r="K167" i="17"/>
  <c r="I168" i="17"/>
  <c r="J168" i="17"/>
  <c r="K168" i="17"/>
  <c r="I169" i="17"/>
  <c r="J169" i="17"/>
  <c r="K169" i="17"/>
  <c r="I170" i="17"/>
  <c r="J170" i="17"/>
  <c r="K170" i="17"/>
  <c r="I171" i="17"/>
  <c r="J171" i="17"/>
  <c r="K171" i="17"/>
  <c r="L115" i="17"/>
  <c r="M115" i="17" s="1"/>
  <c r="I172" i="17"/>
  <c r="J172" i="17"/>
  <c r="K172" i="17"/>
  <c r="I173" i="17"/>
  <c r="J173" i="17"/>
  <c r="K173" i="17"/>
  <c r="I174" i="17"/>
  <c r="J174" i="17"/>
  <c r="K174" i="17"/>
  <c r="I175" i="17"/>
  <c r="J175" i="17"/>
  <c r="K175" i="17"/>
  <c r="I176" i="17"/>
  <c r="J176" i="17"/>
  <c r="K176" i="17"/>
  <c r="L116" i="17"/>
  <c r="M116" i="17" s="1"/>
  <c r="I177" i="17"/>
  <c r="J177" i="17"/>
  <c r="K177" i="17"/>
  <c r="I178" i="17"/>
  <c r="J178" i="17"/>
  <c r="K178" i="17"/>
  <c r="L117" i="17"/>
  <c r="M117" i="17" s="1"/>
  <c r="I179" i="17"/>
  <c r="J179" i="17"/>
  <c r="K179" i="17"/>
  <c r="L118" i="17"/>
  <c r="M118" i="17" s="1"/>
  <c r="I180" i="17"/>
  <c r="J180" i="17"/>
  <c r="K180" i="17"/>
  <c r="L119" i="17"/>
  <c r="M119" i="17" s="1"/>
  <c r="I181" i="17"/>
  <c r="J181" i="17"/>
  <c r="K181" i="17"/>
  <c r="I182" i="17"/>
  <c r="J182" i="17"/>
  <c r="K182" i="17"/>
  <c r="L120" i="17"/>
  <c r="M120" i="17" s="1"/>
  <c r="I183" i="17"/>
  <c r="J183" i="17"/>
  <c r="K183" i="17"/>
  <c r="I184" i="17"/>
  <c r="J184" i="17"/>
  <c r="K184" i="17"/>
  <c r="L121" i="17"/>
  <c r="I185" i="17"/>
  <c r="J185" i="17"/>
  <c r="K185" i="17"/>
  <c r="L122" i="17"/>
  <c r="M122" i="17" s="1"/>
  <c r="I186" i="17"/>
  <c r="J186" i="17"/>
  <c r="K186" i="17"/>
  <c r="L123" i="17"/>
  <c r="M123" i="17" s="1"/>
  <c r="I187" i="17"/>
  <c r="J187" i="17"/>
  <c r="K187" i="17"/>
  <c r="L124" i="17"/>
  <c r="M124" i="17" s="1"/>
  <c r="I188" i="17"/>
  <c r="J188" i="17"/>
  <c r="K188" i="17"/>
  <c r="I189" i="17"/>
  <c r="J189" i="17"/>
  <c r="K189" i="17"/>
  <c r="L125" i="17"/>
  <c r="M125" i="17" s="1"/>
  <c r="I190" i="17"/>
  <c r="J190" i="17"/>
  <c r="K190" i="17"/>
  <c r="L126" i="17"/>
  <c r="M126" i="17" s="1"/>
  <c r="I191" i="17"/>
  <c r="J191" i="17"/>
  <c r="K191" i="17"/>
  <c r="I192" i="17"/>
  <c r="J192" i="17"/>
  <c r="K192" i="17"/>
  <c r="L127" i="17"/>
  <c r="M127" i="17" s="1"/>
  <c r="I193" i="17"/>
  <c r="J193" i="17"/>
  <c r="K193" i="17"/>
  <c r="L128" i="17"/>
  <c r="M128" i="17" s="1"/>
  <c r="I194" i="17"/>
  <c r="J194" i="17"/>
  <c r="K194" i="17"/>
  <c r="L129" i="17"/>
  <c r="M129" i="17" s="1"/>
  <c r="I195" i="17"/>
  <c r="J195" i="17"/>
  <c r="K195" i="17"/>
  <c r="I196" i="17"/>
  <c r="J196" i="17"/>
  <c r="K196" i="17"/>
  <c r="I197" i="17"/>
  <c r="J197" i="17"/>
  <c r="K197" i="17"/>
  <c r="I198" i="17"/>
  <c r="J198" i="17"/>
  <c r="K198" i="17"/>
  <c r="L130" i="17"/>
  <c r="M130" i="17" s="1"/>
  <c r="I199" i="17"/>
  <c r="J199" i="17"/>
  <c r="K199" i="17"/>
  <c r="L131" i="17"/>
  <c r="M131" i="17" s="1"/>
  <c r="I200" i="17"/>
  <c r="J200" i="17"/>
  <c r="K200" i="17"/>
  <c r="I201" i="17"/>
  <c r="J201" i="17"/>
  <c r="K201" i="17"/>
  <c r="I202" i="17"/>
  <c r="J202" i="17"/>
  <c r="K202" i="17"/>
  <c r="L132" i="17"/>
  <c r="M132" i="17" s="1"/>
  <c r="I203" i="17"/>
  <c r="J203" i="17"/>
  <c r="K203" i="17"/>
  <c r="I204" i="17"/>
  <c r="J204" i="17"/>
  <c r="K204" i="17"/>
  <c r="I205" i="17"/>
  <c r="J205" i="17"/>
  <c r="K205" i="17"/>
  <c r="I206" i="17"/>
  <c r="J206" i="17"/>
  <c r="K206" i="17"/>
  <c r="L133" i="17"/>
  <c r="M133" i="17" s="1"/>
  <c r="I207" i="17"/>
  <c r="J207" i="17"/>
  <c r="K207" i="17"/>
  <c r="I208" i="17"/>
  <c r="J208" i="17"/>
  <c r="K208" i="17"/>
  <c r="L134" i="17"/>
  <c r="M134" i="17" s="1"/>
  <c r="I209" i="17"/>
  <c r="J209" i="17"/>
  <c r="K209" i="17"/>
  <c r="I210" i="17"/>
  <c r="J210" i="17"/>
  <c r="K210" i="17"/>
  <c r="I211" i="17"/>
  <c r="J211" i="17"/>
  <c r="K211" i="17"/>
  <c r="I212" i="17"/>
  <c r="J212" i="17"/>
  <c r="K212" i="17"/>
  <c r="I213" i="17"/>
  <c r="J213" i="17"/>
  <c r="K213" i="17"/>
  <c r="I214" i="17"/>
  <c r="J214" i="17"/>
  <c r="K214" i="17"/>
  <c r="I215" i="17"/>
  <c r="J215" i="17"/>
  <c r="K215" i="17"/>
  <c r="L135" i="17"/>
  <c r="M135" i="17" s="1"/>
  <c r="I216" i="17"/>
  <c r="J216" i="17"/>
  <c r="K216" i="17"/>
  <c r="L136" i="17"/>
  <c r="M136" i="17" s="1"/>
  <c r="I217" i="17"/>
  <c r="J217" i="17"/>
  <c r="K217" i="17"/>
  <c r="L137" i="17"/>
  <c r="M137" i="17" s="1"/>
  <c r="I218" i="17"/>
  <c r="J218" i="17"/>
  <c r="K218" i="17"/>
  <c r="L138" i="17"/>
  <c r="M138" i="17" s="1"/>
  <c r="I219" i="17"/>
  <c r="J219" i="17"/>
  <c r="K219" i="17"/>
  <c r="I220" i="17"/>
  <c r="J220" i="17"/>
  <c r="K220" i="17"/>
  <c r="L139" i="17"/>
  <c r="M139" i="17" s="1"/>
  <c r="I221" i="17"/>
  <c r="J221" i="17"/>
  <c r="K221" i="17"/>
  <c r="L140" i="17"/>
  <c r="M140" i="17" s="1"/>
  <c r="I222" i="17"/>
  <c r="J222" i="17"/>
  <c r="K222" i="17"/>
  <c r="L141" i="17"/>
  <c r="M141" i="17" s="1"/>
  <c r="I223" i="17"/>
  <c r="J223" i="17"/>
  <c r="K223" i="17"/>
  <c r="I224" i="17"/>
  <c r="J224" i="17"/>
  <c r="K224" i="17"/>
  <c r="I225" i="17"/>
  <c r="J225" i="17"/>
  <c r="K225" i="17"/>
  <c r="I226" i="17"/>
  <c r="J226" i="17"/>
  <c r="K226" i="17"/>
  <c r="L142" i="17"/>
  <c r="M142" i="17" s="1"/>
  <c r="I227" i="17"/>
  <c r="J227" i="17"/>
  <c r="K227" i="17"/>
  <c r="I228" i="17"/>
  <c r="J228" i="17"/>
  <c r="K228" i="17"/>
  <c r="L143" i="17"/>
  <c r="M143" i="17" s="1"/>
  <c r="I229" i="17"/>
  <c r="J229" i="17"/>
  <c r="K229" i="17"/>
  <c r="I230" i="17"/>
  <c r="J230" i="17"/>
  <c r="K230" i="17"/>
  <c r="L144" i="17"/>
  <c r="M144" i="17" s="1"/>
  <c r="I231" i="17"/>
  <c r="J231" i="17"/>
  <c r="K231" i="17"/>
  <c r="I232" i="17"/>
  <c r="J232" i="17"/>
  <c r="K232" i="17"/>
  <c r="I233" i="17"/>
  <c r="J233" i="17"/>
  <c r="K233" i="17"/>
  <c r="I234" i="17"/>
  <c r="J234" i="17"/>
  <c r="K234" i="17"/>
  <c r="I235" i="17"/>
  <c r="J235" i="17"/>
  <c r="K235" i="17"/>
  <c r="L145" i="17"/>
  <c r="I236" i="17"/>
  <c r="J236" i="17"/>
  <c r="K236" i="17"/>
  <c r="L146" i="17"/>
  <c r="M146" i="17" s="1"/>
  <c r="I237" i="17"/>
  <c r="J237" i="17"/>
  <c r="K237" i="17"/>
  <c r="L147" i="17"/>
  <c r="M147" i="17" s="1"/>
  <c r="I238" i="17"/>
  <c r="J238" i="17"/>
  <c r="K238" i="17"/>
  <c r="I239" i="17"/>
  <c r="J239" i="17"/>
  <c r="K239" i="17"/>
  <c r="I240" i="17"/>
  <c r="J240" i="17"/>
  <c r="K240" i="17"/>
  <c r="L148" i="17"/>
  <c r="M148" i="17" s="1"/>
  <c r="I241" i="17"/>
  <c r="J241" i="17"/>
  <c r="K241" i="17"/>
  <c r="I242" i="17"/>
  <c r="J242" i="17"/>
  <c r="K242" i="17"/>
  <c r="I243" i="17"/>
  <c r="J243" i="17"/>
  <c r="K243" i="17"/>
  <c r="I244" i="17"/>
  <c r="J244" i="17"/>
  <c r="K244" i="17"/>
  <c r="L149" i="17"/>
  <c r="I245" i="17"/>
  <c r="J245" i="17"/>
  <c r="K245" i="17"/>
  <c r="I246" i="17"/>
  <c r="J246" i="17"/>
  <c r="K246" i="17"/>
  <c r="L150" i="17"/>
  <c r="M150" i="17" s="1"/>
  <c r="I247" i="17"/>
  <c r="J247" i="17"/>
  <c r="K247" i="17"/>
  <c r="I248" i="17"/>
  <c r="J248" i="17"/>
  <c r="K248" i="17"/>
  <c r="I249" i="17"/>
  <c r="J249" i="17"/>
  <c r="K249" i="17"/>
  <c r="L151" i="17"/>
  <c r="M151" i="17" s="1"/>
  <c r="I250" i="17"/>
  <c r="J250" i="17"/>
  <c r="K250" i="17"/>
  <c r="L152" i="17"/>
  <c r="M152" i="17" s="1"/>
  <c r="I251" i="17"/>
  <c r="J251" i="17"/>
  <c r="K251" i="17"/>
  <c r="I252" i="17"/>
  <c r="J252" i="17"/>
  <c r="K252" i="17"/>
  <c r="I253" i="17"/>
  <c r="J253" i="17"/>
  <c r="K253" i="17"/>
  <c r="I254" i="17"/>
  <c r="J254" i="17"/>
  <c r="K254" i="17"/>
  <c r="L153" i="17"/>
  <c r="M153" i="17" s="1"/>
  <c r="I255" i="17"/>
  <c r="J255" i="17"/>
  <c r="K255" i="17"/>
  <c r="I256" i="17"/>
  <c r="J256" i="17"/>
  <c r="K256" i="17"/>
  <c r="L154" i="17"/>
  <c r="M154" i="17" s="1"/>
  <c r="I257" i="17"/>
  <c r="J257" i="17"/>
  <c r="K257" i="17"/>
  <c r="L155" i="17"/>
  <c r="M155" i="17" s="1"/>
  <c r="I258" i="17"/>
  <c r="J258" i="17"/>
  <c r="K258" i="17"/>
  <c r="I259" i="17"/>
  <c r="J259" i="17"/>
  <c r="K259" i="17"/>
  <c r="L156" i="17"/>
  <c r="M156" i="17" s="1"/>
  <c r="I260" i="17"/>
  <c r="J260" i="17"/>
  <c r="K260" i="17"/>
  <c r="L157" i="17"/>
  <c r="I261" i="17"/>
  <c r="J261" i="17"/>
  <c r="K261" i="17"/>
  <c r="I262" i="17"/>
  <c r="J262" i="17"/>
  <c r="K262" i="17"/>
  <c r="L158" i="17"/>
  <c r="M158" i="17" s="1"/>
  <c r="I263" i="17"/>
  <c r="J263" i="17"/>
  <c r="K263" i="17"/>
  <c r="L159" i="17"/>
  <c r="M159" i="17" s="1"/>
  <c r="I264" i="17"/>
  <c r="J264" i="17"/>
  <c r="K264" i="17"/>
  <c r="I265" i="17"/>
  <c r="J265" i="17"/>
  <c r="K265" i="17"/>
  <c r="I266" i="17"/>
  <c r="J266" i="17"/>
  <c r="K266" i="17"/>
  <c r="I267" i="17"/>
  <c r="J267" i="17"/>
  <c r="K267" i="17"/>
  <c r="I268" i="17"/>
  <c r="J268" i="17"/>
  <c r="K268" i="17"/>
  <c r="I269" i="17"/>
  <c r="J269" i="17"/>
  <c r="K269" i="17"/>
  <c r="L160" i="17"/>
  <c r="M160" i="17" s="1"/>
  <c r="I270" i="17"/>
  <c r="J270" i="17"/>
  <c r="K270" i="17"/>
  <c r="I271" i="17"/>
  <c r="J271" i="17"/>
  <c r="K271" i="17"/>
  <c r="I272" i="17"/>
  <c r="J272" i="17"/>
  <c r="K272" i="17"/>
  <c r="L161" i="17"/>
  <c r="I273" i="17"/>
  <c r="J273" i="17"/>
  <c r="K273" i="17"/>
  <c r="I274" i="17"/>
  <c r="J274" i="17"/>
  <c r="K274" i="17"/>
  <c r="L162" i="17"/>
  <c r="M162" i="17" s="1"/>
  <c r="I275" i="17"/>
  <c r="J275" i="17"/>
  <c r="K275" i="17"/>
  <c r="I276" i="17"/>
  <c r="J276" i="17"/>
  <c r="K276" i="17"/>
  <c r="L163" i="17"/>
  <c r="M163" i="17" s="1"/>
  <c r="I277" i="17"/>
  <c r="J277" i="17"/>
  <c r="K277" i="17"/>
  <c r="I278" i="17"/>
  <c r="J278" i="17"/>
  <c r="K278" i="17"/>
  <c r="I279" i="17"/>
  <c r="J279" i="17"/>
  <c r="K279" i="17"/>
  <c r="L164" i="17"/>
  <c r="M164" i="17" s="1"/>
  <c r="I280" i="17"/>
  <c r="J280" i="17"/>
  <c r="K280" i="17"/>
  <c r="I281" i="17"/>
  <c r="J281" i="17"/>
  <c r="K281" i="17"/>
  <c r="I282" i="17"/>
  <c r="J282" i="17"/>
  <c r="K282" i="17"/>
  <c r="I283" i="17"/>
  <c r="J283" i="17"/>
  <c r="K283" i="17"/>
  <c r="I284" i="17"/>
  <c r="J284" i="17"/>
  <c r="K284" i="17"/>
  <c r="I285" i="17"/>
  <c r="J285" i="17"/>
  <c r="K285" i="17"/>
  <c r="L165" i="17"/>
  <c r="M165" i="17" s="1"/>
  <c r="I286" i="17"/>
  <c r="J286" i="17"/>
  <c r="K286" i="17"/>
  <c r="I287" i="17"/>
  <c r="J287" i="17"/>
  <c r="K287" i="17"/>
  <c r="I288" i="17"/>
  <c r="J288" i="17"/>
  <c r="K288" i="17"/>
  <c r="L166" i="17"/>
  <c r="M166" i="17" s="1"/>
  <c r="I289" i="17"/>
  <c r="J289" i="17"/>
  <c r="K289" i="17"/>
  <c r="I290" i="17"/>
  <c r="J290" i="17"/>
  <c r="K290" i="17"/>
  <c r="L167" i="17"/>
  <c r="M167" i="17" s="1"/>
  <c r="I291" i="17"/>
  <c r="J291" i="17"/>
  <c r="K291" i="17"/>
  <c r="L168" i="17"/>
  <c r="M168" i="17" s="1"/>
  <c r="I292" i="17"/>
  <c r="J292" i="17"/>
  <c r="K292" i="17"/>
  <c r="I293" i="17"/>
  <c r="J293" i="17"/>
  <c r="K293" i="17"/>
  <c r="I294" i="17"/>
  <c r="J294" i="17"/>
  <c r="K294" i="17"/>
  <c r="I295" i="17"/>
  <c r="J295" i="17"/>
  <c r="K295" i="17"/>
  <c r="I296" i="17"/>
  <c r="J296" i="17"/>
  <c r="K296" i="17"/>
  <c r="I297" i="17"/>
  <c r="J297" i="17"/>
  <c r="K297" i="17"/>
  <c r="I298" i="17"/>
  <c r="J298" i="17"/>
  <c r="K298" i="17"/>
  <c r="I299" i="17"/>
  <c r="J299" i="17"/>
  <c r="K299" i="17"/>
  <c r="L169" i="17"/>
  <c r="I300" i="17"/>
  <c r="J300" i="17"/>
  <c r="K300" i="17"/>
  <c r="L170" i="17"/>
  <c r="M170" i="17" s="1"/>
  <c r="I301" i="17"/>
  <c r="J301" i="17"/>
  <c r="K301" i="17"/>
  <c r="I302" i="17"/>
  <c r="J302" i="17"/>
  <c r="K302" i="17"/>
  <c r="I303" i="17"/>
  <c r="J303" i="17"/>
  <c r="K303" i="17"/>
  <c r="I304" i="17"/>
  <c r="J304" i="17"/>
  <c r="K304" i="17"/>
  <c r="I305" i="17"/>
  <c r="J305" i="17"/>
  <c r="K305" i="17"/>
  <c r="L171" i="17"/>
  <c r="M171" i="17" s="1"/>
  <c r="I306" i="17"/>
  <c r="J306" i="17"/>
  <c r="K306" i="17"/>
  <c r="I307" i="17"/>
  <c r="J307" i="17"/>
  <c r="K307" i="17"/>
  <c r="I308" i="17"/>
  <c r="J308" i="17"/>
  <c r="K308" i="17"/>
  <c r="I309" i="17"/>
  <c r="J309" i="17"/>
  <c r="K309" i="17"/>
  <c r="I310" i="17"/>
  <c r="J310" i="17"/>
  <c r="K310" i="17"/>
  <c r="I311" i="17"/>
  <c r="J311" i="17"/>
  <c r="K311" i="17"/>
  <c r="L172" i="17"/>
  <c r="M172" i="17" s="1"/>
  <c r="I312" i="17"/>
  <c r="J312" i="17"/>
  <c r="K312" i="17"/>
  <c r="L173" i="17"/>
  <c r="I313" i="17"/>
  <c r="J313" i="17"/>
  <c r="K313" i="17"/>
  <c r="L174" i="17"/>
  <c r="M174" i="17" s="1"/>
  <c r="I314" i="17"/>
  <c r="J314" i="17"/>
  <c r="K314" i="17"/>
  <c r="I315" i="17"/>
  <c r="J315" i="17"/>
  <c r="K315" i="17"/>
  <c r="I316" i="17"/>
  <c r="J316" i="17"/>
  <c r="K316" i="17"/>
  <c r="L175" i="17"/>
  <c r="M175" i="17" s="1"/>
  <c r="I317" i="17"/>
  <c r="J317" i="17"/>
  <c r="K317" i="17"/>
  <c r="I318" i="17"/>
  <c r="J318" i="17"/>
  <c r="K318" i="17"/>
  <c r="I319" i="17"/>
  <c r="J319" i="17"/>
  <c r="K319" i="17"/>
  <c r="I320" i="17"/>
  <c r="J320" i="17"/>
  <c r="K320" i="17"/>
  <c r="I321" i="17"/>
  <c r="J321" i="17"/>
  <c r="K321" i="17"/>
  <c r="I322" i="17"/>
  <c r="J322" i="17"/>
  <c r="K322" i="17"/>
  <c r="I323" i="17"/>
  <c r="J323" i="17"/>
  <c r="K323" i="17"/>
  <c r="I324" i="17"/>
  <c r="J324" i="17"/>
  <c r="K324" i="17"/>
  <c r="I325" i="17"/>
  <c r="J325" i="17"/>
  <c r="K325" i="17"/>
  <c r="I326" i="17"/>
  <c r="J326" i="17"/>
  <c r="K326" i="17"/>
  <c r="L176" i="17"/>
  <c r="M176" i="17" s="1"/>
  <c r="I327" i="17"/>
  <c r="J327" i="17"/>
  <c r="K327" i="17"/>
  <c r="I328" i="17"/>
  <c r="J328" i="17"/>
  <c r="K328" i="17"/>
  <c r="I329" i="17"/>
  <c r="J329" i="17"/>
  <c r="K329" i="17"/>
  <c r="I330" i="17"/>
  <c r="J330" i="17"/>
  <c r="K330" i="17"/>
  <c r="I331" i="17"/>
  <c r="J331" i="17"/>
  <c r="K331" i="17"/>
  <c r="L177" i="17"/>
  <c r="I332" i="17"/>
  <c r="J332" i="17"/>
  <c r="K332" i="17"/>
  <c r="I333" i="17"/>
  <c r="J333" i="17"/>
  <c r="K333" i="17"/>
  <c r="L178" i="17"/>
  <c r="M178" i="17" s="1"/>
  <c r="I334" i="17"/>
  <c r="J334" i="17"/>
  <c r="K334" i="17"/>
  <c r="I335" i="17"/>
  <c r="J335" i="17"/>
  <c r="K335" i="17"/>
  <c r="I336" i="17"/>
  <c r="J336" i="17"/>
  <c r="K336" i="17"/>
  <c r="I337" i="17"/>
  <c r="J337" i="17"/>
  <c r="K337" i="17"/>
  <c r="L179" i="17"/>
  <c r="M179" i="17" s="1"/>
  <c r="I338" i="17"/>
  <c r="J338" i="17"/>
  <c r="K338" i="17"/>
  <c r="L180" i="17"/>
  <c r="M180" i="17" s="1"/>
  <c r="I339" i="17"/>
  <c r="J339" i="17"/>
  <c r="K339" i="17"/>
  <c r="L181" i="17"/>
  <c r="I340" i="17"/>
  <c r="J340" i="17"/>
  <c r="K340" i="17"/>
  <c r="I341" i="17"/>
  <c r="J341" i="17"/>
  <c r="K341" i="17"/>
  <c r="I342" i="17"/>
  <c r="J342" i="17"/>
  <c r="K342" i="17"/>
  <c r="I343" i="17"/>
  <c r="J343" i="17"/>
  <c r="K343" i="17"/>
  <c r="I344" i="17"/>
  <c r="J344" i="17"/>
  <c r="K344" i="17"/>
  <c r="I345" i="17"/>
  <c r="J345" i="17"/>
  <c r="K345" i="17"/>
  <c r="I346" i="17"/>
  <c r="J346" i="17"/>
  <c r="K346" i="17"/>
  <c r="I347" i="17"/>
  <c r="J347" i="17"/>
  <c r="K347" i="17"/>
  <c r="I348" i="17"/>
  <c r="J348" i="17"/>
  <c r="K348" i="17"/>
  <c r="I349" i="17"/>
  <c r="J349" i="17"/>
  <c r="K349" i="17"/>
  <c r="I350" i="17"/>
  <c r="J350" i="17"/>
  <c r="K350" i="17"/>
  <c r="I351" i="17"/>
  <c r="J351" i="17"/>
  <c r="K351" i="17"/>
  <c r="I352" i="17"/>
  <c r="J352" i="17"/>
  <c r="K352" i="17"/>
  <c r="I353" i="17"/>
  <c r="J353" i="17"/>
  <c r="K353" i="17"/>
  <c r="I354" i="17"/>
  <c r="J354" i="17"/>
  <c r="K354" i="17"/>
  <c r="I355" i="17"/>
  <c r="J355" i="17"/>
  <c r="K355" i="17"/>
  <c r="I356" i="17"/>
  <c r="J356" i="17"/>
  <c r="K356" i="17"/>
  <c r="I357" i="17"/>
  <c r="J357" i="17"/>
  <c r="K357" i="17"/>
  <c r="I358" i="17"/>
  <c r="J358" i="17"/>
  <c r="K358" i="17"/>
  <c r="I359" i="17"/>
  <c r="J359" i="17"/>
  <c r="K359" i="17"/>
  <c r="I360" i="17"/>
  <c r="J360" i="17"/>
  <c r="K360" i="17"/>
  <c r="I361" i="17"/>
  <c r="J361" i="17"/>
  <c r="K361" i="17"/>
  <c r="I362" i="17"/>
  <c r="J362" i="17"/>
  <c r="K362" i="17"/>
  <c r="I363" i="17"/>
  <c r="J363" i="17"/>
  <c r="K363" i="17"/>
  <c r="I364" i="17"/>
  <c r="J364" i="17"/>
  <c r="K364" i="17"/>
  <c r="L182" i="17"/>
  <c r="M182" i="17" s="1"/>
  <c r="I365" i="17"/>
  <c r="J365" i="17"/>
  <c r="K365" i="17"/>
  <c r="I366" i="17"/>
  <c r="J366" i="17"/>
  <c r="K366" i="17"/>
  <c r="I367" i="17"/>
  <c r="J367" i="17"/>
  <c r="K367" i="17"/>
  <c r="I368" i="17"/>
  <c r="J368" i="17"/>
  <c r="K368" i="17"/>
  <c r="L183" i="17"/>
  <c r="M183" i="17" s="1"/>
  <c r="I369" i="17"/>
  <c r="J369" i="17"/>
  <c r="K369" i="17"/>
  <c r="I370" i="17"/>
  <c r="J370" i="17"/>
  <c r="K370" i="17"/>
  <c r="I371" i="17"/>
  <c r="J371" i="17"/>
  <c r="K371" i="17"/>
  <c r="L184" i="17"/>
  <c r="M184" i="17" s="1"/>
  <c r="I372" i="17"/>
  <c r="J372" i="17"/>
  <c r="K372" i="17"/>
  <c r="I373" i="17"/>
  <c r="J373" i="17"/>
  <c r="K373" i="17"/>
  <c r="L185" i="17"/>
  <c r="M185" i="17" s="1"/>
  <c r="I374" i="17"/>
  <c r="J374" i="17"/>
  <c r="K374" i="17"/>
  <c r="L186" i="17"/>
  <c r="M186" i="17" s="1"/>
  <c r="I375" i="17"/>
  <c r="J375" i="17"/>
  <c r="K375" i="17"/>
  <c r="I376" i="17"/>
  <c r="J376" i="17"/>
  <c r="K376" i="17"/>
  <c r="I377" i="17"/>
  <c r="J377" i="17"/>
  <c r="K377" i="17"/>
  <c r="L187" i="17"/>
  <c r="M187" i="17" s="1"/>
  <c r="I378" i="17"/>
  <c r="J378" i="17"/>
  <c r="K378" i="17"/>
  <c r="I379" i="17"/>
  <c r="J379" i="17"/>
  <c r="K379" i="17"/>
  <c r="I380" i="17"/>
  <c r="J380" i="17"/>
  <c r="K380" i="17"/>
  <c r="I381" i="17"/>
  <c r="J381" i="17"/>
  <c r="K381" i="17"/>
  <c r="I382" i="17"/>
  <c r="J382" i="17"/>
  <c r="K382" i="17"/>
  <c r="I383" i="17"/>
  <c r="J383" i="17"/>
  <c r="K383" i="17"/>
  <c r="I384" i="17"/>
  <c r="J384" i="17"/>
  <c r="K384" i="17"/>
  <c r="I385" i="17"/>
  <c r="J385" i="17"/>
  <c r="K385" i="17"/>
  <c r="I386" i="17"/>
  <c r="J386" i="17"/>
  <c r="K386" i="17"/>
  <c r="I387" i="17"/>
  <c r="J387" i="17"/>
  <c r="K387" i="17"/>
  <c r="I388" i="17"/>
  <c r="J388" i="17"/>
  <c r="K388" i="17"/>
  <c r="I389" i="17"/>
  <c r="J389" i="17"/>
  <c r="K389" i="17"/>
  <c r="I390" i="17"/>
  <c r="J390" i="17"/>
  <c r="K390" i="17"/>
  <c r="I391" i="17"/>
  <c r="J391" i="17"/>
  <c r="K391" i="17"/>
  <c r="I392" i="17"/>
  <c r="J392" i="17"/>
  <c r="K392" i="17"/>
  <c r="I393" i="17"/>
  <c r="J393" i="17"/>
  <c r="K393" i="17"/>
  <c r="I394" i="17"/>
  <c r="J394" i="17"/>
  <c r="K394" i="17"/>
  <c r="I395" i="17"/>
  <c r="J395" i="17"/>
  <c r="K395" i="17"/>
  <c r="I396" i="17"/>
  <c r="J396" i="17"/>
  <c r="K396" i="17"/>
  <c r="I397" i="17"/>
  <c r="J397" i="17"/>
  <c r="K397" i="17"/>
  <c r="I398" i="17"/>
  <c r="J398" i="17"/>
  <c r="K398" i="17"/>
  <c r="I399" i="17"/>
  <c r="J399" i="17"/>
  <c r="K399" i="17"/>
  <c r="I400" i="17"/>
  <c r="J400" i="17"/>
  <c r="K400" i="17"/>
  <c r="I401" i="17"/>
  <c r="J401" i="17"/>
  <c r="K401" i="17"/>
  <c r="L188" i="17"/>
  <c r="M188" i="17" s="1"/>
  <c r="I402" i="17"/>
  <c r="J402" i="17"/>
  <c r="K402" i="17"/>
  <c r="L189" i="17"/>
  <c r="I403" i="17"/>
  <c r="J403" i="17"/>
  <c r="K403" i="17"/>
  <c r="I404" i="17"/>
  <c r="J404" i="17"/>
  <c r="K404" i="17"/>
  <c r="L190" i="17"/>
  <c r="M190" i="17" s="1"/>
  <c r="I405" i="17"/>
  <c r="J405" i="17"/>
  <c r="K405" i="17"/>
  <c r="I406" i="17"/>
  <c r="J406" i="17"/>
  <c r="K406" i="17"/>
  <c r="I407" i="17"/>
  <c r="J407" i="17"/>
  <c r="K407" i="17"/>
  <c r="L191" i="17"/>
  <c r="M191" i="17" s="1"/>
  <c r="I408" i="17"/>
  <c r="J408" i="17"/>
  <c r="K408" i="17"/>
  <c r="I409" i="17"/>
  <c r="J409" i="17"/>
  <c r="K409" i="17"/>
  <c r="L192" i="17"/>
  <c r="M192" i="17" s="1"/>
  <c r="I410" i="17"/>
  <c r="J410" i="17"/>
  <c r="K410" i="17"/>
  <c r="I411" i="17"/>
  <c r="J411" i="17"/>
  <c r="K411" i="17"/>
  <c r="I412" i="17"/>
  <c r="J412" i="17"/>
  <c r="K412" i="17"/>
  <c r="I413" i="17"/>
  <c r="J413" i="17"/>
  <c r="K413" i="17"/>
  <c r="I414" i="17"/>
  <c r="J414" i="17"/>
  <c r="K414" i="17"/>
  <c r="I415" i="17"/>
  <c r="J415" i="17"/>
  <c r="K415" i="17"/>
  <c r="I416" i="17"/>
  <c r="J416" i="17"/>
  <c r="K416" i="17"/>
  <c r="I417" i="17"/>
  <c r="J417" i="17"/>
  <c r="K417" i="17"/>
  <c r="L193" i="17"/>
  <c r="M193" i="17" s="1"/>
  <c r="I418" i="17"/>
  <c r="J418" i="17"/>
  <c r="K418" i="17"/>
  <c r="I419" i="17"/>
  <c r="J419" i="17"/>
  <c r="K419" i="17"/>
  <c r="I420" i="17"/>
  <c r="J420" i="17"/>
  <c r="K420" i="17"/>
  <c r="I421" i="17"/>
  <c r="J421" i="17"/>
  <c r="K421" i="17"/>
  <c r="L194" i="17"/>
  <c r="M194" i="17" s="1"/>
  <c r="I422" i="17"/>
  <c r="J422" i="17"/>
  <c r="K422" i="17"/>
  <c r="I423" i="17"/>
  <c r="J423" i="17"/>
  <c r="K423" i="17"/>
  <c r="L195" i="17"/>
  <c r="M195" i="17" s="1"/>
  <c r="I424" i="17"/>
  <c r="J424" i="17"/>
  <c r="K424" i="17"/>
  <c r="I425" i="17"/>
  <c r="J425" i="17"/>
  <c r="K425" i="17"/>
  <c r="I426" i="17"/>
  <c r="J426" i="17"/>
  <c r="K426" i="17"/>
  <c r="L196" i="17"/>
  <c r="M196" i="17" s="1"/>
  <c r="I427" i="17"/>
  <c r="J427" i="17"/>
  <c r="K427" i="17"/>
  <c r="I428" i="17"/>
  <c r="J428" i="17"/>
  <c r="K428" i="17"/>
  <c r="I429" i="17"/>
  <c r="J429" i="17"/>
  <c r="K429" i="17"/>
  <c r="I430" i="17"/>
  <c r="J430" i="17"/>
  <c r="K430" i="17"/>
  <c r="I431" i="17"/>
  <c r="J431" i="17"/>
  <c r="K431" i="17"/>
  <c r="I432" i="17"/>
  <c r="J432" i="17"/>
  <c r="K432" i="17"/>
  <c r="L197" i="17"/>
  <c r="I433" i="17"/>
  <c r="J433" i="17"/>
  <c r="K433" i="17"/>
  <c r="L198" i="17"/>
  <c r="M198" i="17" s="1"/>
  <c r="I434" i="17"/>
  <c r="J434" i="17"/>
  <c r="K434" i="17"/>
  <c r="I435" i="17"/>
  <c r="J435" i="17"/>
  <c r="K435" i="17"/>
  <c r="L199" i="17"/>
  <c r="M199" i="17" s="1"/>
  <c r="I436" i="17"/>
  <c r="J436" i="17"/>
  <c r="K436" i="17"/>
  <c r="L200" i="17"/>
  <c r="M200" i="17" s="1"/>
  <c r="I437" i="17"/>
  <c r="J437" i="17"/>
  <c r="K437" i="17"/>
  <c r="I438" i="17"/>
  <c r="J438" i="17"/>
  <c r="K438" i="17"/>
  <c r="I439" i="17"/>
  <c r="J439" i="17"/>
  <c r="K439" i="17"/>
  <c r="I440" i="17"/>
  <c r="J440" i="17"/>
  <c r="K440" i="17"/>
  <c r="I441" i="17"/>
  <c r="J441" i="17"/>
  <c r="K441" i="17"/>
  <c r="I442" i="17"/>
  <c r="J442" i="17"/>
  <c r="K442" i="17"/>
  <c r="I443" i="17"/>
  <c r="J443" i="17"/>
  <c r="K443" i="17"/>
  <c r="I444" i="17"/>
  <c r="J444" i="17"/>
  <c r="K444" i="17"/>
  <c r="L201" i="17"/>
  <c r="I445" i="17"/>
  <c r="J445" i="17"/>
  <c r="K445" i="17"/>
  <c r="I446" i="17"/>
  <c r="J446" i="17"/>
  <c r="K446" i="17"/>
  <c r="L202" i="17"/>
  <c r="M202" i="17" s="1"/>
  <c r="I447" i="17"/>
  <c r="J447" i="17"/>
  <c r="K447" i="17"/>
  <c r="L203" i="17"/>
  <c r="M203" i="17" s="1"/>
  <c r="I448" i="17"/>
  <c r="J448" i="17"/>
  <c r="K448" i="17"/>
  <c r="I449" i="17"/>
  <c r="J449" i="17"/>
  <c r="K449" i="17"/>
  <c r="I450" i="17"/>
  <c r="J450" i="17"/>
  <c r="K450" i="17"/>
  <c r="I451" i="17"/>
  <c r="J451" i="17"/>
  <c r="K451" i="17"/>
  <c r="I452" i="17"/>
  <c r="J452" i="17"/>
  <c r="K452" i="17"/>
  <c r="I453" i="17"/>
  <c r="J453" i="17"/>
  <c r="K453" i="17"/>
  <c r="I454" i="17"/>
  <c r="J454" i="17"/>
  <c r="K454" i="17"/>
  <c r="I455" i="17"/>
  <c r="J455" i="17"/>
  <c r="K455" i="17"/>
  <c r="I456" i="17"/>
  <c r="J456" i="17"/>
  <c r="K456" i="17"/>
  <c r="I457" i="17"/>
  <c r="J457" i="17"/>
  <c r="K457" i="17"/>
  <c r="I458" i="17"/>
  <c r="J458" i="17"/>
  <c r="K458" i="17"/>
  <c r="I459" i="17"/>
  <c r="J459" i="17"/>
  <c r="K459" i="17"/>
  <c r="L204" i="17"/>
  <c r="M204" i="17" s="1"/>
  <c r="I460" i="17"/>
  <c r="J460" i="17"/>
  <c r="K460" i="17"/>
  <c r="I461" i="17"/>
  <c r="J461" i="17"/>
  <c r="K461" i="17"/>
  <c r="I462" i="17"/>
  <c r="J462" i="17"/>
  <c r="K462" i="17"/>
  <c r="I463" i="17"/>
  <c r="J463" i="17"/>
  <c r="K463" i="17"/>
  <c r="L205" i="17"/>
  <c r="I464" i="17"/>
  <c r="J464" i="17"/>
  <c r="K464" i="17"/>
  <c r="I465" i="17"/>
  <c r="J465" i="17"/>
  <c r="K465" i="17"/>
  <c r="I466" i="17"/>
  <c r="J466" i="17"/>
  <c r="K466" i="17"/>
  <c r="I467" i="17"/>
  <c r="J467" i="17"/>
  <c r="K467" i="17"/>
  <c r="I468" i="17"/>
  <c r="J468" i="17"/>
  <c r="K468" i="17"/>
  <c r="I469" i="17"/>
  <c r="J469" i="17"/>
  <c r="K469" i="17"/>
  <c r="I470" i="17"/>
  <c r="J470" i="17"/>
  <c r="K470" i="17"/>
  <c r="I471" i="17"/>
  <c r="J471" i="17"/>
  <c r="K471" i="17"/>
  <c r="I472" i="17"/>
  <c r="J472" i="17"/>
  <c r="K472" i="17"/>
  <c r="I473" i="17"/>
  <c r="J473" i="17"/>
  <c r="K473" i="17"/>
  <c r="I474" i="17"/>
  <c r="J474" i="17"/>
  <c r="K474" i="17"/>
  <c r="I475" i="17"/>
  <c r="J475" i="17"/>
  <c r="K475" i="17"/>
  <c r="I476" i="17"/>
  <c r="J476" i="17"/>
  <c r="K476" i="17"/>
  <c r="L206" i="17"/>
  <c r="M206" i="17" s="1"/>
  <c r="I477" i="17"/>
  <c r="J477" i="17"/>
  <c r="K477" i="17"/>
  <c r="I478" i="17"/>
  <c r="J478" i="17"/>
  <c r="K478" i="17"/>
  <c r="I479" i="17"/>
  <c r="J479" i="17"/>
  <c r="K479" i="17"/>
  <c r="I480" i="17"/>
  <c r="J480" i="17"/>
  <c r="K480" i="17"/>
  <c r="I481" i="17"/>
  <c r="J481" i="17"/>
  <c r="K481" i="17"/>
  <c r="L207" i="17"/>
  <c r="M207" i="17" s="1"/>
  <c r="I482" i="17"/>
  <c r="J482" i="17"/>
  <c r="K482" i="17"/>
  <c r="I483" i="17"/>
  <c r="J483" i="17"/>
  <c r="K483" i="17"/>
  <c r="L208" i="17"/>
  <c r="M208" i="17" s="1"/>
  <c r="I484" i="17"/>
  <c r="J484" i="17"/>
  <c r="K484" i="17"/>
  <c r="I485" i="17"/>
  <c r="J485" i="17"/>
  <c r="K485" i="17"/>
  <c r="I486" i="17"/>
  <c r="J486" i="17"/>
  <c r="K486" i="17"/>
  <c r="I487" i="17"/>
  <c r="J487" i="17"/>
  <c r="K487" i="17"/>
  <c r="I488" i="17"/>
  <c r="J488" i="17"/>
  <c r="K488" i="17"/>
  <c r="I489" i="17"/>
  <c r="J489" i="17"/>
  <c r="K489" i="17"/>
  <c r="I490" i="17"/>
  <c r="J490" i="17"/>
  <c r="K490" i="17"/>
  <c r="I491" i="17"/>
  <c r="J491" i="17"/>
  <c r="K491" i="17"/>
  <c r="L209" i="17"/>
  <c r="I492" i="17"/>
  <c r="J492" i="17"/>
  <c r="K492" i="17"/>
  <c r="I493" i="17"/>
  <c r="J493" i="17"/>
  <c r="K493" i="17"/>
  <c r="I494" i="17"/>
  <c r="J494" i="17"/>
  <c r="K494" i="17"/>
  <c r="I495" i="17"/>
  <c r="J495" i="17"/>
  <c r="K495" i="17"/>
  <c r="I496" i="17"/>
  <c r="J496" i="17"/>
  <c r="K496" i="17"/>
  <c r="I497" i="17"/>
  <c r="J497" i="17"/>
  <c r="K497" i="17"/>
  <c r="L210" i="17"/>
  <c r="M210" i="17" s="1"/>
  <c r="I498" i="17"/>
  <c r="J498" i="17"/>
  <c r="K498" i="17"/>
  <c r="I499" i="17"/>
  <c r="J499" i="17"/>
  <c r="K499" i="17"/>
  <c r="I500" i="17"/>
  <c r="J500" i="17"/>
  <c r="K500" i="17"/>
  <c r="I501" i="17"/>
  <c r="J501" i="17"/>
  <c r="K501" i="17"/>
  <c r="I502" i="17"/>
  <c r="J502" i="17"/>
  <c r="K502" i="17"/>
  <c r="I503" i="17"/>
  <c r="J503" i="17"/>
  <c r="K503" i="17"/>
  <c r="I504" i="17"/>
  <c r="J504" i="17"/>
  <c r="K504" i="17"/>
  <c r="L211" i="17"/>
  <c r="M211" i="17" s="1"/>
  <c r="I505" i="17"/>
  <c r="J505" i="17"/>
  <c r="K505" i="17"/>
  <c r="I506" i="17"/>
  <c r="J506" i="17"/>
  <c r="K506" i="17"/>
  <c r="L212" i="17"/>
  <c r="M212" i="17" s="1"/>
  <c r="I507" i="17"/>
  <c r="J507" i="17"/>
  <c r="K507" i="17"/>
  <c r="I508" i="17"/>
  <c r="J508" i="17"/>
  <c r="K508" i="17"/>
  <c r="I509" i="17"/>
  <c r="J509" i="17"/>
  <c r="K509" i="17"/>
  <c r="I510" i="17"/>
  <c r="J510" i="17"/>
  <c r="K510" i="17"/>
  <c r="I511" i="17"/>
  <c r="J511" i="17"/>
  <c r="K511" i="17"/>
  <c r="I512" i="17"/>
  <c r="J512" i="17"/>
  <c r="K512" i="17"/>
  <c r="I513" i="17"/>
  <c r="J513" i="17"/>
  <c r="K513" i="17"/>
  <c r="I514" i="17"/>
  <c r="J514" i="17"/>
  <c r="K514" i="17"/>
  <c r="I515" i="17"/>
  <c r="J515" i="17"/>
  <c r="K515" i="17"/>
  <c r="I516" i="17"/>
  <c r="J516" i="17"/>
  <c r="K516" i="17"/>
  <c r="I517" i="17"/>
  <c r="J517" i="17"/>
  <c r="K517" i="17"/>
  <c r="I518" i="17"/>
  <c r="J518" i="17"/>
  <c r="K518" i="17"/>
  <c r="L213" i="17"/>
  <c r="M213" i="17" s="1"/>
  <c r="I519" i="17"/>
  <c r="J519" i="17"/>
  <c r="K519" i="17"/>
  <c r="I520" i="17"/>
  <c r="J520" i="17"/>
  <c r="K520" i="17"/>
  <c r="I521" i="17"/>
  <c r="J521" i="17"/>
  <c r="K521" i="17"/>
  <c r="L214" i="17"/>
  <c r="M214" i="17" s="1"/>
  <c r="I522" i="17"/>
  <c r="J522" i="17"/>
  <c r="K522" i="17"/>
  <c r="I523" i="17"/>
  <c r="J523" i="17"/>
  <c r="K523" i="17"/>
  <c r="I524" i="17"/>
  <c r="J524" i="17"/>
  <c r="K524" i="17"/>
  <c r="I525" i="17"/>
  <c r="J525" i="17"/>
  <c r="K525" i="17"/>
  <c r="I526" i="17"/>
  <c r="J526" i="17"/>
  <c r="K526" i="17"/>
  <c r="I527" i="17"/>
  <c r="J527" i="17"/>
  <c r="K527" i="17"/>
  <c r="I528" i="17"/>
  <c r="J528" i="17"/>
  <c r="K528" i="17"/>
  <c r="I529" i="17"/>
  <c r="J529" i="17"/>
  <c r="K529" i="17"/>
  <c r="I530" i="17"/>
  <c r="J530" i="17"/>
  <c r="K530" i="17"/>
  <c r="I531" i="17"/>
  <c r="J531" i="17"/>
  <c r="K531" i="17"/>
  <c r="I532" i="17"/>
  <c r="J532" i="17"/>
  <c r="K532" i="17"/>
  <c r="I533" i="17"/>
  <c r="J533" i="17"/>
  <c r="K533" i="17"/>
  <c r="I534" i="17"/>
  <c r="J534" i="17"/>
  <c r="K534" i="17"/>
  <c r="I535" i="17"/>
  <c r="J535" i="17"/>
  <c r="K535" i="17"/>
  <c r="I536" i="17"/>
  <c r="J536" i="17"/>
  <c r="K536" i="17"/>
  <c r="I537" i="17"/>
  <c r="J537" i="17"/>
  <c r="K537" i="17"/>
  <c r="I538" i="17"/>
  <c r="J538" i="17"/>
  <c r="K538" i="17"/>
  <c r="I539" i="17"/>
  <c r="J539" i="17"/>
  <c r="K539" i="17"/>
  <c r="I540" i="17"/>
  <c r="J540" i="17"/>
  <c r="K540" i="17"/>
  <c r="I541" i="17"/>
  <c r="J541" i="17"/>
  <c r="K541" i="17"/>
  <c r="I542" i="17"/>
  <c r="J542" i="17"/>
  <c r="K542" i="17"/>
  <c r="I543" i="17"/>
  <c r="J543" i="17"/>
  <c r="K543" i="17"/>
  <c r="I544" i="17"/>
  <c r="J544" i="17"/>
  <c r="K544" i="17"/>
  <c r="I545" i="17"/>
  <c r="J545" i="17"/>
  <c r="K545" i="17"/>
  <c r="I546" i="17"/>
  <c r="J546" i="17"/>
  <c r="K546" i="17"/>
  <c r="I547" i="17"/>
  <c r="J547" i="17"/>
  <c r="K547" i="17"/>
  <c r="I548" i="17"/>
  <c r="J548" i="17"/>
  <c r="K548" i="17"/>
  <c r="I549" i="17"/>
  <c r="J549" i="17"/>
  <c r="K549" i="17"/>
  <c r="I550" i="17"/>
  <c r="J550" i="17"/>
  <c r="K550" i="17"/>
  <c r="I551" i="17"/>
  <c r="J551" i="17"/>
  <c r="K551" i="17"/>
  <c r="L215" i="17"/>
  <c r="M215" i="17" s="1"/>
  <c r="I552" i="17"/>
  <c r="J552" i="17"/>
  <c r="K552" i="17"/>
  <c r="I553" i="17"/>
  <c r="J553" i="17"/>
  <c r="K553" i="17"/>
  <c r="I554" i="17"/>
  <c r="J554" i="17"/>
  <c r="K554" i="17"/>
  <c r="I555" i="17"/>
  <c r="J555" i="17"/>
  <c r="K555" i="17"/>
  <c r="I556" i="17"/>
  <c r="J556" i="17"/>
  <c r="K556" i="17"/>
  <c r="I557" i="17"/>
  <c r="J557" i="17"/>
  <c r="K557" i="17"/>
  <c r="I558" i="17"/>
  <c r="J558" i="17"/>
  <c r="K558" i="17"/>
  <c r="I559" i="17"/>
  <c r="J559" i="17"/>
  <c r="K559" i="17"/>
  <c r="I560" i="17"/>
  <c r="J560" i="17"/>
  <c r="K560" i="17"/>
  <c r="I561" i="17"/>
  <c r="J561" i="17"/>
  <c r="K561" i="17"/>
  <c r="I562" i="17"/>
  <c r="J562" i="17"/>
  <c r="K562" i="17"/>
  <c r="I563" i="17"/>
  <c r="J563" i="17"/>
  <c r="K563" i="17"/>
  <c r="I564" i="17"/>
  <c r="J564" i="17"/>
  <c r="K564" i="17"/>
  <c r="I565" i="17"/>
  <c r="J565" i="17"/>
  <c r="K565" i="17"/>
  <c r="I566" i="17"/>
  <c r="J566" i="17"/>
  <c r="K566" i="17"/>
  <c r="L216" i="17"/>
  <c r="M216" i="17" s="1"/>
  <c r="I567" i="17"/>
  <c r="J567" i="17"/>
  <c r="K567" i="17"/>
  <c r="I568" i="17"/>
  <c r="J568" i="17"/>
  <c r="K568" i="17"/>
  <c r="I569" i="17"/>
  <c r="J569" i="17"/>
  <c r="K569" i="17"/>
  <c r="L217" i="17"/>
  <c r="M217" i="17" s="1"/>
  <c r="I570" i="17"/>
  <c r="J570" i="17"/>
  <c r="K570" i="17"/>
  <c r="I571" i="17"/>
  <c r="J571" i="17"/>
  <c r="K571" i="17"/>
  <c r="I572" i="17"/>
  <c r="J572" i="17"/>
  <c r="K572" i="17"/>
  <c r="I573" i="17"/>
  <c r="J573" i="17"/>
  <c r="K573" i="17"/>
  <c r="I574" i="17"/>
  <c r="J574" i="17"/>
  <c r="K574" i="17"/>
  <c r="I575" i="17"/>
  <c r="J575" i="17"/>
  <c r="K575" i="17"/>
  <c r="I576" i="17"/>
  <c r="J576" i="17"/>
  <c r="K576" i="17"/>
  <c r="I577" i="17"/>
  <c r="J577" i="17"/>
  <c r="K577" i="17"/>
  <c r="I578" i="17"/>
  <c r="J578" i="17"/>
  <c r="K578" i="17"/>
  <c r="I579" i="17"/>
  <c r="J579" i="17"/>
  <c r="K579" i="17"/>
  <c r="I580" i="17"/>
  <c r="J580" i="17"/>
  <c r="K580" i="17"/>
  <c r="I581" i="17"/>
  <c r="J581" i="17"/>
  <c r="K581" i="17"/>
  <c r="L218" i="17"/>
  <c r="M218" i="17" s="1"/>
  <c r="I582" i="17"/>
  <c r="J582" i="17"/>
  <c r="K582" i="17"/>
  <c r="I583" i="17"/>
  <c r="J583" i="17"/>
  <c r="K583" i="17"/>
  <c r="L219" i="17"/>
  <c r="M219" i="17" s="1"/>
  <c r="I584" i="17"/>
  <c r="J584" i="17"/>
  <c r="K584" i="17"/>
  <c r="L220" i="17"/>
  <c r="M220" i="17" s="1"/>
  <c r="I585" i="17"/>
  <c r="J585" i="17"/>
  <c r="K585" i="17"/>
  <c r="I586" i="17"/>
  <c r="J586" i="17"/>
  <c r="K586" i="17"/>
  <c r="I587" i="17"/>
  <c r="J587" i="17"/>
  <c r="K587" i="17"/>
  <c r="I588" i="17"/>
  <c r="J588" i="17"/>
  <c r="K588" i="17"/>
  <c r="L221" i="17"/>
  <c r="I589" i="17"/>
  <c r="J589" i="17"/>
  <c r="K589" i="17"/>
  <c r="I590" i="17"/>
  <c r="J590" i="17"/>
  <c r="K590" i="17"/>
  <c r="I591" i="17"/>
  <c r="J591" i="17"/>
  <c r="K591" i="17"/>
  <c r="I592" i="17"/>
  <c r="J592" i="17"/>
  <c r="K592" i="17"/>
  <c r="I593" i="17"/>
  <c r="J593" i="17"/>
  <c r="K593" i="17"/>
  <c r="I594" i="17"/>
  <c r="J594" i="17"/>
  <c r="K594" i="17"/>
  <c r="I595" i="17"/>
  <c r="J595" i="17"/>
  <c r="K595" i="17"/>
  <c r="I596" i="17"/>
  <c r="J596" i="17"/>
  <c r="K596" i="17"/>
  <c r="I597" i="17"/>
  <c r="J597" i="17"/>
  <c r="K597" i="17"/>
  <c r="I598" i="17"/>
  <c r="J598" i="17"/>
  <c r="K598" i="17"/>
  <c r="I599" i="17"/>
  <c r="J599" i="17"/>
  <c r="K599" i="17"/>
  <c r="I600" i="17"/>
  <c r="J600" i="17"/>
  <c r="K600" i="17"/>
  <c r="I601" i="17"/>
  <c r="J601" i="17"/>
  <c r="K601" i="17"/>
  <c r="I602" i="17"/>
  <c r="J602" i="17"/>
  <c r="K602" i="17"/>
  <c r="I603" i="17"/>
  <c r="J603" i="17"/>
  <c r="K603" i="17"/>
  <c r="I604" i="17"/>
  <c r="J604" i="17"/>
  <c r="K604" i="17"/>
  <c r="I605" i="17"/>
  <c r="J605" i="17"/>
  <c r="K605" i="17"/>
  <c r="I606" i="17"/>
  <c r="J606" i="17"/>
  <c r="K606" i="17"/>
  <c r="I607" i="17"/>
  <c r="J607" i="17"/>
  <c r="K607" i="17"/>
  <c r="I608" i="17"/>
  <c r="J608" i="17"/>
  <c r="K608" i="17"/>
  <c r="I609" i="17"/>
  <c r="J609" i="17"/>
  <c r="K609" i="17"/>
  <c r="L222" i="17"/>
  <c r="M222" i="17" s="1"/>
  <c r="I610" i="17"/>
  <c r="J610" i="17"/>
  <c r="K610" i="17"/>
  <c r="I611" i="17"/>
  <c r="J611" i="17"/>
  <c r="K611" i="17"/>
  <c r="I612" i="17"/>
  <c r="J612" i="17"/>
  <c r="K612" i="17"/>
  <c r="I613" i="17"/>
  <c r="J613" i="17"/>
  <c r="K613" i="17"/>
  <c r="I614" i="17"/>
  <c r="J614" i="17"/>
  <c r="K614" i="17"/>
  <c r="I615" i="17"/>
  <c r="J615" i="17"/>
  <c r="K615" i="17"/>
  <c r="I616" i="17"/>
  <c r="J616" i="17"/>
  <c r="K616" i="17"/>
  <c r="I617" i="17"/>
  <c r="J617" i="17"/>
  <c r="K617" i="17"/>
  <c r="I618" i="17"/>
  <c r="J618" i="17"/>
  <c r="K618" i="17"/>
  <c r="I619" i="17"/>
  <c r="J619" i="17"/>
  <c r="K619" i="17"/>
  <c r="I620" i="17"/>
  <c r="J620" i="17"/>
  <c r="K620" i="17"/>
  <c r="I621" i="17"/>
  <c r="J621" i="17"/>
  <c r="K621" i="17"/>
  <c r="I622" i="17"/>
  <c r="J622" i="17"/>
  <c r="K622" i="17"/>
  <c r="I623" i="17"/>
  <c r="J623" i="17"/>
  <c r="K623" i="17"/>
  <c r="I624" i="17"/>
  <c r="J624" i="17"/>
  <c r="K624" i="17"/>
  <c r="I625" i="17"/>
  <c r="J625" i="17"/>
  <c r="K625" i="17"/>
  <c r="I626" i="17"/>
  <c r="J626" i="17"/>
  <c r="K626" i="17"/>
  <c r="I627" i="17"/>
  <c r="J627" i="17"/>
  <c r="K627" i="17"/>
  <c r="I628" i="17"/>
  <c r="J628" i="17"/>
  <c r="K628" i="17"/>
  <c r="I629" i="17"/>
  <c r="J629" i="17"/>
  <c r="K629" i="17"/>
  <c r="I630" i="17"/>
  <c r="J630" i="17"/>
  <c r="K630" i="17"/>
  <c r="I631" i="17"/>
  <c r="J631" i="17"/>
  <c r="K631" i="17"/>
  <c r="I632" i="17"/>
  <c r="J632" i="17"/>
  <c r="K632" i="17"/>
  <c r="I633" i="17"/>
  <c r="J633" i="17"/>
  <c r="K633" i="17"/>
  <c r="I634" i="17"/>
  <c r="J634" i="17"/>
  <c r="K634" i="17"/>
  <c r="I635" i="17"/>
  <c r="J635" i="17"/>
  <c r="K635" i="17"/>
  <c r="I636" i="17"/>
  <c r="J636" i="17"/>
  <c r="K636" i="17"/>
  <c r="I637" i="17"/>
  <c r="J637" i="17"/>
  <c r="K637" i="17"/>
  <c r="I638" i="17"/>
  <c r="J638" i="17"/>
  <c r="K638" i="17"/>
  <c r="I639" i="17"/>
  <c r="J639" i="17"/>
  <c r="K639" i="17"/>
  <c r="I640" i="17"/>
  <c r="J640" i="17"/>
  <c r="K640" i="17"/>
  <c r="I641" i="17"/>
  <c r="J641" i="17"/>
  <c r="K641" i="17"/>
  <c r="I642" i="17"/>
  <c r="J642" i="17"/>
  <c r="K642" i="17"/>
  <c r="L223" i="17"/>
  <c r="M223" i="17" s="1"/>
  <c r="I643" i="17"/>
  <c r="J643" i="17"/>
  <c r="K643" i="17"/>
  <c r="I644" i="17"/>
  <c r="J644" i="17"/>
  <c r="K644" i="17"/>
  <c r="I645" i="17"/>
  <c r="J645" i="17"/>
  <c r="K645" i="17"/>
  <c r="I646" i="17"/>
  <c r="J646" i="17"/>
  <c r="K646" i="17"/>
  <c r="I647" i="17"/>
  <c r="J647" i="17"/>
  <c r="K647" i="17"/>
  <c r="I648" i="17"/>
  <c r="J648" i="17"/>
  <c r="K648" i="17"/>
  <c r="I649" i="17"/>
  <c r="J649" i="17"/>
  <c r="K649" i="17"/>
  <c r="I650" i="17"/>
  <c r="J650" i="17"/>
  <c r="K650" i="17"/>
  <c r="I651" i="17"/>
  <c r="J651" i="17"/>
  <c r="K651" i="17"/>
  <c r="I652" i="17"/>
  <c r="J652" i="17"/>
  <c r="K652" i="17"/>
  <c r="I653" i="17"/>
  <c r="J653" i="17"/>
  <c r="K653" i="17"/>
  <c r="I654" i="17"/>
  <c r="J654" i="17"/>
  <c r="K654" i="17"/>
  <c r="I655" i="17"/>
  <c r="J655" i="17"/>
  <c r="K655" i="17"/>
  <c r="I656" i="17"/>
  <c r="J656" i="17"/>
  <c r="K656" i="17"/>
  <c r="I657" i="17"/>
  <c r="J657" i="17"/>
  <c r="K657" i="17"/>
  <c r="I658" i="17"/>
  <c r="J658" i="17"/>
  <c r="K658" i="17"/>
  <c r="I659" i="17"/>
  <c r="J659" i="17"/>
  <c r="K659" i="17"/>
  <c r="I660" i="17"/>
  <c r="J660" i="17"/>
  <c r="K660" i="17"/>
  <c r="I661" i="17"/>
  <c r="J661" i="17"/>
  <c r="K661" i="17"/>
  <c r="I662" i="17"/>
  <c r="J662" i="17"/>
  <c r="K662" i="17"/>
  <c r="I663" i="17"/>
  <c r="J663" i="17"/>
  <c r="K663" i="17"/>
  <c r="I664" i="17"/>
  <c r="J664" i="17"/>
  <c r="K664" i="17"/>
  <c r="I665" i="17"/>
  <c r="J665" i="17"/>
  <c r="K665" i="17"/>
  <c r="I666" i="17"/>
  <c r="J666" i="17"/>
  <c r="K666" i="17"/>
  <c r="I667" i="17"/>
  <c r="J667" i="17"/>
  <c r="K667" i="17"/>
  <c r="I668" i="17"/>
  <c r="J668" i="17"/>
  <c r="K668" i="17"/>
  <c r="I669" i="17"/>
  <c r="J669" i="17"/>
  <c r="K669" i="17"/>
  <c r="I670" i="17"/>
  <c r="J670" i="17"/>
  <c r="K670" i="17"/>
  <c r="I671" i="17"/>
  <c r="J671" i="17"/>
  <c r="K671" i="17"/>
  <c r="I672" i="17"/>
  <c r="J672" i="17"/>
  <c r="K672" i="17"/>
  <c r="I673" i="17"/>
  <c r="J673" i="17"/>
  <c r="K673" i="17"/>
  <c r="I674" i="17"/>
  <c r="J674" i="17"/>
  <c r="K674" i="17"/>
  <c r="I675" i="17"/>
  <c r="J675" i="17"/>
  <c r="K675" i="17"/>
  <c r="I676" i="17"/>
  <c r="J676" i="17"/>
  <c r="K676" i="17"/>
  <c r="I677" i="17"/>
  <c r="J677" i="17"/>
  <c r="K677" i="17"/>
  <c r="I678" i="17"/>
  <c r="J678" i="17"/>
  <c r="K678" i="17"/>
  <c r="I679" i="17"/>
  <c r="J679" i="17"/>
  <c r="K679" i="17"/>
  <c r="I680" i="17"/>
  <c r="J680" i="17"/>
  <c r="K680" i="17"/>
  <c r="I681" i="17"/>
  <c r="J681" i="17"/>
  <c r="K681" i="17"/>
  <c r="I682" i="17"/>
  <c r="J682" i="17"/>
  <c r="K682" i="17"/>
  <c r="I683" i="17"/>
  <c r="J683" i="17"/>
  <c r="K683" i="17"/>
  <c r="I684" i="17"/>
  <c r="J684" i="17"/>
  <c r="K684" i="17"/>
  <c r="I685" i="17"/>
  <c r="J685" i="17"/>
  <c r="K685" i="17"/>
  <c r="I686" i="17"/>
  <c r="J686" i="17"/>
  <c r="K686" i="17"/>
  <c r="I687" i="17"/>
  <c r="J687" i="17"/>
  <c r="K687" i="17"/>
  <c r="I688" i="17"/>
  <c r="J688" i="17"/>
  <c r="K688" i="17"/>
  <c r="I689" i="17"/>
  <c r="J689" i="17"/>
  <c r="K689" i="17"/>
  <c r="I690" i="17"/>
  <c r="J690" i="17"/>
  <c r="K690" i="17"/>
  <c r="L224" i="17"/>
  <c r="M224" i="17" s="1"/>
  <c r="I691" i="17"/>
  <c r="J691" i="17"/>
  <c r="K691" i="17"/>
  <c r="I692" i="17"/>
  <c r="J692" i="17"/>
  <c r="K692" i="17"/>
  <c r="I693" i="17"/>
  <c r="J693" i="17"/>
  <c r="K693" i="17"/>
  <c r="I694" i="17"/>
  <c r="J694" i="17"/>
  <c r="K694" i="17"/>
  <c r="I695" i="17"/>
  <c r="J695" i="17"/>
  <c r="K695" i="17"/>
  <c r="I696" i="17"/>
  <c r="J696" i="17"/>
  <c r="K696" i="17"/>
  <c r="I697" i="17"/>
  <c r="J697" i="17"/>
  <c r="K697" i="17"/>
  <c r="I698" i="17"/>
  <c r="J698" i="17"/>
  <c r="K698" i="17"/>
  <c r="I699" i="17"/>
  <c r="J699" i="17"/>
  <c r="K699" i="17"/>
  <c r="L225" i="17"/>
  <c r="I700" i="17"/>
  <c r="J700" i="17"/>
  <c r="K700" i="17"/>
  <c r="I701" i="17"/>
  <c r="J701" i="17"/>
  <c r="K701" i="17"/>
  <c r="I702" i="17"/>
  <c r="J702" i="17"/>
  <c r="K702" i="17"/>
  <c r="L226" i="17"/>
  <c r="M226" i="17" s="1"/>
  <c r="I703" i="17"/>
  <c r="J703" i="17"/>
  <c r="K703" i="17"/>
  <c r="I704" i="17"/>
  <c r="J704" i="17"/>
  <c r="K704" i="17"/>
  <c r="I705" i="17"/>
  <c r="J705" i="17"/>
  <c r="K705" i="17"/>
  <c r="I706" i="17"/>
  <c r="J706" i="17"/>
  <c r="K706" i="17"/>
  <c r="I707" i="17"/>
  <c r="J707" i="17"/>
  <c r="K707" i="17"/>
  <c r="I708" i="17"/>
  <c r="J708" i="17"/>
  <c r="K708" i="17"/>
  <c r="I709" i="17"/>
  <c r="J709" i="17"/>
  <c r="K709" i="17"/>
  <c r="I710" i="17"/>
  <c r="J710" i="17"/>
  <c r="K710" i="17"/>
  <c r="I711" i="17"/>
  <c r="J711" i="17"/>
  <c r="K711" i="17"/>
  <c r="I712" i="17"/>
  <c r="J712" i="17"/>
  <c r="K712" i="17"/>
  <c r="I713" i="17"/>
  <c r="J713" i="17"/>
  <c r="K713" i="17"/>
  <c r="I714" i="17"/>
  <c r="J714" i="17"/>
  <c r="K714" i="17"/>
  <c r="I715" i="17"/>
  <c r="J715" i="17"/>
  <c r="K715" i="17"/>
  <c r="I716" i="17"/>
  <c r="J716" i="17"/>
  <c r="K716" i="17"/>
  <c r="I717" i="17"/>
  <c r="J717" i="17"/>
  <c r="K717" i="17"/>
  <c r="I718" i="17"/>
  <c r="J718" i="17"/>
  <c r="K718" i="17"/>
  <c r="I719" i="17"/>
  <c r="J719" i="17"/>
  <c r="K719" i="17"/>
  <c r="I720" i="17"/>
  <c r="J720" i="17"/>
  <c r="K720" i="17"/>
  <c r="I721" i="17"/>
  <c r="J721" i="17"/>
  <c r="K721" i="17"/>
  <c r="I722" i="17"/>
  <c r="J722" i="17"/>
  <c r="K722" i="17"/>
  <c r="I723" i="17"/>
  <c r="J723" i="17"/>
  <c r="K723" i="17"/>
  <c r="I724" i="17"/>
  <c r="J724" i="17"/>
  <c r="K724" i="17"/>
  <c r="I725" i="17"/>
  <c r="J725" i="17"/>
  <c r="K725" i="17"/>
  <c r="I726" i="17"/>
  <c r="J726" i="17"/>
  <c r="K726" i="17"/>
  <c r="I727" i="17"/>
  <c r="J727" i="17"/>
  <c r="K727" i="17"/>
  <c r="I728" i="17"/>
  <c r="J728" i="17"/>
  <c r="K728" i="17"/>
  <c r="I729" i="17"/>
  <c r="J729" i="17"/>
  <c r="K729" i="17"/>
  <c r="I730" i="17"/>
  <c r="J730" i="17"/>
  <c r="K730" i="17"/>
  <c r="I731" i="17"/>
  <c r="J731" i="17"/>
  <c r="K731" i="17"/>
  <c r="L227" i="17"/>
  <c r="M227" i="17" s="1"/>
  <c r="I732" i="17"/>
  <c r="J732" i="17"/>
  <c r="K732" i="17"/>
  <c r="I733" i="17"/>
  <c r="J733" i="17"/>
  <c r="K733" i="17"/>
  <c r="I734" i="17"/>
  <c r="J734" i="17"/>
  <c r="K734" i="17"/>
  <c r="L228" i="17"/>
  <c r="M228" i="17" s="1"/>
  <c r="I735" i="17"/>
  <c r="J735" i="17"/>
  <c r="K735" i="17"/>
  <c r="I736" i="17"/>
  <c r="J736" i="17"/>
  <c r="K736" i="17"/>
  <c r="I737" i="17"/>
  <c r="J737" i="17"/>
  <c r="K737" i="17"/>
  <c r="I738" i="17"/>
  <c r="J738" i="17"/>
  <c r="K738" i="17"/>
  <c r="I739" i="17"/>
  <c r="J739" i="17"/>
  <c r="K739" i="17"/>
  <c r="I740" i="17"/>
  <c r="J740" i="17"/>
  <c r="K740" i="17"/>
  <c r="I741" i="17"/>
  <c r="J741" i="17"/>
  <c r="K741" i="17"/>
  <c r="I742" i="17"/>
  <c r="J742" i="17"/>
  <c r="K742" i="17"/>
  <c r="I743" i="17"/>
  <c r="J743" i="17"/>
  <c r="K743" i="17"/>
  <c r="I744" i="17"/>
  <c r="J744" i="17"/>
  <c r="K744" i="17"/>
  <c r="I745" i="17"/>
  <c r="J745" i="17"/>
  <c r="K745" i="17"/>
  <c r="I746" i="17"/>
  <c r="J746" i="17"/>
  <c r="K746" i="17"/>
  <c r="I747" i="17"/>
  <c r="J747" i="17"/>
  <c r="K747" i="17"/>
  <c r="I748" i="17"/>
  <c r="J748" i="17"/>
  <c r="K748" i="17"/>
  <c r="I749" i="17"/>
  <c r="J749" i="17"/>
  <c r="K749" i="17"/>
  <c r="L229" i="17"/>
  <c r="M229" i="17" s="1"/>
  <c r="I750" i="17"/>
  <c r="J750" i="17"/>
  <c r="K750" i="17"/>
  <c r="I751" i="17"/>
  <c r="J751" i="17"/>
  <c r="K751" i="17"/>
  <c r="I752" i="17"/>
  <c r="J752" i="17"/>
  <c r="K752" i="17"/>
  <c r="I753" i="17"/>
  <c r="J753" i="17"/>
  <c r="K753" i="17"/>
  <c r="I754" i="17"/>
  <c r="J754" i="17"/>
  <c r="K754" i="17"/>
  <c r="I755" i="17"/>
  <c r="J755" i="17"/>
  <c r="K755" i="17"/>
  <c r="I756" i="17"/>
  <c r="J756" i="17"/>
  <c r="K756" i="17"/>
  <c r="I757" i="17"/>
  <c r="J757" i="17"/>
  <c r="K757" i="17"/>
  <c r="I758" i="17"/>
  <c r="J758" i="17"/>
  <c r="K758" i="17"/>
  <c r="L230" i="17"/>
  <c r="M230" i="17" s="1"/>
  <c r="I759" i="17"/>
  <c r="J759" i="17"/>
  <c r="K759" i="17"/>
  <c r="I760" i="17"/>
  <c r="J760" i="17"/>
  <c r="K760" i="17"/>
  <c r="L231" i="17"/>
  <c r="M231" i="17" s="1"/>
  <c r="I761" i="17"/>
  <c r="J761" i="17"/>
  <c r="K761" i="17"/>
  <c r="I762" i="17"/>
  <c r="J762" i="17"/>
  <c r="K762" i="17"/>
  <c r="I763" i="17"/>
  <c r="J763" i="17"/>
  <c r="K763" i="17"/>
  <c r="I764" i="17"/>
  <c r="J764" i="17"/>
  <c r="K764" i="17"/>
  <c r="I765" i="17"/>
  <c r="J765" i="17"/>
  <c r="K765" i="17"/>
  <c r="I766" i="17"/>
  <c r="J766" i="17"/>
  <c r="K766" i="17"/>
  <c r="I767" i="17"/>
  <c r="J767" i="17"/>
  <c r="K767" i="17"/>
  <c r="I768" i="17"/>
  <c r="J768" i="17"/>
  <c r="K768" i="17"/>
  <c r="I769" i="17"/>
  <c r="J769" i="17"/>
  <c r="K769" i="17"/>
  <c r="I770" i="17"/>
  <c r="J770" i="17"/>
  <c r="K770" i="17"/>
  <c r="I771" i="17"/>
  <c r="J771" i="17"/>
  <c r="K771" i="17"/>
  <c r="I772" i="17"/>
  <c r="J772" i="17"/>
  <c r="K772" i="17"/>
  <c r="I773" i="17"/>
  <c r="J773" i="17"/>
  <c r="K773" i="17"/>
  <c r="I774" i="17"/>
  <c r="J774" i="17"/>
  <c r="K774" i="17"/>
  <c r="I775" i="17"/>
  <c r="J775" i="17"/>
  <c r="K775" i="17"/>
  <c r="I776" i="17"/>
  <c r="J776" i="17"/>
  <c r="K776" i="17"/>
  <c r="I777" i="17"/>
  <c r="J777" i="17"/>
  <c r="K777" i="17"/>
  <c r="I778" i="17"/>
  <c r="J778" i="17"/>
  <c r="K778" i="17"/>
  <c r="I779" i="17"/>
  <c r="J779" i="17"/>
  <c r="K779" i="17"/>
  <c r="I780" i="17"/>
  <c r="J780" i="17"/>
  <c r="K780" i="17"/>
  <c r="I781" i="17"/>
  <c r="J781" i="17"/>
  <c r="K781" i="17"/>
  <c r="I782" i="17"/>
  <c r="J782" i="17"/>
  <c r="K782" i="17"/>
  <c r="I783" i="17"/>
  <c r="J783" i="17"/>
  <c r="K783" i="17"/>
  <c r="I784" i="17"/>
  <c r="J784" i="17"/>
  <c r="K784" i="17"/>
  <c r="I785" i="17"/>
  <c r="J785" i="17"/>
  <c r="K785" i="17"/>
  <c r="I786" i="17"/>
  <c r="J786" i="17"/>
  <c r="K786" i="17"/>
  <c r="I787" i="17"/>
  <c r="J787" i="17"/>
  <c r="K787" i="17"/>
  <c r="I788" i="17"/>
  <c r="J788" i="17"/>
  <c r="K788" i="17"/>
  <c r="I789" i="17"/>
  <c r="J789" i="17"/>
  <c r="K789" i="17"/>
  <c r="I790" i="17"/>
  <c r="J790" i="17"/>
  <c r="K790" i="17"/>
  <c r="I791" i="17"/>
  <c r="J791" i="17"/>
  <c r="K791" i="17"/>
  <c r="I792" i="17"/>
  <c r="J792" i="17"/>
  <c r="K792" i="17"/>
  <c r="I793" i="17"/>
  <c r="J793" i="17"/>
  <c r="K793" i="17"/>
  <c r="I794" i="17"/>
  <c r="J794" i="17"/>
  <c r="K794" i="17"/>
  <c r="I795" i="17"/>
  <c r="J795" i="17"/>
  <c r="K795" i="17"/>
  <c r="I796" i="17"/>
  <c r="J796" i="17"/>
  <c r="K796" i="17"/>
  <c r="I797" i="17"/>
  <c r="J797" i="17"/>
  <c r="K797" i="17"/>
  <c r="I798" i="17"/>
  <c r="J798" i="17"/>
  <c r="K798" i="17"/>
  <c r="I799" i="17"/>
  <c r="J799" i="17"/>
  <c r="K799" i="17"/>
  <c r="I800" i="17"/>
  <c r="J800" i="17"/>
  <c r="K800" i="17"/>
  <c r="I801" i="17"/>
  <c r="J801" i="17"/>
  <c r="K801" i="17"/>
  <c r="I802" i="17"/>
  <c r="J802" i="17"/>
  <c r="K802" i="17"/>
  <c r="I803" i="17"/>
  <c r="J803" i="17"/>
  <c r="K803" i="17"/>
  <c r="I804" i="17"/>
  <c r="J804" i="17"/>
  <c r="K804" i="17"/>
  <c r="I805" i="17"/>
  <c r="J805" i="17"/>
  <c r="K805" i="17"/>
  <c r="I806" i="17"/>
  <c r="J806" i="17"/>
  <c r="K806" i="17"/>
  <c r="I807" i="17"/>
  <c r="J807" i="17"/>
  <c r="K807" i="17"/>
  <c r="I808" i="17"/>
  <c r="J808" i="17"/>
  <c r="K808" i="17"/>
  <c r="I809" i="17"/>
  <c r="J809" i="17"/>
  <c r="K809" i="17"/>
  <c r="I810" i="17"/>
  <c r="J810" i="17"/>
  <c r="K810" i="17"/>
  <c r="I811" i="17"/>
  <c r="J811" i="17"/>
  <c r="K811" i="17"/>
  <c r="I812" i="17"/>
  <c r="J812" i="17"/>
  <c r="K812" i="17"/>
  <c r="I813" i="17"/>
  <c r="J813" i="17"/>
  <c r="K813" i="17"/>
  <c r="I814" i="17"/>
  <c r="J814" i="17"/>
  <c r="K814" i="17"/>
  <c r="I815" i="17"/>
  <c r="J815" i="17"/>
  <c r="K815" i="17"/>
  <c r="I816" i="17"/>
  <c r="J816" i="17"/>
  <c r="K816" i="17"/>
  <c r="I817" i="17"/>
  <c r="J817" i="17"/>
  <c r="K817" i="17"/>
  <c r="I818" i="17"/>
  <c r="J818" i="17"/>
  <c r="K818" i="17"/>
  <c r="I819" i="17"/>
  <c r="J819" i="17"/>
  <c r="K819" i="17"/>
  <c r="I820" i="17"/>
  <c r="J820" i="17"/>
  <c r="K820" i="17"/>
  <c r="I821" i="17"/>
  <c r="J821" i="17"/>
  <c r="K821" i="17"/>
  <c r="I822" i="17"/>
  <c r="J822" i="17"/>
  <c r="K822" i="17"/>
  <c r="L232" i="17"/>
  <c r="M232" i="17" s="1"/>
  <c r="I823" i="17"/>
  <c r="J823" i="17"/>
  <c r="K823" i="17"/>
  <c r="I824" i="17"/>
  <c r="J824" i="17"/>
  <c r="K824" i="17"/>
  <c r="I825" i="17"/>
  <c r="J825" i="17"/>
  <c r="K825" i="17"/>
  <c r="I826" i="17"/>
  <c r="J826" i="17"/>
  <c r="K826" i="17"/>
  <c r="I827" i="17"/>
  <c r="J827" i="17"/>
  <c r="K827" i="17"/>
  <c r="I828" i="17"/>
  <c r="J828" i="17"/>
  <c r="K828" i="17"/>
  <c r="I829" i="17"/>
  <c r="J829" i="17"/>
  <c r="K829" i="17"/>
  <c r="I830" i="17"/>
  <c r="J830" i="17"/>
  <c r="K830" i="17"/>
  <c r="I831" i="17"/>
  <c r="J831" i="17"/>
  <c r="K831" i="17"/>
  <c r="I832" i="17"/>
  <c r="J832" i="17"/>
  <c r="K832" i="17"/>
  <c r="I833" i="17"/>
  <c r="J833" i="17"/>
  <c r="K833" i="17"/>
  <c r="I834" i="17"/>
  <c r="J834" i="17"/>
  <c r="K834" i="17"/>
  <c r="I835" i="17"/>
  <c r="J835" i="17"/>
  <c r="K835" i="17"/>
  <c r="I836" i="17"/>
  <c r="J836" i="17"/>
  <c r="K836" i="17"/>
  <c r="I837" i="17"/>
  <c r="J837" i="17"/>
  <c r="K837" i="17"/>
  <c r="I838" i="17"/>
  <c r="J838" i="17"/>
  <c r="K838" i="17"/>
  <c r="I839" i="17"/>
  <c r="J839" i="17"/>
  <c r="K839" i="17"/>
  <c r="I840" i="17"/>
  <c r="J840" i="17"/>
  <c r="K840" i="17"/>
  <c r="I841" i="17"/>
  <c r="J841" i="17"/>
  <c r="K841" i="17"/>
  <c r="I842" i="17"/>
  <c r="J842" i="17"/>
  <c r="K842" i="17"/>
  <c r="I843" i="17"/>
  <c r="J843" i="17"/>
  <c r="K843" i="17"/>
  <c r="I844" i="17"/>
  <c r="J844" i="17"/>
  <c r="K844" i="17"/>
  <c r="I845" i="17"/>
  <c r="J845" i="17"/>
  <c r="K845" i="17"/>
  <c r="I846" i="17"/>
  <c r="J846" i="17"/>
  <c r="K846" i="17"/>
  <c r="I847" i="17"/>
  <c r="J847" i="17"/>
  <c r="K847" i="17"/>
  <c r="I848" i="17"/>
  <c r="J848" i="17"/>
  <c r="K848" i="17"/>
  <c r="I849" i="17"/>
  <c r="J849" i="17"/>
  <c r="K849" i="17"/>
  <c r="I850" i="17"/>
  <c r="J850" i="17"/>
  <c r="K850" i="17"/>
  <c r="I851" i="17"/>
  <c r="J851" i="17"/>
  <c r="K851" i="17"/>
  <c r="I852" i="17"/>
  <c r="J852" i="17"/>
  <c r="K852" i="17"/>
  <c r="I853" i="17"/>
  <c r="J853" i="17"/>
  <c r="K853" i="17"/>
  <c r="I854" i="17"/>
  <c r="J854" i="17"/>
  <c r="K854" i="17"/>
  <c r="I855" i="17"/>
  <c r="J855" i="17"/>
  <c r="K855" i="17"/>
  <c r="I856" i="17"/>
  <c r="J856" i="17"/>
  <c r="K856" i="17"/>
  <c r="I857" i="17"/>
  <c r="J857" i="17"/>
  <c r="K857" i="17"/>
  <c r="I858" i="17"/>
  <c r="J858" i="17"/>
  <c r="K858" i="17"/>
  <c r="I859" i="17"/>
  <c r="J859" i="17"/>
  <c r="K859" i="17"/>
  <c r="I860" i="17"/>
  <c r="J860" i="17"/>
  <c r="K860" i="17"/>
  <c r="I861" i="17"/>
  <c r="J861" i="17"/>
  <c r="K861" i="17"/>
  <c r="I862" i="17"/>
  <c r="J862" i="17"/>
  <c r="K862" i="17"/>
  <c r="I863" i="17"/>
  <c r="J863" i="17"/>
  <c r="K863" i="17"/>
  <c r="I864" i="17"/>
  <c r="J864" i="17"/>
  <c r="K864" i="17"/>
  <c r="I865" i="17"/>
  <c r="J865" i="17"/>
  <c r="K865" i="17"/>
  <c r="L233" i="17"/>
  <c r="M233" i="17" s="1"/>
  <c r="I866" i="17"/>
  <c r="J866" i="17"/>
  <c r="K866" i="17"/>
  <c r="I867" i="17"/>
  <c r="J867" i="17"/>
  <c r="K867" i="17"/>
  <c r="I868" i="17"/>
  <c r="J868" i="17"/>
  <c r="K868" i="17"/>
  <c r="I869" i="17"/>
  <c r="J869" i="17"/>
  <c r="K869" i="17"/>
  <c r="I870" i="17"/>
  <c r="J870" i="17"/>
  <c r="K870" i="17"/>
  <c r="I871" i="17"/>
  <c r="J871" i="17"/>
  <c r="K871" i="17"/>
  <c r="I872" i="17"/>
  <c r="J872" i="17"/>
  <c r="K872" i="17"/>
  <c r="I873" i="17"/>
  <c r="J873" i="17"/>
  <c r="K873" i="17"/>
  <c r="L234" i="17"/>
  <c r="M234" i="17" s="1"/>
  <c r="I874" i="17"/>
  <c r="J874" i="17"/>
  <c r="K874" i="17"/>
  <c r="I875" i="17"/>
  <c r="J875" i="17"/>
  <c r="K875" i="17"/>
  <c r="I876" i="17"/>
  <c r="J876" i="17"/>
  <c r="K876" i="17"/>
  <c r="I877" i="17"/>
  <c r="J877" i="17"/>
  <c r="K877" i="17"/>
  <c r="I878" i="17"/>
  <c r="J878" i="17"/>
  <c r="K878" i="17"/>
  <c r="I879" i="17"/>
  <c r="J879" i="17"/>
  <c r="K879" i="17"/>
  <c r="I880" i="17"/>
  <c r="J880" i="17"/>
  <c r="K880" i="17"/>
  <c r="I881" i="17"/>
  <c r="J881" i="17"/>
  <c r="K881" i="17"/>
  <c r="I882" i="17"/>
  <c r="J882" i="17"/>
  <c r="K882" i="17"/>
  <c r="L235" i="17"/>
  <c r="M235" i="17" s="1"/>
  <c r="I883" i="17"/>
  <c r="J883" i="17"/>
  <c r="K883" i="17"/>
  <c r="I884" i="17"/>
  <c r="J884" i="17"/>
  <c r="K884" i="17"/>
  <c r="I885" i="17"/>
  <c r="J885" i="17"/>
  <c r="K885" i="17"/>
  <c r="I886" i="17"/>
  <c r="J886" i="17"/>
  <c r="K886" i="17"/>
  <c r="I887" i="17"/>
  <c r="J887" i="17"/>
  <c r="K887" i="17"/>
  <c r="I888" i="17"/>
  <c r="J888" i="17"/>
  <c r="K888" i="17"/>
  <c r="I889" i="17"/>
  <c r="J889" i="17"/>
  <c r="K889" i="17"/>
  <c r="I890" i="17"/>
  <c r="J890" i="17"/>
  <c r="K890" i="17"/>
  <c r="I891" i="17"/>
  <c r="J891" i="17"/>
  <c r="K891" i="17"/>
  <c r="I892" i="17"/>
  <c r="J892" i="17"/>
  <c r="K892" i="17"/>
  <c r="I893" i="17"/>
  <c r="J893" i="17"/>
  <c r="K893" i="17"/>
  <c r="I894" i="17"/>
  <c r="J894" i="17"/>
  <c r="K894" i="17"/>
  <c r="I895" i="17"/>
  <c r="J895" i="17"/>
  <c r="K895" i="17"/>
  <c r="I896" i="17"/>
  <c r="J896" i="17"/>
  <c r="K896" i="17"/>
  <c r="I897" i="17"/>
  <c r="J897" i="17"/>
  <c r="K897" i="17"/>
  <c r="L236" i="17"/>
  <c r="M236" i="17" s="1"/>
  <c r="I898" i="17"/>
  <c r="J898" i="17"/>
  <c r="K898" i="17"/>
  <c r="I899" i="17"/>
  <c r="J899" i="17"/>
  <c r="K899" i="17"/>
  <c r="I900" i="17"/>
  <c r="J900" i="17"/>
  <c r="K900" i="17"/>
  <c r="I901" i="17"/>
  <c r="J901" i="17"/>
  <c r="K901" i="17"/>
  <c r="I902" i="17"/>
  <c r="J902" i="17"/>
  <c r="K902" i="17"/>
  <c r="I903" i="17"/>
  <c r="J903" i="17"/>
  <c r="K903" i="17"/>
  <c r="I904" i="17"/>
  <c r="J904" i="17"/>
  <c r="K904" i="17"/>
  <c r="I905" i="17"/>
  <c r="J905" i="17"/>
  <c r="K905" i="17"/>
  <c r="I906" i="17"/>
  <c r="J906" i="17"/>
  <c r="K906" i="17"/>
  <c r="I907" i="17"/>
  <c r="J907" i="17"/>
  <c r="K907" i="17"/>
  <c r="I908" i="17"/>
  <c r="J908" i="17"/>
  <c r="K908" i="17"/>
  <c r="I909" i="17"/>
  <c r="J909" i="17"/>
  <c r="K909" i="17"/>
  <c r="I910" i="17"/>
  <c r="J910" i="17"/>
  <c r="K910" i="17"/>
  <c r="I911" i="17"/>
  <c r="J911" i="17"/>
  <c r="K911" i="17"/>
  <c r="I912" i="17"/>
  <c r="J912" i="17"/>
  <c r="K912" i="17"/>
  <c r="I913" i="17"/>
  <c r="J913" i="17"/>
  <c r="K913" i="17"/>
  <c r="I914" i="17"/>
  <c r="J914" i="17"/>
  <c r="K914" i="17"/>
  <c r="I915" i="17"/>
  <c r="J915" i="17"/>
  <c r="K915" i="17"/>
  <c r="I916" i="17"/>
  <c r="J916" i="17"/>
  <c r="K916" i="17"/>
  <c r="I917" i="17"/>
  <c r="J917" i="17"/>
  <c r="K917" i="17"/>
  <c r="I918" i="17"/>
  <c r="J918" i="17"/>
  <c r="K918" i="17"/>
  <c r="I919" i="17"/>
  <c r="J919" i="17"/>
  <c r="K919" i="17"/>
  <c r="I920" i="17"/>
  <c r="J920" i="17"/>
  <c r="K920" i="17"/>
  <c r="I921" i="17"/>
  <c r="J921" i="17"/>
  <c r="K921" i="17"/>
  <c r="I922" i="17"/>
  <c r="J922" i="17"/>
  <c r="K922" i="17"/>
  <c r="I923" i="17"/>
  <c r="J923" i="17"/>
  <c r="K923" i="17"/>
  <c r="I924" i="17"/>
  <c r="J924" i="17"/>
  <c r="K924" i="17"/>
  <c r="I925" i="17"/>
  <c r="J925" i="17"/>
  <c r="K925" i="17"/>
  <c r="I926" i="17"/>
  <c r="J926" i="17"/>
  <c r="K926" i="17"/>
  <c r="I927" i="17"/>
  <c r="J927" i="17"/>
  <c r="K927" i="17"/>
  <c r="I928" i="17"/>
  <c r="J928" i="17"/>
  <c r="K928" i="17"/>
  <c r="I929" i="17"/>
  <c r="J929" i="17"/>
  <c r="K929" i="17"/>
  <c r="I930" i="17"/>
  <c r="J930" i="17"/>
  <c r="K930" i="17"/>
  <c r="I931" i="17"/>
  <c r="J931" i="17"/>
  <c r="K931" i="17"/>
  <c r="I932" i="17"/>
  <c r="J932" i="17"/>
  <c r="K932" i="17"/>
  <c r="I933" i="17"/>
  <c r="J933" i="17"/>
  <c r="K933" i="17"/>
  <c r="I934" i="17"/>
  <c r="J934" i="17"/>
  <c r="K934" i="17"/>
  <c r="I935" i="17"/>
  <c r="J935" i="17"/>
  <c r="K935" i="17"/>
  <c r="I936" i="17"/>
  <c r="J936" i="17"/>
  <c r="K936" i="17"/>
  <c r="I937" i="17"/>
  <c r="J937" i="17"/>
  <c r="K937" i="17"/>
  <c r="I938" i="17"/>
  <c r="J938" i="17"/>
  <c r="K938" i="17"/>
  <c r="I939" i="17"/>
  <c r="J939" i="17"/>
  <c r="K939" i="17"/>
  <c r="I940" i="17"/>
  <c r="J940" i="17"/>
  <c r="K940" i="17"/>
  <c r="I941" i="17"/>
  <c r="J941" i="17"/>
  <c r="K941" i="17"/>
  <c r="I942" i="17"/>
  <c r="J942" i="17"/>
  <c r="K942" i="17"/>
  <c r="I943" i="17"/>
  <c r="J943" i="17"/>
  <c r="K943" i="17"/>
  <c r="I944" i="17"/>
  <c r="J944" i="17"/>
  <c r="K944" i="17"/>
  <c r="I945" i="17"/>
  <c r="J945" i="17"/>
  <c r="K945" i="17"/>
  <c r="I946" i="17"/>
  <c r="J946" i="17"/>
  <c r="K946" i="17"/>
  <c r="I947" i="17"/>
  <c r="J947" i="17"/>
  <c r="K947" i="17"/>
  <c r="I948" i="17"/>
  <c r="J948" i="17"/>
  <c r="K948" i="17"/>
  <c r="I949" i="17"/>
  <c r="J949" i="17"/>
  <c r="K949" i="17"/>
  <c r="I950" i="17"/>
  <c r="J950" i="17"/>
  <c r="K950" i="17"/>
  <c r="I951" i="17"/>
  <c r="J951" i="17"/>
  <c r="K951" i="17"/>
  <c r="I952" i="17"/>
  <c r="J952" i="17"/>
  <c r="K952" i="17"/>
  <c r="I953" i="17"/>
  <c r="J953" i="17"/>
  <c r="K953" i="17"/>
  <c r="I954" i="17"/>
  <c r="J954" i="17"/>
  <c r="K954" i="17"/>
  <c r="I955" i="17"/>
  <c r="J955" i="17"/>
  <c r="K955" i="17"/>
  <c r="I956" i="17"/>
  <c r="J956" i="17"/>
  <c r="K956" i="17"/>
  <c r="I957" i="17"/>
  <c r="J957" i="17"/>
  <c r="K957" i="17"/>
  <c r="I958" i="17"/>
  <c r="J958" i="17"/>
  <c r="K958" i="17"/>
  <c r="I959" i="17"/>
  <c r="J959" i="17"/>
  <c r="K959" i="17"/>
  <c r="I960" i="17"/>
  <c r="J960" i="17"/>
  <c r="K960" i="17"/>
  <c r="I961" i="17"/>
  <c r="J961" i="17"/>
  <c r="K961" i="17"/>
  <c r="I962" i="17"/>
  <c r="J962" i="17"/>
  <c r="K962" i="17"/>
  <c r="I963" i="17"/>
  <c r="J963" i="17"/>
  <c r="K963" i="17"/>
  <c r="I964" i="17"/>
  <c r="J964" i="17"/>
  <c r="K964" i="17"/>
  <c r="I965" i="17"/>
  <c r="J965" i="17"/>
  <c r="K965" i="17"/>
  <c r="I966" i="17"/>
  <c r="J966" i="17"/>
  <c r="K966" i="17"/>
  <c r="I967" i="17"/>
  <c r="J967" i="17"/>
  <c r="K967" i="17"/>
  <c r="I968" i="17"/>
  <c r="J968" i="17"/>
  <c r="K968" i="17"/>
  <c r="I969" i="17"/>
  <c r="J969" i="17"/>
  <c r="K969" i="17"/>
  <c r="I970" i="17"/>
  <c r="J970" i="17"/>
  <c r="K970" i="17"/>
  <c r="I971" i="17"/>
  <c r="J971" i="17"/>
  <c r="K971" i="17"/>
  <c r="I972" i="17"/>
  <c r="J972" i="17"/>
  <c r="K972" i="17"/>
  <c r="I973" i="17"/>
  <c r="J973" i="17"/>
  <c r="K973" i="17"/>
  <c r="I974" i="17"/>
  <c r="J974" i="17"/>
  <c r="K974" i="17"/>
  <c r="I975" i="17"/>
  <c r="J975" i="17"/>
  <c r="K975" i="17"/>
  <c r="I976" i="17"/>
  <c r="J976" i="17"/>
  <c r="K976" i="17"/>
  <c r="I977" i="17"/>
  <c r="J977" i="17"/>
  <c r="K977" i="17"/>
  <c r="I978" i="17"/>
  <c r="J978" i="17"/>
  <c r="K978" i="17"/>
  <c r="I979" i="17"/>
  <c r="J979" i="17"/>
  <c r="K979" i="17"/>
  <c r="I980" i="17"/>
  <c r="J980" i="17"/>
  <c r="K980" i="17"/>
  <c r="I981" i="17"/>
  <c r="J981" i="17"/>
  <c r="K981" i="17"/>
  <c r="L237" i="17"/>
  <c r="M237" i="17" s="1"/>
  <c r="I982" i="17"/>
  <c r="J982" i="17"/>
  <c r="K982" i="17"/>
  <c r="I983" i="17"/>
  <c r="J983" i="17"/>
  <c r="K983" i="17"/>
  <c r="I984" i="17"/>
  <c r="J984" i="17"/>
  <c r="K984" i="17"/>
  <c r="I985" i="17"/>
  <c r="J985" i="17"/>
  <c r="K985" i="17"/>
  <c r="I986" i="17"/>
  <c r="J986" i="17"/>
  <c r="K986" i="17"/>
  <c r="I987" i="17"/>
  <c r="J987" i="17"/>
  <c r="K987" i="17"/>
  <c r="I988" i="17"/>
  <c r="J988" i="17"/>
  <c r="K988" i="17"/>
  <c r="I989" i="17"/>
  <c r="J989" i="17"/>
  <c r="K989" i="17"/>
  <c r="I990" i="17"/>
  <c r="J990" i="17"/>
  <c r="K990" i="17"/>
  <c r="I991" i="17"/>
  <c r="J991" i="17"/>
  <c r="K991" i="17"/>
  <c r="I992" i="17"/>
  <c r="J992" i="17"/>
  <c r="K992" i="17"/>
  <c r="I993" i="17"/>
  <c r="J993" i="17"/>
  <c r="K993" i="17"/>
  <c r="I994" i="17"/>
  <c r="J994" i="17"/>
  <c r="K994" i="17"/>
  <c r="I995" i="17"/>
  <c r="J995" i="17"/>
  <c r="K995" i="17"/>
  <c r="I996" i="17"/>
  <c r="J996" i="17"/>
  <c r="K996" i="17"/>
  <c r="I997" i="17"/>
  <c r="J997" i="17"/>
  <c r="K997" i="17"/>
  <c r="I998" i="17"/>
  <c r="J998" i="17"/>
  <c r="K998" i="17"/>
  <c r="I999" i="17"/>
  <c r="J999" i="17"/>
  <c r="K999" i="17"/>
  <c r="I1000" i="17"/>
  <c r="J1000" i="17"/>
  <c r="K1000" i="17"/>
  <c r="I1001" i="17"/>
  <c r="J1001" i="17"/>
  <c r="K1001" i="17"/>
  <c r="J2" i="17"/>
  <c r="K2" i="17"/>
  <c r="L2" i="17"/>
  <c r="M2" i="17" s="1"/>
  <c r="I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2" i="17" a="1"/>
  <c r="F2" i="17" s="1"/>
  <c r="F3" i="17" a="1"/>
  <c r="F3" i="17" s="1"/>
  <c r="F4" i="17" a="1"/>
  <c r="F4" i="17"/>
  <c r="F5" i="17" a="1"/>
  <c r="F5" i="17" s="1"/>
  <c r="F6" i="17" a="1"/>
  <c r="F6" i="17" s="1"/>
  <c r="F7" i="17" a="1"/>
  <c r="F7" i="17" s="1"/>
  <c r="F8" i="17" a="1"/>
  <c r="F8" i="17" s="1"/>
  <c r="F9" i="17" a="1"/>
  <c r="F9" i="17" s="1"/>
  <c r="F10" i="17" a="1"/>
  <c r="F10" i="17"/>
  <c r="F11" i="17" a="1"/>
  <c r="F11" i="17" s="1"/>
  <c r="F12" i="17" a="1"/>
  <c r="F12" i="17"/>
  <c r="F13" i="17" a="1"/>
  <c r="F13" i="17" s="1"/>
  <c r="F14" i="17" a="1"/>
  <c r="F14" i="17" s="1"/>
  <c r="F15" i="17" a="1"/>
  <c r="F15" i="17" s="1"/>
  <c r="F16" i="17" a="1"/>
  <c r="F16" i="17" s="1"/>
  <c r="F17" i="17" a="1"/>
  <c r="F17" i="17" s="1"/>
  <c r="F18" i="17" a="1"/>
  <c r="F18" i="17"/>
  <c r="F19" i="17" a="1"/>
  <c r="F19" i="17" s="1"/>
  <c r="F20" i="17" a="1"/>
  <c r="F20" i="17" s="1"/>
  <c r="F21" i="17" a="1"/>
  <c r="F21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/>
  <c r="F27" i="17" a="1"/>
  <c r="F27" i="17" s="1"/>
  <c r="F28" i="17" a="1"/>
  <c r="F28" i="17"/>
  <c r="F29" i="17" a="1"/>
  <c r="F29" i="17" s="1"/>
  <c r="F30" i="17" a="1"/>
  <c r="F30" i="17" s="1"/>
  <c r="F31" i="17" a="1"/>
  <c r="F31" i="17" s="1"/>
  <c r="F32" i="17" a="1"/>
  <c r="F32" i="17" s="1"/>
  <c r="F33" i="17" a="1"/>
  <c r="F33" i="17" s="1"/>
  <c r="F34" i="17" a="1"/>
  <c r="F34" i="17"/>
  <c r="F35" i="17" a="1"/>
  <c r="F35" i="17" s="1"/>
  <c r="F36" i="17" a="1"/>
  <c r="F36" i="17"/>
  <c r="F37" i="17" a="1"/>
  <c r="F37" i="17" s="1"/>
  <c r="F38" i="17" a="1"/>
  <c r="F38" i="17" s="1"/>
  <c r="F39" i="17" a="1"/>
  <c r="F39" i="17" s="1"/>
  <c r="F40" i="17" a="1"/>
  <c r="F40" i="17" s="1"/>
  <c r="F41" i="17" a="1"/>
  <c r="F41" i="17" s="1"/>
  <c r="F42" i="17" a="1"/>
  <c r="F42" i="17" s="1"/>
  <c r="F43" i="17" a="1"/>
  <c r="F43" i="17" s="1"/>
  <c r="F44" i="17" a="1"/>
  <c r="F44" i="17"/>
  <c r="F45" i="17" a="1"/>
  <c r="F45" i="17" s="1"/>
  <c r="F46" i="17" a="1"/>
  <c r="F46" i="17" s="1"/>
  <c r="F47" i="17" a="1"/>
  <c r="F47" i="17" s="1"/>
  <c r="F48" i="17" a="1"/>
  <c r="F48" i="17" s="1"/>
  <c r="F49" i="17" a="1"/>
  <c r="F49" i="17" s="1"/>
  <c r="F50" i="17" a="1"/>
  <c r="F50" i="17"/>
  <c r="F51" i="17" a="1"/>
  <c r="F51" i="17" s="1"/>
  <c r="F52" i="17" a="1"/>
  <c r="F52" i="17"/>
  <c r="F53" i="17" a="1"/>
  <c r="F53" i="17" s="1"/>
  <c r="F54" i="17" a="1"/>
  <c r="F54" i="17" s="1"/>
  <c r="F55" i="17" a="1"/>
  <c r="F55" i="17" s="1"/>
  <c r="F56" i="17" a="1"/>
  <c r="F56" i="17" s="1"/>
  <c r="F57" i="17" a="1"/>
  <c r="F57" i="17" s="1"/>
  <c r="F58" i="17" a="1"/>
  <c r="F58" i="17"/>
  <c r="F59" i="17" a="1"/>
  <c r="F59" i="17" s="1"/>
  <c r="F60" i="17" a="1"/>
  <c r="F60" i="17"/>
  <c r="F61" i="17" a="1"/>
  <c r="F61" i="17" s="1"/>
  <c r="F62" i="17" a="1"/>
  <c r="F62" i="17" s="1"/>
  <c r="F63" i="17" a="1"/>
  <c r="F63" i="17" s="1"/>
  <c r="F64" i="17" a="1"/>
  <c r="F64" i="17" s="1"/>
  <c r="F65" i="17" a="1"/>
  <c r="F65" i="17" s="1"/>
  <c r="F66" i="17" a="1"/>
  <c r="F66" i="17"/>
  <c r="F67" i="17" a="1"/>
  <c r="F67" i="17" s="1"/>
  <c r="F68" i="17" a="1"/>
  <c r="F68" i="17"/>
  <c r="F69" i="17" a="1"/>
  <c r="F69" i="17" s="1"/>
  <c r="F70" i="17" a="1"/>
  <c r="F70" i="17" s="1"/>
  <c r="F71" i="17" a="1"/>
  <c r="F71" i="17" s="1"/>
  <c r="F72" i="17" a="1"/>
  <c r="F72" i="17" s="1"/>
  <c r="F73" i="17" a="1"/>
  <c r="F73" i="17" s="1"/>
  <c r="F74" i="17" a="1"/>
  <c r="F74" i="17"/>
  <c r="F75" i="17" a="1"/>
  <c r="F75" i="17" s="1"/>
  <c r="F76" i="17" a="1"/>
  <c r="F76" i="17"/>
  <c r="F77" i="17" a="1"/>
  <c r="F77" i="17" s="1"/>
  <c r="F78" i="17" a="1"/>
  <c r="F78" i="17" s="1"/>
  <c r="F79" i="17" a="1"/>
  <c r="F79" i="17" s="1"/>
  <c r="F80" i="17" a="1"/>
  <c r="F80" i="17" s="1"/>
  <c r="F81" i="17" a="1"/>
  <c r="F81" i="17" s="1"/>
  <c r="F82" i="17" a="1"/>
  <c r="F82" i="17"/>
  <c r="F83" i="17" a="1"/>
  <c r="F83" i="17" s="1"/>
  <c r="F84" i="17" a="1"/>
  <c r="F84" i="17"/>
  <c r="F85" i="17" a="1"/>
  <c r="F85" i="17" s="1"/>
  <c r="F86" i="17" a="1"/>
  <c r="F86" i="17" s="1"/>
  <c r="F87" i="17" a="1"/>
  <c r="F87" i="17" s="1"/>
  <c r="F88" i="17" a="1"/>
  <c r="F88" i="17" s="1"/>
  <c r="F89" i="17" a="1"/>
  <c r="F89" i="17" s="1"/>
  <c r="F90" i="17" a="1"/>
  <c r="F90" i="17"/>
  <c r="F91" i="17" a="1"/>
  <c r="F91" i="17" s="1"/>
  <c r="F92" i="17" a="1"/>
  <c r="F92" i="17"/>
  <c r="F93" i="17" a="1"/>
  <c r="F93" i="17" s="1"/>
  <c r="F94" i="17" a="1"/>
  <c r="F94" i="17" s="1"/>
  <c r="F95" i="17" a="1"/>
  <c r="F95" i="17" s="1"/>
  <c r="F96" i="17" a="1"/>
  <c r="F96" i="17"/>
  <c r="F97" i="17" a="1"/>
  <c r="F97" i="17" s="1"/>
  <c r="F98" i="17" a="1"/>
  <c r="F98" i="17"/>
  <c r="F99" i="17" a="1"/>
  <c r="F99" i="17" s="1"/>
  <c r="F100" i="17" a="1"/>
  <c r="F100" i="17"/>
  <c r="F101" i="17" a="1"/>
  <c r="F101" i="17" s="1"/>
  <c r="F102" i="17" a="1"/>
  <c r="F102" i="17" s="1"/>
  <c r="F103" i="17" a="1"/>
  <c r="F103" i="17" s="1"/>
  <c r="F104" i="17" a="1"/>
  <c r="F104" i="17"/>
  <c r="F105" i="17" a="1"/>
  <c r="F105" i="17" s="1"/>
  <c r="F106" i="17" a="1"/>
  <c r="F106" i="17"/>
  <c r="F107" i="17" a="1"/>
  <c r="F107" i="17" s="1"/>
  <c r="F108" i="17" a="1"/>
  <c r="F108" i="17"/>
  <c r="F109" i="17" a="1"/>
  <c r="F109" i="17" s="1"/>
  <c r="F110" i="17" a="1"/>
  <c r="F110" i="17" s="1"/>
  <c r="F111" i="17" a="1"/>
  <c r="F111" i="17" s="1"/>
  <c r="F112" i="17" a="1"/>
  <c r="F112" i="17"/>
  <c r="F113" i="17" a="1"/>
  <c r="F113" i="17" s="1"/>
  <c r="F114" i="17" a="1"/>
  <c r="F114" i="17"/>
  <c r="F115" i="17" a="1"/>
  <c r="F115" i="17" s="1"/>
  <c r="F116" i="17" a="1"/>
  <c r="F116" i="17"/>
  <c r="F117" i="17" a="1"/>
  <c r="F117" i="17" s="1"/>
  <c r="F118" i="17" a="1"/>
  <c r="F118" i="17" s="1"/>
  <c r="F119" i="17" a="1"/>
  <c r="F119" i="17" s="1"/>
  <c r="F120" i="17" a="1"/>
  <c r="F120" i="17"/>
  <c r="F121" i="17" a="1"/>
  <c r="F121" i="17" s="1"/>
  <c r="F122" i="17" a="1"/>
  <c r="F122" i="17"/>
  <c r="F123" i="17" a="1"/>
  <c r="F123" i="17" s="1"/>
  <c r="F124" i="17" a="1"/>
  <c r="F124" i="17"/>
  <c r="F125" i="17" a="1"/>
  <c r="F125" i="17" s="1"/>
  <c r="F126" i="17" a="1"/>
  <c r="F126" i="17" s="1"/>
  <c r="F127" i="17" a="1"/>
  <c r="F127" i="17" s="1"/>
  <c r="F128" i="17" a="1"/>
  <c r="F128" i="17"/>
  <c r="F129" i="17" a="1"/>
  <c r="F129" i="17" s="1"/>
  <c r="F130" i="17" a="1"/>
  <c r="F130" i="17"/>
  <c r="F131" i="17" a="1"/>
  <c r="F131" i="17" s="1"/>
  <c r="F132" i="17" a="1"/>
  <c r="F132" i="17"/>
  <c r="F133" i="17" a="1"/>
  <c r="F133" i="17" s="1"/>
  <c r="F134" i="17" a="1"/>
  <c r="F134" i="17" s="1"/>
  <c r="F135" i="17" a="1"/>
  <c r="F135" i="17" s="1"/>
  <c r="F136" i="17" a="1"/>
  <c r="F136" i="17"/>
  <c r="F137" i="17" a="1"/>
  <c r="F137" i="17" s="1"/>
  <c r="F138" i="17" a="1"/>
  <c r="F138" i="17"/>
  <c r="F139" i="17" a="1"/>
  <c r="F139" i="17" s="1"/>
  <c r="F140" i="17" a="1"/>
  <c r="F140" i="17"/>
  <c r="F141" i="17" a="1"/>
  <c r="F141" i="17" s="1"/>
  <c r="F142" i="17" a="1"/>
  <c r="F142" i="17" s="1"/>
  <c r="F143" i="17" a="1"/>
  <c r="F143" i="17" s="1"/>
  <c r="F144" i="17" a="1"/>
  <c r="F144" i="17"/>
  <c r="F145" i="17" a="1"/>
  <c r="F145" i="17" s="1"/>
  <c r="F146" i="17" a="1"/>
  <c r="F146" i="17"/>
  <c r="F147" i="17" a="1"/>
  <c r="F147" i="17" s="1"/>
  <c r="F148" i="17" a="1"/>
  <c r="F148" i="17"/>
  <c r="F149" i="17" a="1"/>
  <c r="F149" i="17" s="1"/>
  <c r="F150" i="17" a="1"/>
  <c r="F150" i="17" s="1"/>
  <c r="F151" i="17" a="1"/>
  <c r="F151" i="17" s="1"/>
  <c r="F152" i="17" a="1"/>
  <c r="F152" i="17"/>
  <c r="F153" i="17" a="1"/>
  <c r="F153" i="17" s="1"/>
  <c r="F154" i="17" a="1"/>
  <c r="F154" i="17"/>
  <c r="F155" i="17" a="1"/>
  <c r="F155" i="17" s="1"/>
  <c r="F156" i="17" a="1"/>
  <c r="F156" i="17"/>
  <c r="F157" i="17" a="1"/>
  <c r="F157" i="17" s="1"/>
  <c r="F158" i="17" a="1"/>
  <c r="F158" i="17" s="1"/>
  <c r="F159" i="17" a="1"/>
  <c r="F159" i="17" s="1"/>
  <c r="F160" i="17" a="1"/>
  <c r="F160" i="17"/>
  <c r="F161" i="17" a="1"/>
  <c r="F161" i="17" s="1"/>
  <c r="F162" i="17" a="1"/>
  <c r="F162" i="17"/>
  <c r="F163" i="17" a="1"/>
  <c r="F163" i="17" s="1"/>
  <c r="F164" i="17" a="1"/>
  <c r="F164" i="17"/>
  <c r="F165" i="17" a="1"/>
  <c r="F165" i="17" s="1"/>
  <c r="F166" i="17" a="1"/>
  <c r="F166" i="17" s="1"/>
  <c r="F167" i="17" a="1"/>
  <c r="F167" i="17" s="1"/>
  <c r="F168" i="17" a="1"/>
  <c r="F168" i="17"/>
  <c r="F169" i="17" a="1"/>
  <c r="F169" i="17" s="1"/>
  <c r="F170" i="17" a="1"/>
  <c r="F170" i="17"/>
  <c r="F171" i="17" a="1"/>
  <c r="F171" i="17" s="1"/>
  <c r="F172" i="17" a="1"/>
  <c r="F172" i="17"/>
  <c r="F173" i="17" a="1"/>
  <c r="F173" i="17"/>
  <c r="F174" i="17" a="1"/>
  <c r="F174" i="17"/>
  <c r="F175" i="17" a="1"/>
  <c r="F175" i="17"/>
  <c r="F176" i="17" a="1"/>
  <c r="F176" i="17"/>
  <c r="F177" i="17" a="1"/>
  <c r="F177" i="17"/>
  <c r="F178" i="17" a="1"/>
  <c r="F178" i="17"/>
  <c r="F179" i="17" a="1"/>
  <c r="F179" i="17"/>
  <c r="F180" i="17" a="1"/>
  <c r="F180" i="17"/>
  <c r="F181" i="17" a="1"/>
  <c r="F181" i="17"/>
  <c r="F182" i="17" a="1"/>
  <c r="F182" i="17"/>
  <c r="F183" i="17" a="1"/>
  <c r="F183" i="17"/>
  <c r="F184" i="17" a="1"/>
  <c r="F184" i="17"/>
  <c r="F185" i="17" a="1"/>
  <c r="F185" i="17"/>
  <c r="F186" i="17" a="1"/>
  <c r="F186" i="17"/>
  <c r="F187" i="17" a="1"/>
  <c r="F187" i="17"/>
  <c r="F188" i="17" a="1"/>
  <c r="F188" i="17"/>
  <c r="F189" i="17" a="1"/>
  <c r="F189" i="17"/>
  <c r="F190" i="17" a="1"/>
  <c r="F190" i="17"/>
  <c r="F191" i="17" a="1"/>
  <c r="F191" i="17"/>
  <c r="F192" i="17" a="1"/>
  <c r="F192" i="17"/>
  <c r="F193" i="17" a="1"/>
  <c r="F193" i="17"/>
  <c r="F194" i="17" a="1"/>
  <c r="F194" i="17"/>
  <c r="F195" i="17" a="1"/>
  <c r="F195" i="17"/>
  <c r="F196" i="17" a="1"/>
  <c r="F196" i="17"/>
  <c r="F197" i="17" a="1"/>
  <c r="F197" i="17"/>
  <c r="F198" i="17" a="1"/>
  <c r="F198" i="17"/>
  <c r="F199" i="17" a="1"/>
  <c r="F199" i="17"/>
  <c r="F200" i="17" a="1"/>
  <c r="F200" i="17"/>
  <c r="F201" i="17" a="1"/>
  <c r="F201" i="17"/>
  <c r="F202" i="17" a="1"/>
  <c r="F202" i="17"/>
  <c r="F203" i="17" a="1"/>
  <c r="F203" i="17"/>
  <c r="F204" i="17" a="1"/>
  <c r="F204" i="17"/>
  <c r="F205" i="17" a="1"/>
  <c r="F205" i="17"/>
  <c r="F206" i="17" a="1"/>
  <c r="F206" i="17"/>
  <c r="F207" i="17" a="1"/>
  <c r="F207" i="17"/>
  <c r="F208" i="17" a="1"/>
  <c r="F208" i="17"/>
  <c r="F209" i="17" a="1"/>
  <c r="F209" i="17"/>
  <c r="F210" i="17" a="1"/>
  <c r="F210" i="17"/>
  <c r="F211" i="17" a="1"/>
  <c r="F211" i="17"/>
  <c r="F212" i="17" a="1"/>
  <c r="F212" i="17"/>
  <c r="F213" i="17" a="1"/>
  <c r="F213" i="17"/>
  <c r="F214" i="17" a="1"/>
  <c r="F214" i="17"/>
  <c r="F215" i="17" a="1"/>
  <c r="F215" i="17"/>
  <c r="F216" i="17" a="1"/>
  <c r="F216" i="17"/>
  <c r="F217" i="17" a="1"/>
  <c r="F217" i="17"/>
  <c r="F218" i="17" a="1"/>
  <c r="F218" i="17"/>
  <c r="F219" i="17" a="1"/>
  <c r="F219" i="17"/>
  <c r="F220" i="17" a="1"/>
  <c r="F220" i="17"/>
  <c r="F221" i="17" a="1"/>
  <c r="F221" i="17"/>
  <c r="F222" i="17" a="1"/>
  <c r="F222" i="17"/>
  <c r="F223" i="17" a="1"/>
  <c r="F223" i="17"/>
  <c r="F224" i="17" a="1"/>
  <c r="F224" i="17"/>
  <c r="F225" i="17" a="1"/>
  <c r="F225" i="17"/>
  <c r="F226" i="17" a="1"/>
  <c r="F226" i="17"/>
  <c r="F227" i="17" a="1"/>
  <c r="F227" i="17"/>
  <c r="F228" i="17" a="1"/>
  <c r="F228" i="17"/>
  <c r="F229" i="17" a="1"/>
  <c r="F229" i="17"/>
  <c r="F230" i="17" a="1"/>
  <c r="F230" i="17"/>
  <c r="F231" i="17" a="1"/>
  <c r="F231" i="17"/>
  <c r="F232" i="17" a="1"/>
  <c r="F232" i="17"/>
  <c r="F233" i="17" a="1"/>
  <c r="F233" i="17"/>
  <c r="F234" i="17" a="1"/>
  <c r="F234" i="17"/>
  <c r="F235" i="17" a="1"/>
  <c r="F235" i="17"/>
  <c r="F236" i="17" a="1"/>
  <c r="F236" i="17"/>
  <c r="F237" i="17" a="1"/>
  <c r="F237" i="17"/>
  <c r="F238" i="17" a="1"/>
  <c r="F238" i="17"/>
  <c r="F239" i="17" a="1"/>
  <c r="F239" i="17"/>
  <c r="F240" i="17" a="1"/>
  <c r="F240" i="17"/>
  <c r="F241" i="17" a="1"/>
  <c r="F241" i="17"/>
  <c r="F242" i="17" a="1"/>
  <c r="F242" i="17"/>
  <c r="F243" i="17" a="1"/>
  <c r="F243" i="17"/>
  <c r="F244" i="17" a="1"/>
  <c r="F244" i="17"/>
  <c r="F245" i="17" a="1"/>
  <c r="F245" i="17"/>
  <c r="F246" i="17" a="1"/>
  <c r="F246" i="17"/>
  <c r="F247" i="17" a="1"/>
  <c r="F247" i="17"/>
  <c r="F248" i="17" a="1"/>
  <c r="F248" i="17"/>
  <c r="F249" i="17" a="1"/>
  <c r="F249" i="17"/>
  <c r="F250" i="17" a="1"/>
  <c r="F250" i="17"/>
  <c r="F251" i="17" a="1"/>
  <c r="F251" i="17"/>
  <c r="F252" i="17" a="1"/>
  <c r="F252" i="17"/>
  <c r="F253" i="17" a="1"/>
  <c r="F253" i="17"/>
  <c r="F254" i="17" a="1"/>
  <c r="F254" i="17"/>
  <c r="F255" i="17" a="1"/>
  <c r="F255" i="17"/>
  <c r="F256" i="17" a="1"/>
  <c r="F256" i="17"/>
  <c r="F257" i="17" a="1"/>
  <c r="F257" i="17"/>
  <c r="F258" i="17" a="1"/>
  <c r="F258" i="17"/>
  <c r="F259" i="17" a="1"/>
  <c r="F259" i="17"/>
  <c r="F260" i="17" a="1"/>
  <c r="F260" i="17"/>
  <c r="F261" i="17" a="1"/>
  <c r="F261" i="17"/>
  <c r="F262" i="17" a="1"/>
  <c r="F262" i="17"/>
  <c r="F263" i="17" a="1"/>
  <c r="F263" i="17"/>
  <c r="F264" i="17" a="1"/>
  <c r="F264" i="17"/>
  <c r="F265" i="17" a="1"/>
  <c r="F265" i="17"/>
  <c r="F266" i="17" a="1"/>
  <c r="F266" i="17"/>
  <c r="F267" i="17" a="1"/>
  <c r="F267" i="17"/>
  <c r="F268" i="17" a="1"/>
  <c r="F268" i="17"/>
  <c r="F269" i="17" a="1"/>
  <c r="F269" i="17"/>
  <c r="F270" i="17" a="1"/>
  <c r="F270" i="17"/>
  <c r="F271" i="17" a="1"/>
  <c r="F271" i="17"/>
  <c r="F272" i="17" a="1"/>
  <c r="F272" i="17"/>
  <c r="F273" i="17" a="1"/>
  <c r="F273" i="17"/>
  <c r="F274" i="17" a="1"/>
  <c r="F274" i="17"/>
  <c r="F275" i="17" a="1"/>
  <c r="F275" i="17"/>
  <c r="F276" i="17" a="1"/>
  <c r="F276" i="17"/>
  <c r="F277" i="17" a="1"/>
  <c r="F277" i="17"/>
  <c r="F278" i="17" a="1"/>
  <c r="F278" i="17"/>
  <c r="F279" i="17" a="1"/>
  <c r="F279" i="17"/>
  <c r="F280" i="17" a="1"/>
  <c r="F280" i="17"/>
  <c r="F281" i="17" a="1"/>
  <c r="F281" i="17"/>
  <c r="F282" i="17" a="1"/>
  <c r="F282" i="17"/>
  <c r="F283" i="17" a="1"/>
  <c r="F283" i="17"/>
  <c r="F284" i="17" a="1"/>
  <c r="F284" i="17"/>
  <c r="F285" i="17" a="1"/>
  <c r="F285" i="17"/>
  <c r="F286" i="17" a="1"/>
  <c r="F286" i="17"/>
  <c r="F287" i="17" a="1"/>
  <c r="F287" i="17"/>
  <c r="F288" i="17" a="1"/>
  <c r="F288" i="17"/>
  <c r="F289" i="17" a="1"/>
  <c r="F289" i="17"/>
  <c r="F290" i="17" a="1"/>
  <c r="F290" i="17"/>
  <c r="F291" i="17" a="1"/>
  <c r="F291" i="17"/>
  <c r="F292" i="17" a="1"/>
  <c r="F292" i="17"/>
  <c r="F293" i="17" a="1"/>
  <c r="F293" i="17"/>
  <c r="F294" i="17" a="1"/>
  <c r="F294" i="17"/>
  <c r="F295" i="17" a="1"/>
  <c r="F295" i="17"/>
  <c r="F296" i="17" a="1"/>
  <c r="F296" i="17"/>
  <c r="F297" i="17" a="1"/>
  <c r="F297" i="17"/>
  <c r="F298" i="17" a="1"/>
  <c r="F298" i="17"/>
  <c r="F299" i="17" a="1"/>
  <c r="F299" i="17"/>
  <c r="F300" i="17" a="1"/>
  <c r="F300" i="17"/>
  <c r="F301" i="17" a="1"/>
  <c r="F301" i="17"/>
  <c r="F302" i="17" a="1"/>
  <c r="F302" i="17"/>
  <c r="F303" i="17" a="1"/>
  <c r="F303" i="17"/>
  <c r="F304" i="17" a="1"/>
  <c r="F304" i="17"/>
  <c r="F305" i="17" a="1"/>
  <c r="F305" i="17"/>
  <c r="F306" i="17" a="1"/>
  <c r="F306" i="17"/>
  <c r="F307" i="17" a="1"/>
  <c r="F307" i="17"/>
  <c r="F308" i="17" a="1"/>
  <c r="F308" i="17"/>
  <c r="F309" i="17" a="1"/>
  <c r="F309" i="17"/>
  <c r="F310" i="17" a="1"/>
  <c r="F310" i="17"/>
  <c r="F311" i="17" a="1"/>
  <c r="F311" i="17"/>
  <c r="F312" i="17" a="1"/>
  <c r="F312" i="17"/>
  <c r="F313" i="17" a="1"/>
  <c r="F313" i="17"/>
  <c r="F314" i="17" a="1"/>
  <c r="F314" i="17"/>
  <c r="F315" i="17" a="1"/>
  <c r="F315" i="17"/>
  <c r="F316" i="17" a="1"/>
  <c r="F316" i="17"/>
  <c r="F317" i="17" a="1"/>
  <c r="F317" i="17"/>
  <c r="F318" i="17" a="1"/>
  <c r="F318" i="17"/>
  <c r="F319" i="17" a="1"/>
  <c r="F319" i="17"/>
  <c r="F320" i="17" a="1"/>
  <c r="F320" i="17"/>
  <c r="F321" i="17" a="1"/>
  <c r="F321" i="17"/>
  <c r="F322" i="17" a="1"/>
  <c r="F322" i="17"/>
  <c r="F323" i="17" a="1"/>
  <c r="F323" i="17"/>
  <c r="F324" i="17" a="1"/>
  <c r="F324" i="17"/>
  <c r="F325" i="17" a="1"/>
  <c r="F325" i="17"/>
  <c r="F326" i="17" a="1"/>
  <c r="F326" i="17"/>
  <c r="F327" i="17" a="1"/>
  <c r="F327" i="17"/>
  <c r="F328" i="17" a="1"/>
  <c r="F328" i="17"/>
  <c r="F329" i="17" a="1"/>
  <c r="F329" i="17"/>
  <c r="F330" i="17" a="1"/>
  <c r="F330" i="17"/>
  <c r="F331" i="17" a="1"/>
  <c r="F331" i="17"/>
  <c r="F332" i="17" a="1"/>
  <c r="F332" i="17"/>
  <c r="F333" i="17" a="1"/>
  <c r="F333" i="17"/>
  <c r="F334" i="17" a="1"/>
  <c r="F334" i="17"/>
  <c r="F335" i="17" a="1"/>
  <c r="F335" i="17"/>
  <c r="F336" i="17" a="1"/>
  <c r="F336" i="17"/>
  <c r="F337" i="17" a="1"/>
  <c r="F337" i="17"/>
  <c r="F338" i="17" a="1"/>
  <c r="F338" i="17"/>
  <c r="F339" i="17" a="1"/>
  <c r="F339" i="17"/>
  <c r="F340" i="17" a="1"/>
  <c r="F340" i="17"/>
  <c r="F341" i="17" a="1"/>
  <c r="F341" i="17"/>
  <c r="F342" i="17" a="1"/>
  <c r="F342" i="17"/>
  <c r="F343" i="17" a="1"/>
  <c r="F343" i="17"/>
  <c r="F344" i="17" a="1"/>
  <c r="F344" i="17"/>
  <c r="F345" i="17" a="1"/>
  <c r="F345" i="17"/>
  <c r="F346" i="17" a="1"/>
  <c r="F346" i="17"/>
  <c r="F347" i="17" a="1"/>
  <c r="F347" i="17"/>
  <c r="F348" i="17" a="1"/>
  <c r="F348" i="17"/>
  <c r="F349" i="17" a="1"/>
  <c r="F349" i="17"/>
  <c r="F350" i="17" a="1"/>
  <c r="F350" i="17"/>
  <c r="F351" i="17" a="1"/>
  <c r="F351" i="17"/>
  <c r="F352" i="17" a="1"/>
  <c r="F352" i="17"/>
  <c r="F353" i="17" a="1"/>
  <c r="F353" i="17"/>
  <c r="F354" i="17" a="1"/>
  <c r="F354" i="17"/>
  <c r="F355" i="17" a="1"/>
  <c r="F355" i="17"/>
  <c r="F356" i="17" a="1"/>
  <c r="F356" i="17"/>
  <c r="F357" i="17" a="1"/>
  <c r="F357" i="17"/>
  <c r="F358" i="17" a="1"/>
  <c r="F358" i="17"/>
  <c r="F359" i="17" a="1"/>
  <c r="F359" i="17"/>
  <c r="F360" i="17" a="1"/>
  <c r="F360" i="17"/>
  <c r="F361" i="17" a="1"/>
  <c r="F361" i="17"/>
  <c r="F362" i="17" a="1"/>
  <c r="F362" i="17"/>
  <c r="F363" i="17" a="1"/>
  <c r="F363" i="17"/>
  <c r="F364" i="17" a="1"/>
  <c r="F364" i="17"/>
  <c r="F365" i="17" a="1"/>
  <c r="F365" i="17"/>
  <c r="F366" i="17" a="1"/>
  <c r="F366" i="17"/>
  <c r="F367" i="17" a="1"/>
  <c r="F367" i="17"/>
  <c r="F368" i="17" a="1"/>
  <c r="F368" i="17"/>
  <c r="F369" i="17" a="1"/>
  <c r="F369" i="17"/>
  <c r="F370" i="17" a="1"/>
  <c r="F370" i="17"/>
  <c r="F371" i="17" a="1"/>
  <c r="F371" i="17"/>
  <c r="F372" i="17" a="1"/>
  <c r="F372" i="17"/>
  <c r="F373" i="17" a="1"/>
  <c r="F373" i="17"/>
  <c r="F374" i="17" a="1"/>
  <c r="F374" i="17"/>
  <c r="F375" i="17" a="1"/>
  <c r="F375" i="17"/>
  <c r="F376" i="17" a="1"/>
  <c r="F376" i="17"/>
  <c r="F377" i="17" a="1"/>
  <c r="F377" i="17"/>
  <c r="F378" i="17" a="1"/>
  <c r="F378" i="17"/>
  <c r="F379" i="17" a="1"/>
  <c r="F379" i="17"/>
  <c r="F380" i="17" a="1"/>
  <c r="F380" i="17"/>
  <c r="F381" i="17" a="1"/>
  <c r="F381" i="17"/>
  <c r="F382" i="17" a="1"/>
  <c r="F382" i="17"/>
  <c r="F383" i="17" a="1"/>
  <c r="F383" i="17"/>
  <c r="F384" i="17" a="1"/>
  <c r="F384" i="17"/>
  <c r="F385" i="17" a="1"/>
  <c r="F385" i="17"/>
  <c r="F386" i="17" a="1"/>
  <c r="F386" i="17"/>
  <c r="F387" i="17" a="1"/>
  <c r="F387" i="17"/>
  <c r="F388" i="17" a="1"/>
  <c r="F388" i="17"/>
  <c r="F389" i="17" a="1"/>
  <c r="F389" i="17"/>
  <c r="F390" i="17" a="1"/>
  <c r="F390" i="17"/>
  <c r="F391" i="17" a="1"/>
  <c r="F391" i="17"/>
  <c r="F392" i="17" a="1"/>
  <c r="F392" i="17"/>
  <c r="F393" i="17" a="1"/>
  <c r="F393" i="17"/>
  <c r="F394" i="17" a="1"/>
  <c r="F394" i="17"/>
  <c r="F395" i="17" a="1"/>
  <c r="F395" i="17"/>
  <c r="F396" i="17" a="1"/>
  <c r="F396" i="17"/>
  <c r="F397" i="17" a="1"/>
  <c r="F397" i="17"/>
  <c r="F398" i="17" a="1"/>
  <c r="F398" i="17"/>
  <c r="F399" i="17" a="1"/>
  <c r="F399" i="17"/>
  <c r="F400" i="17" a="1"/>
  <c r="F400" i="17"/>
  <c r="F401" i="17" a="1"/>
  <c r="F401" i="17"/>
  <c r="F402" i="17" a="1"/>
  <c r="F402" i="17"/>
  <c r="F403" i="17" a="1"/>
  <c r="F403" i="17"/>
  <c r="F404" i="17" a="1"/>
  <c r="F404" i="17"/>
  <c r="F405" i="17" a="1"/>
  <c r="F405" i="17"/>
  <c r="F406" i="17" a="1"/>
  <c r="F406" i="17"/>
  <c r="F407" i="17" a="1"/>
  <c r="F407" i="17"/>
  <c r="F408" i="17" a="1"/>
  <c r="F408" i="17"/>
  <c r="F409" i="17" a="1"/>
  <c r="F409" i="17"/>
  <c r="F410" i="17" a="1"/>
  <c r="F410" i="17"/>
  <c r="F411" i="17" a="1"/>
  <c r="F411" i="17"/>
  <c r="F412" i="17" a="1"/>
  <c r="F412" i="17"/>
  <c r="F413" i="17" a="1"/>
  <c r="F413" i="17"/>
  <c r="F414" i="17" a="1"/>
  <c r="F414" i="17"/>
  <c r="F415" i="17" a="1"/>
  <c r="F415" i="17"/>
  <c r="F416" i="17" a="1"/>
  <c r="F416" i="17"/>
  <c r="F417" i="17" a="1"/>
  <c r="F417" i="17"/>
  <c r="F418" i="17" a="1"/>
  <c r="F418" i="17"/>
  <c r="F419" i="17" a="1"/>
  <c r="F419" i="17"/>
  <c r="F420" i="17" a="1"/>
  <c r="F420" i="17"/>
  <c r="F421" i="17" a="1"/>
  <c r="F421" i="17"/>
  <c r="F422" i="17" a="1"/>
  <c r="F422" i="17"/>
  <c r="F423" i="17" a="1"/>
  <c r="F423" i="17"/>
  <c r="F424" i="17" a="1"/>
  <c r="F424" i="17"/>
  <c r="F425" i="17" a="1"/>
  <c r="F425" i="17"/>
  <c r="F426" i="17" a="1"/>
  <c r="F426" i="17"/>
  <c r="F427" i="17" a="1"/>
  <c r="F427" i="17"/>
  <c r="F428" i="17" a="1"/>
  <c r="F428" i="17"/>
  <c r="F429" i="17" a="1"/>
  <c r="F429" i="17"/>
  <c r="F430" i="17" a="1"/>
  <c r="F430" i="17"/>
  <c r="F431" i="17" a="1"/>
  <c r="F431" i="17"/>
  <c r="F432" i="17" a="1"/>
  <c r="F432" i="17"/>
  <c r="F433" i="17" a="1"/>
  <c r="F433" i="17"/>
  <c r="F434" i="17" a="1"/>
  <c r="F434" i="17"/>
  <c r="F435" i="17" a="1"/>
  <c r="F435" i="17"/>
  <c r="F436" i="17" a="1"/>
  <c r="F436" i="17"/>
  <c r="F437" i="17" a="1"/>
  <c r="F437" i="17"/>
  <c r="F438" i="17" a="1"/>
  <c r="F438" i="17"/>
  <c r="F439" i="17" a="1"/>
  <c r="F439" i="17"/>
  <c r="F440" i="17" a="1"/>
  <c r="F440" i="17"/>
  <c r="F441" i="17" a="1"/>
  <c r="F441" i="17"/>
  <c r="F442" i="17" a="1"/>
  <c r="F442" i="17"/>
  <c r="F443" i="17" a="1"/>
  <c r="F443" i="17"/>
  <c r="F444" i="17" a="1"/>
  <c r="F444" i="17"/>
  <c r="F445" i="17" a="1"/>
  <c r="F445" i="17"/>
  <c r="F446" i="17" a="1"/>
  <c r="F446" i="17"/>
  <c r="F447" i="17" a="1"/>
  <c r="F447" i="17"/>
  <c r="F448" i="17" a="1"/>
  <c r="F448" i="17"/>
  <c r="F449" i="17" a="1"/>
  <c r="F449" i="17"/>
  <c r="F450" i="17" a="1"/>
  <c r="F450" i="17"/>
  <c r="F451" i="17" a="1"/>
  <c r="F451" i="17"/>
  <c r="F452" i="17" a="1"/>
  <c r="F452" i="17"/>
  <c r="F453" i="17" a="1"/>
  <c r="F453" i="17"/>
  <c r="F454" i="17" a="1"/>
  <c r="F454" i="17"/>
  <c r="F455" i="17" a="1"/>
  <c r="F455" i="17"/>
  <c r="F456" i="17" a="1"/>
  <c r="F456" i="17"/>
  <c r="F457" i="17" a="1"/>
  <c r="F457" i="17"/>
  <c r="F458" i="17" a="1"/>
  <c r="F458" i="17"/>
  <c r="F459" i="17" a="1"/>
  <c r="F459" i="17"/>
  <c r="F460" i="17" a="1"/>
  <c r="F460" i="17"/>
  <c r="F461" i="17" a="1"/>
  <c r="F461" i="17"/>
  <c r="F462" i="17" a="1"/>
  <c r="F462" i="17"/>
  <c r="F463" i="17" a="1"/>
  <c r="F463" i="17"/>
  <c r="F464" i="17" a="1"/>
  <c r="F464" i="17"/>
  <c r="F465" i="17" a="1"/>
  <c r="F465" i="17"/>
  <c r="F466" i="17" a="1"/>
  <c r="F466" i="17"/>
  <c r="F467" i="17" a="1"/>
  <c r="F467" i="17"/>
  <c r="F468" i="17" a="1"/>
  <c r="F468" i="17"/>
  <c r="F469" i="17" a="1"/>
  <c r="F469" i="17"/>
  <c r="F470" i="17" a="1"/>
  <c r="F470" i="17"/>
  <c r="F471" i="17" a="1"/>
  <c r="F471" i="17"/>
  <c r="F472" i="17" a="1"/>
  <c r="F472" i="17"/>
  <c r="F473" i="17" a="1"/>
  <c r="F473" i="17"/>
  <c r="F474" i="17" a="1"/>
  <c r="F474" i="17"/>
  <c r="F475" i="17" a="1"/>
  <c r="F475" i="17"/>
  <c r="F476" i="17" a="1"/>
  <c r="F476" i="17"/>
  <c r="F477" i="17" a="1"/>
  <c r="F477" i="17"/>
  <c r="F478" i="17" a="1"/>
  <c r="F478" i="17"/>
  <c r="F479" i="17" a="1"/>
  <c r="F479" i="17"/>
  <c r="F480" i="17" a="1"/>
  <c r="F480" i="17"/>
  <c r="F481" i="17" a="1"/>
  <c r="F481" i="17"/>
  <c r="F482" i="17" a="1"/>
  <c r="F482" i="17"/>
  <c r="F483" i="17" a="1"/>
  <c r="F483" i="17"/>
  <c r="F484" i="17" a="1"/>
  <c r="F484" i="17"/>
  <c r="F485" i="17" a="1"/>
  <c r="F485" i="17"/>
  <c r="F486" i="17" a="1"/>
  <c r="F486" i="17"/>
  <c r="F487" i="17" a="1"/>
  <c r="F487" i="17"/>
  <c r="F488" i="17" a="1"/>
  <c r="F488" i="17"/>
  <c r="F489" i="17" a="1"/>
  <c r="F489" i="17"/>
  <c r="F490" i="17" a="1"/>
  <c r="F490" i="17"/>
  <c r="F491" i="17" a="1"/>
  <c r="F491" i="17"/>
  <c r="F492" i="17" a="1"/>
  <c r="F492" i="17"/>
  <c r="F493" i="17" a="1"/>
  <c r="F493" i="17"/>
  <c r="F494" i="17" a="1"/>
  <c r="F494" i="17"/>
  <c r="F495" i="17" a="1"/>
  <c r="F495" i="17"/>
  <c r="F496" i="17" a="1"/>
  <c r="F496" i="17"/>
  <c r="F497" i="17" a="1"/>
  <c r="F497" i="17"/>
  <c r="F498" i="17" a="1"/>
  <c r="F498" i="17"/>
  <c r="F499" i="17" a="1"/>
  <c r="F499" i="17"/>
  <c r="F500" i="17" a="1"/>
  <c r="F500" i="17"/>
  <c r="F501" i="17" a="1"/>
  <c r="F501" i="17"/>
  <c r="F502" i="17" a="1"/>
  <c r="F502" i="17"/>
  <c r="F503" i="17" a="1"/>
  <c r="F503" i="17"/>
  <c r="F504" i="17" a="1"/>
  <c r="F504" i="17"/>
  <c r="F505" i="17" a="1"/>
  <c r="F505" i="17"/>
  <c r="F506" i="17" a="1"/>
  <c r="F506" i="17"/>
  <c r="F507" i="17" a="1"/>
  <c r="F507" i="17"/>
  <c r="F508" i="17" a="1"/>
  <c r="F508" i="17"/>
  <c r="F509" i="17" a="1"/>
  <c r="F509" i="17"/>
  <c r="F510" i="17" a="1"/>
  <c r="F510" i="17"/>
  <c r="F511" i="17" a="1"/>
  <c r="F511" i="17"/>
  <c r="F512" i="17" a="1"/>
  <c r="F512" i="17"/>
  <c r="F513" i="17" a="1"/>
  <c r="F513" i="17"/>
  <c r="F514" i="17" a="1"/>
  <c r="F514" i="17"/>
  <c r="F515" i="17" a="1"/>
  <c r="F515" i="17"/>
  <c r="F516" i="17" a="1"/>
  <c r="F516" i="17"/>
  <c r="F517" i="17" a="1"/>
  <c r="F517" i="17"/>
  <c r="F518" i="17" a="1"/>
  <c r="F518" i="17"/>
  <c r="F519" i="17" a="1"/>
  <c r="F519" i="17"/>
  <c r="F520" i="17" a="1"/>
  <c r="F520" i="17"/>
  <c r="F521" i="17" a="1"/>
  <c r="F521" i="17"/>
  <c r="F522" i="17" a="1"/>
  <c r="F522" i="17"/>
  <c r="F523" i="17" a="1"/>
  <c r="F523" i="17"/>
  <c r="F524" i="17" a="1"/>
  <c r="F524" i="17"/>
  <c r="F525" i="17" a="1"/>
  <c r="F525" i="17"/>
  <c r="F526" i="17" a="1"/>
  <c r="F526" i="17"/>
  <c r="F527" i="17" a="1"/>
  <c r="F527" i="17"/>
  <c r="F528" i="17" a="1"/>
  <c r="F528" i="17"/>
  <c r="F529" i="17" a="1"/>
  <c r="F529" i="17"/>
  <c r="F530" i="17" a="1"/>
  <c r="F530" i="17"/>
  <c r="F531" i="17" a="1"/>
  <c r="F531" i="17"/>
  <c r="F532" i="17" a="1"/>
  <c r="F532" i="17"/>
  <c r="F533" i="17" a="1"/>
  <c r="F533" i="17"/>
  <c r="F534" i="17" a="1"/>
  <c r="F534" i="17"/>
  <c r="F535" i="17" a="1"/>
  <c r="F535" i="17"/>
  <c r="F536" i="17" a="1"/>
  <c r="F536" i="17"/>
  <c r="F537" i="17" a="1"/>
  <c r="F537" i="17"/>
  <c r="F538" i="17" a="1"/>
  <c r="F538" i="17"/>
  <c r="F539" i="17" a="1"/>
  <c r="F539" i="17"/>
  <c r="F540" i="17" a="1"/>
  <c r="F540" i="17"/>
  <c r="F541" i="17" a="1"/>
  <c r="F541" i="17"/>
  <c r="F542" i="17" a="1"/>
  <c r="F542" i="17"/>
  <c r="F543" i="17" a="1"/>
  <c r="F543" i="17"/>
  <c r="F544" i="17" a="1"/>
  <c r="F544" i="17"/>
  <c r="F545" i="17" a="1"/>
  <c r="F545" i="17"/>
  <c r="F546" i="17" a="1"/>
  <c r="F546" i="17"/>
  <c r="F547" i="17" a="1"/>
  <c r="F547" i="17"/>
  <c r="F548" i="17" a="1"/>
  <c r="F548" i="17"/>
  <c r="F549" i="17" a="1"/>
  <c r="F549" i="17"/>
  <c r="F550" i="17" a="1"/>
  <c r="F550" i="17"/>
  <c r="F551" i="17" a="1"/>
  <c r="F551" i="17"/>
  <c r="F552" i="17" a="1"/>
  <c r="F552" i="17"/>
  <c r="F553" i="17" a="1"/>
  <c r="F553" i="17"/>
  <c r="F554" i="17" a="1"/>
  <c r="F554" i="17"/>
  <c r="F555" i="17" a="1"/>
  <c r="F555" i="17"/>
  <c r="F556" i="17" a="1"/>
  <c r="F556" i="17"/>
  <c r="F557" i="17" a="1"/>
  <c r="F557" i="17"/>
  <c r="F558" i="17" a="1"/>
  <c r="F558" i="17"/>
  <c r="F559" i="17" a="1"/>
  <c r="F559" i="17"/>
  <c r="F560" i="17" a="1"/>
  <c r="F560" i="17"/>
  <c r="F561" i="17" a="1"/>
  <c r="F561" i="17"/>
  <c r="F562" i="17" a="1"/>
  <c r="F562" i="17"/>
  <c r="F563" i="17" a="1"/>
  <c r="F563" i="17"/>
  <c r="F564" i="17" a="1"/>
  <c r="F564" i="17"/>
  <c r="F565" i="17" a="1"/>
  <c r="F565" i="17"/>
  <c r="F566" i="17" a="1"/>
  <c r="F566" i="17"/>
  <c r="F567" i="17" a="1"/>
  <c r="F567" i="17"/>
  <c r="F568" i="17" a="1"/>
  <c r="F568" i="17"/>
  <c r="F569" i="17" a="1"/>
  <c r="F569" i="17"/>
  <c r="F570" i="17" a="1"/>
  <c r="F570" i="17"/>
  <c r="F571" i="17" a="1"/>
  <c r="F571" i="17"/>
  <c r="F572" i="17" a="1"/>
  <c r="F572" i="17"/>
  <c r="F573" i="17" a="1"/>
  <c r="F573" i="17"/>
  <c r="F574" i="17" a="1"/>
  <c r="F574" i="17"/>
  <c r="F575" i="17" a="1"/>
  <c r="F575" i="17"/>
  <c r="F576" i="17" a="1"/>
  <c r="F576" i="17"/>
  <c r="F577" i="17" a="1"/>
  <c r="F577" i="17"/>
  <c r="F578" i="17" a="1"/>
  <c r="F578" i="17"/>
  <c r="F579" i="17" a="1"/>
  <c r="F579" i="17"/>
  <c r="F580" i="17" a="1"/>
  <c r="F580" i="17"/>
  <c r="F581" i="17" a="1"/>
  <c r="F581" i="17"/>
  <c r="F582" i="17" a="1"/>
  <c r="F582" i="17"/>
  <c r="F583" i="17" a="1"/>
  <c r="F583" i="17"/>
  <c r="F584" i="17" a="1"/>
  <c r="F584" i="17"/>
  <c r="F585" i="17" a="1"/>
  <c r="F585" i="17"/>
  <c r="F586" i="17" a="1"/>
  <c r="F586" i="17"/>
  <c r="F587" i="17" a="1"/>
  <c r="F587" i="17"/>
  <c r="F588" i="17" a="1"/>
  <c r="F588" i="17"/>
  <c r="F589" i="17" a="1"/>
  <c r="F589" i="17"/>
  <c r="F590" i="17" a="1"/>
  <c r="F590" i="17"/>
  <c r="F591" i="17" a="1"/>
  <c r="F591" i="17"/>
  <c r="F592" i="17" a="1"/>
  <c r="F592" i="17"/>
  <c r="F593" i="17" a="1"/>
  <c r="F593" i="17"/>
  <c r="F594" i="17" a="1"/>
  <c r="F594" i="17"/>
  <c r="F595" i="17" a="1"/>
  <c r="F595" i="17"/>
  <c r="F596" i="17" a="1"/>
  <c r="F596" i="17"/>
  <c r="F597" i="17" a="1"/>
  <c r="F597" i="17"/>
  <c r="F598" i="17" a="1"/>
  <c r="F598" i="17"/>
  <c r="F599" i="17" a="1"/>
  <c r="F599" i="17"/>
  <c r="F600" i="17" a="1"/>
  <c r="F600" i="17"/>
  <c r="F601" i="17" a="1"/>
  <c r="F601" i="17"/>
  <c r="F602" i="17" a="1"/>
  <c r="F602" i="17"/>
  <c r="F603" i="17" a="1"/>
  <c r="F603" i="17"/>
  <c r="F604" i="17" a="1"/>
  <c r="F604" i="17"/>
  <c r="F605" i="17" a="1"/>
  <c r="F605" i="17"/>
  <c r="F606" i="17" a="1"/>
  <c r="F606" i="17"/>
  <c r="F607" i="17" a="1"/>
  <c r="F607" i="17"/>
  <c r="F608" i="17" a="1"/>
  <c r="F608" i="17"/>
  <c r="F609" i="17" a="1"/>
  <c r="F609" i="17"/>
  <c r="F610" i="17" a="1"/>
  <c r="F610" i="17"/>
  <c r="F611" i="17" a="1"/>
  <c r="F611" i="17"/>
  <c r="F612" i="17" a="1"/>
  <c r="F612" i="17"/>
  <c r="F613" i="17" a="1"/>
  <c r="F613" i="17"/>
  <c r="F614" i="17" a="1"/>
  <c r="F614" i="17"/>
  <c r="F615" i="17" a="1"/>
  <c r="F615" i="17"/>
  <c r="F616" i="17" a="1"/>
  <c r="F616" i="17"/>
  <c r="F617" i="17" a="1"/>
  <c r="F617" i="17"/>
  <c r="F618" i="17" a="1"/>
  <c r="F618" i="17"/>
  <c r="F619" i="17" a="1"/>
  <c r="F619" i="17"/>
  <c r="F620" i="17" a="1"/>
  <c r="F620" i="17"/>
  <c r="F621" i="17" a="1"/>
  <c r="F621" i="17"/>
  <c r="F622" i="17" a="1"/>
  <c r="F622" i="17"/>
  <c r="F623" i="17" a="1"/>
  <c r="F623" i="17"/>
  <c r="F624" i="17" a="1"/>
  <c r="F624" i="17"/>
  <c r="F625" i="17" a="1"/>
  <c r="F625" i="17"/>
  <c r="F626" i="17" a="1"/>
  <c r="F626" i="17"/>
  <c r="F627" i="17" a="1"/>
  <c r="F627" i="17"/>
  <c r="F628" i="17" a="1"/>
  <c r="F628" i="17"/>
  <c r="F629" i="17" a="1"/>
  <c r="F629" i="17"/>
  <c r="F630" i="17" a="1"/>
  <c r="F630" i="17"/>
  <c r="F631" i="17" a="1"/>
  <c r="F631" i="17"/>
  <c r="F632" i="17" a="1"/>
  <c r="F632" i="17"/>
  <c r="F633" i="17" a="1"/>
  <c r="F633" i="17"/>
  <c r="F634" i="17" a="1"/>
  <c r="F634" i="17"/>
  <c r="F635" i="17" a="1"/>
  <c r="F635" i="17"/>
  <c r="F636" i="17" a="1"/>
  <c r="F636" i="17"/>
  <c r="F637" i="17" a="1"/>
  <c r="F637" i="17"/>
  <c r="F638" i="17" a="1"/>
  <c r="F638" i="17"/>
  <c r="F639" i="17" a="1"/>
  <c r="F639" i="17"/>
  <c r="F640" i="17" a="1"/>
  <c r="F640" i="17"/>
  <c r="F641" i="17" a="1"/>
  <c r="F641" i="17"/>
  <c r="F642" i="17" a="1"/>
  <c r="F642" i="17"/>
  <c r="F643" i="17" a="1"/>
  <c r="F643" i="17"/>
  <c r="F644" i="17" a="1"/>
  <c r="F644" i="17"/>
  <c r="F645" i="17" a="1"/>
  <c r="F645" i="17"/>
  <c r="F646" i="17" a="1"/>
  <c r="F646" i="17"/>
  <c r="F647" i="17" a="1"/>
  <c r="F647" i="17"/>
  <c r="F648" i="17" a="1"/>
  <c r="F648" i="17"/>
  <c r="F649" i="17" a="1"/>
  <c r="F649" i="17"/>
  <c r="F650" i="17" a="1"/>
  <c r="F650" i="17"/>
  <c r="F651" i="17" a="1"/>
  <c r="F651" i="17"/>
  <c r="F652" i="17" a="1"/>
  <c r="F652" i="17"/>
  <c r="F653" i="17" a="1"/>
  <c r="F653" i="17"/>
  <c r="F654" i="17" a="1"/>
  <c r="F654" i="17"/>
  <c r="F655" i="17" a="1"/>
  <c r="F655" i="17"/>
  <c r="F656" i="17" a="1"/>
  <c r="F656" i="17"/>
  <c r="F657" i="17" a="1"/>
  <c r="F657" i="17"/>
  <c r="F658" i="17" a="1"/>
  <c r="F658" i="17"/>
  <c r="F659" i="17" a="1"/>
  <c r="F659" i="17"/>
  <c r="F660" i="17" a="1"/>
  <c r="F660" i="17"/>
  <c r="F661" i="17" a="1"/>
  <c r="F661" i="17"/>
  <c r="F662" i="17" a="1"/>
  <c r="F662" i="17"/>
  <c r="F663" i="17" a="1"/>
  <c r="F663" i="17"/>
  <c r="F664" i="17" a="1"/>
  <c r="F664" i="17"/>
  <c r="F665" i="17" a="1"/>
  <c r="F665" i="17"/>
  <c r="F666" i="17" a="1"/>
  <c r="F666" i="17"/>
  <c r="F667" i="17" a="1"/>
  <c r="F667" i="17"/>
  <c r="F668" i="17" a="1"/>
  <c r="F668" i="17"/>
  <c r="F669" i="17" a="1"/>
  <c r="F669" i="17"/>
  <c r="F670" i="17" a="1"/>
  <c r="F670" i="17"/>
  <c r="F671" i="17" a="1"/>
  <c r="F671" i="17"/>
  <c r="F672" i="17" a="1"/>
  <c r="F672" i="17"/>
  <c r="F673" i="17" a="1"/>
  <c r="F673" i="17"/>
  <c r="F674" i="17" a="1"/>
  <c r="F674" i="17"/>
  <c r="F675" i="17" a="1"/>
  <c r="F675" i="17"/>
  <c r="F676" i="17" a="1"/>
  <c r="F676" i="17"/>
  <c r="F677" i="17" a="1"/>
  <c r="F677" i="17"/>
  <c r="F678" i="17" a="1"/>
  <c r="F678" i="17"/>
  <c r="F679" i="17" a="1"/>
  <c r="F679" i="17"/>
  <c r="F680" i="17" a="1"/>
  <c r="F680" i="17"/>
  <c r="F681" i="17" a="1"/>
  <c r="F681" i="17"/>
  <c r="F682" i="17" a="1"/>
  <c r="F682" i="17"/>
  <c r="F683" i="17" a="1"/>
  <c r="F683" i="17"/>
  <c r="F684" i="17" a="1"/>
  <c r="F684" i="17"/>
  <c r="F685" i="17" a="1"/>
  <c r="F685" i="17"/>
  <c r="F686" i="17" a="1"/>
  <c r="F686" i="17"/>
  <c r="F687" i="17" a="1"/>
  <c r="F687" i="17"/>
  <c r="F688" i="17" a="1"/>
  <c r="F688" i="17"/>
  <c r="F689" i="17" a="1"/>
  <c r="F689" i="17"/>
  <c r="F690" i="17" a="1"/>
  <c r="F690" i="17"/>
  <c r="F691" i="17" a="1"/>
  <c r="F691" i="17"/>
  <c r="F692" i="17" a="1"/>
  <c r="F692" i="17"/>
  <c r="F693" i="17" a="1"/>
  <c r="F693" i="17"/>
  <c r="F694" i="17" a="1"/>
  <c r="F694" i="17"/>
  <c r="F695" i="17" a="1"/>
  <c r="F695" i="17"/>
  <c r="F696" i="17" a="1"/>
  <c r="F696" i="17"/>
  <c r="F697" i="17" a="1"/>
  <c r="F697" i="17"/>
  <c r="F698" i="17" a="1"/>
  <c r="F698" i="17"/>
  <c r="F699" i="17" a="1"/>
  <c r="F699" i="17"/>
  <c r="F700" i="17" a="1"/>
  <c r="F700" i="17"/>
  <c r="F701" i="17" a="1"/>
  <c r="F701" i="17"/>
  <c r="F702" i="17" a="1"/>
  <c r="F702" i="17"/>
  <c r="F703" i="17" a="1"/>
  <c r="F703" i="17"/>
  <c r="F704" i="17" a="1"/>
  <c r="F704" i="17"/>
  <c r="F705" i="17" a="1"/>
  <c r="F705" i="17"/>
  <c r="F706" i="17" a="1"/>
  <c r="F706" i="17"/>
  <c r="F707" i="17" a="1"/>
  <c r="F707" i="17"/>
  <c r="F708" i="17" a="1"/>
  <c r="F708" i="17"/>
  <c r="F709" i="17" a="1"/>
  <c r="F709" i="17"/>
  <c r="F710" i="17" a="1"/>
  <c r="F710" i="17"/>
  <c r="F711" i="17" a="1"/>
  <c r="F711" i="17"/>
  <c r="F712" i="17" a="1"/>
  <c r="F712" i="17"/>
  <c r="F713" i="17" a="1"/>
  <c r="F713" i="17"/>
  <c r="F714" i="17" a="1"/>
  <c r="F714" i="17"/>
  <c r="F715" i="17" a="1"/>
  <c r="F715" i="17"/>
  <c r="F716" i="17" a="1"/>
  <c r="F716" i="17"/>
  <c r="F717" i="17" a="1"/>
  <c r="F717" i="17"/>
  <c r="F718" i="17" a="1"/>
  <c r="F718" i="17"/>
  <c r="F719" i="17" a="1"/>
  <c r="F719" i="17"/>
  <c r="F720" i="17" a="1"/>
  <c r="F720" i="17"/>
  <c r="F721" i="17" a="1"/>
  <c r="F721" i="17"/>
  <c r="F722" i="17" a="1"/>
  <c r="F722" i="17"/>
  <c r="F723" i="17" a="1"/>
  <c r="F723" i="17"/>
  <c r="F724" i="17" a="1"/>
  <c r="F724" i="17"/>
  <c r="F725" i="17" a="1"/>
  <c r="F725" i="17"/>
  <c r="F726" i="17" a="1"/>
  <c r="F726" i="17"/>
  <c r="F727" i="17" a="1"/>
  <c r="F727" i="17"/>
  <c r="F728" i="17" a="1"/>
  <c r="F728" i="17"/>
  <c r="F729" i="17" a="1"/>
  <c r="F729" i="17"/>
  <c r="F730" i="17" a="1"/>
  <c r="F730" i="17"/>
  <c r="F731" i="17" a="1"/>
  <c r="F731" i="17"/>
  <c r="F732" i="17" a="1"/>
  <c r="F732" i="17"/>
  <c r="F733" i="17" a="1"/>
  <c r="F733" i="17"/>
  <c r="F734" i="17" a="1"/>
  <c r="F734" i="17"/>
  <c r="F735" i="17" a="1"/>
  <c r="F735" i="17"/>
  <c r="F736" i="17" a="1"/>
  <c r="F736" i="17"/>
  <c r="F737" i="17" a="1"/>
  <c r="F737" i="17"/>
  <c r="F738" i="17" a="1"/>
  <c r="F738" i="17"/>
  <c r="F739" i="17" a="1"/>
  <c r="F739" i="17"/>
  <c r="F740" i="17" a="1"/>
  <c r="F740" i="17"/>
  <c r="F741" i="17" a="1"/>
  <c r="F741" i="17"/>
  <c r="F742" i="17" a="1"/>
  <c r="F742" i="17"/>
  <c r="F743" i="17" a="1"/>
  <c r="F743" i="17"/>
  <c r="F744" i="17" a="1"/>
  <c r="F744" i="17"/>
  <c r="F745" i="17" a="1"/>
  <c r="F745" i="17"/>
  <c r="F746" i="17" a="1"/>
  <c r="F746" i="17"/>
  <c r="F747" i="17" a="1"/>
  <c r="F747" i="17"/>
  <c r="F748" i="17" a="1"/>
  <c r="F748" i="17"/>
  <c r="F749" i="17" a="1"/>
  <c r="F749" i="17"/>
  <c r="F750" i="17" a="1"/>
  <c r="F750" i="17"/>
  <c r="F751" i="17" a="1"/>
  <c r="F751" i="17"/>
  <c r="F752" i="17" a="1"/>
  <c r="F752" i="17"/>
  <c r="F753" i="17" a="1"/>
  <c r="F753" i="17"/>
  <c r="F754" i="17" a="1"/>
  <c r="F754" i="17"/>
  <c r="F755" i="17" a="1"/>
  <c r="F755" i="17"/>
  <c r="F756" i="17" a="1"/>
  <c r="F756" i="17"/>
  <c r="F757" i="17" a="1"/>
  <c r="F757" i="17"/>
  <c r="F758" i="17" a="1"/>
  <c r="F758" i="17"/>
  <c r="F759" i="17" a="1"/>
  <c r="F759" i="17"/>
  <c r="F760" i="17" a="1"/>
  <c r="F760" i="17"/>
  <c r="F761" i="17" a="1"/>
  <c r="F761" i="17"/>
  <c r="F762" i="17" a="1"/>
  <c r="F762" i="17"/>
  <c r="F763" i="17" a="1"/>
  <c r="F763" i="17"/>
  <c r="F764" i="17" a="1"/>
  <c r="F764" i="17"/>
  <c r="F765" i="17" a="1"/>
  <c r="F765" i="17"/>
  <c r="F766" i="17" a="1"/>
  <c r="F766" i="17"/>
  <c r="F767" i="17" a="1"/>
  <c r="F767" i="17"/>
  <c r="F768" i="17" a="1"/>
  <c r="F768" i="17"/>
  <c r="F769" i="17" a="1"/>
  <c r="F769" i="17"/>
  <c r="F770" i="17" a="1"/>
  <c r="F770" i="17"/>
  <c r="F771" i="17" a="1"/>
  <c r="F771" i="17"/>
  <c r="F772" i="17" a="1"/>
  <c r="F772" i="17"/>
  <c r="F773" i="17" a="1"/>
  <c r="F773" i="17"/>
  <c r="F774" i="17" a="1"/>
  <c r="F774" i="17"/>
  <c r="F775" i="17" a="1"/>
  <c r="F775" i="17"/>
  <c r="F776" i="17" a="1"/>
  <c r="F776" i="17"/>
  <c r="F777" i="17" a="1"/>
  <c r="F777" i="17"/>
  <c r="F778" i="17" a="1"/>
  <c r="F778" i="17"/>
  <c r="F779" i="17" a="1"/>
  <c r="F779" i="17"/>
  <c r="F780" i="17" a="1"/>
  <c r="F780" i="17"/>
  <c r="F781" i="17" a="1"/>
  <c r="F781" i="17"/>
  <c r="F782" i="17" a="1"/>
  <c r="F782" i="17"/>
  <c r="F783" i="17" a="1"/>
  <c r="F783" i="17"/>
  <c r="F784" i="17" a="1"/>
  <c r="F784" i="17"/>
  <c r="F785" i="17" a="1"/>
  <c r="F785" i="17"/>
  <c r="F786" i="17" a="1"/>
  <c r="F786" i="17"/>
  <c r="F787" i="17" a="1"/>
  <c r="F787" i="17"/>
  <c r="F788" i="17" a="1"/>
  <c r="F788" i="17"/>
  <c r="F789" i="17" a="1"/>
  <c r="F789" i="17"/>
  <c r="F790" i="17" a="1"/>
  <c r="F790" i="17"/>
  <c r="F791" i="17" a="1"/>
  <c r="F791" i="17"/>
  <c r="F792" i="17" a="1"/>
  <c r="F792" i="17"/>
  <c r="F793" i="17" a="1"/>
  <c r="F793" i="17"/>
  <c r="F794" i="17" a="1"/>
  <c r="F794" i="17"/>
  <c r="F795" i="17" a="1"/>
  <c r="F795" i="17"/>
  <c r="F796" i="17" a="1"/>
  <c r="F796" i="17"/>
  <c r="F797" i="17" a="1"/>
  <c r="F797" i="17"/>
  <c r="F798" i="17" a="1"/>
  <c r="F798" i="17"/>
  <c r="F799" i="17" a="1"/>
  <c r="F799" i="17"/>
  <c r="F800" i="17" a="1"/>
  <c r="F800" i="17"/>
  <c r="F801" i="17" a="1"/>
  <c r="F801" i="17"/>
  <c r="F802" i="17" a="1"/>
  <c r="F802" i="17"/>
  <c r="F803" i="17" a="1"/>
  <c r="F803" i="17"/>
  <c r="F804" i="17" a="1"/>
  <c r="F804" i="17"/>
  <c r="F805" i="17" a="1"/>
  <c r="F805" i="17"/>
  <c r="F806" i="17" a="1"/>
  <c r="F806" i="17"/>
  <c r="F807" i="17" a="1"/>
  <c r="F807" i="17"/>
  <c r="F808" i="17" a="1"/>
  <c r="F808" i="17"/>
  <c r="F809" i="17" a="1"/>
  <c r="F809" i="17"/>
  <c r="F810" i="17" a="1"/>
  <c r="F810" i="17"/>
  <c r="F811" i="17" a="1"/>
  <c r="F811" i="17"/>
  <c r="F812" i="17" a="1"/>
  <c r="F812" i="17"/>
  <c r="F813" i="17" a="1"/>
  <c r="F813" i="17"/>
  <c r="F814" i="17" a="1"/>
  <c r="F814" i="17"/>
  <c r="F815" i="17" a="1"/>
  <c r="F815" i="17"/>
  <c r="F816" i="17" a="1"/>
  <c r="F816" i="17"/>
  <c r="F817" i="17" a="1"/>
  <c r="F817" i="17"/>
  <c r="F818" i="17" a="1"/>
  <c r="F818" i="17"/>
  <c r="F819" i="17" a="1"/>
  <c r="F819" i="17"/>
  <c r="F820" i="17" a="1"/>
  <c r="F820" i="17"/>
  <c r="F821" i="17" a="1"/>
  <c r="F821" i="17"/>
  <c r="F822" i="17" a="1"/>
  <c r="F822" i="17"/>
  <c r="F823" i="17" a="1"/>
  <c r="F823" i="17"/>
  <c r="F824" i="17" a="1"/>
  <c r="F824" i="17"/>
  <c r="F825" i="17" a="1"/>
  <c r="F825" i="17"/>
  <c r="F826" i="17" a="1"/>
  <c r="F826" i="17"/>
  <c r="F827" i="17" a="1"/>
  <c r="F827" i="17"/>
  <c r="F828" i="17" a="1"/>
  <c r="F828" i="17"/>
  <c r="F829" i="17" a="1"/>
  <c r="F829" i="17"/>
  <c r="F830" i="17" a="1"/>
  <c r="F830" i="17"/>
  <c r="F831" i="17" a="1"/>
  <c r="F831" i="17"/>
  <c r="F832" i="17" a="1"/>
  <c r="F832" i="17"/>
  <c r="F833" i="17" a="1"/>
  <c r="F833" i="17"/>
  <c r="F834" i="17" a="1"/>
  <c r="F834" i="17"/>
  <c r="F835" i="17" a="1"/>
  <c r="F835" i="17"/>
  <c r="F836" i="17" a="1"/>
  <c r="F836" i="17"/>
  <c r="F837" i="17" a="1"/>
  <c r="F837" i="17"/>
  <c r="F838" i="17" a="1"/>
  <c r="F838" i="17"/>
  <c r="F839" i="17" a="1"/>
  <c r="F839" i="17"/>
  <c r="F840" i="17" a="1"/>
  <c r="F840" i="17"/>
  <c r="F841" i="17" a="1"/>
  <c r="F841" i="17"/>
  <c r="F842" i="17" a="1"/>
  <c r="F842" i="17"/>
  <c r="F843" i="17" a="1"/>
  <c r="F843" i="17"/>
  <c r="F844" i="17" a="1"/>
  <c r="F844" i="17"/>
  <c r="F845" i="17" a="1"/>
  <c r="F845" i="17"/>
  <c r="F846" i="17" a="1"/>
  <c r="F846" i="17"/>
  <c r="F847" i="17" a="1"/>
  <c r="F847" i="17"/>
  <c r="F848" i="17" a="1"/>
  <c r="F848" i="17"/>
  <c r="F849" i="17" a="1"/>
  <c r="F849" i="17"/>
  <c r="F850" i="17" a="1"/>
  <c r="F850" i="17"/>
  <c r="F851" i="17" a="1"/>
  <c r="F851" i="17"/>
  <c r="F852" i="17" a="1"/>
  <c r="F852" i="17"/>
  <c r="F853" i="17" a="1"/>
  <c r="F853" i="17"/>
  <c r="F854" i="17" a="1"/>
  <c r="F854" i="17"/>
  <c r="F855" i="17" a="1"/>
  <c r="F855" i="17"/>
  <c r="F856" i="17" a="1"/>
  <c r="F856" i="17"/>
  <c r="F857" i="17" a="1"/>
  <c r="F857" i="17"/>
  <c r="F858" i="17" a="1"/>
  <c r="F858" i="17"/>
  <c r="F859" i="17" a="1"/>
  <c r="F859" i="17"/>
  <c r="F860" i="17" a="1"/>
  <c r="F860" i="17"/>
  <c r="F861" i="17" a="1"/>
  <c r="F861" i="17"/>
  <c r="F862" i="17" a="1"/>
  <c r="F862" i="17"/>
  <c r="F863" i="17" a="1"/>
  <c r="F863" i="17"/>
  <c r="F864" i="17" a="1"/>
  <c r="F864" i="17"/>
  <c r="F865" i="17" a="1"/>
  <c r="F865" i="17"/>
  <c r="F866" i="17" a="1"/>
  <c r="F866" i="17"/>
  <c r="F867" i="17" a="1"/>
  <c r="F867" i="17"/>
  <c r="F868" i="17" a="1"/>
  <c r="F868" i="17"/>
  <c r="F869" i="17" a="1"/>
  <c r="F869" i="17"/>
  <c r="F870" i="17" a="1"/>
  <c r="F870" i="17"/>
  <c r="F871" i="17" a="1"/>
  <c r="F871" i="17"/>
  <c r="F872" i="17" a="1"/>
  <c r="F872" i="17"/>
  <c r="F873" i="17" a="1"/>
  <c r="F873" i="17"/>
  <c r="F874" i="17" a="1"/>
  <c r="F874" i="17"/>
  <c r="F875" i="17" a="1"/>
  <c r="F875" i="17"/>
  <c r="F876" i="17" a="1"/>
  <c r="F876" i="17"/>
  <c r="F877" i="17" a="1"/>
  <c r="F877" i="17"/>
  <c r="F878" i="17" a="1"/>
  <c r="F878" i="17"/>
  <c r="F879" i="17" a="1"/>
  <c r="F879" i="17"/>
  <c r="F880" i="17" a="1"/>
  <c r="F880" i="17"/>
  <c r="F881" i="17" a="1"/>
  <c r="F881" i="17"/>
  <c r="F882" i="17" a="1"/>
  <c r="F882" i="17"/>
  <c r="F883" i="17" a="1"/>
  <c r="F883" i="17"/>
  <c r="F884" i="17" a="1"/>
  <c r="F884" i="17"/>
  <c r="F885" i="17" a="1"/>
  <c r="F885" i="17"/>
  <c r="F886" i="17" a="1"/>
  <c r="F886" i="17"/>
  <c r="F887" i="17" a="1"/>
  <c r="F887" i="17"/>
  <c r="F888" i="17" a="1"/>
  <c r="F888" i="17"/>
  <c r="F889" i="17" a="1"/>
  <c r="F889" i="17"/>
  <c r="F890" i="17" a="1"/>
  <c r="F890" i="17"/>
  <c r="F891" i="17" a="1"/>
  <c r="F891" i="17"/>
  <c r="F892" i="17" a="1"/>
  <c r="F892" i="17"/>
  <c r="F893" i="17" a="1"/>
  <c r="F893" i="17"/>
  <c r="F894" i="17" a="1"/>
  <c r="F894" i="17"/>
  <c r="F895" i="17" a="1"/>
  <c r="F895" i="17"/>
  <c r="F896" i="17" a="1"/>
  <c r="F896" i="17"/>
  <c r="F897" i="17" a="1"/>
  <c r="F897" i="17"/>
  <c r="F898" i="17" a="1"/>
  <c r="F898" i="17"/>
  <c r="F899" i="17" a="1"/>
  <c r="F899" i="17"/>
  <c r="F900" i="17" a="1"/>
  <c r="F900" i="17"/>
  <c r="F901" i="17" a="1"/>
  <c r="F901" i="17"/>
  <c r="F902" i="17" a="1"/>
  <c r="F902" i="17"/>
  <c r="F903" i="17" a="1"/>
  <c r="F903" i="17"/>
  <c r="F904" i="17" a="1"/>
  <c r="F904" i="17"/>
  <c r="F905" i="17" a="1"/>
  <c r="F905" i="17"/>
  <c r="F906" i="17" a="1"/>
  <c r="F906" i="17"/>
  <c r="F907" i="17" a="1"/>
  <c r="F907" i="17"/>
  <c r="F908" i="17" a="1"/>
  <c r="F908" i="17"/>
  <c r="F909" i="17" a="1"/>
  <c r="F909" i="17"/>
  <c r="F910" i="17" a="1"/>
  <c r="F910" i="17"/>
  <c r="F911" i="17" a="1"/>
  <c r="F911" i="17"/>
  <c r="F912" i="17" a="1"/>
  <c r="F912" i="17"/>
  <c r="F913" i="17" a="1"/>
  <c r="F913" i="17"/>
  <c r="F914" i="17" a="1"/>
  <c r="F914" i="17"/>
  <c r="F915" i="17" a="1"/>
  <c r="F915" i="17"/>
  <c r="F916" i="17" a="1"/>
  <c r="F916" i="17"/>
  <c r="F917" i="17" a="1"/>
  <c r="F917" i="17"/>
  <c r="F918" i="17" a="1"/>
  <c r="F918" i="17"/>
  <c r="F919" i="17" a="1"/>
  <c r="F919" i="17"/>
  <c r="F920" i="17" a="1"/>
  <c r="F920" i="17"/>
  <c r="F921" i="17" a="1"/>
  <c r="F921" i="17"/>
  <c r="F922" i="17" a="1"/>
  <c r="F922" i="17"/>
  <c r="F923" i="17" a="1"/>
  <c r="F923" i="17"/>
  <c r="F924" i="17" a="1"/>
  <c r="F924" i="17"/>
  <c r="F925" i="17" a="1"/>
  <c r="F925" i="17"/>
  <c r="F926" i="17" a="1"/>
  <c r="F926" i="17"/>
  <c r="F927" i="17" a="1"/>
  <c r="F927" i="17"/>
  <c r="F928" i="17" a="1"/>
  <c r="F928" i="17"/>
  <c r="F929" i="17" a="1"/>
  <c r="F929" i="17"/>
  <c r="F930" i="17" a="1"/>
  <c r="F930" i="17"/>
  <c r="F931" i="17" a="1"/>
  <c r="F931" i="17"/>
  <c r="F932" i="17" a="1"/>
  <c r="F932" i="17"/>
  <c r="F933" i="17" a="1"/>
  <c r="F933" i="17"/>
  <c r="F934" i="17" a="1"/>
  <c r="F934" i="17"/>
  <c r="F935" i="17" a="1"/>
  <c r="F935" i="17"/>
  <c r="F936" i="17" a="1"/>
  <c r="F936" i="17"/>
  <c r="F937" i="17" a="1"/>
  <c r="F937" i="17"/>
  <c r="F938" i="17" a="1"/>
  <c r="F938" i="17"/>
  <c r="F939" i="17" a="1"/>
  <c r="F939" i="17"/>
  <c r="F940" i="17" a="1"/>
  <c r="F940" i="17"/>
  <c r="F941" i="17" a="1"/>
  <c r="F941" i="17"/>
  <c r="F942" i="17" a="1"/>
  <c r="F942" i="17"/>
  <c r="F943" i="17" a="1"/>
  <c r="F943" i="17"/>
  <c r="F944" i="17" a="1"/>
  <c r="F944" i="17"/>
  <c r="F945" i="17" a="1"/>
  <c r="F945" i="17"/>
  <c r="F946" i="17" a="1"/>
  <c r="F946" i="17"/>
  <c r="F947" i="17" a="1"/>
  <c r="F947" i="17"/>
  <c r="F948" i="17" a="1"/>
  <c r="F948" i="17"/>
  <c r="F949" i="17" a="1"/>
  <c r="F949" i="17"/>
  <c r="F950" i="17" a="1"/>
  <c r="F950" i="17"/>
  <c r="F951" i="17" a="1"/>
  <c r="F951" i="17"/>
  <c r="F952" i="17" a="1"/>
  <c r="F952" i="17"/>
  <c r="F953" i="17" a="1"/>
  <c r="F953" i="17"/>
  <c r="F954" i="17" a="1"/>
  <c r="F954" i="17"/>
  <c r="F955" i="17" a="1"/>
  <c r="F955" i="17"/>
  <c r="F956" i="17" a="1"/>
  <c r="F956" i="17"/>
  <c r="F957" i="17" a="1"/>
  <c r="F957" i="17"/>
  <c r="F958" i="17" a="1"/>
  <c r="F958" i="17"/>
  <c r="F959" i="17" a="1"/>
  <c r="F959" i="17"/>
  <c r="F960" i="17" a="1"/>
  <c r="F960" i="17"/>
  <c r="F961" i="17" a="1"/>
  <c r="F961" i="17"/>
  <c r="F962" i="17" a="1"/>
  <c r="F962" i="17"/>
  <c r="F963" i="17" a="1"/>
  <c r="F963" i="17"/>
  <c r="F964" i="17" a="1"/>
  <c r="F964" i="17"/>
  <c r="F965" i="17" a="1"/>
  <c r="F965" i="17"/>
  <c r="F966" i="17" a="1"/>
  <c r="F966" i="17"/>
  <c r="F967" i="17" a="1"/>
  <c r="F967" i="17"/>
  <c r="F968" i="17" a="1"/>
  <c r="F968" i="17"/>
  <c r="F969" i="17" a="1"/>
  <c r="F969" i="17"/>
  <c r="F970" i="17" a="1"/>
  <c r="F970" i="17"/>
  <c r="F971" i="17" a="1"/>
  <c r="F971" i="17"/>
  <c r="F972" i="17" a="1"/>
  <c r="F972" i="17"/>
  <c r="F973" i="17" a="1"/>
  <c r="F973" i="17"/>
  <c r="F974" i="17" a="1"/>
  <c r="F974" i="17"/>
  <c r="F975" i="17" a="1"/>
  <c r="F975" i="17"/>
  <c r="F976" i="17" a="1"/>
  <c r="F976" i="17"/>
  <c r="F977" i="17" a="1"/>
  <c r="F977" i="17"/>
  <c r="F978" i="17" a="1"/>
  <c r="F978" i="17"/>
  <c r="F979" i="17" a="1"/>
  <c r="F979" i="17"/>
  <c r="F980" i="17" a="1"/>
  <c r="F980" i="17"/>
  <c r="F981" i="17" a="1"/>
  <c r="F981" i="17"/>
  <c r="F982" i="17" a="1"/>
  <c r="F982" i="17"/>
  <c r="F983" i="17" a="1"/>
  <c r="F983" i="17"/>
  <c r="F984" i="17" a="1"/>
  <c r="F984" i="17"/>
  <c r="F985" i="17" a="1"/>
  <c r="F985" i="17"/>
  <c r="F986" i="17" a="1"/>
  <c r="F986" i="17"/>
  <c r="F987" i="17" a="1"/>
  <c r="F987" i="17"/>
  <c r="F988" i="17" a="1"/>
  <c r="F988" i="17"/>
  <c r="F989" i="17" a="1"/>
  <c r="F989" i="17"/>
  <c r="F990" i="17" a="1"/>
  <c r="F990" i="17"/>
  <c r="F991" i="17" a="1"/>
  <c r="F991" i="17"/>
  <c r="F992" i="17" a="1"/>
  <c r="F992" i="17"/>
  <c r="F993" i="17" a="1"/>
  <c r="F993" i="17"/>
  <c r="F994" i="17" a="1"/>
  <c r="F994" i="17"/>
  <c r="F995" i="17" a="1"/>
  <c r="F995" i="17"/>
  <c r="F996" i="17" a="1"/>
  <c r="F996" i="17"/>
  <c r="F997" i="17" a="1"/>
  <c r="F997" i="17"/>
  <c r="F998" i="17" a="1"/>
  <c r="F998" i="17"/>
  <c r="F999" i="17" a="1"/>
  <c r="F999" i="17"/>
  <c r="F1000" i="17" a="1"/>
  <c r="F1000" i="17"/>
  <c r="F1001" i="17" a="1"/>
  <c r="F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<sst xmlns="http://schemas.openxmlformats.org/spreadsheetml/2006/main" count="11059" uniqueCount="6198">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</sst>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6" formatCode="dd\-mmm\-yyyy"/>
    <numFmt numFmtId="168" formatCode="0.0\ &quot;kg&quot;"/>
    <numFmt numFmtId="169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168" fontId="0" fillId="0" borderId="0" xfId="0" applyNumberFormat="1"/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BD49C-3ACD-4447-9FCC-12055FE113AC}" name="Table1" displayName="Table1" ref="A1:O1001" totalsRowShown="0" headerRowDxfId="0">
  <autoFilter ref="A1:O1001" xr:uid="{719BD49C-3ACD-4447-9FCC-12055FE113AC}"/>
  <tableColumns count="15">
    <tableColumn id="1" xr3:uid="{35465B88-E68A-423D-8D43-0C4E75D4C94C}" name="Order ID" dataDxfId="8"/>
    <tableColumn id="2" xr3:uid="{DF0ACDD0-3AD4-4E62-A6A8-E8C5DF3F375D}" name="Order Date" dataDxfId="7"/>
    <tableColumn id="3" xr3:uid="{AE0266F4-EDB7-4B1D-A5A6-4581CAB510F5}" name="Customer ID" dataDxfId="6"/>
    <tableColumn id="4" xr3:uid="{F598CD6B-70C3-4219-9126-1A2ADA41012A}" name="Product ID"/>
    <tableColumn id="5" xr3:uid="{C3E66F1E-B463-4579-BD16-70CA81DEEB8A}" name="Quantity" dataDxfId="5"/>
    <tableColumn id="6" xr3:uid="{534ED0CB-220C-4E28-8D4B-4AEA8C82EA48}" name="Customer Name" dataDxfId="4">
      <calculatedColumnFormula array="1">_xlfn.XLOOKUP(C2,customers!A1:$A$1001,customers!B1:$B$1001,,0)</calculatedColumnFormula>
    </tableColumn>
    <tableColumn id="7" xr3:uid="{525C8614-57D9-44E3-9B3B-6B12D43E4CBC}" name="Email" dataDxfId="3">
      <calculatedColumnFormula>IF(_xlfn.XLOOKUP(C2,customers!$A$1:$A$1001,customers!$C$1:$C$1001,,0)=0,"",_xlfn.XLOOKUP(C2,customers!$A$1:$A$1001,customers!$C$1:$C$1001,,0))</calculatedColumnFormula>
    </tableColumn>
    <tableColumn id="8" xr3:uid="{BBFA3BD3-7823-4000-8292-3C86E8E024CF}" name="Country" dataDxfId="2">
      <calculatedColumnFormula>_xlfn.XLOOKUP(C2,customers!$A$1:$A$1001,customers!$G$1:$G$1001,,0)</calculatedColumnFormula>
    </tableColumn>
    <tableColumn id="9" xr3:uid="{97B0848D-ACE2-4E10-9474-0F19780CFE17}" name="Coffee Type">
      <calculatedColumnFormula>INDEX(products!$A$1:$G$49,MATCH(orders!$D2,products!$A$1:$A$49,0),MATCH(orders!I$1,products!$A$1:$G$1,0))</calculatedColumnFormula>
    </tableColumn>
    <tableColumn id="10" xr3:uid="{6B109470-9043-444D-80DA-D715A0C1BCF9}" name="Roast Type">
      <calculatedColumnFormula>INDEX(products!$A$1:$G$49,MATCH(orders!$D2,products!$A$1:$A$49,0),MATCH(orders!J$1,products!$A$1:$G$1,0))</calculatedColumnFormula>
    </tableColumn>
    <tableColumn id="11" xr3:uid="{1FAD1793-CE38-4384-8F4B-78157C7DD392}" name="Size" dataDxfId="1">
      <calculatedColumnFormula>INDEX(products!$A$1:$G$49,MATCH(orders!$D2,products!$A$1:$A$49,0),MATCH(orders!K$1,products!$A$1:$G$1,0))</calculatedColumnFormula>
    </tableColumn>
    <tableColumn id="12" xr3:uid="{A179CC88-2558-4C12-BB92-885E6DD73B54}" name="Unit Price"/>
    <tableColumn id="13" xr3:uid="{8430A2CE-694F-4745-8CE0-F690DC1EC837}" name="Sales"/>
    <tableColumn id="14" xr3:uid="{D9E308B6-EE43-46DA-B6C8-E55AB647AFC8}" name="Coffee Type Name">
      <calculatedColumnFormula>IF(I2="Rob", "Robusta",IF(I2="Exc","Excelsa",IF(I2="Ara","Arabica",IF(I2="Lib","Liberica",""))))</calculatedColumnFormula>
    </tableColumn>
    <tableColumn id="15" xr3:uid="{2AE38F75-DC64-467C-A8EC-212021DD86E3}" name="Roast Type Name">
      <calculatedColumnFormula>IF(J2="M","Medium", IF(J2="L","Light",IF(J2="D","Dark","")))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0" zoomScaleNormal="110" workbookViewId="0">
      <selection activeCell="F15" sqref="F15"/>
    </sheetView>
  </sheetViews>
  <sheetFormatPr defaultRowHeight="15" x14ac:dyDescent="0.25"/>
  <cols>
    <col min="1" max="1" width="16.5703125" bestFit="1" customWidth="1"/>
    <col min="2" max="2" width="12.7109375" customWidth="1"/>
    <col min="3" max="3" width="17.42578125" bestFit="1" customWidth="1"/>
    <col min="4" max="4" width="12.28515625" customWidth="1"/>
    <col min="5" max="5" width="10.7109375" customWidth="1"/>
    <col min="6" max="6" width="23.7109375" bestFit="1" customWidth="1"/>
    <col min="7" max="7" width="39.42578125" bestFit="1" customWidth="1"/>
    <col min="8" max="8" width="12.85546875" bestFit="1" customWidth="1"/>
    <col min="9" max="9" width="13.28515625" customWidth="1"/>
    <col min="10" max="10" width="12.5703125" customWidth="1"/>
    <col min="11" max="11" width="6.28515625" customWidth="1"/>
    <col min="12" max="12" width="12.85546875" style="6" customWidth="1"/>
    <col min="13" max="13" width="9" style="6" bestFit="1" customWidth="1"/>
    <col min="14" max="14" width="19" customWidth="1"/>
    <col min="15" max="15" width="18.28515625" customWidth="1"/>
  </cols>
  <sheetData>
    <row r="1" spans="1:1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5" t="s">
        <v>13</v>
      </c>
      <c r="M1" s="5" t="s">
        <v>15</v>
      </c>
      <c r="N1" s="2" t="s">
        <v>6196</v>
      </c>
      <c r="O1" s="2" t="s">
        <v>6197</v>
      </c>
    </row>
    <row r="2" spans="1:15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 cm="1">
        <f t="array" ref="F2">_xlfn.XLOOKUP(C2,customers!A1:$A$1001,customers!B1:$B$1001,,0)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4">
        <f>INDEX(products!$A$1:$G$49,MATCH(orders!$D2,products!$A$1:$A$49,0),MATCH(orders!K$1,products!$A$1:$G$1,0))</f>
        <v>1</v>
      </c>
      <c r="L2" s="6">
        <f>INDEX(products!$A$1:$G$49,MATCH(orders!$D2,products!$A$1:$A$49,0),MATCH(orders!L$1,products!$A$1:$G$1,0))</f>
        <v>9.9499999999999993</v>
      </c>
      <c r="M2" s="6">
        <f>L2*E2</f>
        <v>19.899999999999999</v>
      </c>
      <c r="N2" t="str">
        <f>IF(I2="Rob", "Robusta",IF(I2="Exc","Excelsa",IF(I2="Ara","Arabica",IF(I2="Lib","Liberica",""))))</f>
        <v>Robusta</v>
      </c>
      <c r="O2" t="str">
        <f>IF(J2="M","Medium", IF(J2="L","Light",IF(J2="D","Dark","")))</f>
        <v>Medium</v>
      </c>
    </row>
    <row r="3" spans="1:15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 cm="1">
        <f t="array" ref="F3">_xlfn.XLOOKUP(C3,customers!A2:$A$1001,customers!B2:$B$1001,,0)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4">
        <f>INDEX(products!$A$1:$G$49,MATCH(orders!$D3,products!$A$1:$A$49,0),MATCH(orders!K$1,products!$A$1:$G$1,0))</f>
        <v>0.5</v>
      </c>
      <c r="L3" s="6">
        <f>INDEX(products!$A$1:$G$49,MATCH(orders!$D3,products!$A$1:$A$49,0),MATCH(orders!L$1,products!$A$1:$G$1,0))</f>
        <v>8.25</v>
      </c>
      <c r="M3" s="6">
        <f>L3*E3</f>
        <v>41.25</v>
      </c>
      <c r="N3" t="str">
        <f t="shared" ref="N3:N66" si="0">IF(I3="Rob", "Robusta",IF(I3="Exc","Excelsa",IF(I3="Ara","Arabica",IF(I3="Lib","Liberica",""))))</f>
        <v>Excelsa</v>
      </c>
      <c r="O3" t="str">
        <f t="shared" ref="O3:O66" si="1">IF(J3="M","Medium", IF(J3="L","Light",IF(J3="D","Dark","")))</f>
        <v>Medium</v>
      </c>
    </row>
    <row r="4" spans="1:15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 cm="1">
        <f t="array" ref="F4">_xlfn.XLOOKUP(C4,customers!A3:$A$1001,customers!B3:$B$1001,,0)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4">
        <f>INDEX(products!$A$1:$G$49,MATCH(orders!$D4,products!$A$1:$A$49,0),MATCH(orders!K$1,products!$A$1:$G$1,0))</f>
        <v>1</v>
      </c>
      <c r="L4" s="6">
        <f>INDEX(products!$A$1:$G$49,MATCH(orders!$D4,products!$A$1:$A$49,0),MATCH(orders!L$1,products!$A$1:$G$1,0))</f>
        <v>12.95</v>
      </c>
      <c r="M4" s="6">
        <f>L4*E4</f>
        <v>12.95</v>
      </c>
      <c r="N4" t="str">
        <f t="shared" si="0"/>
        <v>Arabica</v>
      </c>
      <c r="O4" t="str">
        <f t="shared" si="1"/>
        <v>Light</v>
      </c>
    </row>
    <row r="5" spans="1:15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 cm="1">
        <f t="array" ref="F5">_xlfn.XLOOKUP(C5,customers!A4:$A$1001,customers!B4:$B$1001,,0)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4">
        <f>INDEX(products!$A$1:$G$49,MATCH(orders!$D5,products!$A$1:$A$49,0),MATCH(orders!K$1,products!$A$1:$G$1,0))</f>
        <v>1</v>
      </c>
      <c r="L5" s="6">
        <f>INDEX(products!$A$1:$G$49,MATCH(orders!$D5,products!$A$1:$A$49,0),MATCH(orders!L$1,products!$A$1:$G$1,0))</f>
        <v>13.75</v>
      </c>
      <c r="M5" s="6">
        <f>L5*E5</f>
        <v>27.5</v>
      </c>
      <c r="N5" t="str">
        <f t="shared" si="0"/>
        <v>Excelsa</v>
      </c>
      <c r="O5" t="str">
        <f t="shared" si="1"/>
        <v>Medium</v>
      </c>
    </row>
    <row r="6" spans="1:15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 cm="1">
        <f t="array" ref="F6">_xlfn.XLOOKUP(C6,customers!A5:$A$1001,customers!B5:$B$1001,,0)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4">
        <f>INDEX(products!$A$1:$G$49,MATCH(orders!$D6,products!$A$1:$A$49,0),MATCH(orders!K$1,products!$A$1:$G$1,0))</f>
        <v>2.5</v>
      </c>
      <c r="L6" s="6">
        <f>INDEX(products!$A$1:$G$49,MATCH(orders!$D6,products!$A$1:$A$49,0),MATCH(orders!L$1,products!$A$1:$G$1,0))</f>
        <v>27.484999999999996</v>
      </c>
      <c r="M6" s="6">
        <f>L6*E6</f>
        <v>54.969999999999992</v>
      </c>
      <c r="N6" t="str">
        <f t="shared" si="0"/>
        <v>Robusta</v>
      </c>
      <c r="O6" t="str">
        <f t="shared" si="1"/>
        <v>Light</v>
      </c>
    </row>
    <row r="7" spans="1:15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 cm="1">
        <f t="array" ref="F7">_xlfn.XLOOKUP(C7,customers!A6:$A$1001,customers!B6:$B$1001,,0)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4">
        <f>INDEX(products!$A$1:$G$49,MATCH(orders!$D7,products!$A$1:$A$49,0),MATCH(orders!K$1,products!$A$1:$G$1,0))</f>
        <v>1</v>
      </c>
      <c r="L7" s="6">
        <f>INDEX(products!$A$1:$G$49,MATCH(orders!$D7,products!$A$1:$A$49,0),MATCH(orders!L$1,products!$A$1:$G$1,0))</f>
        <v>12.95</v>
      </c>
      <c r="M7" s="6">
        <f>L7*E7</f>
        <v>38.849999999999994</v>
      </c>
      <c r="N7" t="str">
        <f t="shared" si="0"/>
        <v>Liberica</v>
      </c>
      <c r="O7" t="str">
        <f t="shared" si="1"/>
        <v>Dark</v>
      </c>
    </row>
    <row r="8" spans="1:15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 cm="1">
        <f t="array" ref="F8">_xlfn.XLOOKUP(C8,customers!A7:$A$1001,customers!B7:$B$1001,,0)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4">
        <f>INDEX(products!$A$1:$G$49,MATCH(orders!$D8,products!$A$1:$A$49,0),MATCH(orders!K$1,products!$A$1:$G$1,0))</f>
        <v>0.5</v>
      </c>
      <c r="L8" s="6">
        <f>INDEX(products!$A$1:$G$49,MATCH(orders!$D8,products!$A$1:$A$49,0),MATCH(orders!L$1,products!$A$1:$G$1,0))</f>
        <v>7.29</v>
      </c>
      <c r="M8" s="6">
        <f>L8*E8</f>
        <v>21.87</v>
      </c>
      <c r="N8" t="str">
        <f t="shared" si="0"/>
        <v>Excelsa</v>
      </c>
      <c r="O8" t="str">
        <f t="shared" si="1"/>
        <v>Dark</v>
      </c>
    </row>
    <row r="9" spans="1:15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 cm="1">
        <f t="array" ref="F9">_xlfn.XLOOKUP(C9,customers!A8:$A$1001,customers!B8:$B$1001,,0)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4">
        <f>INDEX(products!$A$1:$G$49,MATCH(orders!$D9,products!$A$1:$A$49,0),MATCH(orders!K$1,products!$A$1:$G$1,0))</f>
        <v>0.2</v>
      </c>
      <c r="L9" s="6">
        <f>INDEX(products!$A$1:$G$49,MATCH(orders!$D9,products!$A$1:$A$49,0),MATCH(orders!L$1,products!$A$1:$G$1,0))</f>
        <v>4.7549999999999999</v>
      </c>
      <c r="M9" s="6">
        <f>L9*E9</f>
        <v>4.7549999999999999</v>
      </c>
      <c r="N9" t="str">
        <f t="shared" si="0"/>
        <v>Liberica</v>
      </c>
      <c r="O9" t="str">
        <f t="shared" si="1"/>
        <v>Light</v>
      </c>
    </row>
    <row r="10" spans="1:15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 cm="1">
        <f t="array" ref="F10">_xlfn.XLOOKUP(C10,customers!A9:$A$1001,customers!B9:$B$1001,,0)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4">
        <f>INDEX(products!$A$1:$G$49,MATCH(orders!$D10,products!$A$1:$A$49,0),MATCH(orders!K$1,products!$A$1:$G$1,0))</f>
        <v>0.5</v>
      </c>
      <c r="L10" s="6">
        <f>INDEX(products!$A$1:$G$49,MATCH(orders!$D10,products!$A$1:$A$49,0),MATCH(orders!L$1,products!$A$1:$G$1,0))</f>
        <v>5.97</v>
      </c>
      <c r="M10" s="6">
        <f>L10*E10</f>
        <v>17.91</v>
      </c>
      <c r="N10" t="str">
        <f t="shared" si="0"/>
        <v>Robusta</v>
      </c>
      <c r="O10" t="str">
        <f t="shared" si="1"/>
        <v>Medium</v>
      </c>
    </row>
    <row r="11" spans="1:15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 cm="1">
        <f t="array" ref="F11">_xlfn.XLOOKUP(C11,customers!A10:$A$1001,customers!B10:$B$1001,,0)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4">
        <f>INDEX(products!$A$1:$G$49,MATCH(orders!$D11,products!$A$1:$A$49,0),MATCH(orders!K$1,products!$A$1:$G$1,0))</f>
        <v>0.5</v>
      </c>
      <c r="L11" s="6">
        <f>INDEX(products!$A$1:$G$49,MATCH(orders!$D11,products!$A$1:$A$49,0),MATCH(orders!L$1,products!$A$1:$G$1,0))</f>
        <v>5.97</v>
      </c>
      <c r="M11" s="6">
        <f>L11*E11</f>
        <v>5.97</v>
      </c>
      <c r="N11" t="str">
        <f t="shared" si="0"/>
        <v>Robusta</v>
      </c>
      <c r="O11" t="str">
        <f t="shared" si="1"/>
        <v>Medium</v>
      </c>
    </row>
    <row r="12" spans="1:15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 cm="1">
        <f t="array" ref="F12">_xlfn.XLOOKUP(C12,customers!A11:$A$1001,customers!B11:$B$1001,,0)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4">
        <f>INDEX(products!$A$1:$G$49,MATCH(orders!$D12,products!$A$1:$A$49,0),MATCH(orders!K$1,products!$A$1:$G$1,0))</f>
        <v>1</v>
      </c>
      <c r="L12" s="6">
        <f>INDEX(products!$A$1:$G$49,MATCH(orders!$D12,products!$A$1:$A$49,0),MATCH(orders!L$1,products!$A$1:$G$1,0))</f>
        <v>9.9499999999999993</v>
      </c>
      <c r="M12" s="6">
        <f>L12*E12</f>
        <v>39.799999999999997</v>
      </c>
      <c r="N12" t="str">
        <f t="shared" si="0"/>
        <v>Arabica</v>
      </c>
      <c r="O12" t="str">
        <f t="shared" si="1"/>
        <v>Dark</v>
      </c>
    </row>
    <row r="13" spans="1:15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 cm="1">
        <f t="array" ref="F13">_xlfn.XLOOKUP(C13,customers!A12:$A$1001,customers!B12:$B$1001,,0)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4">
        <f>INDEX(products!$A$1:$G$49,MATCH(orders!$D13,products!$A$1:$A$49,0),MATCH(orders!K$1,products!$A$1:$G$1,0))</f>
        <v>2.5</v>
      </c>
      <c r="L13" s="6">
        <f>INDEX(products!$A$1:$G$49,MATCH(orders!$D13,products!$A$1:$A$49,0),MATCH(orders!L$1,products!$A$1:$G$1,0))</f>
        <v>34.154999999999994</v>
      </c>
      <c r="M13" s="6">
        <f>L13*E13</f>
        <v>170.77499999999998</v>
      </c>
      <c r="N13" t="str">
        <f t="shared" si="0"/>
        <v>Excelsa</v>
      </c>
      <c r="O13" t="str">
        <f t="shared" si="1"/>
        <v>Light</v>
      </c>
    </row>
    <row r="14" spans="1:15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 cm="1">
        <f t="array" ref="F14">_xlfn.XLOOKUP(C14,customers!A13:$A$1001,customers!B13:$B$1001,,0)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4">
        <f>INDEX(products!$A$1:$G$49,MATCH(orders!$D14,products!$A$1:$A$49,0),MATCH(orders!K$1,products!$A$1:$G$1,0))</f>
        <v>1</v>
      </c>
      <c r="L14" s="6">
        <f>INDEX(products!$A$1:$G$49,MATCH(orders!$D14,products!$A$1:$A$49,0),MATCH(orders!L$1,products!$A$1:$G$1,0))</f>
        <v>9.9499999999999993</v>
      </c>
      <c r="M14" s="6">
        <f>L14*E14</f>
        <v>49.75</v>
      </c>
      <c r="N14" t="str">
        <f t="shared" si="0"/>
        <v>Robusta</v>
      </c>
      <c r="O14" t="str">
        <f t="shared" si="1"/>
        <v>Medium</v>
      </c>
    </row>
    <row r="15" spans="1:15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 cm="1">
        <f t="array" ref="F15">_xlfn.XLOOKUP(C15,customers!A14:$A$1001,customers!B14:$B$1001,,0)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4">
        <f>INDEX(products!$A$1:$G$49,MATCH(orders!$D15,products!$A$1:$A$49,0),MATCH(orders!K$1,products!$A$1:$G$1,0))</f>
        <v>2.5</v>
      </c>
      <c r="L15" s="6">
        <f>INDEX(products!$A$1:$G$49,MATCH(orders!$D15,products!$A$1:$A$49,0),MATCH(orders!L$1,products!$A$1:$G$1,0))</f>
        <v>20.584999999999997</v>
      </c>
      <c r="M15" s="6">
        <f>L15*E15</f>
        <v>41.169999999999995</v>
      </c>
      <c r="N15" t="str">
        <f t="shared" si="0"/>
        <v>Robusta</v>
      </c>
      <c r="O15" t="str">
        <f t="shared" si="1"/>
        <v>Dark</v>
      </c>
    </row>
    <row r="16" spans="1:15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 cm="1">
        <f t="array" ref="F16">_xlfn.XLOOKUP(C16,customers!A15:$A$1001,customers!B15:$B$1001,,0)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4">
        <f>INDEX(products!$A$1:$G$49,MATCH(orders!$D16,products!$A$1:$A$49,0),MATCH(orders!K$1,products!$A$1:$G$1,0))</f>
        <v>0.2</v>
      </c>
      <c r="L16" s="6">
        <f>INDEX(products!$A$1:$G$49,MATCH(orders!$D16,products!$A$1:$A$49,0),MATCH(orders!L$1,products!$A$1:$G$1,0))</f>
        <v>3.8849999999999998</v>
      </c>
      <c r="M16" s="6">
        <f>L16*E16</f>
        <v>11.654999999999999</v>
      </c>
      <c r="N16" t="str">
        <f t="shared" si="0"/>
        <v>Liberica</v>
      </c>
      <c r="O16" t="str">
        <f t="shared" si="1"/>
        <v>Dark</v>
      </c>
    </row>
    <row r="17" spans="1:15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 cm="1">
        <f t="array" ref="F17">_xlfn.XLOOKUP(C17,customers!A16:$A$1001,customers!B16:$B$1001,,0)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4">
        <f>INDEX(products!$A$1:$G$49,MATCH(orders!$D17,products!$A$1:$A$49,0),MATCH(orders!K$1,products!$A$1:$G$1,0))</f>
        <v>2.5</v>
      </c>
      <c r="L17" s="6">
        <f>INDEX(products!$A$1:$G$49,MATCH(orders!$D17,products!$A$1:$A$49,0),MATCH(orders!L$1,products!$A$1:$G$1,0))</f>
        <v>22.884999999999998</v>
      </c>
      <c r="M17" s="6">
        <f>L17*E17</f>
        <v>114.42499999999998</v>
      </c>
      <c r="N17" t="str">
        <f t="shared" si="0"/>
        <v>Robusta</v>
      </c>
      <c r="O17" t="str">
        <f t="shared" si="1"/>
        <v>Medium</v>
      </c>
    </row>
    <row r="18" spans="1:15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 cm="1">
        <f t="array" ref="F18">_xlfn.XLOOKUP(C18,customers!A17:$A$1001,customers!B17:$B$1001,,0)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4">
        <f>INDEX(products!$A$1:$G$49,MATCH(orders!$D18,products!$A$1:$A$49,0),MATCH(orders!K$1,products!$A$1:$G$1,0))</f>
        <v>0.2</v>
      </c>
      <c r="L18" s="6">
        <f>INDEX(products!$A$1:$G$49,MATCH(orders!$D18,products!$A$1:$A$49,0),MATCH(orders!L$1,products!$A$1:$G$1,0))</f>
        <v>3.375</v>
      </c>
      <c r="M18" s="6">
        <f>L18*E18</f>
        <v>20.25</v>
      </c>
      <c r="N18" t="str">
        <f t="shared" si="0"/>
        <v>Arabica</v>
      </c>
      <c r="O18" t="str">
        <f t="shared" si="1"/>
        <v>Medium</v>
      </c>
    </row>
    <row r="19" spans="1:15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 cm="1">
        <f t="array" ref="F19">_xlfn.XLOOKUP(C19,customers!A18:$A$1001,customers!B18:$B$1001,,0)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4">
        <f>INDEX(products!$A$1:$G$49,MATCH(orders!$D19,products!$A$1:$A$49,0),MATCH(orders!K$1,products!$A$1:$G$1,0))</f>
        <v>1</v>
      </c>
      <c r="L19" s="6">
        <f>INDEX(products!$A$1:$G$49,MATCH(orders!$D19,products!$A$1:$A$49,0),MATCH(orders!L$1,products!$A$1:$G$1,0))</f>
        <v>12.95</v>
      </c>
      <c r="M19" s="6">
        <f>L19*E19</f>
        <v>77.699999999999989</v>
      </c>
      <c r="N19" t="str">
        <f t="shared" si="0"/>
        <v>Arabica</v>
      </c>
      <c r="O19" t="str">
        <f t="shared" si="1"/>
        <v>Light</v>
      </c>
    </row>
    <row r="20" spans="1:15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 cm="1">
        <f t="array" ref="F20">_xlfn.XLOOKUP(C20,customers!A19:$A$1001,customers!B19:$B$1001,,0)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4">
        <f>INDEX(products!$A$1:$G$49,MATCH(orders!$D20,products!$A$1:$A$49,0),MATCH(orders!K$1,products!$A$1:$G$1,0))</f>
        <v>2.5</v>
      </c>
      <c r="L20" s="6">
        <f>INDEX(products!$A$1:$G$49,MATCH(orders!$D20,products!$A$1:$A$49,0),MATCH(orders!L$1,products!$A$1:$G$1,0))</f>
        <v>20.584999999999997</v>
      </c>
      <c r="M20" s="6">
        <f>L20*E20</f>
        <v>82.339999999999989</v>
      </c>
      <c r="N20" t="str">
        <f t="shared" si="0"/>
        <v>Robusta</v>
      </c>
      <c r="O20" t="str">
        <f t="shared" si="1"/>
        <v>Dark</v>
      </c>
    </row>
    <row r="21" spans="1:15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 cm="1">
        <f t="array" ref="F21">_xlfn.XLOOKUP(C21,customers!A20:$A$1001,customers!B20:$B$1001,,0)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4">
        <f>INDEX(products!$A$1:$G$49,MATCH(orders!$D21,products!$A$1:$A$49,0),MATCH(orders!K$1,products!$A$1:$G$1,0))</f>
        <v>0.2</v>
      </c>
      <c r="L21" s="6">
        <f>INDEX(products!$A$1:$G$49,MATCH(orders!$D21,products!$A$1:$A$49,0),MATCH(orders!L$1,products!$A$1:$G$1,0))</f>
        <v>3.375</v>
      </c>
      <c r="M21" s="6">
        <f>L21*E21</f>
        <v>16.875</v>
      </c>
      <c r="N21" t="str">
        <f t="shared" si="0"/>
        <v>Arabica</v>
      </c>
      <c r="O21" t="str">
        <f t="shared" si="1"/>
        <v>Medium</v>
      </c>
    </row>
    <row r="22" spans="1:15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 cm="1">
        <f t="array" ref="F22">_xlfn.XLOOKUP(C22,customers!A21:$A$1001,customers!B21:$B$1001,,0)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4">
        <f>INDEX(products!$A$1:$G$49,MATCH(orders!$D22,products!$A$1:$A$49,0),MATCH(orders!K$1,products!$A$1:$G$1,0))</f>
        <v>0.2</v>
      </c>
      <c r="L22" s="6">
        <f>INDEX(products!$A$1:$G$49,MATCH(orders!$D22,products!$A$1:$A$49,0),MATCH(orders!L$1,products!$A$1:$G$1,0))</f>
        <v>3.645</v>
      </c>
      <c r="M22" s="6">
        <f>L22*E22</f>
        <v>14.58</v>
      </c>
      <c r="N22" t="str">
        <f t="shared" si="0"/>
        <v>Excelsa</v>
      </c>
      <c r="O22" t="str">
        <f t="shared" si="1"/>
        <v>Dark</v>
      </c>
    </row>
    <row r="23" spans="1:15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 cm="1">
        <f t="array" ref="F23">_xlfn.XLOOKUP(C23,customers!A22:$A$1001,customers!B22:$B$1001,,0)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4">
        <f>INDEX(products!$A$1:$G$49,MATCH(orders!$D23,products!$A$1:$A$49,0),MATCH(orders!K$1,products!$A$1:$G$1,0))</f>
        <v>0.2</v>
      </c>
      <c r="L23" s="6">
        <f>INDEX(products!$A$1:$G$49,MATCH(orders!$D23,products!$A$1:$A$49,0),MATCH(orders!L$1,products!$A$1:$G$1,0))</f>
        <v>2.9849999999999999</v>
      </c>
      <c r="M23" s="6">
        <f>L23*E23</f>
        <v>17.91</v>
      </c>
      <c r="N23" t="str">
        <f t="shared" si="0"/>
        <v>Arabica</v>
      </c>
      <c r="O23" t="str">
        <f t="shared" si="1"/>
        <v>Dark</v>
      </c>
    </row>
    <row r="24" spans="1:15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 cm="1">
        <f t="array" ref="F24">_xlfn.XLOOKUP(C24,customers!A23:$A$1001,customers!B23:$B$1001,,0)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4">
        <f>INDEX(products!$A$1:$G$49,MATCH(orders!$D24,products!$A$1:$A$49,0),MATCH(orders!K$1,products!$A$1:$G$1,0))</f>
        <v>2.5</v>
      </c>
      <c r="L24" s="6">
        <f>INDEX(products!$A$1:$G$49,MATCH(orders!$D24,products!$A$1:$A$49,0),MATCH(orders!L$1,products!$A$1:$G$1,0))</f>
        <v>22.884999999999998</v>
      </c>
      <c r="M24" s="6">
        <f>L24*E24</f>
        <v>91.539999999999992</v>
      </c>
      <c r="N24" t="str">
        <f t="shared" si="0"/>
        <v>Robusta</v>
      </c>
      <c r="O24" t="str">
        <f t="shared" si="1"/>
        <v>Medium</v>
      </c>
    </row>
    <row r="25" spans="1:15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 cm="1">
        <f t="array" ref="F25">_xlfn.XLOOKUP(C25,customers!A24:$A$1001,customers!B24:$B$1001,,0)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4">
        <f>INDEX(products!$A$1:$G$49,MATCH(orders!$D25,products!$A$1:$A$49,0),MATCH(orders!K$1,products!$A$1:$G$1,0))</f>
        <v>0.2</v>
      </c>
      <c r="L25" s="6">
        <f>INDEX(products!$A$1:$G$49,MATCH(orders!$D25,products!$A$1:$A$49,0),MATCH(orders!L$1,products!$A$1:$G$1,0))</f>
        <v>2.9849999999999999</v>
      </c>
      <c r="M25" s="6">
        <f>L25*E25</f>
        <v>11.94</v>
      </c>
      <c r="N25" t="str">
        <f t="shared" si="0"/>
        <v>Arabica</v>
      </c>
      <c r="O25" t="str">
        <f t="shared" si="1"/>
        <v>Dark</v>
      </c>
    </row>
    <row r="26" spans="1:15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 cm="1">
        <f t="array" ref="F26">_xlfn.XLOOKUP(C26,customers!A25:$A$1001,customers!B25:$B$1001,,0)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4">
        <f>INDEX(products!$A$1:$G$49,MATCH(orders!$D26,products!$A$1:$A$49,0),MATCH(orders!K$1,products!$A$1:$G$1,0))</f>
        <v>1</v>
      </c>
      <c r="L26" s="6">
        <f>INDEX(products!$A$1:$G$49,MATCH(orders!$D26,products!$A$1:$A$49,0),MATCH(orders!L$1,products!$A$1:$G$1,0))</f>
        <v>11.25</v>
      </c>
      <c r="M26" s="6">
        <f>L26*E26</f>
        <v>11.25</v>
      </c>
      <c r="N26" t="str">
        <f t="shared" si="0"/>
        <v>Arabica</v>
      </c>
      <c r="O26" t="str">
        <f t="shared" si="1"/>
        <v>Medium</v>
      </c>
    </row>
    <row r="27" spans="1:15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 cm="1">
        <f t="array" ref="F27">_xlfn.XLOOKUP(C27,customers!A26:$A$1001,customers!B26:$B$1001,,0)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4">
        <f>INDEX(products!$A$1:$G$49,MATCH(orders!$D27,products!$A$1:$A$49,0),MATCH(orders!K$1,products!$A$1:$G$1,0))</f>
        <v>0.2</v>
      </c>
      <c r="L27" s="6">
        <f>INDEX(products!$A$1:$G$49,MATCH(orders!$D27,products!$A$1:$A$49,0),MATCH(orders!L$1,products!$A$1:$G$1,0))</f>
        <v>4.125</v>
      </c>
      <c r="M27" s="6">
        <f>L27*E27</f>
        <v>12.375</v>
      </c>
      <c r="N27" t="str">
        <f t="shared" si="0"/>
        <v>Excelsa</v>
      </c>
      <c r="O27" t="str">
        <f t="shared" si="1"/>
        <v>Medium</v>
      </c>
    </row>
    <row r="28" spans="1:15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 cm="1">
        <f t="array" ref="F28">_xlfn.XLOOKUP(C28,customers!A27:$A$1001,customers!B27:$B$1001,,0)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4">
        <f>INDEX(products!$A$1:$G$49,MATCH(orders!$D28,products!$A$1:$A$49,0),MATCH(orders!K$1,products!$A$1:$G$1,0))</f>
        <v>0.5</v>
      </c>
      <c r="L28" s="6">
        <f>INDEX(products!$A$1:$G$49,MATCH(orders!$D28,products!$A$1:$A$49,0),MATCH(orders!L$1,products!$A$1:$G$1,0))</f>
        <v>6.75</v>
      </c>
      <c r="M28" s="6">
        <f>L28*E28</f>
        <v>27</v>
      </c>
      <c r="N28" t="str">
        <f t="shared" si="0"/>
        <v>Arabica</v>
      </c>
      <c r="O28" t="str">
        <f t="shared" si="1"/>
        <v>Medium</v>
      </c>
    </row>
    <row r="29" spans="1:15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 cm="1">
        <f t="array" ref="F29">_xlfn.XLOOKUP(C29,customers!A28:$A$1001,customers!B28:$B$1001,,0)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4">
        <f>INDEX(products!$A$1:$G$49,MATCH(orders!$D29,products!$A$1:$A$49,0),MATCH(orders!K$1,products!$A$1:$G$1,0))</f>
        <v>0.2</v>
      </c>
      <c r="L29" s="6">
        <f>INDEX(products!$A$1:$G$49,MATCH(orders!$D32,products!$A$1:$A$49,0),MATCH(orders!L$1,products!$A$1:$G$1,0))</f>
        <v>4.3650000000000002</v>
      </c>
      <c r="M29" s="6">
        <f>L29*E29</f>
        <v>21.825000000000003</v>
      </c>
      <c r="N29" t="str">
        <f t="shared" si="0"/>
        <v>Arabica</v>
      </c>
      <c r="O29" t="str">
        <f t="shared" si="1"/>
        <v>Medium</v>
      </c>
    </row>
    <row r="30" spans="1:15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 cm="1">
        <f t="array" ref="F30">_xlfn.XLOOKUP(C30,customers!A29:$A$1001,customers!B29:$B$1001,,0)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4">
        <f>INDEX(products!$A$1:$G$49,MATCH(orders!$D30,products!$A$1:$A$49,0),MATCH(orders!K$1,products!$A$1:$G$1,0))</f>
        <v>0.5</v>
      </c>
      <c r="L30" s="6">
        <f>INDEX(products!$A$1:$G$49,MATCH(orders!$D33,products!$A$1:$A$49,0),MATCH(orders!L$1,products!$A$1:$G$1,0))</f>
        <v>5.97</v>
      </c>
      <c r="M30" s="6">
        <f>L30*E30</f>
        <v>17.91</v>
      </c>
      <c r="N30" t="str">
        <f t="shared" si="0"/>
        <v>Arabica</v>
      </c>
      <c r="O30" t="str">
        <f t="shared" si="1"/>
        <v>Dark</v>
      </c>
    </row>
    <row r="31" spans="1:15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 cm="1">
        <f t="array" ref="F31">_xlfn.XLOOKUP(C31,customers!A30:$A$1001,customers!B30:$B$1001,,0)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4">
        <f>INDEX(products!$A$1:$G$49,MATCH(orders!$D31,products!$A$1:$A$49,0),MATCH(orders!K$1,products!$A$1:$G$1,0))</f>
        <v>1</v>
      </c>
      <c r="L31" s="6">
        <f>INDEX(products!$A$1:$G$49,MATCH(orders!$D34,products!$A$1:$A$49,0),MATCH(orders!L$1,products!$A$1:$G$1,0))</f>
        <v>8.73</v>
      </c>
      <c r="M31" s="6">
        <f>L31*E31</f>
        <v>34.92</v>
      </c>
      <c r="N31" t="str">
        <f t="shared" si="0"/>
        <v>Arabica</v>
      </c>
      <c r="O31" t="str">
        <f t="shared" si="1"/>
        <v>Dark</v>
      </c>
    </row>
    <row r="32" spans="1:15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 cm="1">
        <f t="array" ref="F32">_xlfn.XLOOKUP(C32,customers!A31:$A$1001,customers!B31:$B$1001,,0)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4">
        <f>INDEX(products!$A$1:$G$49,MATCH(orders!$D32,products!$A$1:$A$49,0),MATCH(orders!K$1,products!$A$1:$G$1,0))</f>
        <v>0.2</v>
      </c>
      <c r="L32" s="6">
        <f>INDEX(products!$A$1:$G$49,MATCH(orders!$D35,products!$A$1:$A$49,0),MATCH(orders!L$1,products!$A$1:$G$1,0))</f>
        <v>4.7549999999999999</v>
      </c>
      <c r="M32" s="6">
        <f>L32*E32</f>
        <v>23.774999999999999</v>
      </c>
      <c r="N32" t="str">
        <f t="shared" si="0"/>
        <v>Liberica</v>
      </c>
      <c r="O32" t="str">
        <f t="shared" si="1"/>
        <v>Medium</v>
      </c>
    </row>
    <row r="33" spans="1:15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 cm="1">
        <f t="array" ref="F33">_xlfn.XLOOKUP(C33,customers!A32:$A$1001,customers!B32:$B$1001,,0)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4">
        <f>INDEX(products!$A$1:$G$49,MATCH(orders!$D33,products!$A$1:$A$49,0),MATCH(orders!K$1,products!$A$1:$G$1,0))</f>
        <v>0.5</v>
      </c>
      <c r="L33" s="6">
        <f>INDEX(products!$A$1:$G$49,MATCH(orders!$D36,products!$A$1:$A$49,0),MATCH(orders!L$1,products!$A$1:$G$1,0))</f>
        <v>9.51</v>
      </c>
      <c r="M33" s="6">
        <f>L33*E33</f>
        <v>57.06</v>
      </c>
      <c r="N33" t="str">
        <f t="shared" si="0"/>
        <v>Arabica</v>
      </c>
      <c r="O33" t="str">
        <f t="shared" si="1"/>
        <v>Dark</v>
      </c>
    </row>
    <row r="34" spans="1:15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e" cm="1">
        <f t="array" ref="F34">_xlfn.XLOOKUP(C34,customers!A33:$A$1001,customers!B33:$B$1001,,0)</f>
        <v>#N/A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4">
        <f>INDEX(products!$A$1:$G$49,MATCH(orders!$D34,products!$A$1:$A$49,0),MATCH(orders!K$1,products!$A$1:$G$1,0))</f>
        <v>0.5</v>
      </c>
      <c r="L34" s="6">
        <f>INDEX(products!$A$1:$G$49,MATCH(orders!$D38,products!$A$1:$A$49,0),MATCH(orders!L$1,products!$A$1:$G$1,0))</f>
        <v>4.3650000000000002</v>
      </c>
      <c r="M34" s="6">
        <f>L34*E34</f>
        <v>26.19</v>
      </c>
      <c r="N34" t="str">
        <f t="shared" si="0"/>
        <v>Liberica</v>
      </c>
      <c r="O34" t="str">
        <f t="shared" si="1"/>
        <v>Medium</v>
      </c>
    </row>
    <row r="35" spans="1:15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 cm="1">
        <f t="array" ref="F35">_xlfn.XLOOKUP(C35,customers!A34:$A$1001,customers!B34:$B$1001,,0)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4">
        <f>INDEX(products!$A$1:$G$49,MATCH(orders!$D35,products!$A$1:$A$49,0),MATCH(orders!K$1,products!$A$1:$G$1,0))</f>
        <v>0.2</v>
      </c>
      <c r="L35" s="6">
        <f>INDEX(products!$A$1:$G$49,MATCH(orders!$D39,products!$A$1:$A$49,0),MATCH(orders!L$1,products!$A$1:$G$1,0))</f>
        <v>9.51</v>
      </c>
      <c r="M35" s="6">
        <f>L35*E35</f>
        <v>47.55</v>
      </c>
      <c r="N35" t="str">
        <f t="shared" si="0"/>
        <v>Liberica</v>
      </c>
      <c r="O35" t="str">
        <f t="shared" si="1"/>
        <v>Light</v>
      </c>
    </row>
    <row r="36" spans="1:15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 cm="1">
        <f t="array" ref="F36">_xlfn.XLOOKUP(C36,customers!A35:$A$1001,customers!B35:$B$1001,,0)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4">
        <f>INDEX(products!$A$1:$G$49,MATCH(orders!$D36,products!$A$1:$A$49,0),MATCH(orders!K$1,products!$A$1:$G$1,0))</f>
        <v>0.5</v>
      </c>
      <c r="L36" s="6">
        <f>INDEX(products!$A$1:$G$49,MATCH(orders!$D41,products!$A$1:$A$49,0),MATCH(orders!L$1,products!$A$1:$G$1,0))</f>
        <v>9.9499999999999993</v>
      </c>
      <c r="M36" s="6">
        <f>L36*E36</f>
        <v>59.699999999999996</v>
      </c>
      <c r="N36" t="str">
        <f t="shared" si="0"/>
        <v>Liberica</v>
      </c>
      <c r="O36" t="str">
        <f t="shared" si="1"/>
        <v>Light</v>
      </c>
    </row>
    <row r="37" spans="1:15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 cm="1">
        <f t="array" ref="F37">_xlfn.XLOOKUP(C37,customers!A36:$A$1001,customers!B36:$B$1001,,0)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4">
        <f>INDEX(products!$A$1:$G$49,MATCH(orders!$D37,products!$A$1:$A$49,0),MATCH(orders!K$1,products!$A$1:$G$1,0))</f>
        <v>0.5</v>
      </c>
      <c r="L37" s="6">
        <f>INDEX(products!$A$1:$G$49,MATCH(orders!$D42,products!$A$1:$A$49,0),MATCH(orders!L$1,products!$A$1:$G$1,0))</f>
        <v>14.55</v>
      </c>
      <c r="M37" s="6">
        <f>L37*E37</f>
        <v>87.300000000000011</v>
      </c>
      <c r="N37" t="str">
        <f t="shared" si="0"/>
        <v>Arabica</v>
      </c>
      <c r="O37" t="str">
        <f t="shared" si="1"/>
        <v>Dark</v>
      </c>
    </row>
    <row r="38" spans="1:15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 cm="1">
        <f t="array" ref="F38">_xlfn.XLOOKUP(C38,customers!A37:$A$1001,customers!B37:$B$1001,,0)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4">
        <f>INDEX(products!$A$1:$G$49,MATCH(orders!$D38,products!$A$1:$A$49,0),MATCH(orders!K$1,products!$A$1:$G$1,0))</f>
        <v>0.2</v>
      </c>
      <c r="L38" s="6">
        <f>INDEX(products!$A$1:$G$49,MATCH(orders!$D43,products!$A$1:$A$49,0),MATCH(orders!L$1,products!$A$1:$G$1,0))</f>
        <v>3.645</v>
      </c>
      <c r="M38" s="6">
        <f>L38*E38</f>
        <v>7.29</v>
      </c>
      <c r="N38" t="str">
        <f t="shared" si="0"/>
        <v>Liberica</v>
      </c>
      <c r="O38" t="str">
        <f t="shared" si="1"/>
        <v>Medium</v>
      </c>
    </row>
    <row r="39" spans="1:15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 cm="1">
        <f t="array" ref="F39">_xlfn.XLOOKUP(C39,customers!A38:$A$1001,customers!B38:$B$1001,,0)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4">
        <f>INDEX(products!$A$1:$G$49,MATCH(orders!$D39,products!$A$1:$A$49,0),MATCH(orders!K$1,products!$A$1:$G$1,0))</f>
        <v>0.5</v>
      </c>
      <c r="L39" s="6">
        <f>INDEX(products!$A$1:$G$49,MATCH(orders!$D44,products!$A$1:$A$49,0),MATCH(orders!L$1,products!$A$1:$G$1,0))</f>
        <v>2.6849999999999996</v>
      </c>
      <c r="M39" s="6">
        <f>L39*E39</f>
        <v>8.0549999999999997</v>
      </c>
      <c r="N39" t="str">
        <f t="shared" si="0"/>
        <v>Liberica</v>
      </c>
      <c r="O39" t="str">
        <f t="shared" si="1"/>
        <v>Light</v>
      </c>
    </row>
    <row r="40" spans="1:15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 cm="1">
        <f t="array" ref="F40">_xlfn.XLOOKUP(C40,customers!A39:$A$1001,customers!B39:$B$1001,,0)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4">
        <f>INDEX(products!$A$1:$G$49,MATCH(orders!$D40,products!$A$1:$A$49,0),MATCH(orders!K$1,products!$A$1:$G$1,0))</f>
        <v>2.5</v>
      </c>
      <c r="L40" s="6">
        <f>INDEX(products!$A$1:$G$49,MATCH(orders!$D45,products!$A$1:$A$49,0),MATCH(orders!L$1,products!$A$1:$G$1,0))</f>
        <v>36.454999999999998</v>
      </c>
      <c r="M40" s="6">
        <f>L40*E40</f>
        <v>182.27499999999998</v>
      </c>
      <c r="N40" t="str">
        <f t="shared" si="0"/>
        <v>Robusta</v>
      </c>
      <c r="O40" t="str">
        <f t="shared" si="1"/>
        <v>Medium</v>
      </c>
    </row>
    <row r="41" spans="1:15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 cm="1">
        <f t="array" ref="F41">_xlfn.XLOOKUP(C41,customers!A40:$A$1001,customers!B40:$B$1001,,0)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4">
        <f>INDEX(products!$A$1:$G$49,MATCH(orders!$D41,products!$A$1:$A$49,0),MATCH(orders!K$1,products!$A$1:$G$1,0))</f>
        <v>1</v>
      </c>
      <c r="L41" s="6">
        <f>INDEX(products!$A$1:$G$49,MATCH(orders!$D46,products!$A$1:$A$49,0),MATCH(orders!L$1,products!$A$1:$G$1,0))</f>
        <v>8.25</v>
      </c>
      <c r="M41" s="6">
        <f>L41*E41</f>
        <v>49.5</v>
      </c>
      <c r="N41" t="str">
        <f t="shared" si="0"/>
        <v>Robusta</v>
      </c>
      <c r="O41" t="str">
        <f t="shared" si="1"/>
        <v>Medium</v>
      </c>
    </row>
    <row r="42" spans="1:15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 cm="1">
        <f t="array" ref="F42">_xlfn.XLOOKUP(C42,customers!A41:$A$1001,customers!B41:$B$1001,,0)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4">
        <f>INDEX(products!$A$1:$G$49,MATCH(orders!$D42,products!$A$1:$A$49,0),MATCH(orders!K$1,products!$A$1:$G$1,0))</f>
        <v>1</v>
      </c>
      <c r="L42" s="6">
        <f>INDEX(products!$A$1:$G$49,MATCH(orders!$D47,products!$A$1:$A$49,0),MATCH(orders!L$1,products!$A$1:$G$1,0))</f>
        <v>29.784999999999997</v>
      </c>
      <c r="M42" s="6">
        <f>L42*E42</f>
        <v>89.35499999999999</v>
      </c>
      <c r="N42" t="str">
        <f t="shared" si="0"/>
        <v>Liberica</v>
      </c>
      <c r="O42" t="str">
        <f t="shared" si="1"/>
        <v>Medium</v>
      </c>
    </row>
    <row r="43" spans="1:15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 cm="1">
        <f t="array" ref="F43">_xlfn.XLOOKUP(C43,customers!A42:$A$1001,customers!B42:$B$1001,,0)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4">
        <f>INDEX(products!$A$1:$G$49,MATCH(orders!$D43,products!$A$1:$A$49,0),MATCH(orders!K$1,products!$A$1:$G$1,0))</f>
        <v>0.2</v>
      </c>
      <c r="L43" s="6">
        <f>INDEX(products!$A$1:$G$49,MATCH(orders!$D48,products!$A$1:$A$49,0),MATCH(orders!L$1,products!$A$1:$G$1,0))</f>
        <v>31.624999999999996</v>
      </c>
      <c r="M43" s="6">
        <f>L43*E43</f>
        <v>63.249999999999993</v>
      </c>
      <c r="N43" t="str">
        <f t="shared" si="0"/>
        <v>Excelsa</v>
      </c>
      <c r="O43" t="str">
        <f t="shared" si="1"/>
        <v>Dark</v>
      </c>
    </row>
    <row r="44" spans="1:15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 cm="1">
        <f t="array" ref="F44">_xlfn.XLOOKUP(C44,customers!A43:$A$1001,customers!B43:$B$1001,,0)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4">
        <f>INDEX(products!$A$1:$G$49,MATCH(orders!$D44,products!$A$1:$A$49,0),MATCH(orders!K$1,products!$A$1:$G$1,0))</f>
        <v>0.2</v>
      </c>
      <c r="L44" s="6">
        <f>INDEX(products!$A$1:$G$49,MATCH(orders!$D49,products!$A$1:$A$49,0),MATCH(orders!L$1,products!$A$1:$G$1,0))</f>
        <v>3.8849999999999998</v>
      </c>
      <c r="M44" s="6">
        <f>L44*E44</f>
        <v>11.654999999999999</v>
      </c>
      <c r="N44" t="str">
        <f t="shared" si="0"/>
        <v>Robusta</v>
      </c>
      <c r="O44" t="str">
        <f t="shared" si="1"/>
        <v>Dark</v>
      </c>
    </row>
    <row r="45" spans="1:15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 cm="1">
        <f t="array" ref="F45">_xlfn.XLOOKUP(C45,customers!A44:$A$1001,customers!B44:$B$1001,,0)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4">
        <f>INDEX(products!$A$1:$G$49,MATCH(orders!$D45,products!$A$1:$A$49,0),MATCH(orders!K$1,products!$A$1:$G$1,0))</f>
        <v>2.5</v>
      </c>
      <c r="L45" s="6">
        <f>INDEX(products!$A$1:$G$49,MATCH(orders!$D52,products!$A$1:$A$49,0),MATCH(orders!L$1,products!$A$1:$G$1,0))</f>
        <v>7.77</v>
      </c>
      <c r="M45" s="6">
        <f>L45*E45</f>
        <v>15.54</v>
      </c>
      <c r="N45" t="str">
        <f t="shared" si="0"/>
        <v>Liberica</v>
      </c>
      <c r="O45" t="str">
        <f t="shared" si="1"/>
        <v>Light</v>
      </c>
    </row>
    <row r="46" spans="1:15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 cm="1">
        <f t="array" ref="F46">_xlfn.XLOOKUP(C46,customers!A45:$A$1001,customers!B45:$B$1001,,0)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4">
        <f>INDEX(products!$A$1:$G$49,MATCH(orders!$D46,products!$A$1:$A$49,0),MATCH(orders!K$1,products!$A$1:$G$1,0))</f>
        <v>0.5</v>
      </c>
      <c r="L46" s="6">
        <f>INDEX(products!$A$1:$G$49,MATCH(orders!$D53,products!$A$1:$A$49,0),MATCH(orders!L$1,products!$A$1:$G$1,0))</f>
        <v>36.454999999999998</v>
      </c>
      <c r="M46" s="6">
        <f>L46*E46</f>
        <v>72.91</v>
      </c>
      <c r="N46" t="str">
        <f t="shared" si="0"/>
        <v>Excelsa</v>
      </c>
      <c r="O46" t="str">
        <f t="shared" si="1"/>
        <v>Medium</v>
      </c>
    </row>
    <row r="47" spans="1:15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 cm="1">
        <f t="array" ref="F47">_xlfn.XLOOKUP(C47,customers!A46:$A$1001,customers!B46:$B$1001,,0)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4">
        <f>INDEX(products!$A$1:$G$49,MATCH(orders!$D47,products!$A$1:$A$49,0),MATCH(orders!K$1,products!$A$1:$G$1,0))</f>
        <v>2.5</v>
      </c>
      <c r="L47" s="6">
        <f>INDEX(products!$A$1:$G$49,MATCH(orders!$D54,products!$A$1:$A$49,0),MATCH(orders!L$1,products!$A$1:$G$1,0))</f>
        <v>5.97</v>
      </c>
      <c r="M47" s="6">
        <f>L47*E47</f>
        <v>35.82</v>
      </c>
      <c r="N47" t="str">
        <f t="shared" si="0"/>
        <v>Liberica</v>
      </c>
      <c r="O47" t="str">
        <f t="shared" si="1"/>
        <v>Dark</v>
      </c>
    </row>
    <row r="48" spans="1:15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 cm="1">
        <f t="array" ref="F48">_xlfn.XLOOKUP(C48,customers!A47:$A$1001,customers!B47:$B$1001,,0)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4">
        <f>INDEX(products!$A$1:$G$49,MATCH(orders!$D48,products!$A$1:$A$49,0),MATCH(orders!K$1,products!$A$1:$G$1,0))</f>
        <v>2.5</v>
      </c>
      <c r="L48" s="6">
        <f>INDEX(products!$A$1:$G$49,MATCH(orders!$D56,products!$A$1:$A$49,0),MATCH(orders!L$1,products!$A$1:$G$1,0))</f>
        <v>14.55</v>
      </c>
      <c r="M48" s="6">
        <f>L48*E48</f>
        <v>29.1</v>
      </c>
      <c r="N48" t="str">
        <f t="shared" si="0"/>
        <v>Excelsa</v>
      </c>
      <c r="O48" t="str">
        <f t="shared" si="1"/>
        <v>Medium</v>
      </c>
    </row>
    <row r="49" spans="1:15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 cm="1">
        <f t="array" ref="F49">_xlfn.XLOOKUP(C49,customers!A48:$A$1001,customers!B48:$B$1001,,0)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4">
        <f>INDEX(products!$A$1:$G$49,MATCH(orders!$D49,products!$A$1:$A$49,0),MATCH(orders!K$1,products!$A$1:$G$1,0))</f>
        <v>0.2</v>
      </c>
      <c r="L49" s="6">
        <f>INDEX(products!$A$1:$G$49,MATCH(orders!$D57,products!$A$1:$A$49,0),MATCH(orders!L$1,products!$A$1:$G$1,0))</f>
        <v>15.85</v>
      </c>
      <c r="M49" s="6">
        <f>L49*E49</f>
        <v>31.7</v>
      </c>
      <c r="N49" t="str">
        <f t="shared" si="0"/>
        <v>Arabica</v>
      </c>
      <c r="O49" t="str">
        <f t="shared" si="1"/>
        <v>Light</v>
      </c>
    </row>
    <row r="50" spans="1:15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 cm="1">
        <f t="array" ref="F50">_xlfn.XLOOKUP(C50,customers!A49:$A$1001,customers!B49:$B$1001,,0)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4">
        <f>INDEX(products!$A$1:$G$49,MATCH(orders!$D50,products!$A$1:$A$49,0),MATCH(orders!K$1,products!$A$1:$G$1,0))</f>
        <v>2.5</v>
      </c>
      <c r="L50" s="6">
        <f>INDEX(products!$A$1:$G$49,MATCH(orders!$D58,products!$A$1:$A$49,0),MATCH(orders!L$1,products!$A$1:$G$1,0))</f>
        <v>3.645</v>
      </c>
      <c r="M50" s="6">
        <f>L50*E50</f>
        <v>14.58</v>
      </c>
      <c r="N50" t="str">
        <f t="shared" si="0"/>
        <v>Arabica</v>
      </c>
      <c r="O50" t="str">
        <f t="shared" si="1"/>
        <v>Dark</v>
      </c>
    </row>
    <row r="51" spans="1:15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 cm="1">
        <f t="array" ref="F51">_xlfn.XLOOKUP(C51,customers!A50:$A$1001,customers!B50:$B$1001,,0)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4">
        <f>INDEX(products!$A$1:$G$49,MATCH(orders!$D51,products!$A$1:$A$49,0),MATCH(orders!K$1,products!$A$1:$G$1,0))</f>
        <v>1</v>
      </c>
      <c r="L51" s="6">
        <f>INDEX(products!$A$1:$G$49,MATCH(orders!$D59,products!$A$1:$A$49,0),MATCH(orders!L$1,products!$A$1:$G$1,0))</f>
        <v>14.85</v>
      </c>
      <c r="M51" s="6">
        <f>L51*E51</f>
        <v>44.55</v>
      </c>
      <c r="N51" t="str">
        <f t="shared" si="0"/>
        <v>Arabica</v>
      </c>
      <c r="O51" t="str">
        <f t="shared" si="1"/>
        <v>Light</v>
      </c>
    </row>
    <row r="52" spans="1:15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 cm="1">
        <f t="array" ref="F52">_xlfn.XLOOKUP(C52,customers!A51:$A$1001,customers!B51:$B$1001,,0)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4">
        <f>INDEX(products!$A$1:$G$49,MATCH(orders!$D52,products!$A$1:$A$49,0),MATCH(orders!K$1,products!$A$1:$G$1,0))</f>
        <v>0.5</v>
      </c>
      <c r="L52" s="6">
        <f>INDEX(products!$A$1:$G$49,MATCH(orders!$D60,products!$A$1:$A$49,0),MATCH(orders!L$1,products!$A$1:$G$1,0))</f>
        <v>29.784999999999997</v>
      </c>
      <c r="M52" s="6">
        <f>L52*E52</f>
        <v>59.569999999999993</v>
      </c>
      <c r="N52" t="str">
        <f t="shared" si="0"/>
        <v>Liberica</v>
      </c>
      <c r="O52" t="str">
        <f t="shared" si="1"/>
        <v>Dark</v>
      </c>
    </row>
    <row r="53" spans="1:15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 cm="1">
        <f t="array" ref="F53">_xlfn.XLOOKUP(C53,customers!A52:$A$1001,customers!B52:$B$1001,,0)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4">
        <f>INDEX(products!$A$1:$G$49,MATCH(orders!$D53,products!$A$1:$A$49,0),MATCH(orders!K$1,products!$A$1:$G$1,0))</f>
        <v>2.5</v>
      </c>
      <c r="L53" s="6">
        <f>INDEX(products!$A$1:$G$49,MATCH(orders!$D61,products!$A$1:$A$49,0),MATCH(orders!L$1,products!$A$1:$G$1,0))</f>
        <v>8.73</v>
      </c>
      <c r="M53" s="6">
        <f>L53*E53</f>
        <v>34.92</v>
      </c>
      <c r="N53" t="str">
        <f t="shared" si="0"/>
        <v>Liberica</v>
      </c>
      <c r="O53" t="str">
        <f t="shared" si="1"/>
        <v>Light</v>
      </c>
    </row>
    <row r="54" spans="1:15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 cm="1">
        <f t="array" ref="F54">_xlfn.XLOOKUP(C54,customers!A53:$A$1001,customers!B53:$B$1001,,0)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4">
        <f>INDEX(products!$A$1:$G$49,MATCH(orders!$D54,products!$A$1:$A$49,0),MATCH(orders!K$1,products!$A$1:$G$1,0))</f>
        <v>0.5</v>
      </c>
      <c r="L54" s="6">
        <f>INDEX(products!$A$1:$G$49,MATCH(orders!$D63,products!$A$1:$A$49,0),MATCH(orders!L$1,products!$A$1:$G$1,0))</f>
        <v>5.3699999999999992</v>
      </c>
      <c r="M54" s="6">
        <f>L54*E54</f>
        <v>26.849999999999994</v>
      </c>
      <c r="N54" t="str">
        <f t="shared" si="0"/>
        <v>Robusta</v>
      </c>
      <c r="O54" t="str">
        <f t="shared" si="1"/>
        <v>Medium</v>
      </c>
    </row>
    <row r="55" spans="1:15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 cm="1">
        <f t="array" ref="F55">_xlfn.XLOOKUP(C55,customers!A54:$A$1001,customers!B54:$B$1001,,0)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4">
        <f>INDEX(products!$A$1:$G$49,MATCH(orders!$D55,products!$A$1:$A$49,0),MATCH(orders!K$1,products!$A$1:$G$1,0))</f>
        <v>2.5</v>
      </c>
      <c r="L55" s="6">
        <f>INDEX(products!$A$1:$G$49,MATCH(orders!$D65,products!$A$1:$A$49,0),MATCH(orders!L$1,products!$A$1:$G$1,0))</f>
        <v>6.75</v>
      </c>
      <c r="M55" s="6">
        <f>L55*E55</f>
        <v>13.5</v>
      </c>
      <c r="N55" t="str">
        <f t="shared" si="0"/>
        <v>Liberica</v>
      </c>
      <c r="O55" t="str">
        <f t="shared" si="1"/>
        <v>Light</v>
      </c>
    </row>
    <row r="56" spans="1:15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 cm="1">
        <f t="array" ref="F56">_xlfn.XLOOKUP(C56,customers!A55:$A$1001,customers!B55:$B$1001,,0)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4">
        <f>INDEX(products!$A$1:$G$49,MATCH(orders!$D56,products!$A$1:$A$49,0),MATCH(orders!K$1,products!$A$1:$G$1,0))</f>
        <v>1</v>
      </c>
      <c r="L56" s="6">
        <f>INDEX(products!$A$1:$G$49,MATCH(orders!$D68,products!$A$1:$A$49,0),MATCH(orders!L$1,products!$A$1:$G$1,0))</f>
        <v>7.169999999999999</v>
      </c>
      <c r="M56" s="6">
        <f>L56*E56</f>
        <v>35.849999999999994</v>
      </c>
      <c r="N56" t="str">
        <f t="shared" si="0"/>
        <v>Liberica</v>
      </c>
      <c r="O56" t="str">
        <f t="shared" si="1"/>
        <v>Medium</v>
      </c>
    </row>
    <row r="57" spans="1:15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 cm="1">
        <f t="array" ref="F57">_xlfn.XLOOKUP(C57,customers!A56:$A$1001,customers!B56:$B$1001,,0)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4">
        <f>INDEX(products!$A$1:$G$49,MATCH(orders!$D57,products!$A$1:$A$49,0),MATCH(orders!K$1,products!$A$1:$G$1,0))</f>
        <v>1</v>
      </c>
      <c r="L57" s="6">
        <f>INDEX(products!$A$1:$G$49,MATCH(orders!$D69,products!$A$1:$A$49,0),MATCH(orders!L$1,products!$A$1:$G$1,0))</f>
        <v>4.7549999999999999</v>
      </c>
      <c r="M57" s="6">
        <f>L57*E57</f>
        <v>14.265000000000001</v>
      </c>
      <c r="N57" t="str">
        <f t="shared" si="0"/>
        <v>Liberica</v>
      </c>
      <c r="O57" t="str">
        <f t="shared" si="1"/>
        <v>Light</v>
      </c>
    </row>
    <row r="58" spans="1:15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 cm="1">
        <f t="array" ref="F58">_xlfn.XLOOKUP(C58,customers!A57:$A$1001,customers!B57:$B$1001,,0)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4">
        <f>INDEX(products!$A$1:$G$49,MATCH(orders!$D58,products!$A$1:$A$49,0),MATCH(orders!K$1,products!$A$1:$G$1,0))</f>
        <v>0.2</v>
      </c>
      <c r="L58" s="6">
        <f>INDEX(products!$A$1:$G$49,MATCH(orders!$D70,products!$A$1:$A$49,0),MATCH(orders!L$1,products!$A$1:$G$1,0))</f>
        <v>2.9849999999999999</v>
      </c>
      <c r="M58" s="6">
        <f>L58*E58</f>
        <v>8.9550000000000001</v>
      </c>
      <c r="N58" t="str">
        <f t="shared" si="0"/>
        <v>Excelsa</v>
      </c>
      <c r="O58" t="str">
        <f t="shared" si="1"/>
        <v>Dark</v>
      </c>
    </row>
    <row r="59" spans="1:15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 cm="1">
        <f t="array" ref="F59">_xlfn.XLOOKUP(C59,customers!A58:$A$1001,customers!B58:$B$1001,,0)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4">
        <f>INDEX(products!$A$1:$G$49,MATCH(orders!$D59,products!$A$1:$A$49,0),MATCH(orders!K$1,products!$A$1:$G$1,0))</f>
        <v>1</v>
      </c>
      <c r="L59" s="6">
        <f>INDEX(products!$A$1:$G$49,MATCH(orders!$D72,products!$A$1:$A$49,0),MATCH(orders!L$1,products!$A$1:$G$1,0))</f>
        <v>34.154999999999994</v>
      </c>
      <c r="M59" s="6">
        <f>L59*E59</f>
        <v>136.61999999999998</v>
      </c>
      <c r="N59" t="str">
        <f t="shared" si="0"/>
        <v>Excelsa</v>
      </c>
      <c r="O59" t="str">
        <f t="shared" si="1"/>
        <v>Light</v>
      </c>
    </row>
    <row r="60" spans="1:15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 cm="1">
        <f t="array" ref="F60">_xlfn.XLOOKUP(C60,customers!A59:$A$1001,customers!B59:$B$1001,,0)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4">
        <f>INDEX(products!$A$1:$G$49,MATCH(orders!$D60,products!$A$1:$A$49,0),MATCH(orders!K$1,products!$A$1:$G$1,0))</f>
        <v>2.5</v>
      </c>
      <c r="L60" s="6">
        <f>INDEX(products!$A$1:$G$49,MATCH(orders!$D74,products!$A$1:$A$49,0),MATCH(orders!L$1,products!$A$1:$G$1,0))</f>
        <v>25.874999999999996</v>
      </c>
      <c r="M60" s="6">
        <f>L60*E60</f>
        <v>77.624999999999986</v>
      </c>
      <c r="N60" t="str">
        <f t="shared" si="0"/>
        <v>Liberica</v>
      </c>
      <c r="O60" t="str">
        <f t="shared" si="1"/>
        <v>Dark</v>
      </c>
    </row>
    <row r="61" spans="1:15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 cm="1">
        <f t="array" ref="F61">_xlfn.XLOOKUP(C61,customers!A60:$A$1001,customers!B60:$B$1001,,0)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4">
        <f>INDEX(products!$A$1:$G$49,MATCH(orders!$D61,products!$A$1:$A$49,0),MATCH(orders!K$1,products!$A$1:$G$1,0))</f>
        <v>0.5</v>
      </c>
      <c r="L61" s="6">
        <f>INDEX(products!$A$1:$G$49,MATCH(orders!$D76,products!$A$1:$A$49,0),MATCH(orders!L$1,products!$A$1:$G$1,0))</f>
        <v>8.91</v>
      </c>
      <c r="M61" s="6">
        <f>L61*E61</f>
        <v>26.73</v>
      </c>
      <c r="N61" t="str">
        <f t="shared" si="0"/>
        <v>Liberica</v>
      </c>
      <c r="O61" t="str">
        <f t="shared" si="1"/>
        <v>Medium</v>
      </c>
    </row>
    <row r="62" spans="1:15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 cm="1">
        <f t="array" ref="F62">_xlfn.XLOOKUP(C62,customers!A61:$A$1001,customers!B61:$B$1001,,0)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4">
        <f>INDEX(products!$A$1:$G$49,MATCH(orders!$D62,products!$A$1:$A$49,0),MATCH(orders!K$1,products!$A$1:$G$1,0))</f>
        <v>2.5</v>
      </c>
      <c r="L62" s="6">
        <f>INDEX(products!$A$1:$G$49,MATCH(orders!$D77,products!$A$1:$A$49,0),MATCH(orders!L$1,products!$A$1:$G$1,0))</f>
        <v>8.9499999999999993</v>
      </c>
      <c r="M62" s="6">
        <f>L62*E62</f>
        <v>44.75</v>
      </c>
      <c r="N62" t="str">
        <f t="shared" si="0"/>
        <v>Arabica</v>
      </c>
      <c r="O62" t="str">
        <f t="shared" si="1"/>
        <v>Dark</v>
      </c>
    </row>
    <row r="63" spans="1:15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 cm="1">
        <f t="array" ref="F63">_xlfn.XLOOKUP(C63,customers!A62:$A$1001,customers!B62:$B$1001,,0)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4">
        <f>INDEX(products!$A$1:$G$49,MATCH(orders!$D63,products!$A$1:$A$49,0),MATCH(orders!K$1,products!$A$1:$G$1,0))</f>
        <v>0.5</v>
      </c>
      <c r="L63" s="6">
        <f>INDEX(products!$A$1:$G$49,MATCH(orders!$D78,products!$A$1:$A$49,0),MATCH(orders!L$1,products!$A$1:$G$1,0))</f>
        <v>3.5849999999999995</v>
      </c>
      <c r="M63" s="6">
        <f>L63*E63</f>
        <v>17.924999999999997</v>
      </c>
      <c r="N63" t="str">
        <f t="shared" si="0"/>
        <v>Robusta</v>
      </c>
      <c r="O63" t="str">
        <f t="shared" si="1"/>
        <v>Dark</v>
      </c>
    </row>
    <row r="64" spans="1:15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 cm="1">
        <f t="array" ref="F64">_xlfn.XLOOKUP(C64,customers!A63:$A$1001,customers!B63:$B$1001,,0)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4">
        <f>INDEX(products!$A$1:$G$49,MATCH(orders!$D64,products!$A$1:$A$49,0),MATCH(orders!K$1,products!$A$1:$G$1,0))</f>
        <v>0.2</v>
      </c>
      <c r="L64" s="6">
        <f>INDEX(products!$A$1:$G$49,MATCH(orders!$D80,products!$A$1:$A$49,0),MATCH(orders!L$1,products!$A$1:$G$1,0))</f>
        <v>6.75</v>
      </c>
      <c r="M64" s="6">
        <f>L64*E64</f>
        <v>33.75</v>
      </c>
      <c r="N64" t="str">
        <f t="shared" si="0"/>
        <v>Liberica</v>
      </c>
      <c r="O64" t="str">
        <f t="shared" si="1"/>
        <v>Light</v>
      </c>
    </row>
    <row r="65" spans="1:15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 cm="1">
        <f t="array" ref="F65">_xlfn.XLOOKUP(C65,customers!A64:$A$1001,customers!B64:$B$1001,,0)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4">
        <f>INDEX(products!$A$1:$G$49,MATCH(orders!$D65,products!$A$1:$A$49,0),MATCH(orders!K$1,products!$A$1:$G$1,0))</f>
        <v>0.5</v>
      </c>
      <c r="L65" s="6">
        <f>INDEX(products!$A$1:$G$49,MATCH(orders!$D81,products!$A$1:$A$49,0),MATCH(orders!L$1,products!$A$1:$G$1,0))</f>
        <v>11.95</v>
      </c>
      <c r="M65" s="6">
        <f>L65*E65</f>
        <v>11.95</v>
      </c>
      <c r="N65" t="str">
        <f t="shared" si="0"/>
        <v>Arabica</v>
      </c>
      <c r="O65" t="str">
        <f t="shared" si="1"/>
        <v>Medium</v>
      </c>
    </row>
    <row r="66" spans="1:15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 cm="1">
        <f t="array" ref="F66">_xlfn.XLOOKUP(C66,customers!A65:$A$1001,customers!B65:$B$1001,,0)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4">
        <f>INDEX(products!$A$1:$G$49,MATCH(orders!$D66,products!$A$1:$A$49,0),MATCH(orders!K$1,products!$A$1:$G$1,0))</f>
        <v>0.5</v>
      </c>
      <c r="L66" s="6">
        <f>INDEX(products!$A$1:$G$49,MATCH(orders!$D82,products!$A$1:$A$49,0),MATCH(orders!L$1,products!$A$1:$G$1,0))</f>
        <v>7.77</v>
      </c>
      <c r="M66" s="6">
        <f>L66*E66</f>
        <v>46.62</v>
      </c>
      <c r="N66" t="str">
        <f t="shared" si="0"/>
        <v>Robusta</v>
      </c>
      <c r="O66" t="str">
        <f t="shared" si="1"/>
        <v>Medium</v>
      </c>
    </row>
    <row r="67" spans="1:15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 cm="1">
        <f t="array" ref="F67">_xlfn.XLOOKUP(C67,customers!A66:$A$1001,customers!B66:$B$1001,,0)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4">
        <f>INDEX(products!$A$1:$G$49,MATCH(orders!$D67,products!$A$1:$A$49,0),MATCH(orders!K$1,products!$A$1:$G$1,0))</f>
        <v>2.5</v>
      </c>
      <c r="L67" s="6">
        <f>INDEX(products!$A$1:$G$49,MATCH(orders!$D83,products!$A$1:$A$49,0),MATCH(orders!L$1,products!$A$1:$G$1,0))</f>
        <v>36.454999999999998</v>
      </c>
      <c r="M67" s="6">
        <f>L67*E67</f>
        <v>145.82</v>
      </c>
      <c r="N67" t="str">
        <f t="shared" ref="N67:N130" si="2">IF(I67="Rob", "Robusta",IF(I67="Exc","Excelsa",IF(I67="Ara","Arabica",IF(I67="Lib","Liberica",""))))</f>
        <v>Robusta</v>
      </c>
      <c r="O67" t="str">
        <f t="shared" ref="O67:O130" si="3">IF(J67="M","Medium", IF(J67="L","Light",IF(J67="D","Dark","")))</f>
        <v>Dark</v>
      </c>
    </row>
    <row r="68" spans="1:15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 cm="1">
        <f t="array" ref="F68">_xlfn.XLOOKUP(C68,customers!A67:$A$1001,customers!B67:$B$1001,,0)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4">
        <f>INDEX(products!$A$1:$G$49,MATCH(orders!$D68,products!$A$1:$A$49,0),MATCH(orders!K$1,products!$A$1:$G$1,0))</f>
        <v>0.5</v>
      </c>
      <c r="L68" s="6">
        <f>INDEX(products!$A$1:$G$49,MATCH(orders!$D84,products!$A$1:$A$49,0),MATCH(orders!L$1,products!$A$1:$G$1,0))</f>
        <v>33.464999999999996</v>
      </c>
      <c r="M68" s="6">
        <f>L68*E68</f>
        <v>33.464999999999996</v>
      </c>
      <c r="N68" t="str">
        <f t="shared" si="2"/>
        <v>Robusta</v>
      </c>
      <c r="O68" t="str">
        <f t="shared" si="3"/>
        <v>Light</v>
      </c>
    </row>
    <row r="69" spans="1:15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 cm="1">
        <f t="array" ref="F69">_xlfn.XLOOKUP(C69,customers!A68:$A$1001,customers!B68:$B$1001,,0)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4">
        <f>INDEX(products!$A$1:$G$49,MATCH(orders!$D69,products!$A$1:$A$49,0),MATCH(orders!K$1,products!$A$1:$G$1,0))</f>
        <v>0.2</v>
      </c>
      <c r="L69" s="6">
        <f>INDEX(products!$A$1:$G$49,MATCH(orders!$D86,products!$A$1:$A$49,0),MATCH(orders!L$1,products!$A$1:$G$1,0))</f>
        <v>9.51</v>
      </c>
      <c r="M69" s="6">
        <f>L69*E69</f>
        <v>19.02</v>
      </c>
      <c r="N69" t="str">
        <f t="shared" si="2"/>
        <v>Liberica</v>
      </c>
      <c r="O69" t="str">
        <f t="shared" si="3"/>
        <v>Light</v>
      </c>
    </row>
    <row r="70" spans="1:15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 cm="1">
        <f t="array" ref="F70">_xlfn.XLOOKUP(C70,customers!A69:$A$1001,customers!B69:$B$1001,,0)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4">
        <f>INDEX(products!$A$1:$G$49,MATCH(orders!$D70,products!$A$1:$A$49,0),MATCH(orders!K$1,products!$A$1:$G$1,0))</f>
        <v>0.2</v>
      </c>
      <c r="L70" s="6">
        <f>INDEX(products!$A$1:$G$49,MATCH(orders!$D89,products!$A$1:$A$49,0),MATCH(orders!L$1,products!$A$1:$G$1,0))</f>
        <v>11.25</v>
      </c>
      <c r="M70" s="6">
        <f>L70*E70</f>
        <v>11.25</v>
      </c>
      <c r="N70" t="str">
        <f t="shared" si="2"/>
        <v>Robusta</v>
      </c>
      <c r="O70" t="str">
        <f t="shared" si="3"/>
        <v>Medium</v>
      </c>
    </row>
    <row r="71" spans="1:15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 cm="1">
        <f t="array" ref="F71">_xlfn.XLOOKUP(C71,customers!A70:$A$1001,customers!B70:$B$1001,,0)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4">
        <f>INDEX(products!$A$1:$G$49,MATCH(orders!$D71,products!$A$1:$A$49,0),MATCH(orders!K$1,products!$A$1:$G$1,0))</f>
        <v>1</v>
      </c>
      <c r="L71" s="6">
        <f>INDEX(products!$A$1:$G$49,MATCH(orders!$D90,products!$A$1:$A$49,0),MATCH(orders!L$1,products!$A$1:$G$1,0))</f>
        <v>11.95</v>
      </c>
      <c r="M71" s="6">
        <f>L71*E71</f>
        <v>71.699999999999989</v>
      </c>
      <c r="N71" t="str">
        <f t="shared" si="2"/>
        <v>Robusta</v>
      </c>
      <c r="O71" t="str">
        <f t="shared" si="3"/>
        <v>Medium</v>
      </c>
    </row>
    <row r="72" spans="1:15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 cm="1">
        <f t="array" ref="F72">_xlfn.XLOOKUP(C72,customers!A71:$A$1001,customers!B71:$B$1001,,0)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4">
        <f>INDEX(products!$A$1:$G$49,MATCH(orders!$D72,products!$A$1:$A$49,0),MATCH(orders!K$1,products!$A$1:$G$1,0))</f>
        <v>2.5</v>
      </c>
      <c r="L72" s="6">
        <f>INDEX(products!$A$1:$G$49,MATCH(orders!$D92,products!$A$1:$A$49,0),MATCH(orders!L$1,products!$A$1:$G$1,0))</f>
        <v>12.95</v>
      </c>
      <c r="M72" s="6">
        <f>L72*E72</f>
        <v>51.8</v>
      </c>
      <c r="N72" t="str">
        <f t="shared" si="2"/>
        <v>Excelsa</v>
      </c>
      <c r="O72" t="str">
        <f t="shared" si="3"/>
        <v>Light</v>
      </c>
    </row>
    <row r="73" spans="1:15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 cm="1">
        <f t="array" ref="F73">_xlfn.XLOOKUP(C73,customers!A72:$A$1001,customers!B72:$B$1001,,0)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4">
        <f>INDEX(products!$A$1:$G$49,MATCH(orders!$D73,products!$A$1:$A$49,0),MATCH(orders!K$1,products!$A$1:$G$1,0))</f>
        <v>0.2</v>
      </c>
      <c r="L73" s="6">
        <f>INDEX(products!$A$1:$G$49,MATCH(orders!$D93,products!$A$1:$A$49,0),MATCH(orders!L$1,products!$A$1:$G$1,0))</f>
        <v>25.874999999999996</v>
      </c>
      <c r="M73" s="6">
        <f>L73*E73</f>
        <v>51.749999999999993</v>
      </c>
      <c r="N73" t="str">
        <f t="shared" si="2"/>
        <v>Liberica</v>
      </c>
      <c r="O73" t="str">
        <f t="shared" si="3"/>
        <v>Light</v>
      </c>
    </row>
    <row r="74" spans="1:15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 cm="1">
        <f t="array" ref="F74">_xlfn.XLOOKUP(C74,customers!A73:$A$1001,customers!B73:$B$1001,,0)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4">
        <f>INDEX(products!$A$1:$G$49,MATCH(orders!$D74,products!$A$1:$A$49,0),MATCH(orders!K$1,products!$A$1:$G$1,0))</f>
        <v>2.5</v>
      </c>
      <c r="L74" s="6">
        <f>INDEX(products!$A$1:$G$49,MATCH(orders!$D94,products!$A$1:$A$49,0),MATCH(orders!L$1,products!$A$1:$G$1,0))</f>
        <v>14.85</v>
      </c>
      <c r="M74" s="6">
        <f>L74*E74</f>
        <v>44.55</v>
      </c>
      <c r="N74" t="str">
        <f t="shared" si="2"/>
        <v>Arabica</v>
      </c>
      <c r="O74" t="str">
        <f t="shared" si="3"/>
        <v>Medium</v>
      </c>
    </row>
    <row r="75" spans="1:15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 cm="1">
        <f t="array" ref="F75">_xlfn.XLOOKUP(C75,customers!A74:$A$1001,customers!B74:$B$1001,,0)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4">
        <f>INDEX(products!$A$1:$G$49,MATCH(orders!$D75,products!$A$1:$A$49,0),MATCH(orders!K$1,products!$A$1:$G$1,0))</f>
        <v>0.2</v>
      </c>
      <c r="L75" s="6">
        <f>INDEX(products!$A$1:$G$49,MATCH(orders!$D95,products!$A$1:$A$49,0),MATCH(orders!L$1,products!$A$1:$G$1,0))</f>
        <v>8.91</v>
      </c>
      <c r="M75" s="6">
        <f>L75*E75</f>
        <v>44.55</v>
      </c>
      <c r="N75" t="str">
        <f t="shared" si="2"/>
        <v>Liberica</v>
      </c>
      <c r="O75" t="str">
        <f t="shared" si="3"/>
        <v>Medium</v>
      </c>
    </row>
    <row r="76" spans="1:15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 cm="1">
        <f t="array" ref="F76">_xlfn.XLOOKUP(C76,customers!A75:$A$1001,customers!B75:$B$1001,,0)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4">
        <f>INDEX(products!$A$1:$G$49,MATCH(orders!$D76,products!$A$1:$A$49,0),MATCH(orders!K$1,products!$A$1:$G$1,0))</f>
        <v>0.5</v>
      </c>
      <c r="L76" s="6">
        <f>INDEX(products!$A$1:$G$49,MATCH(orders!$D97,products!$A$1:$A$49,0),MATCH(orders!L$1,products!$A$1:$G$1,0))</f>
        <v>25.874999999999996</v>
      </c>
      <c r="M76" s="6">
        <f>L76*E76</f>
        <v>51.749999999999993</v>
      </c>
      <c r="N76" t="str">
        <f t="shared" si="2"/>
        <v>Excelsa</v>
      </c>
      <c r="O76" t="str">
        <f t="shared" si="3"/>
        <v>Light</v>
      </c>
    </row>
    <row r="77" spans="1:15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 cm="1">
        <f t="array" ref="F77">_xlfn.XLOOKUP(C77,customers!A76:$A$1001,customers!B76:$B$1001,,0)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4">
        <f>INDEX(products!$A$1:$G$49,MATCH(orders!$D77,products!$A$1:$A$49,0),MATCH(orders!K$1,products!$A$1:$G$1,0))</f>
        <v>1</v>
      </c>
      <c r="L77" s="6">
        <f>INDEX(products!$A$1:$G$49,MATCH(orders!$D98,products!$A$1:$A$49,0),MATCH(orders!L$1,products!$A$1:$G$1,0))</f>
        <v>2.9849999999999999</v>
      </c>
      <c r="M77" s="6">
        <f>L77*E77</f>
        <v>17.91</v>
      </c>
      <c r="N77" t="str">
        <f t="shared" si="2"/>
        <v>Robusta</v>
      </c>
      <c r="O77" t="str">
        <f t="shared" si="3"/>
        <v>Dark</v>
      </c>
    </row>
    <row r="78" spans="1:15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 cm="1">
        <f t="array" ref="F78">_xlfn.XLOOKUP(C78,customers!A77:$A$1001,customers!B77:$B$1001,,0)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4">
        <f>INDEX(products!$A$1:$G$49,MATCH(orders!$D78,products!$A$1:$A$49,0),MATCH(orders!K$1,products!$A$1:$G$1,0))</f>
        <v>0.2</v>
      </c>
      <c r="L78" s="6">
        <f>INDEX(products!$A$1:$G$49,MATCH(orders!$D99,products!$A$1:$A$49,0),MATCH(orders!L$1,products!$A$1:$G$1,0))</f>
        <v>6.75</v>
      </c>
      <c r="M78" s="6">
        <f>L78*E78</f>
        <v>6.75</v>
      </c>
      <c r="N78" t="str">
        <f t="shared" si="2"/>
        <v>Robusta</v>
      </c>
      <c r="O78" t="str">
        <f t="shared" si="3"/>
        <v>Light</v>
      </c>
    </row>
    <row r="79" spans="1:15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 cm="1">
        <f t="array" ref="F79">_xlfn.XLOOKUP(C79,customers!A78:$A$1001,customers!B78:$B$1001,,0)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4">
        <f>INDEX(products!$A$1:$G$49,MATCH(orders!$D79,products!$A$1:$A$49,0),MATCH(orders!K$1,products!$A$1:$G$1,0))</f>
        <v>0.2</v>
      </c>
      <c r="L79" s="6">
        <f>INDEX(products!$A$1:$G$49,MATCH(orders!$D101,products!$A$1:$A$49,0),MATCH(orders!L$1,products!$A$1:$G$1,0))</f>
        <v>4.3650000000000002</v>
      </c>
      <c r="M79" s="6">
        <f>L79*E79</f>
        <v>8.73</v>
      </c>
      <c r="N79" t="str">
        <f t="shared" si="2"/>
        <v>Excelsa</v>
      </c>
      <c r="O79" t="str">
        <f t="shared" si="3"/>
        <v>Dark</v>
      </c>
    </row>
    <row r="80" spans="1:15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 cm="1">
        <f t="array" ref="F80">_xlfn.XLOOKUP(C80,customers!A79:$A$1001,customers!B79:$B$1001,,0)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4">
        <f>INDEX(products!$A$1:$G$49,MATCH(orders!$D80,products!$A$1:$A$49,0),MATCH(orders!K$1,products!$A$1:$G$1,0))</f>
        <v>0.5</v>
      </c>
      <c r="L80" s="6">
        <f>INDEX(products!$A$1:$G$49,MATCH(orders!$D103,products!$A$1:$A$49,0),MATCH(orders!L$1,products!$A$1:$G$1,0))</f>
        <v>29.784999999999997</v>
      </c>
      <c r="M80" s="6">
        <f>L80*E80</f>
        <v>178.70999999999998</v>
      </c>
      <c r="N80" t="str">
        <f t="shared" si="2"/>
        <v>Arabica</v>
      </c>
      <c r="O80" t="str">
        <f t="shared" si="3"/>
        <v>Medium</v>
      </c>
    </row>
    <row r="81" spans="1:15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 cm="1">
        <f t="array" ref="F81">_xlfn.XLOOKUP(C81,customers!A80:$A$1001,customers!B80:$B$1001,,0)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4">
        <f>INDEX(products!$A$1:$G$49,MATCH(orders!$D81,products!$A$1:$A$49,0),MATCH(orders!K$1,products!$A$1:$G$1,0))</f>
        <v>1</v>
      </c>
      <c r="L81" s="6">
        <f>INDEX(products!$A$1:$G$49,MATCH(orders!$D106,products!$A$1:$A$49,0),MATCH(orders!L$1,products!$A$1:$G$1,0))</f>
        <v>14.55</v>
      </c>
      <c r="M81" s="6">
        <f>L81*E81</f>
        <v>58.2</v>
      </c>
      <c r="N81" t="str">
        <f t="shared" si="2"/>
        <v>Robusta</v>
      </c>
      <c r="O81" t="str">
        <f t="shared" si="3"/>
        <v>Light</v>
      </c>
    </row>
    <row r="82" spans="1:15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 cm="1">
        <f t="array" ref="F82">_xlfn.XLOOKUP(C82,customers!A81:$A$1001,customers!B81:$B$1001,,0)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4">
        <f>INDEX(products!$A$1:$G$49,MATCH(orders!$D82,products!$A$1:$A$49,0),MATCH(orders!K$1,products!$A$1:$G$1,0))</f>
        <v>0.5</v>
      </c>
      <c r="L82" s="6">
        <f>INDEX(products!$A$1:$G$49,MATCH(orders!$D108,products!$A$1:$A$49,0),MATCH(orders!L$1,products!$A$1:$G$1,0))</f>
        <v>12.15</v>
      </c>
      <c r="M82" s="6">
        <f>L82*E82</f>
        <v>60.75</v>
      </c>
      <c r="N82" t="str">
        <f t="shared" si="2"/>
        <v>Arabica</v>
      </c>
      <c r="O82" t="str">
        <f t="shared" si="3"/>
        <v>Light</v>
      </c>
    </row>
    <row r="83" spans="1:15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 cm="1">
        <f t="array" ref="F83">_xlfn.XLOOKUP(C83,customers!A82:$A$1001,customers!B82:$B$1001,,0)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4">
        <f>INDEX(products!$A$1:$G$49,MATCH(orders!$D83,products!$A$1:$A$49,0),MATCH(orders!K$1,products!$A$1:$G$1,0))</f>
        <v>2.5</v>
      </c>
      <c r="L83" s="6">
        <f>INDEX(products!$A$1:$G$49,MATCH(orders!$D111,products!$A$1:$A$49,0),MATCH(orders!L$1,products!$A$1:$G$1,0))</f>
        <v>7.77</v>
      </c>
      <c r="M83" s="6">
        <f>L83*E83</f>
        <v>23.31</v>
      </c>
      <c r="N83" t="str">
        <f t="shared" si="2"/>
        <v>Liberica</v>
      </c>
      <c r="O83" t="str">
        <f t="shared" si="3"/>
        <v>Light</v>
      </c>
    </row>
    <row r="84" spans="1:15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 cm="1">
        <f t="array" ref="F84">_xlfn.XLOOKUP(C84,customers!A83:$A$1001,customers!B83:$B$1001,,0)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4">
        <f>INDEX(products!$A$1:$G$49,MATCH(orders!$D84,products!$A$1:$A$49,0),MATCH(orders!K$1,products!$A$1:$G$1,0))</f>
        <v>2.5</v>
      </c>
      <c r="L84" s="6">
        <f>INDEX(products!$A$1:$G$49,MATCH(orders!$D112,products!$A$1:$A$49,0),MATCH(orders!L$1,products!$A$1:$G$1,0))</f>
        <v>4.4550000000000001</v>
      </c>
      <c r="M84" s="6">
        <f>L84*E84</f>
        <v>13.365</v>
      </c>
      <c r="N84" t="str">
        <f t="shared" si="2"/>
        <v>Liberica</v>
      </c>
      <c r="O84" t="str">
        <f t="shared" si="3"/>
        <v>Medium</v>
      </c>
    </row>
    <row r="85" spans="1:15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 cm="1">
        <f t="array" ref="F85">_xlfn.XLOOKUP(C85,customers!A84:$A$1001,customers!B84:$B$1001,,0)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4">
        <f>INDEX(products!$A$1:$G$49,MATCH(orders!$D85,products!$A$1:$A$49,0),MATCH(orders!K$1,products!$A$1:$G$1,0))</f>
        <v>2.5</v>
      </c>
      <c r="L85" s="6">
        <f>INDEX(products!$A$1:$G$49,MATCH(orders!$D115,products!$A$1:$A$49,0),MATCH(orders!L$1,products!$A$1:$G$1,0))</f>
        <v>14.55</v>
      </c>
      <c r="M85" s="6">
        <f>L85*E85</f>
        <v>58.2</v>
      </c>
      <c r="N85" t="str">
        <f t="shared" si="2"/>
        <v>Robusta</v>
      </c>
      <c r="O85" t="str">
        <f t="shared" si="3"/>
        <v>Dark</v>
      </c>
    </row>
    <row r="86" spans="1:15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 cm="1">
        <f t="array" ref="F86">_xlfn.XLOOKUP(C86,customers!A85:$A$1001,customers!B85:$B$1001,,0)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4">
        <f>INDEX(products!$A$1:$G$49,MATCH(orders!$D86,products!$A$1:$A$49,0),MATCH(orders!K$1,products!$A$1:$G$1,0))</f>
        <v>0.5</v>
      </c>
      <c r="L86" s="6">
        <f>INDEX(products!$A$1:$G$49,MATCH(orders!$D116,products!$A$1:$A$49,0),MATCH(orders!L$1,products!$A$1:$G$1,0))</f>
        <v>3.5849999999999995</v>
      </c>
      <c r="M86" s="6">
        <f>L86*E86</f>
        <v>3.5849999999999995</v>
      </c>
      <c r="N86" t="str">
        <f t="shared" si="2"/>
        <v>Liberica</v>
      </c>
      <c r="O86" t="str">
        <f t="shared" si="3"/>
        <v>Light</v>
      </c>
    </row>
    <row r="87" spans="1:15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 cm="1">
        <f t="array" ref="F87">_xlfn.XLOOKUP(C87,customers!A86:$A$1001,customers!B86:$B$1001,,0)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4">
        <f>INDEX(products!$A$1:$G$49,MATCH(orders!$D87,products!$A$1:$A$49,0),MATCH(orders!K$1,products!$A$1:$G$1,0))</f>
        <v>2.5</v>
      </c>
      <c r="L87" s="6">
        <f>INDEX(products!$A$1:$G$49,MATCH(orders!$D117,products!$A$1:$A$49,0),MATCH(orders!L$1,products!$A$1:$G$1,0))</f>
        <v>15.85</v>
      </c>
      <c r="M87" s="6">
        <f>L87*E87</f>
        <v>47.55</v>
      </c>
      <c r="N87" t="str">
        <f t="shared" si="2"/>
        <v>Arabica</v>
      </c>
      <c r="O87" t="str">
        <f t="shared" si="3"/>
        <v>Light</v>
      </c>
    </row>
    <row r="88" spans="1:15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 cm="1">
        <f t="array" ref="F88">_xlfn.XLOOKUP(C88,customers!A87:$A$1001,customers!B87:$B$1001,,0)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4">
        <f>INDEX(products!$A$1:$G$49,MATCH(orders!$D88,products!$A$1:$A$49,0),MATCH(orders!K$1,products!$A$1:$G$1,0))</f>
        <v>0.2</v>
      </c>
      <c r="L88" s="6">
        <f>INDEX(products!$A$1:$G$49,MATCH(orders!$D118,products!$A$1:$A$49,0),MATCH(orders!L$1,products!$A$1:$G$1,0))</f>
        <v>4.7549999999999999</v>
      </c>
      <c r="M88" s="6">
        <f>L88*E88</f>
        <v>19.02</v>
      </c>
      <c r="N88" t="str">
        <f t="shared" si="2"/>
        <v>Arabica</v>
      </c>
      <c r="O88" t="str">
        <f t="shared" si="3"/>
        <v>Dark</v>
      </c>
    </row>
    <row r="89" spans="1:15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 cm="1">
        <f t="array" ref="F89">_xlfn.XLOOKUP(C89,customers!A88:$A$1001,customers!B88:$B$1001,,0)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4">
        <f>INDEX(products!$A$1:$G$49,MATCH(orders!$D89,products!$A$1:$A$49,0),MATCH(orders!K$1,products!$A$1:$G$1,0))</f>
        <v>1</v>
      </c>
      <c r="L89" s="6">
        <f>INDEX(products!$A$1:$G$49,MATCH(orders!$D119,products!$A$1:$A$49,0),MATCH(orders!L$1,products!$A$1:$G$1,0))</f>
        <v>9.51</v>
      </c>
      <c r="M89" s="6">
        <f>L89*E89</f>
        <v>28.53</v>
      </c>
      <c r="N89" t="str">
        <f t="shared" si="2"/>
        <v>Arabica</v>
      </c>
      <c r="O89" t="str">
        <f t="shared" si="3"/>
        <v>Medium</v>
      </c>
    </row>
    <row r="90" spans="1:15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 cm="1">
        <f t="array" ref="F90">_xlfn.XLOOKUP(C90,customers!A89:$A$1001,customers!B89:$B$1001,,0)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4">
        <f>INDEX(products!$A$1:$G$49,MATCH(orders!$D90,products!$A$1:$A$49,0),MATCH(orders!K$1,products!$A$1:$G$1,0))</f>
        <v>1</v>
      </c>
      <c r="L90" s="6">
        <f>INDEX(products!$A$1:$G$49,MATCH(orders!$D121,products!$A$1:$A$49,0),MATCH(orders!L$1,products!$A$1:$G$1,0))</f>
        <v>4.125</v>
      </c>
      <c r="M90" s="6">
        <f>L90*E90</f>
        <v>12.375</v>
      </c>
      <c r="N90" t="str">
        <f t="shared" si="2"/>
        <v>Robusta</v>
      </c>
      <c r="O90" t="str">
        <f t="shared" si="3"/>
        <v>Light</v>
      </c>
    </row>
    <row r="91" spans="1:15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 cm="1">
        <f t="array" ref="F91">_xlfn.XLOOKUP(C91,customers!A90:$A$1001,customers!B90:$B$1001,,0)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4">
        <f>INDEX(products!$A$1:$G$49,MATCH(orders!$D91,products!$A$1:$A$49,0),MATCH(orders!K$1,products!$A$1:$G$1,0))</f>
        <v>1</v>
      </c>
      <c r="L91" s="6">
        <f>INDEX(products!$A$1:$G$49,MATCH(orders!$D122,products!$A$1:$A$49,0),MATCH(orders!L$1,products!$A$1:$G$1,0))</f>
        <v>3.8849999999999998</v>
      </c>
      <c r="M91" s="6">
        <f>L91*E91</f>
        <v>23.31</v>
      </c>
      <c r="N91" t="str">
        <f t="shared" si="2"/>
        <v>Arabica</v>
      </c>
      <c r="O91" t="str">
        <f t="shared" si="3"/>
        <v>Light</v>
      </c>
    </row>
    <row r="92" spans="1:15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 cm="1">
        <f t="array" ref="F92">_xlfn.XLOOKUP(C92,customers!A91:$A$1001,customers!B91:$B$1001,,0)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4">
        <f>INDEX(products!$A$1:$G$49,MATCH(orders!$D92,products!$A$1:$A$49,0),MATCH(orders!K$1,products!$A$1:$G$1,0))</f>
        <v>1</v>
      </c>
      <c r="L92" s="6">
        <f>INDEX(products!$A$1:$G$49,MATCH(orders!$D123,products!$A$1:$A$49,0),MATCH(orders!L$1,products!$A$1:$G$1,0))</f>
        <v>13.75</v>
      </c>
      <c r="M92" s="6">
        <f>L92*E92</f>
        <v>55</v>
      </c>
      <c r="N92" t="str">
        <f t="shared" si="2"/>
        <v>Arabica</v>
      </c>
      <c r="O92" t="str">
        <f t="shared" si="3"/>
        <v>Light</v>
      </c>
    </row>
    <row r="93" spans="1:15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 cm="1">
        <f t="array" ref="F93">_xlfn.XLOOKUP(C93,customers!A92:$A$1001,customers!B92:$B$1001,,0)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4">
        <f>INDEX(products!$A$1:$G$49,MATCH(orders!$D93,products!$A$1:$A$49,0),MATCH(orders!K$1,products!$A$1:$G$1,0))</f>
        <v>2.5</v>
      </c>
      <c r="L93" s="6">
        <f>INDEX(products!$A$1:$G$49,MATCH(orders!$D124,products!$A$1:$A$49,0),MATCH(orders!L$1,products!$A$1:$G$1,0))</f>
        <v>5.97</v>
      </c>
      <c r="M93" s="6">
        <f>L93*E93</f>
        <v>23.88</v>
      </c>
      <c r="N93" t="str">
        <f t="shared" si="2"/>
        <v>Arabica</v>
      </c>
      <c r="O93" t="str">
        <f t="shared" si="3"/>
        <v>Medium</v>
      </c>
    </row>
    <row r="94" spans="1:15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 cm="1">
        <f t="array" ref="F94">_xlfn.XLOOKUP(C94,customers!A93:$A$1001,customers!B93:$B$1001,,0)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4">
        <f>INDEX(products!$A$1:$G$49,MATCH(orders!$D94,products!$A$1:$A$49,0),MATCH(orders!K$1,products!$A$1:$G$1,0))</f>
        <v>1</v>
      </c>
      <c r="L94" s="6">
        <f>INDEX(products!$A$1:$G$49,MATCH(orders!$D131,products!$A$1:$A$49,0),MATCH(orders!L$1,products!$A$1:$G$1,0))</f>
        <v>12.15</v>
      </c>
      <c r="M94" s="6">
        <f>L94*E94</f>
        <v>36.450000000000003</v>
      </c>
      <c r="N94" t="str">
        <f t="shared" si="2"/>
        <v>Excelsa</v>
      </c>
      <c r="O94" t="str">
        <f t="shared" si="3"/>
        <v>Light</v>
      </c>
    </row>
    <row r="95" spans="1:15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 cm="1">
        <f t="array" ref="F95">_xlfn.XLOOKUP(C95,customers!A94:$A$1001,customers!B94:$B$1001,,0)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4">
        <f>INDEX(products!$A$1:$G$49,MATCH(orders!$D95,products!$A$1:$A$49,0),MATCH(orders!K$1,products!$A$1:$G$1,0))</f>
        <v>0.5</v>
      </c>
      <c r="L95" s="6">
        <f>INDEX(products!$A$1:$G$49,MATCH(orders!$D133,products!$A$1:$A$49,0),MATCH(orders!L$1,products!$A$1:$G$1,0))</f>
        <v>7.29</v>
      </c>
      <c r="M95" s="6">
        <f>L95*E95</f>
        <v>29.16</v>
      </c>
      <c r="N95" t="str">
        <f t="shared" si="2"/>
        <v>Excelsa</v>
      </c>
      <c r="O95" t="str">
        <f t="shared" si="3"/>
        <v>Light</v>
      </c>
    </row>
    <row r="96" spans="1:15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 cm="1">
        <f t="array" ref="F96">_xlfn.XLOOKUP(C96,customers!A95:$A$1001,customers!B95:$B$1001,,0)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4">
        <f>INDEX(products!$A$1:$G$49,MATCH(orders!$D96,products!$A$1:$A$49,0),MATCH(orders!K$1,products!$A$1:$G$1,0))</f>
        <v>0.2</v>
      </c>
      <c r="L96" s="6">
        <f>INDEX(products!$A$1:$G$49,MATCH(orders!$D136,products!$A$1:$A$49,0),MATCH(orders!L$1,products!$A$1:$G$1,0))</f>
        <v>31.624999999999996</v>
      </c>
      <c r="M96" s="6">
        <f>L96*E96</f>
        <v>189.74999999999997</v>
      </c>
      <c r="N96" t="str">
        <f t="shared" si="2"/>
        <v>Arabica</v>
      </c>
      <c r="O96" t="str">
        <f t="shared" si="3"/>
        <v>Dark</v>
      </c>
    </row>
    <row r="97" spans="1:15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 cm="1">
        <f t="array" ref="F97">_xlfn.XLOOKUP(C97,customers!A96:$A$1001,customers!B96:$B$1001,,0)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4">
        <f>INDEX(products!$A$1:$G$49,MATCH(orders!$D97,products!$A$1:$A$49,0),MATCH(orders!K$1,products!$A$1:$G$1,0))</f>
        <v>2.5</v>
      </c>
      <c r="L97" s="6">
        <f>INDEX(products!$A$1:$G$49,MATCH(orders!$D139,products!$A$1:$A$49,0),MATCH(orders!L$1,products!$A$1:$G$1,0))</f>
        <v>34.154999999999994</v>
      </c>
      <c r="M97" s="6">
        <f>L97*E97</f>
        <v>204.92999999999995</v>
      </c>
      <c r="N97" t="str">
        <f t="shared" si="2"/>
        <v>Arabica</v>
      </c>
      <c r="O97" t="str">
        <f t="shared" si="3"/>
        <v>Medium</v>
      </c>
    </row>
    <row r="98" spans="1:15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 cm="1">
        <f t="array" ref="F98">_xlfn.XLOOKUP(C98,customers!A97:$A$1001,customers!B97:$B$1001,,0)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4">
        <f>INDEX(products!$A$1:$G$49,MATCH(orders!$D98,products!$A$1:$A$49,0),MATCH(orders!K$1,products!$A$1:$G$1,0))</f>
        <v>0.2</v>
      </c>
      <c r="L98" s="6">
        <f>INDEX(products!$A$1:$G$49,MATCH(orders!$D140,products!$A$1:$A$49,0),MATCH(orders!L$1,products!$A$1:$G$1,0))</f>
        <v>12.15</v>
      </c>
      <c r="M98" s="6">
        <f>L98*E98</f>
        <v>24.3</v>
      </c>
      <c r="N98" t="str">
        <f t="shared" si="2"/>
        <v>Arabica</v>
      </c>
      <c r="O98" t="str">
        <f t="shared" si="3"/>
        <v>Dark</v>
      </c>
    </row>
    <row r="99" spans="1:15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 cm="1">
        <f t="array" ref="F99">_xlfn.XLOOKUP(C99,customers!A98:$A$1001,customers!B98:$B$1001,,0)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4">
        <f>INDEX(products!$A$1:$G$49,MATCH(orders!$D99,products!$A$1:$A$49,0),MATCH(orders!K$1,products!$A$1:$G$1,0))</f>
        <v>0.5</v>
      </c>
      <c r="L99" s="6">
        <f>INDEX(products!$A$1:$G$49,MATCH(orders!$D142,products!$A$1:$A$49,0),MATCH(orders!L$1,products!$A$1:$G$1,0))</f>
        <v>29.784999999999997</v>
      </c>
      <c r="M99" s="6">
        <f>L99*E99</f>
        <v>59.569999999999993</v>
      </c>
      <c r="N99" t="str">
        <f t="shared" si="2"/>
        <v>Arabica</v>
      </c>
      <c r="O99" t="str">
        <f t="shared" si="3"/>
        <v>Medium</v>
      </c>
    </row>
    <row r="100" spans="1:15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 cm="1">
        <f t="array" ref="F100">_xlfn.XLOOKUP(C100,customers!A99:$A$1001,customers!B99:$B$1001,,0)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4">
        <f>INDEX(products!$A$1:$G$49,MATCH(orders!$D100,products!$A$1:$A$49,0),MATCH(orders!K$1,products!$A$1:$G$1,0))</f>
        <v>0.2</v>
      </c>
      <c r="L100" s="6">
        <f>INDEX(products!$A$1:$G$49,MATCH(orders!$D143,products!$A$1:$A$49,0),MATCH(orders!L$1,products!$A$1:$G$1,0))</f>
        <v>3.8849999999999998</v>
      </c>
      <c r="M100" s="6">
        <f>L100*E100</f>
        <v>3.8849999999999998</v>
      </c>
      <c r="N100" t="str">
        <f t="shared" si="2"/>
        <v>Arabica</v>
      </c>
      <c r="O100" t="str">
        <f t="shared" si="3"/>
        <v>Dark</v>
      </c>
    </row>
    <row r="101" spans="1:15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 cm="1">
        <f t="array" ref="F101">_xlfn.XLOOKUP(C101,customers!A100:$A$1001,customers!B100:$B$1001,,0)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4">
        <f>INDEX(products!$A$1:$G$49,MATCH(orders!$D101,products!$A$1:$A$49,0),MATCH(orders!K$1,products!$A$1:$G$1,0))</f>
        <v>0.2</v>
      </c>
      <c r="L101" s="6">
        <f>INDEX(products!$A$1:$G$49,MATCH(orders!$D145,products!$A$1:$A$49,0),MATCH(orders!L$1,products!$A$1:$G$1,0))</f>
        <v>8.73</v>
      </c>
      <c r="M101" s="6">
        <f>L101*E101</f>
        <v>26.19</v>
      </c>
      <c r="N101" t="str">
        <f t="shared" si="2"/>
        <v>Liberica</v>
      </c>
      <c r="O101" t="str">
        <f t="shared" si="3"/>
        <v>Medium</v>
      </c>
    </row>
    <row r="102" spans="1:15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 cm="1">
        <f t="array" ref="F102">_xlfn.XLOOKUP(C102,customers!A101:$A$1001,customers!B101:$B$1001,,0)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4">
        <f>INDEX(products!$A$1:$G$49,MATCH(orders!$D102,products!$A$1:$A$49,0),MATCH(orders!K$1,products!$A$1:$G$1,0))</f>
        <v>0.2</v>
      </c>
      <c r="L102" s="6">
        <f>INDEX(products!$A$1:$G$49,MATCH(orders!$D146,products!$A$1:$A$49,0),MATCH(orders!L$1,products!$A$1:$G$1,0))</f>
        <v>34.154999999999994</v>
      </c>
      <c r="M102" s="6">
        <f>L102*E102</f>
        <v>68.309999999999988</v>
      </c>
      <c r="N102" t="str">
        <f t="shared" si="2"/>
        <v>Arabica</v>
      </c>
      <c r="O102" t="str">
        <f t="shared" si="3"/>
        <v>Light</v>
      </c>
    </row>
    <row r="103" spans="1:15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 cm="1">
        <f t="array" ref="F103">_xlfn.XLOOKUP(C103,customers!A102:$A$1001,customers!B102:$B$1001,,0)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4">
        <f>INDEX(products!$A$1:$G$49,MATCH(orders!$D103,products!$A$1:$A$49,0),MATCH(orders!K$1,products!$A$1:$G$1,0))</f>
        <v>2.5</v>
      </c>
      <c r="L103" s="6">
        <f>INDEX(products!$A$1:$G$49,MATCH(orders!$D147,products!$A$1:$A$49,0),MATCH(orders!L$1,products!$A$1:$G$1,0))</f>
        <v>4.3650000000000002</v>
      </c>
      <c r="M103" s="6">
        <f>L103*E103</f>
        <v>21.825000000000003</v>
      </c>
      <c r="N103" t="str">
        <f t="shared" si="2"/>
        <v>Liberica</v>
      </c>
      <c r="O103" t="str">
        <f t="shared" si="3"/>
        <v>Dark</v>
      </c>
    </row>
    <row r="104" spans="1:15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 cm="1">
        <f t="array" ref="F104">_xlfn.XLOOKUP(C104,customers!A103:$A$1001,customers!B103:$B$1001,,0)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4">
        <f>INDEX(products!$A$1:$G$49,MATCH(orders!$D104,products!$A$1:$A$49,0),MATCH(orders!K$1,products!$A$1:$G$1,0))</f>
        <v>1</v>
      </c>
      <c r="L104" s="6">
        <f>INDEX(products!$A$1:$G$49,MATCH(orders!$D150,products!$A$1:$A$49,0),MATCH(orders!L$1,products!$A$1:$G$1,0))</f>
        <v>3.645</v>
      </c>
      <c r="M104" s="6">
        <f>L104*E104</f>
        <v>10.935</v>
      </c>
      <c r="N104" t="str">
        <f t="shared" si="2"/>
        <v>Liberica</v>
      </c>
      <c r="O104" t="str">
        <f t="shared" si="3"/>
        <v>Dark</v>
      </c>
    </row>
    <row r="105" spans="1:15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 cm="1">
        <f t="array" ref="F105">_xlfn.XLOOKUP(C105,customers!A104:$A$1001,customers!B104:$B$1001,,0)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4">
        <f>INDEX(products!$A$1:$G$49,MATCH(orders!$D105,products!$A$1:$A$49,0),MATCH(orders!K$1,products!$A$1:$G$1,0))</f>
        <v>0.2</v>
      </c>
      <c r="L105" s="6">
        <f>INDEX(products!$A$1:$G$49,MATCH(orders!$D151,products!$A$1:$A$49,0),MATCH(orders!L$1,products!$A$1:$G$1,0))</f>
        <v>25.874999999999996</v>
      </c>
      <c r="M105" s="6">
        <f>L105*E105</f>
        <v>103.49999999999999</v>
      </c>
      <c r="N105" t="str">
        <f t="shared" si="2"/>
        <v>Robusta</v>
      </c>
      <c r="O105" t="str">
        <f t="shared" si="3"/>
        <v>Medium</v>
      </c>
    </row>
    <row r="106" spans="1:15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 cm="1">
        <f t="array" ref="F106">_xlfn.XLOOKUP(C106,customers!A105:$A$1001,customers!B105:$B$1001,,0)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4">
        <f>INDEX(products!$A$1:$G$49,MATCH(orders!$D106,products!$A$1:$A$49,0),MATCH(orders!K$1,products!$A$1:$G$1,0))</f>
        <v>1</v>
      </c>
      <c r="L106" s="6">
        <f>INDEX(products!$A$1:$G$49,MATCH(orders!$D154,products!$A$1:$A$49,0),MATCH(orders!L$1,products!$A$1:$G$1,0))</f>
        <v>22.884999999999998</v>
      </c>
      <c r="M106" s="6">
        <f>L106*E106</f>
        <v>137.31</v>
      </c>
      <c r="N106" t="str">
        <f t="shared" si="2"/>
        <v>Liberica</v>
      </c>
      <c r="O106" t="str">
        <f t="shared" si="3"/>
        <v>Medium</v>
      </c>
    </row>
    <row r="107" spans="1:15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 cm="1">
        <f t="array" ref="F107">_xlfn.XLOOKUP(C107,customers!A106:$A$1001,customers!B106:$B$1001,,0)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4">
        <f>INDEX(products!$A$1:$G$49,MATCH(orders!$D107,products!$A$1:$A$49,0),MATCH(orders!K$1,products!$A$1:$G$1,0))</f>
        <v>0.5</v>
      </c>
      <c r="L107" s="6">
        <f>INDEX(products!$A$1:$G$49,MATCH(orders!$D155,products!$A$1:$A$49,0),MATCH(orders!L$1,products!$A$1:$G$1,0))</f>
        <v>2.6849999999999996</v>
      </c>
      <c r="M107" s="6">
        <f>L107*E107</f>
        <v>16.11</v>
      </c>
      <c r="N107" t="str">
        <f t="shared" si="2"/>
        <v>Arabica</v>
      </c>
      <c r="O107" t="str">
        <f t="shared" si="3"/>
        <v>Medium</v>
      </c>
    </row>
    <row r="108" spans="1:15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 cm="1">
        <f t="array" ref="F108">_xlfn.XLOOKUP(C108,customers!A107:$A$1001,customers!B107:$B$1001,,0)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4">
        <f>INDEX(products!$A$1:$G$49,MATCH(orders!$D108,products!$A$1:$A$49,0),MATCH(orders!K$1,products!$A$1:$G$1,0))</f>
        <v>1</v>
      </c>
      <c r="L108" s="6">
        <f>INDEX(products!$A$1:$G$49,MATCH(orders!$D159,products!$A$1:$A$49,0),MATCH(orders!L$1,products!$A$1:$G$1,0))</f>
        <v>20.584999999999997</v>
      </c>
      <c r="M108" s="6">
        <f>L108*E108</f>
        <v>41.169999999999995</v>
      </c>
      <c r="N108" t="str">
        <f t="shared" si="2"/>
        <v>Excelsa</v>
      </c>
      <c r="O108" t="str">
        <f t="shared" si="3"/>
        <v>Dark</v>
      </c>
    </row>
    <row r="109" spans="1:15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 cm="1">
        <f t="array" ref="F109">_xlfn.XLOOKUP(C109,customers!A108:$A$1001,customers!B108:$B$1001,,0)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4">
        <f>INDEX(products!$A$1:$G$49,MATCH(orders!$D109,products!$A$1:$A$49,0),MATCH(orders!K$1,products!$A$1:$G$1,0))</f>
        <v>0.5</v>
      </c>
      <c r="L109" s="6">
        <f>INDEX(products!$A$1:$G$49,MATCH(orders!$D160,products!$A$1:$A$49,0),MATCH(orders!L$1,products!$A$1:$G$1,0))</f>
        <v>20.584999999999997</v>
      </c>
      <c r="M109" s="6">
        <f>L109*E109</f>
        <v>61.754999999999995</v>
      </c>
      <c r="N109" t="str">
        <f t="shared" si="2"/>
        <v>Robusta</v>
      </c>
      <c r="O109" t="str">
        <f t="shared" si="3"/>
        <v>Medium</v>
      </c>
    </row>
    <row r="110" spans="1:15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 cm="1">
        <f t="array" ref="F110">_xlfn.XLOOKUP(C110,customers!A109:$A$1001,customers!B109:$B$1001,,0)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4">
        <f>INDEX(products!$A$1:$G$49,MATCH(orders!$D110,products!$A$1:$A$49,0),MATCH(orders!K$1,products!$A$1:$G$1,0))</f>
        <v>0.5</v>
      </c>
      <c r="L110" s="6">
        <f>INDEX(products!$A$1:$G$49,MATCH(orders!$D161,products!$A$1:$A$49,0),MATCH(orders!L$1,products!$A$1:$G$1,0))</f>
        <v>36.454999999999998</v>
      </c>
      <c r="M110" s="6">
        <f>L110*E110</f>
        <v>145.82</v>
      </c>
      <c r="N110" t="str">
        <f t="shared" si="2"/>
        <v>Arabica</v>
      </c>
      <c r="O110" t="str">
        <f t="shared" si="3"/>
        <v>Medium</v>
      </c>
    </row>
    <row r="111" spans="1:15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 cm="1">
        <f t="array" ref="F111">_xlfn.XLOOKUP(C111,customers!A110:$A$1001,customers!B110:$B$1001,,0)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4">
        <f>INDEX(products!$A$1:$G$49,MATCH(orders!$D111,products!$A$1:$A$49,0),MATCH(orders!K$1,products!$A$1:$G$1,0))</f>
        <v>0.5</v>
      </c>
      <c r="L111" s="6">
        <f>INDEX(products!$A$1:$G$49,MATCH(orders!$D162,products!$A$1:$A$49,0),MATCH(orders!L$1,products!$A$1:$G$1,0))</f>
        <v>8.25</v>
      </c>
      <c r="M111" s="6">
        <f>L111*E111</f>
        <v>8.25</v>
      </c>
      <c r="N111" t="str">
        <f t="shared" si="2"/>
        <v>Liberica</v>
      </c>
      <c r="O111" t="str">
        <f t="shared" si="3"/>
        <v>Dark</v>
      </c>
    </row>
    <row r="112" spans="1:15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 cm="1">
        <f t="array" ref="F112">_xlfn.XLOOKUP(C112,customers!A111:$A$1001,customers!B111:$B$1001,,0)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4">
        <f>INDEX(products!$A$1:$G$49,MATCH(orders!$D112,products!$A$1:$A$49,0),MATCH(orders!K$1,products!$A$1:$G$1,0))</f>
        <v>0.2</v>
      </c>
      <c r="L112" s="6">
        <f>INDEX(products!$A$1:$G$49,MATCH(orders!$D163,products!$A$1:$A$49,0),MATCH(orders!L$1,products!$A$1:$G$1,0))</f>
        <v>7.77</v>
      </c>
      <c r="M112" s="6">
        <f>L112*E112</f>
        <v>23.31</v>
      </c>
      <c r="N112" t="str">
        <f t="shared" si="2"/>
        <v>Excelsa</v>
      </c>
      <c r="O112" t="str">
        <f t="shared" si="3"/>
        <v>Light</v>
      </c>
    </row>
    <row r="113" spans="1:15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 cm="1">
        <f t="array" ref="F113">_xlfn.XLOOKUP(C113,customers!A112:$A$1001,customers!B112:$B$1001,,0)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4">
        <f>INDEX(products!$A$1:$G$49,MATCH(orders!$D113,products!$A$1:$A$49,0),MATCH(orders!K$1,products!$A$1:$G$1,0))</f>
        <v>0.5</v>
      </c>
      <c r="L113" s="6">
        <f>INDEX(products!$A$1:$G$49,MATCH(orders!$D165,products!$A$1:$A$49,0),MATCH(orders!L$1,products!$A$1:$G$1,0))</f>
        <v>2.6849999999999996</v>
      </c>
      <c r="M113" s="6">
        <f>L113*E113</f>
        <v>13.424999999999997</v>
      </c>
      <c r="N113" t="str">
        <f t="shared" si="2"/>
        <v>Robusta</v>
      </c>
      <c r="O113" t="str">
        <f t="shared" si="3"/>
        <v>Dark</v>
      </c>
    </row>
    <row r="114" spans="1:15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 cm="1">
        <f t="array" ref="F114">_xlfn.XLOOKUP(C114,customers!A113:$A$1001,customers!B113:$B$1001,,0)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4">
        <f>INDEX(products!$A$1:$G$49,MATCH(orders!$D114,products!$A$1:$A$49,0),MATCH(orders!K$1,products!$A$1:$G$1,0))</f>
        <v>1</v>
      </c>
      <c r="L114" s="6">
        <f>INDEX(products!$A$1:$G$49,MATCH(orders!$D166,products!$A$1:$A$49,0),MATCH(orders!L$1,products!$A$1:$G$1,0))</f>
        <v>7.29</v>
      </c>
      <c r="M114" s="6">
        <f>L114*E114</f>
        <v>7.29</v>
      </c>
      <c r="N114" t="str">
        <f t="shared" si="2"/>
        <v>Arabica</v>
      </c>
      <c r="O114" t="str">
        <f t="shared" si="3"/>
        <v>Medium</v>
      </c>
    </row>
    <row r="115" spans="1:15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 cm="1">
        <f t="array" ref="F115">_xlfn.XLOOKUP(C115,customers!A114:$A$1001,customers!B114:$B$1001,,0)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4">
        <f>INDEX(products!$A$1:$G$49,MATCH(orders!$D115,products!$A$1:$A$49,0),MATCH(orders!K$1,products!$A$1:$G$1,0))</f>
        <v>1</v>
      </c>
      <c r="L115" s="6">
        <f>INDEX(products!$A$1:$G$49,MATCH(orders!$D171,products!$A$1:$A$49,0),MATCH(orders!L$1,products!$A$1:$G$1,0))</f>
        <v>8.9499999999999993</v>
      </c>
      <c r="M115" s="6">
        <f>L115*E115</f>
        <v>8.9499999999999993</v>
      </c>
      <c r="N115" t="str">
        <f t="shared" si="2"/>
        <v>Liberica</v>
      </c>
      <c r="O115" t="str">
        <f t="shared" si="3"/>
        <v>Medium</v>
      </c>
    </row>
    <row r="116" spans="1:15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 cm="1">
        <f t="array" ref="F116">_xlfn.XLOOKUP(C116,customers!A115:$A$1001,customers!B115:$B$1001,,0)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4">
        <f>INDEX(products!$A$1:$G$49,MATCH(orders!$D116,products!$A$1:$A$49,0),MATCH(orders!K$1,products!$A$1:$G$1,0))</f>
        <v>0.2</v>
      </c>
      <c r="L116" s="6">
        <f>INDEX(products!$A$1:$G$49,MATCH(orders!$D176,products!$A$1:$A$49,0),MATCH(orders!L$1,products!$A$1:$G$1,0))</f>
        <v>34.154999999999994</v>
      </c>
      <c r="M116" s="6">
        <f>L116*E116</f>
        <v>136.61999999999998</v>
      </c>
      <c r="N116" t="str">
        <f t="shared" si="2"/>
        <v>Robusta</v>
      </c>
      <c r="O116" t="str">
        <f t="shared" si="3"/>
        <v>Light</v>
      </c>
    </row>
    <row r="117" spans="1:15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 cm="1">
        <f t="array" ref="F117">_xlfn.XLOOKUP(C117,customers!A116:$A$1001,customers!B116:$B$1001,,0)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4">
        <f>INDEX(products!$A$1:$G$49,MATCH(orders!$D117,products!$A$1:$A$49,0),MATCH(orders!K$1,products!$A$1:$G$1,0))</f>
        <v>1</v>
      </c>
      <c r="L117" s="6">
        <f>INDEX(products!$A$1:$G$49,MATCH(orders!$D178,products!$A$1:$A$49,0),MATCH(orders!L$1,products!$A$1:$G$1,0))</f>
        <v>34.154999999999994</v>
      </c>
      <c r="M117" s="6">
        <f>L117*E117</f>
        <v>34.154999999999994</v>
      </c>
      <c r="N117" t="str">
        <f t="shared" si="2"/>
        <v>Liberica</v>
      </c>
      <c r="O117" t="str">
        <f t="shared" si="3"/>
        <v>Light</v>
      </c>
    </row>
    <row r="118" spans="1:15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 cm="1">
        <f t="array" ref="F118">_xlfn.XLOOKUP(C118,customers!A117:$A$1001,customers!B117:$B$1001,,0)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4">
        <f>INDEX(products!$A$1:$G$49,MATCH(orders!$D118,products!$A$1:$A$49,0),MATCH(orders!K$1,products!$A$1:$G$1,0))</f>
        <v>0.2</v>
      </c>
      <c r="L118" s="6">
        <f>INDEX(products!$A$1:$G$49,MATCH(orders!$D179,products!$A$1:$A$49,0),MATCH(orders!L$1,products!$A$1:$G$1,0))</f>
        <v>27.484999999999996</v>
      </c>
      <c r="M118" s="6">
        <f>L118*E118</f>
        <v>109.93999999999998</v>
      </c>
      <c r="N118" t="str">
        <f t="shared" si="2"/>
        <v>Liberica</v>
      </c>
      <c r="O118" t="str">
        <f t="shared" si="3"/>
        <v>Light</v>
      </c>
    </row>
    <row r="119" spans="1:15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 cm="1">
        <f t="array" ref="F119">_xlfn.XLOOKUP(C119,customers!A118:$A$1001,customers!B118:$B$1001,,0)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4">
        <f>INDEX(products!$A$1:$G$49,MATCH(orders!$D119,products!$A$1:$A$49,0),MATCH(orders!K$1,products!$A$1:$G$1,0))</f>
        <v>0.5</v>
      </c>
      <c r="L119" s="6">
        <f>INDEX(products!$A$1:$G$49,MATCH(orders!$D180,products!$A$1:$A$49,0),MATCH(orders!L$1,products!$A$1:$G$1,0))</f>
        <v>12.95</v>
      </c>
      <c r="M119" s="6">
        <f>L119*E119</f>
        <v>51.8</v>
      </c>
      <c r="N119" t="str">
        <f t="shared" si="2"/>
        <v>Liberica</v>
      </c>
      <c r="O119" t="str">
        <f t="shared" si="3"/>
        <v>Light</v>
      </c>
    </row>
    <row r="120" spans="1:15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 cm="1">
        <f t="array" ref="F120">_xlfn.XLOOKUP(C120,customers!A119:$A$1001,customers!B119:$B$1001,,0)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4">
        <f>INDEX(products!$A$1:$G$49,MATCH(orders!$D120,products!$A$1:$A$49,0),MATCH(orders!K$1,products!$A$1:$G$1,0))</f>
        <v>0.5</v>
      </c>
      <c r="L120" s="6">
        <f>INDEX(products!$A$1:$G$49,MATCH(orders!$D182,products!$A$1:$A$49,0),MATCH(orders!L$1,products!$A$1:$G$1,0))</f>
        <v>4.4550000000000001</v>
      </c>
      <c r="M120" s="6">
        <f>L120*E120</f>
        <v>13.365</v>
      </c>
      <c r="N120" t="str">
        <f t="shared" si="2"/>
        <v>Excelsa</v>
      </c>
      <c r="O120" t="str">
        <f t="shared" si="3"/>
        <v>Dark</v>
      </c>
    </row>
    <row r="121" spans="1:15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 cm="1">
        <f t="array" ref="F121">_xlfn.XLOOKUP(C121,customers!A120:$A$1001,customers!B120:$B$1001,,0)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4">
        <f>INDEX(products!$A$1:$G$49,MATCH(orders!$D121,products!$A$1:$A$49,0),MATCH(orders!K$1,products!$A$1:$G$1,0))</f>
        <v>0.2</v>
      </c>
      <c r="L121" s="6">
        <f>INDEX(products!$A$1:$G$49,MATCH(orders!$D184,products!$A$1:$A$49,0),MATCH(orders!L$1,products!$A$1:$G$1,0))</f>
        <v>5.3699999999999992</v>
      </c>
      <c r="M121" s="6">
        <f>L121*E121</f>
        <v>5.3699999999999992</v>
      </c>
      <c r="N121" t="str">
        <f t="shared" si="2"/>
        <v>Excelsa</v>
      </c>
      <c r="O121" t="str">
        <f t="shared" si="3"/>
        <v>Medium</v>
      </c>
    </row>
    <row r="122" spans="1:15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 cm="1">
        <f t="array" ref="F122">_xlfn.XLOOKUP(C122,customers!A121:$A$1001,customers!B121:$B$1001,,0)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4">
        <f>INDEX(products!$A$1:$G$49,MATCH(orders!$D122,products!$A$1:$A$49,0),MATCH(orders!K$1,products!$A$1:$G$1,0))</f>
        <v>0.2</v>
      </c>
      <c r="L122" s="6">
        <f>INDEX(products!$A$1:$G$49,MATCH(orders!$D185,products!$A$1:$A$49,0),MATCH(orders!L$1,products!$A$1:$G$1,0))</f>
        <v>4.125</v>
      </c>
      <c r="M122" s="6">
        <f>L122*E122</f>
        <v>4.125</v>
      </c>
      <c r="N122" t="str">
        <f t="shared" si="2"/>
        <v>Arabica</v>
      </c>
      <c r="O122" t="str">
        <f t="shared" si="3"/>
        <v>Light</v>
      </c>
    </row>
    <row r="123" spans="1:15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e" cm="1">
        <f t="array" ref="F123">_xlfn.XLOOKUP(C123,customers!A122:$A$1001,customers!B122:$B$1001,,0)</f>
        <v>#N/A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4">
        <f>INDEX(products!$A$1:$G$49,MATCH(orders!$D123,products!$A$1:$A$49,0),MATCH(orders!K$1,products!$A$1:$G$1,0))</f>
        <v>1</v>
      </c>
      <c r="L123" s="6">
        <f>INDEX(products!$A$1:$G$49,MATCH(orders!$D186,products!$A$1:$A$49,0),MATCH(orders!L$1,products!$A$1:$G$1,0))</f>
        <v>7.77</v>
      </c>
      <c r="M123" s="6">
        <f>L123*E123</f>
        <v>38.849999999999994</v>
      </c>
      <c r="N123" t="str">
        <f t="shared" si="2"/>
        <v>Excelsa</v>
      </c>
      <c r="O123" t="str">
        <f t="shared" si="3"/>
        <v>Medium</v>
      </c>
    </row>
    <row r="124" spans="1:15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 cm="1">
        <f t="array" ref="F124">_xlfn.XLOOKUP(C124,customers!A123:$A$1001,customers!B123:$B$1001,,0)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4">
        <f>INDEX(products!$A$1:$G$49,MATCH(orders!$D124,products!$A$1:$A$49,0),MATCH(orders!K$1,products!$A$1:$G$1,0))</f>
        <v>0.5</v>
      </c>
      <c r="L124" s="6">
        <f>INDEX(products!$A$1:$G$49,MATCH(orders!$D187,products!$A$1:$A$49,0),MATCH(orders!L$1,products!$A$1:$G$1,0))</f>
        <v>7.29</v>
      </c>
      <c r="M124" s="6">
        <f>L124*E124</f>
        <v>29.16</v>
      </c>
      <c r="N124" t="str">
        <f t="shared" si="2"/>
        <v>Arabica</v>
      </c>
      <c r="O124" t="str">
        <f t="shared" si="3"/>
        <v>Dark</v>
      </c>
    </row>
    <row r="125" spans="1:15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 cm="1">
        <f t="array" ref="F125">_xlfn.XLOOKUP(C125,customers!A124:$A$1001,customers!B124:$B$1001,,0)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4">
        <f>INDEX(products!$A$1:$G$49,MATCH(orders!$D125,products!$A$1:$A$49,0),MATCH(orders!K$1,products!$A$1:$G$1,0))</f>
        <v>2.5</v>
      </c>
      <c r="L125" s="6">
        <f>INDEX(products!$A$1:$G$49,MATCH(orders!$D189,products!$A$1:$A$49,0),MATCH(orders!L$1,products!$A$1:$G$1,0))</f>
        <v>8.73</v>
      </c>
      <c r="M125" s="6">
        <f>L125*E125</f>
        <v>34.92</v>
      </c>
      <c r="N125" t="str">
        <f t="shared" si="2"/>
        <v>Liberica</v>
      </c>
      <c r="O125" t="str">
        <f t="shared" si="3"/>
        <v>Light</v>
      </c>
    </row>
    <row r="126" spans="1:15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 cm="1">
        <f t="array" ref="F126">_xlfn.XLOOKUP(C126,customers!A125:$A$1001,customers!B125:$B$1001,,0)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4">
        <f>INDEX(products!$A$1:$G$49,MATCH(orders!$D126,products!$A$1:$A$49,0),MATCH(orders!K$1,products!$A$1:$G$1,0))</f>
        <v>0.2</v>
      </c>
      <c r="L126" s="6">
        <f>INDEX(products!$A$1:$G$49,MATCH(orders!$D190,products!$A$1:$A$49,0),MATCH(orders!L$1,products!$A$1:$G$1,0))</f>
        <v>4.4550000000000001</v>
      </c>
      <c r="M126" s="6">
        <f>L126*E126</f>
        <v>22.274999999999999</v>
      </c>
      <c r="N126" t="str">
        <f t="shared" si="2"/>
        <v>Liberica</v>
      </c>
      <c r="O126" t="str">
        <f t="shared" si="3"/>
        <v>Medium</v>
      </c>
    </row>
    <row r="127" spans="1:15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 cm="1">
        <f t="array" ref="F127">_xlfn.XLOOKUP(C127,customers!A126:$A$1001,customers!B126:$B$1001,,0)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4">
        <f>INDEX(products!$A$1:$G$49,MATCH(orders!$D127,products!$A$1:$A$49,0),MATCH(orders!K$1,products!$A$1:$G$1,0))</f>
        <v>0.5</v>
      </c>
      <c r="L127" s="6">
        <f>INDEX(products!$A$1:$G$49,MATCH(orders!$D192,products!$A$1:$A$49,0),MATCH(orders!L$1,products!$A$1:$G$1,0))</f>
        <v>33.464999999999996</v>
      </c>
      <c r="M127" s="6">
        <f>L127*E127</f>
        <v>100.39499999999998</v>
      </c>
      <c r="N127" t="str">
        <f t="shared" si="2"/>
        <v>Liberica</v>
      </c>
      <c r="O127" t="str">
        <f t="shared" si="3"/>
        <v>Medium</v>
      </c>
    </row>
    <row r="128" spans="1:15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 cm="1">
        <f t="array" ref="F128">_xlfn.XLOOKUP(C128,customers!A127:$A$1001,customers!B127:$B$1001,,0)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4">
        <f>INDEX(products!$A$1:$G$49,MATCH(orders!$D128,products!$A$1:$A$49,0),MATCH(orders!K$1,products!$A$1:$G$1,0))</f>
        <v>1</v>
      </c>
      <c r="L128" s="6">
        <f>INDEX(products!$A$1:$G$49,MATCH(orders!$D193,products!$A$1:$A$49,0),MATCH(orders!L$1,products!$A$1:$G$1,0))</f>
        <v>3.8849999999999998</v>
      </c>
      <c r="M128" s="6">
        <f>L128*E128</f>
        <v>3.8849999999999998</v>
      </c>
      <c r="N128" t="str">
        <f t="shared" si="2"/>
        <v>Arabica</v>
      </c>
      <c r="O128" t="str">
        <f t="shared" si="3"/>
        <v>Medium</v>
      </c>
    </row>
    <row r="129" spans="1:15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 cm="1">
        <f t="array" ref="F129">_xlfn.XLOOKUP(C129,customers!A128:$A$1001,customers!B128:$B$1001,,0)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4">
        <f>INDEX(products!$A$1:$G$49,MATCH(orders!$D129,products!$A$1:$A$49,0),MATCH(orders!K$1,products!$A$1:$G$1,0))</f>
        <v>1</v>
      </c>
      <c r="L129" s="6">
        <f>INDEX(products!$A$1:$G$49,MATCH(orders!$D194,products!$A$1:$A$49,0),MATCH(orders!L$1,products!$A$1:$G$1,0))</f>
        <v>12.15</v>
      </c>
      <c r="M129" s="6">
        <f>L129*E129</f>
        <v>72.900000000000006</v>
      </c>
      <c r="N129" t="str">
        <f t="shared" si="2"/>
        <v>Liberica</v>
      </c>
      <c r="O129" t="str">
        <f t="shared" si="3"/>
        <v>Dark</v>
      </c>
    </row>
    <row r="130" spans="1:15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 cm="1">
        <f t="array" ref="F130">_xlfn.XLOOKUP(C130,customers!A129:$A$1001,customers!B129:$B$1001,,0)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4">
        <f>INDEX(products!$A$1:$G$49,MATCH(orders!$D130,products!$A$1:$A$49,0),MATCH(orders!K$1,products!$A$1:$G$1,0))</f>
        <v>0.5</v>
      </c>
      <c r="L130" s="6">
        <f>INDEX(products!$A$1:$G$49,MATCH(orders!$D198,products!$A$1:$A$49,0),MATCH(orders!L$1,products!$A$1:$G$1,0))</f>
        <v>8.91</v>
      </c>
      <c r="M130" s="6">
        <f>L130*E130</f>
        <v>8.91</v>
      </c>
      <c r="N130" t="str">
        <f t="shared" si="2"/>
        <v>Arabica</v>
      </c>
      <c r="O130" t="str">
        <f t="shared" si="3"/>
        <v>Medium</v>
      </c>
    </row>
    <row r="131" spans="1:15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 cm="1">
        <f t="array" ref="F131">_xlfn.XLOOKUP(C131,customers!A130:$A$1001,customers!B130:$B$1001,,0)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4">
        <f>INDEX(products!$A$1:$G$49,MATCH(orders!$D131,products!$A$1:$A$49,0),MATCH(orders!K$1,products!$A$1:$G$1,0))</f>
        <v>1</v>
      </c>
      <c r="L131" s="6">
        <f>INDEX(products!$A$1:$G$49,MATCH(orders!$D199,products!$A$1:$A$49,0),MATCH(orders!L$1,products!$A$1:$G$1,0))</f>
        <v>29.784999999999997</v>
      </c>
      <c r="M131" s="6">
        <f>L131*E131</f>
        <v>29.784999999999997</v>
      </c>
      <c r="N131" t="str">
        <f t="shared" ref="N131:N194" si="4">IF(I131="Rob", "Robusta",IF(I131="Exc","Excelsa",IF(I131="Ara","Arabica",IF(I131="Lib","Liberica",""))))</f>
        <v>Excelsa</v>
      </c>
      <c r="O131" t="str">
        <f t="shared" ref="O131:O194" si="5">IF(J131="M","Medium", IF(J131="L","Light",IF(J131="D","Dark","")))</f>
        <v>Dark</v>
      </c>
    </row>
    <row r="132" spans="1:15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 cm="1">
        <f t="array" ref="F132">_xlfn.XLOOKUP(C132,customers!A131:$A$1001,customers!B131:$B$1001,,0)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4">
        <f>INDEX(products!$A$1:$G$49,MATCH(orders!$D132,products!$A$1:$A$49,0),MATCH(orders!K$1,products!$A$1:$G$1,0))</f>
        <v>2.5</v>
      </c>
      <c r="L132" s="6">
        <f>INDEX(products!$A$1:$G$49,MATCH(orders!$D202,products!$A$1:$A$49,0),MATCH(orders!L$1,products!$A$1:$G$1,0))</f>
        <v>13.75</v>
      </c>
      <c r="M132" s="6">
        <f>L132*E132</f>
        <v>68.75</v>
      </c>
      <c r="N132" t="str">
        <f t="shared" si="4"/>
        <v>Arabica</v>
      </c>
      <c r="O132" t="str">
        <f t="shared" si="5"/>
        <v>Light</v>
      </c>
    </row>
    <row r="133" spans="1:15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 cm="1">
        <f t="array" ref="F133">_xlfn.XLOOKUP(C133,customers!A132:$A$1001,customers!B132:$B$1001,,0)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4">
        <f>INDEX(products!$A$1:$G$49,MATCH(orders!$D133,products!$A$1:$A$49,0),MATCH(orders!K$1,products!$A$1:$G$1,0))</f>
        <v>0.5</v>
      </c>
      <c r="L133" s="6">
        <f>INDEX(products!$A$1:$G$49,MATCH(orders!$D206,products!$A$1:$A$49,0),MATCH(orders!L$1,products!$A$1:$G$1,0))</f>
        <v>13.75</v>
      </c>
      <c r="M133" s="6">
        <f>L133*E133</f>
        <v>27.5</v>
      </c>
      <c r="N133" t="str">
        <f t="shared" si="4"/>
        <v>Excelsa</v>
      </c>
      <c r="O133" t="str">
        <f t="shared" si="5"/>
        <v>Dark</v>
      </c>
    </row>
    <row r="134" spans="1:15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 cm="1">
        <f t="array" ref="F134">_xlfn.XLOOKUP(C134,customers!A133:$A$1001,customers!B133:$B$1001,,0)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4">
        <f>INDEX(products!$A$1:$G$49,MATCH(orders!$D134,products!$A$1:$A$49,0),MATCH(orders!K$1,products!$A$1:$G$1,0))</f>
        <v>2.5</v>
      </c>
      <c r="L134" s="6">
        <f>INDEX(products!$A$1:$G$49,MATCH(orders!$D208,products!$A$1:$A$49,0),MATCH(orders!L$1,products!$A$1:$G$1,0))</f>
        <v>11.25</v>
      </c>
      <c r="M134" s="6">
        <f>L134*E134</f>
        <v>56.25</v>
      </c>
      <c r="N134" t="str">
        <f t="shared" si="4"/>
        <v>Arabica</v>
      </c>
      <c r="O134" t="str">
        <f t="shared" si="5"/>
        <v>Light</v>
      </c>
    </row>
    <row r="135" spans="1:15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 cm="1">
        <f t="array" ref="F135">_xlfn.XLOOKUP(C135,customers!A134:$A$1001,customers!B134:$B$1001,,0)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4">
        <f>INDEX(products!$A$1:$G$49,MATCH(orders!$D135,products!$A$1:$A$49,0),MATCH(orders!K$1,products!$A$1:$G$1,0))</f>
        <v>1</v>
      </c>
      <c r="L135" s="6">
        <f>INDEX(products!$A$1:$G$49,MATCH(orders!$D215,products!$A$1:$A$49,0),MATCH(orders!L$1,products!$A$1:$G$1,0))</f>
        <v>20.584999999999997</v>
      </c>
      <c r="M135" s="6">
        <f>L135*E135</f>
        <v>20.584999999999997</v>
      </c>
      <c r="N135" t="str">
        <f t="shared" si="4"/>
        <v>Liberica</v>
      </c>
      <c r="O135" t="str">
        <f t="shared" si="5"/>
        <v>Dark</v>
      </c>
    </row>
    <row r="136" spans="1:15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 cm="1">
        <f t="array" ref="F136">_xlfn.XLOOKUP(C136,customers!A135:$A$1001,customers!B135:$B$1001,,0)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4">
        <f>INDEX(products!$A$1:$G$49,MATCH(orders!$D136,products!$A$1:$A$49,0),MATCH(orders!K$1,products!$A$1:$G$1,0))</f>
        <v>2.5</v>
      </c>
      <c r="L136" s="6">
        <f>INDEX(products!$A$1:$G$49,MATCH(orders!$D216,products!$A$1:$A$49,0),MATCH(orders!L$1,products!$A$1:$G$1,0))</f>
        <v>15.85</v>
      </c>
      <c r="M136" s="6">
        <f>L136*E136</f>
        <v>47.55</v>
      </c>
      <c r="N136" t="str">
        <f t="shared" si="4"/>
        <v>Excelsa</v>
      </c>
      <c r="O136" t="str">
        <f t="shared" si="5"/>
        <v>Medium</v>
      </c>
    </row>
    <row r="137" spans="1:15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e" cm="1">
        <f t="array" ref="F137">_xlfn.XLOOKUP(C137,customers!A136:$A$1001,customers!B136:$B$1001,,0)</f>
        <v>#N/A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4">
        <f>INDEX(products!$A$1:$G$49,MATCH(orders!$D137,products!$A$1:$A$49,0),MATCH(orders!K$1,products!$A$1:$G$1,0))</f>
        <v>0.5</v>
      </c>
      <c r="L137" s="6">
        <f>INDEX(products!$A$1:$G$49,MATCH(orders!$D217,products!$A$1:$A$49,0),MATCH(orders!L$1,products!$A$1:$G$1,0))</f>
        <v>3.8849999999999998</v>
      </c>
      <c r="M137" s="6">
        <f>L137*E137</f>
        <v>19.424999999999997</v>
      </c>
      <c r="N137" t="str">
        <f t="shared" si="4"/>
        <v>Arabica</v>
      </c>
      <c r="O137" t="str">
        <f t="shared" si="5"/>
        <v>Light</v>
      </c>
    </row>
    <row r="138" spans="1:15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 cm="1">
        <f t="array" ref="F138">_xlfn.XLOOKUP(C138,customers!A137:$A$1001,customers!B137:$B$1001,,0)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4">
        <f>INDEX(products!$A$1:$G$49,MATCH(orders!$D138,products!$A$1:$A$49,0),MATCH(orders!K$1,products!$A$1:$G$1,0))</f>
        <v>0.2</v>
      </c>
      <c r="L138" s="6">
        <f>INDEX(products!$A$1:$G$49,MATCH(orders!$D218,products!$A$1:$A$49,0),MATCH(orders!L$1,products!$A$1:$G$1,0))</f>
        <v>14.55</v>
      </c>
      <c r="M138" s="6">
        <f>L138*E138</f>
        <v>58.2</v>
      </c>
      <c r="N138" t="str">
        <f t="shared" si="4"/>
        <v>Arabica</v>
      </c>
      <c r="O138" t="str">
        <f t="shared" si="5"/>
        <v>Dark</v>
      </c>
    </row>
    <row r="139" spans="1:15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 cm="1">
        <f t="array" ref="F139">_xlfn.XLOOKUP(C139,customers!A138:$A$1001,customers!B138:$B$1001,,0)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4">
        <f>INDEX(products!$A$1:$G$49,MATCH(orders!$D139,products!$A$1:$A$49,0),MATCH(orders!K$1,products!$A$1:$G$1,0))</f>
        <v>2.5</v>
      </c>
      <c r="L139" s="6">
        <f>INDEX(products!$A$1:$G$49,MATCH(orders!$D220,products!$A$1:$A$49,0),MATCH(orders!L$1,products!$A$1:$G$1,0))</f>
        <v>11.25</v>
      </c>
      <c r="M139" s="6">
        <f>L139*E139</f>
        <v>33.75</v>
      </c>
      <c r="N139" t="str">
        <f t="shared" si="4"/>
        <v>Excelsa</v>
      </c>
      <c r="O139" t="str">
        <f t="shared" si="5"/>
        <v>Light</v>
      </c>
    </row>
    <row r="140" spans="1:15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 cm="1">
        <f t="array" ref="F140">_xlfn.XLOOKUP(C140,customers!A139:$A$1001,customers!B139:$B$1001,,0)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4">
        <f>INDEX(products!$A$1:$G$49,MATCH(orders!$D140,products!$A$1:$A$49,0),MATCH(orders!K$1,products!$A$1:$G$1,0))</f>
        <v>1</v>
      </c>
      <c r="L140" s="6">
        <f>INDEX(products!$A$1:$G$49,MATCH(orders!$D221,products!$A$1:$A$49,0),MATCH(orders!L$1,products!$A$1:$G$1,0))</f>
        <v>3.5849999999999995</v>
      </c>
      <c r="M140" s="6">
        <f>L140*E140</f>
        <v>14.339999999999998</v>
      </c>
      <c r="N140" t="str">
        <f t="shared" si="4"/>
        <v>Excelsa</v>
      </c>
      <c r="O140" t="str">
        <f t="shared" si="5"/>
        <v>Dark</v>
      </c>
    </row>
    <row r="141" spans="1:15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 cm="1">
        <f t="array" ref="F141">_xlfn.XLOOKUP(C141,customers!A140:$A$1001,customers!B140:$B$1001,,0)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4">
        <f>INDEX(products!$A$1:$G$49,MATCH(orders!$D141,products!$A$1:$A$49,0),MATCH(orders!K$1,products!$A$1:$G$1,0))</f>
        <v>1</v>
      </c>
      <c r="L141" s="6">
        <f>INDEX(products!$A$1:$G$49,MATCH(orders!$D222,products!$A$1:$A$49,0),MATCH(orders!L$1,products!$A$1:$G$1,0))</f>
        <v>2.9849999999999999</v>
      </c>
      <c r="M141" s="6">
        <f>L141*E141</f>
        <v>17.91</v>
      </c>
      <c r="N141" t="str">
        <f t="shared" si="4"/>
        <v>Liberica</v>
      </c>
      <c r="O141" t="str">
        <f t="shared" si="5"/>
        <v>Dark</v>
      </c>
    </row>
    <row r="142" spans="1:15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 cm="1">
        <f t="array" ref="F142">_xlfn.XLOOKUP(C142,customers!A141:$A$1001,customers!B141:$B$1001,,0)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4">
        <f>INDEX(products!$A$1:$G$49,MATCH(orders!$D142,products!$A$1:$A$49,0),MATCH(orders!K$1,products!$A$1:$G$1,0))</f>
        <v>2.5</v>
      </c>
      <c r="L142" s="6">
        <f>INDEX(products!$A$1:$G$49,MATCH(orders!$D226,products!$A$1:$A$49,0),MATCH(orders!L$1,products!$A$1:$G$1,0))</f>
        <v>29.784999999999997</v>
      </c>
      <c r="M142" s="6">
        <f>L142*E142</f>
        <v>29.784999999999997</v>
      </c>
      <c r="N142" t="str">
        <f t="shared" si="4"/>
        <v>Liberica</v>
      </c>
      <c r="O142" t="str">
        <f t="shared" si="5"/>
        <v>Dark</v>
      </c>
    </row>
    <row r="143" spans="1:15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 cm="1">
        <f t="array" ref="F143">_xlfn.XLOOKUP(C143,customers!A142:$A$1001,customers!B142:$B$1001,,0)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4">
        <f>INDEX(products!$A$1:$G$49,MATCH(orders!$D143,products!$A$1:$A$49,0),MATCH(orders!K$1,products!$A$1:$G$1,0))</f>
        <v>0.2</v>
      </c>
      <c r="L143" s="6">
        <f>INDEX(products!$A$1:$G$49,MATCH(orders!$D228,products!$A$1:$A$49,0),MATCH(orders!L$1,products!$A$1:$G$1,0))</f>
        <v>25.874999999999996</v>
      </c>
      <c r="M143" s="6">
        <f>L143*E143</f>
        <v>103.49999999999999</v>
      </c>
      <c r="N143" t="str">
        <f t="shared" si="4"/>
        <v>Arabica</v>
      </c>
      <c r="O143" t="str">
        <f t="shared" si="5"/>
        <v>Light</v>
      </c>
    </row>
    <row r="144" spans="1:15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 cm="1">
        <f t="array" ref="F144">_xlfn.XLOOKUP(C144,customers!A143:$A$1001,customers!B143:$B$1001,,0)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4">
        <f>INDEX(products!$A$1:$G$49,MATCH(orders!$D144,products!$A$1:$A$49,0),MATCH(orders!K$1,products!$A$1:$G$1,0))</f>
        <v>2.5</v>
      </c>
      <c r="L144" s="6">
        <f>INDEX(products!$A$1:$G$49,MATCH(orders!$D230,products!$A$1:$A$49,0),MATCH(orders!L$1,products!$A$1:$G$1,0))</f>
        <v>3.5849999999999995</v>
      </c>
      <c r="M144" s="6">
        <f>L144*E144</f>
        <v>14.339999999999998</v>
      </c>
      <c r="N144" t="str">
        <f t="shared" si="4"/>
        <v>Excelsa</v>
      </c>
      <c r="O144" t="str">
        <f t="shared" si="5"/>
        <v>Light</v>
      </c>
    </row>
    <row r="145" spans="1:15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 cm="1">
        <f t="array" ref="F145">_xlfn.XLOOKUP(C145,customers!A144:$A$1001,customers!B144:$B$1001,,0)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4">
        <f>INDEX(products!$A$1:$G$49,MATCH(orders!$D145,products!$A$1:$A$49,0),MATCH(orders!K$1,products!$A$1:$G$1,0))</f>
        <v>0.5</v>
      </c>
      <c r="L145" s="6">
        <f>INDEX(products!$A$1:$G$49,MATCH(orders!$D235,products!$A$1:$A$49,0),MATCH(orders!L$1,products!$A$1:$G$1,0))</f>
        <v>4.125</v>
      </c>
      <c r="M145" s="6">
        <f>L145*E145</f>
        <v>8.25</v>
      </c>
      <c r="N145" t="str">
        <f t="shared" si="4"/>
        <v>Liberica</v>
      </c>
      <c r="O145" t="str">
        <f t="shared" si="5"/>
        <v>Medium</v>
      </c>
    </row>
    <row r="146" spans="1:15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 cm="1">
        <f t="array" ref="F146">_xlfn.XLOOKUP(C146,customers!A145:$A$1001,customers!B145:$B$1001,,0)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4">
        <f>INDEX(products!$A$1:$G$49,MATCH(orders!$D146,products!$A$1:$A$49,0),MATCH(orders!K$1,products!$A$1:$G$1,0))</f>
        <v>2.5</v>
      </c>
      <c r="L146" s="6">
        <f>INDEX(products!$A$1:$G$49,MATCH(orders!$D236,products!$A$1:$A$49,0),MATCH(orders!L$1,products!$A$1:$G$1,0))</f>
        <v>36.454999999999998</v>
      </c>
      <c r="M146" s="6">
        <f>L146*E146</f>
        <v>72.91</v>
      </c>
      <c r="N146" t="str">
        <f t="shared" si="4"/>
        <v>Excelsa</v>
      </c>
      <c r="O146" t="str">
        <f t="shared" si="5"/>
        <v>Light</v>
      </c>
    </row>
    <row r="147" spans="1:15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 cm="1">
        <f t="array" ref="F147">_xlfn.XLOOKUP(C147,customers!A146:$A$1001,customers!B146:$B$1001,,0)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4">
        <f>INDEX(products!$A$1:$G$49,MATCH(orders!$D147,products!$A$1:$A$49,0),MATCH(orders!K$1,products!$A$1:$G$1,0))</f>
        <v>0.2</v>
      </c>
      <c r="L147" s="6">
        <f>INDEX(products!$A$1:$G$49,MATCH(orders!$D237,products!$A$1:$A$49,0),MATCH(orders!L$1,products!$A$1:$G$1,0))</f>
        <v>36.454999999999998</v>
      </c>
      <c r="M147" s="6">
        <f>L147*E147</f>
        <v>145.82</v>
      </c>
      <c r="N147" t="str">
        <f t="shared" si="4"/>
        <v>Liberica</v>
      </c>
      <c r="O147" t="str">
        <f t="shared" si="5"/>
        <v>Medium</v>
      </c>
    </row>
    <row r="148" spans="1:15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 cm="1">
        <f t="array" ref="F148">_xlfn.XLOOKUP(C148,customers!A147:$A$1001,customers!B147:$B$1001,,0)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4">
        <f>INDEX(products!$A$1:$G$49,MATCH(orders!$D148,products!$A$1:$A$49,0),MATCH(orders!K$1,products!$A$1:$G$1,0))</f>
        <v>1</v>
      </c>
      <c r="L148" s="6">
        <f>INDEX(products!$A$1:$G$49,MATCH(orders!$D240,products!$A$1:$A$49,0),MATCH(orders!L$1,products!$A$1:$G$1,0))</f>
        <v>22.884999999999998</v>
      </c>
      <c r="M148" s="6">
        <f>L148*E148</f>
        <v>68.655000000000001</v>
      </c>
      <c r="N148" t="str">
        <f t="shared" si="4"/>
        <v>Liberica</v>
      </c>
      <c r="O148" t="str">
        <f t="shared" si="5"/>
        <v>Medium</v>
      </c>
    </row>
    <row r="149" spans="1:15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 cm="1">
        <f t="array" ref="F149">_xlfn.XLOOKUP(C149,customers!A148:$A$1001,customers!B148:$B$1001,,0)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4">
        <f>INDEX(products!$A$1:$G$49,MATCH(orders!$D149,products!$A$1:$A$49,0),MATCH(orders!K$1,products!$A$1:$G$1,0))</f>
        <v>1</v>
      </c>
      <c r="L149" s="6">
        <f>INDEX(products!$A$1:$G$49,MATCH(orders!$D244,products!$A$1:$A$49,0),MATCH(orders!L$1,products!$A$1:$G$1,0))</f>
        <v>12.15</v>
      </c>
      <c r="M149" s="6">
        <f>L149*E149</f>
        <v>24.3</v>
      </c>
      <c r="N149" t="str">
        <f t="shared" si="4"/>
        <v>Excelsa</v>
      </c>
      <c r="O149" t="str">
        <f t="shared" si="5"/>
        <v>Medium</v>
      </c>
    </row>
    <row r="150" spans="1:15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 cm="1">
        <f t="array" ref="F150">_xlfn.XLOOKUP(C150,customers!A149:$A$1001,customers!B149:$B$1001,,0)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4">
        <f>INDEX(products!$A$1:$G$49,MATCH(orders!$D150,products!$A$1:$A$49,0),MATCH(orders!K$1,products!$A$1:$G$1,0))</f>
        <v>0.2</v>
      </c>
      <c r="L150" s="6">
        <f>INDEX(products!$A$1:$G$49,MATCH(orders!$D246,products!$A$1:$A$49,0),MATCH(orders!L$1,products!$A$1:$G$1,0))</f>
        <v>33.464999999999996</v>
      </c>
      <c r="M150" s="6">
        <f>L150*E150</f>
        <v>167.32499999999999</v>
      </c>
      <c r="N150" t="str">
        <f t="shared" si="4"/>
        <v>Excelsa</v>
      </c>
      <c r="O150" t="str">
        <f t="shared" si="5"/>
        <v>Dark</v>
      </c>
    </row>
    <row r="151" spans="1:15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 cm="1">
        <f t="array" ref="F151">_xlfn.XLOOKUP(C151,customers!A150:$A$1001,customers!B150:$B$1001,,0)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4">
        <f>INDEX(products!$A$1:$G$49,MATCH(orders!$D151,products!$A$1:$A$49,0),MATCH(orders!K$1,products!$A$1:$G$1,0))</f>
        <v>2.5</v>
      </c>
      <c r="L151" s="6">
        <f>INDEX(products!$A$1:$G$49,MATCH(orders!$D249,products!$A$1:$A$49,0),MATCH(orders!L$1,products!$A$1:$G$1,0))</f>
        <v>3.5849999999999995</v>
      </c>
      <c r="M151" s="6">
        <f>L151*E151</f>
        <v>7.169999999999999</v>
      </c>
      <c r="N151" t="str">
        <f t="shared" si="4"/>
        <v>Arabica</v>
      </c>
      <c r="O151" t="str">
        <f t="shared" si="5"/>
        <v>Medium</v>
      </c>
    </row>
    <row r="152" spans="1:15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 cm="1">
        <f t="array" ref="F152">_xlfn.XLOOKUP(C152,customers!A151:$A$1001,customers!B151:$B$1001,,0)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4">
        <f>INDEX(products!$A$1:$G$49,MATCH(orders!$D152,products!$A$1:$A$49,0),MATCH(orders!K$1,products!$A$1:$G$1,0))</f>
        <v>1</v>
      </c>
      <c r="L152" s="6">
        <f>INDEX(products!$A$1:$G$49,MATCH(orders!$D250,products!$A$1:$A$49,0),MATCH(orders!L$1,products!$A$1:$G$1,0))</f>
        <v>9.9499999999999993</v>
      </c>
      <c r="M152" s="6">
        <f>L152*E152</f>
        <v>9.9499999999999993</v>
      </c>
      <c r="N152" t="str">
        <f t="shared" si="4"/>
        <v>Liberica</v>
      </c>
      <c r="O152" t="str">
        <f t="shared" si="5"/>
        <v>Dark</v>
      </c>
    </row>
    <row r="153" spans="1:15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 cm="1">
        <f t="array" ref="F153">_xlfn.XLOOKUP(C153,customers!A152:$A$1001,customers!B152:$B$1001,,0)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4">
        <f>INDEX(products!$A$1:$G$49,MATCH(orders!$D153,products!$A$1:$A$49,0),MATCH(orders!K$1,products!$A$1:$G$1,0))</f>
        <v>1</v>
      </c>
      <c r="L153" s="6">
        <f>INDEX(products!$A$1:$G$49,MATCH(orders!$D254,products!$A$1:$A$49,0),MATCH(orders!L$1,products!$A$1:$G$1,0))</f>
        <v>9.9499999999999993</v>
      </c>
      <c r="M153" s="6">
        <f>L153*E153</f>
        <v>29.849999999999998</v>
      </c>
      <c r="N153" t="str">
        <f t="shared" si="4"/>
        <v>Arabica</v>
      </c>
      <c r="O153" t="str">
        <f t="shared" si="5"/>
        <v>Medium</v>
      </c>
    </row>
    <row r="154" spans="1:15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 cm="1">
        <f t="array" ref="F154">_xlfn.XLOOKUP(C154,customers!A153:$A$1001,customers!B153:$B$1001,,0)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4">
        <f>INDEX(products!$A$1:$G$49,MATCH(orders!$D154,products!$A$1:$A$49,0),MATCH(orders!K$1,products!$A$1:$G$1,0))</f>
        <v>2.5</v>
      </c>
      <c r="L154" s="6">
        <f>INDEX(products!$A$1:$G$49,MATCH(orders!$D256,products!$A$1:$A$49,0),MATCH(orders!L$1,products!$A$1:$G$1,0))</f>
        <v>7.169999999999999</v>
      </c>
      <c r="M154" s="6">
        <f>L154*E154</f>
        <v>21.509999999999998</v>
      </c>
      <c r="N154" t="str">
        <f t="shared" si="4"/>
        <v>Robusta</v>
      </c>
      <c r="O154" t="str">
        <f t="shared" si="5"/>
        <v>Medium</v>
      </c>
    </row>
    <row r="155" spans="1:15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 cm="1">
        <f t="array" ref="F155">_xlfn.XLOOKUP(C155,customers!A154:$A$1001,customers!B154:$B$1001,,0)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4">
        <f>INDEX(products!$A$1:$G$49,MATCH(orders!$D155,products!$A$1:$A$49,0),MATCH(orders!K$1,products!$A$1:$G$1,0))</f>
        <v>0.2</v>
      </c>
      <c r="L155" s="6">
        <f>INDEX(products!$A$1:$G$49,MATCH(orders!$D257,products!$A$1:$A$49,0),MATCH(orders!L$1,products!$A$1:$G$1,0))</f>
        <v>7.169999999999999</v>
      </c>
      <c r="M155" s="6">
        <f>L155*E155</f>
        <v>7.169999999999999</v>
      </c>
      <c r="N155" t="str">
        <f t="shared" si="4"/>
        <v>Robusta</v>
      </c>
      <c r="O155" t="str">
        <f t="shared" si="5"/>
        <v>Dark</v>
      </c>
    </row>
    <row r="156" spans="1:15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 cm="1">
        <f t="array" ref="F156">_xlfn.XLOOKUP(C156,customers!A155:$A$1001,customers!B155:$B$1001,,0)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4">
        <f>INDEX(products!$A$1:$G$49,MATCH(orders!$D156,products!$A$1:$A$49,0),MATCH(orders!K$1,products!$A$1:$G$1,0))</f>
        <v>2.5</v>
      </c>
      <c r="L156" s="6">
        <f>INDEX(products!$A$1:$G$49,MATCH(orders!$D259,products!$A$1:$A$49,0),MATCH(orders!L$1,products!$A$1:$G$1,0))</f>
        <v>27.945</v>
      </c>
      <c r="M156" s="6">
        <f>L156*E156</f>
        <v>139.72499999999999</v>
      </c>
      <c r="N156" t="str">
        <f t="shared" si="4"/>
        <v>Arabica</v>
      </c>
      <c r="O156" t="str">
        <f t="shared" si="5"/>
        <v>Dark</v>
      </c>
    </row>
    <row r="157" spans="1:15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 cm="1">
        <f t="array" ref="F157">_xlfn.XLOOKUP(C157,customers!A156:$A$1001,customers!B156:$B$1001,,0)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4">
        <f>INDEX(products!$A$1:$G$49,MATCH(orders!$D157,products!$A$1:$A$49,0),MATCH(orders!K$1,products!$A$1:$G$1,0))</f>
        <v>2.5</v>
      </c>
      <c r="L157" s="6">
        <f>INDEX(products!$A$1:$G$49,MATCH(orders!$D260,products!$A$1:$A$49,0),MATCH(orders!L$1,products!$A$1:$G$1,0))</f>
        <v>27.945</v>
      </c>
      <c r="M157" s="6">
        <f>L157*E157</f>
        <v>167.67000000000002</v>
      </c>
      <c r="N157" t="str">
        <f t="shared" si="4"/>
        <v>Arabica</v>
      </c>
      <c r="O157" t="str">
        <f t="shared" si="5"/>
        <v>Medium</v>
      </c>
    </row>
    <row r="158" spans="1:15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 cm="1">
        <f t="array" ref="F158">_xlfn.XLOOKUP(C158,customers!A157:$A$1001,customers!B157:$B$1001,,0)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4">
        <f>INDEX(products!$A$1:$G$49,MATCH(orders!$D158,products!$A$1:$A$49,0),MATCH(orders!K$1,products!$A$1:$G$1,0))</f>
        <v>2.5</v>
      </c>
      <c r="L158" s="6">
        <f>INDEX(products!$A$1:$G$49,MATCH(orders!$D262,products!$A$1:$A$49,0),MATCH(orders!L$1,products!$A$1:$G$1,0))</f>
        <v>27.484999999999996</v>
      </c>
      <c r="M158" s="6">
        <f>L158*E158</f>
        <v>82.454999999999984</v>
      </c>
      <c r="N158" t="str">
        <f t="shared" si="4"/>
        <v>Arabica</v>
      </c>
      <c r="O158" t="str">
        <f t="shared" si="5"/>
        <v>Medium</v>
      </c>
    </row>
    <row r="159" spans="1:15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 cm="1">
        <f t="array" ref="F159">_xlfn.XLOOKUP(C159,customers!A158:$A$1001,customers!B158:$B$1001,,0)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4">
        <f>INDEX(products!$A$1:$G$49,MATCH(orders!$D159,products!$A$1:$A$49,0),MATCH(orders!K$1,products!$A$1:$G$1,0))</f>
        <v>2.5</v>
      </c>
      <c r="L159" s="6">
        <f>INDEX(products!$A$1:$G$49,MATCH(orders!$D263,products!$A$1:$A$49,0),MATCH(orders!L$1,products!$A$1:$G$1,0))</f>
        <v>11.95</v>
      </c>
      <c r="M159" s="6">
        <f>L159*E159</f>
        <v>35.849999999999994</v>
      </c>
      <c r="N159" t="str">
        <f t="shared" si="4"/>
        <v>Robusta</v>
      </c>
      <c r="O159" t="str">
        <f t="shared" si="5"/>
        <v>Dark</v>
      </c>
    </row>
    <row r="160" spans="1:15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 cm="1">
        <f t="array" ref="F160">_xlfn.XLOOKUP(C160,customers!A159:$A$1001,customers!B159:$B$1001,,0)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4">
        <f>INDEX(products!$A$1:$G$49,MATCH(orders!$D160,products!$A$1:$A$49,0),MATCH(orders!K$1,products!$A$1:$G$1,0))</f>
        <v>2.5</v>
      </c>
      <c r="L160" s="6">
        <f>INDEX(products!$A$1:$G$49,MATCH(orders!$D269,products!$A$1:$A$49,0),MATCH(orders!L$1,products!$A$1:$G$1,0))</f>
        <v>3.645</v>
      </c>
      <c r="M160" s="6">
        <f>L160*E160</f>
        <v>21.87</v>
      </c>
      <c r="N160" t="str">
        <f t="shared" si="4"/>
        <v>Robusta</v>
      </c>
      <c r="O160" t="str">
        <f t="shared" si="5"/>
        <v>Dark</v>
      </c>
    </row>
    <row r="161" spans="1:15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 cm="1">
        <f t="array" ref="F161">_xlfn.XLOOKUP(C161,customers!A160:$A$1001,customers!B160:$B$1001,,0)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4">
        <f>INDEX(products!$A$1:$G$49,MATCH(orders!$D161,products!$A$1:$A$49,0),MATCH(orders!K$1,products!$A$1:$G$1,0))</f>
        <v>2.5</v>
      </c>
      <c r="L161" s="6">
        <f>INDEX(products!$A$1:$G$49,MATCH(orders!$D272,products!$A$1:$A$49,0),MATCH(orders!L$1,products!$A$1:$G$1,0))</f>
        <v>7.29</v>
      </c>
      <c r="M161" s="6">
        <f>L161*E161</f>
        <v>43.74</v>
      </c>
      <c r="N161" t="str">
        <f t="shared" si="4"/>
        <v>Liberica</v>
      </c>
      <c r="O161" t="str">
        <f t="shared" si="5"/>
        <v>Light</v>
      </c>
    </row>
    <row r="162" spans="1:15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 cm="1">
        <f t="array" ref="F162">_xlfn.XLOOKUP(C162,customers!A161:$A$1001,customers!B161:$B$1001,,0)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4">
        <f>INDEX(products!$A$1:$G$49,MATCH(orders!$D162,products!$A$1:$A$49,0),MATCH(orders!K$1,products!$A$1:$G$1,0))</f>
        <v>0.5</v>
      </c>
      <c r="L162" s="6">
        <f>INDEX(products!$A$1:$G$49,MATCH(orders!$D274,products!$A$1:$A$49,0),MATCH(orders!L$1,products!$A$1:$G$1,0))</f>
        <v>11.95</v>
      </c>
      <c r="M162" s="6">
        <f>L162*E162</f>
        <v>47.8</v>
      </c>
      <c r="N162" t="str">
        <f t="shared" si="4"/>
        <v>Excelsa</v>
      </c>
      <c r="O162" t="str">
        <f t="shared" si="5"/>
        <v>Medium</v>
      </c>
    </row>
    <row r="163" spans="1:15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 cm="1">
        <f t="array" ref="F163">_xlfn.XLOOKUP(C163,customers!A162:$A$1001,customers!B162:$B$1001,,0)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4">
        <f>INDEX(products!$A$1:$G$49,MATCH(orders!$D163,products!$A$1:$A$49,0),MATCH(orders!K$1,products!$A$1:$G$1,0))</f>
        <v>0.5</v>
      </c>
      <c r="L163" s="6">
        <f>INDEX(products!$A$1:$G$49,MATCH(orders!$D276,products!$A$1:$A$49,0),MATCH(orders!L$1,products!$A$1:$G$1,0))</f>
        <v>25.874999999999996</v>
      </c>
      <c r="M163" s="6">
        <f>L163*E163</f>
        <v>77.624999999999986</v>
      </c>
      <c r="N163" t="str">
        <f t="shared" si="4"/>
        <v>Arabica</v>
      </c>
      <c r="O163" t="str">
        <f t="shared" si="5"/>
        <v>Light</v>
      </c>
    </row>
    <row r="164" spans="1:15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 cm="1">
        <f t="array" ref="F164">_xlfn.XLOOKUP(C164,customers!A163:$A$1001,customers!B163:$B$1001,,0)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4">
        <f>INDEX(products!$A$1:$G$49,MATCH(orders!$D164,products!$A$1:$A$49,0),MATCH(orders!K$1,products!$A$1:$G$1,0))</f>
        <v>0.5</v>
      </c>
      <c r="L164" s="6">
        <f>INDEX(products!$A$1:$G$49,MATCH(orders!$D279,products!$A$1:$A$49,0),MATCH(orders!L$1,products!$A$1:$G$1,0))</f>
        <v>14.85</v>
      </c>
      <c r="M164" s="6">
        <f>L164*E164</f>
        <v>44.55</v>
      </c>
      <c r="N164" t="str">
        <f t="shared" si="4"/>
        <v>Excelsa</v>
      </c>
      <c r="O164" t="str">
        <f t="shared" si="5"/>
        <v>Dark</v>
      </c>
    </row>
    <row r="165" spans="1:15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 cm="1">
        <f t="array" ref="F165">_xlfn.XLOOKUP(C165,customers!A164:$A$1001,customers!B164:$B$1001,,0)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4">
        <f>INDEX(products!$A$1:$G$49,MATCH(orders!$D165,products!$A$1:$A$49,0),MATCH(orders!K$1,products!$A$1:$G$1,0))</f>
        <v>0.2</v>
      </c>
      <c r="L165" s="6">
        <f>INDEX(products!$A$1:$G$49,MATCH(orders!$D285,products!$A$1:$A$49,0),MATCH(orders!L$1,products!$A$1:$G$1,0))</f>
        <v>5.3699999999999992</v>
      </c>
      <c r="M165" s="6">
        <f>L165*E165</f>
        <v>32.22</v>
      </c>
      <c r="N165" t="str">
        <f t="shared" si="4"/>
        <v>Robusta</v>
      </c>
      <c r="O165" t="str">
        <f t="shared" si="5"/>
        <v>Dark</v>
      </c>
    </row>
    <row r="166" spans="1:15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 cm="1">
        <f t="array" ref="F166">_xlfn.XLOOKUP(C166,customers!A165:$A$1001,customers!B165:$B$1001,,0)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4">
        <f>INDEX(products!$A$1:$G$49,MATCH(orders!$D166,products!$A$1:$A$49,0),MATCH(orders!K$1,products!$A$1:$G$1,0))</f>
        <v>0.5</v>
      </c>
      <c r="L166" s="6">
        <f>INDEX(products!$A$1:$G$49,MATCH(orders!$D288,products!$A$1:$A$49,0),MATCH(orders!L$1,products!$A$1:$G$1,0))</f>
        <v>3.375</v>
      </c>
      <c r="M166" s="6">
        <f>L166*E166</f>
        <v>13.5</v>
      </c>
      <c r="N166" t="str">
        <f t="shared" si="4"/>
        <v>Excelsa</v>
      </c>
      <c r="O166" t="str">
        <f t="shared" si="5"/>
        <v>Dark</v>
      </c>
    </row>
    <row r="167" spans="1:15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 cm="1">
        <f t="array" ref="F167">_xlfn.XLOOKUP(C167,customers!A166:$A$1001,customers!B166:$B$1001,,0)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4">
        <f>INDEX(products!$A$1:$G$49,MATCH(orders!$D167,products!$A$1:$A$49,0),MATCH(orders!K$1,products!$A$1:$G$1,0))</f>
        <v>1</v>
      </c>
      <c r="L167" s="6">
        <f>INDEX(products!$A$1:$G$49,MATCH(orders!$D290,products!$A$1:$A$49,0),MATCH(orders!L$1,products!$A$1:$G$1,0))</f>
        <v>8.25</v>
      </c>
      <c r="M167" s="6">
        <f>L167*E167</f>
        <v>49.5</v>
      </c>
      <c r="N167" t="str">
        <f t="shared" si="4"/>
        <v>Robusta</v>
      </c>
      <c r="O167" t="str">
        <f t="shared" si="5"/>
        <v>Dark</v>
      </c>
    </row>
    <row r="168" spans="1:15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 cm="1">
        <f t="array" ref="F168">_xlfn.XLOOKUP(C168,customers!A167:$A$1001,customers!B167:$B$1001,,0)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4">
        <f>INDEX(products!$A$1:$G$49,MATCH(orders!$D168,products!$A$1:$A$49,0),MATCH(orders!K$1,products!$A$1:$G$1,0))</f>
        <v>0.5</v>
      </c>
      <c r="L168" s="6">
        <f>INDEX(products!$A$1:$G$49,MATCH(orders!$D291,products!$A$1:$A$49,0),MATCH(orders!L$1,products!$A$1:$G$1,0))</f>
        <v>2.6849999999999996</v>
      </c>
      <c r="M168" s="6">
        <f>L168*E168</f>
        <v>13.424999999999997</v>
      </c>
      <c r="N168" t="str">
        <f t="shared" si="4"/>
        <v>Robusta</v>
      </c>
      <c r="O168" t="str">
        <f t="shared" si="5"/>
        <v>Dark</v>
      </c>
    </row>
    <row r="169" spans="1:15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 cm="1">
        <f t="array" ref="F169">_xlfn.XLOOKUP(C169,customers!A168:$A$1001,customers!B168:$B$1001,,0)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4">
        <f>INDEX(products!$A$1:$G$49,MATCH(orders!$D169,products!$A$1:$A$49,0),MATCH(orders!K$1,products!$A$1:$G$1,0))</f>
        <v>0.5</v>
      </c>
      <c r="L169" s="6">
        <f>INDEX(products!$A$1:$G$49,MATCH(orders!$D299,products!$A$1:$A$49,0),MATCH(orders!L$1,products!$A$1:$G$1,0))</f>
        <v>5.3699999999999992</v>
      </c>
      <c r="M169" s="6">
        <f>L169*E169</f>
        <v>26.849999999999994</v>
      </c>
      <c r="N169" t="str">
        <f t="shared" si="4"/>
        <v>Excelsa</v>
      </c>
      <c r="O169" t="str">
        <f t="shared" si="5"/>
        <v>Medium</v>
      </c>
    </row>
    <row r="170" spans="1:15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 cm="1">
        <f t="array" ref="F170">_xlfn.XLOOKUP(C170,customers!A169:$A$1001,customers!B169:$B$1001,,0)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4">
        <f>INDEX(products!$A$1:$G$49,MATCH(orders!$D170,products!$A$1:$A$49,0),MATCH(orders!K$1,products!$A$1:$G$1,0))</f>
        <v>0.5</v>
      </c>
      <c r="L170" s="6">
        <f>INDEX(products!$A$1:$G$49,MATCH(orders!$D300,products!$A$1:$A$49,0),MATCH(orders!L$1,products!$A$1:$G$1,0))</f>
        <v>4.4550000000000001</v>
      </c>
      <c r="M170" s="6">
        <f>L170*E170</f>
        <v>26.73</v>
      </c>
      <c r="N170" t="str">
        <f t="shared" si="4"/>
        <v>Arabica</v>
      </c>
      <c r="O170" t="str">
        <f t="shared" si="5"/>
        <v>Medium</v>
      </c>
    </row>
    <row r="171" spans="1:15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 cm="1">
        <f t="array" ref="F171">_xlfn.XLOOKUP(C171,customers!A170:$A$1001,customers!B170:$B$1001,,0)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4">
        <f>INDEX(products!$A$1:$G$49,MATCH(orders!$D171,products!$A$1:$A$49,0),MATCH(orders!K$1,products!$A$1:$G$1,0))</f>
        <v>1</v>
      </c>
      <c r="L171" s="6">
        <f>INDEX(products!$A$1:$G$49,MATCH(orders!$D305,products!$A$1:$A$49,0),MATCH(orders!L$1,products!$A$1:$G$1,0))</f>
        <v>27.945</v>
      </c>
      <c r="M171" s="6">
        <f>L171*E171</f>
        <v>55.89</v>
      </c>
      <c r="N171" t="str">
        <f t="shared" si="4"/>
        <v>Robusta</v>
      </c>
      <c r="O171" t="str">
        <f t="shared" si="5"/>
        <v>Dark</v>
      </c>
    </row>
    <row r="172" spans="1:15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 cm="1">
        <f t="array" ref="F172">_xlfn.XLOOKUP(C172,customers!A171:$A$1001,customers!B171:$B$1001,,0)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4">
        <f>INDEX(products!$A$1:$G$49,MATCH(orders!$D172,products!$A$1:$A$49,0),MATCH(orders!K$1,products!$A$1:$G$1,0))</f>
        <v>2.5</v>
      </c>
      <c r="L172" s="6">
        <f>INDEX(products!$A$1:$G$49,MATCH(orders!$D311,products!$A$1:$A$49,0),MATCH(orders!L$1,products!$A$1:$G$1,0))</f>
        <v>4.3650000000000002</v>
      </c>
      <c r="M172" s="6">
        <f>L172*E172</f>
        <v>8.73</v>
      </c>
      <c r="N172" t="str">
        <f t="shared" si="4"/>
        <v>Excelsa</v>
      </c>
      <c r="O172" t="str">
        <f t="shared" si="5"/>
        <v>Light</v>
      </c>
    </row>
    <row r="173" spans="1:15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 cm="1">
        <f t="array" ref="F173">_xlfn.XLOOKUP(C173,customers!A172:$A$1001,customers!B172:$B$1001,,0)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4">
        <f>INDEX(products!$A$1:$G$49,MATCH(orders!$D173,products!$A$1:$A$49,0),MATCH(orders!K$1,products!$A$1:$G$1,0))</f>
        <v>2.5</v>
      </c>
      <c r="L173" s="6">
        <f>INDEX(products!$A$1:$G$49,MATCH(orders!$D312,products!$A$1:$A$49,0),MATCH(orders!L$1,products!$A$1:$G$1,0))</f>
        <v>14.85</v>
      </c>
      <c r="M173" s="6">
        <f>L173*E173</f>
        <v>29.7</v>
      </c>
      <c r="N173" t="str">
        <f t="shared" si="4"/>
        <v>Excelsa</v>
      </c>
      <c r="O173" t="str">
        <f t="shared" si="5"/>
        <v>Medium</v>
      </c>
    </row>
    <row r="174" spans="1:15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 cm="1">
        <f t="array" ref="F174">_xlfn.XLOOKUP(C174,customers!A173:$A$1001,customers!B173:$B$1001,,0)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4">
        <f>INDEX(products!$A$1:$G$49,MATCH(orders!$D174,products!$A$1:$A$49,0),MATCH(orders!K$1,products!$A$1:$G$1,0))</f>
        <v>0.5</v>
      </c>
      <c r="L174" s="6">
        <f>INDEX(products!$A$1:$G$49,MATCH(orders!$D313,products!$A$1:$A$49,0),MATCH(orders!L$1,products!$A$1:$G$1,0))</f>
        <v>31.624999999999996</v>
      </c>
      <c r="M174" s="6">
        <f>L174*E174</f>
        <v>94.874999999999986</v>
      </c>
      <c r="N174" t="str">
        <f t="shared" si="4"/>
        <v>Excelsa</v>
      </c>
      <c r="O174" t="str">
        <f t="shared" si="5"/>
        <v>Dark</v>
      </c>
    </row>
    <row r="175" spans="1:15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 cm="1">
        <f t="array" ref="F175">_xlfn.XLOOKUP(C175,customers!A174:$A$1001,customers!B174:$B$1001,,0)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4">
        <f>INDEX(products!$A$1:$G$49,MATCH(orders!$D175,products!$A$1:$A$49,0),MATCH(orders!K$1,products!$A$1:$G$1,0))</f>
        <v>2.5</v>
      </c>
      <c r="L175" s="6">
        <f>INDEX(products!$A$1:$G$49,MATCH(orders!$D316,products!$A$1:$A$49,0),MATCH(orders!L$1,products!$A$1:$G$1,0))</f>
        <v>8.9499999999999993</v>
      </c>
      <c r="M175" s="6">
        <f>L175*E175</f>
        <v>35.799999999999997</v>
      </c>
      <c r="N175" t="str">
        <f t="shared" si="4"/>
        <v>Robusta</v>
      </c>
      <c r="O175" t="str">
        <f t="shared" si="5"/>
        <v>Medium</v>
      </c>
    </row>
    <row r="176" spans="1:15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 cm="1">
        <f t="array" ref="F176">_xlfn.XLOOKUP(C176,customers!A175:$A$1001,customers!B175:$B$1001,,0)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4">
        <f>INDEX(products!$A$1:$G$49,MATCH(orders!$D176,products!$A$1:$A$49,0),MATCH(orders!K$1,products!$A$1:$G$1,0))</f>
        <v>2.5</v>
      </c>
      <c r="L176" s="6">
        <f>INDEX(products!$A$1:$G$49,MATCH(orders!$D326,products!$A$1:$A$49,0),MATCH(orders!L$1,products!$A$1:$G$1,0))</f>
        <v>13.75</v>
      </c>
      <c r="M176" s="6">
        <f>L176*E176</f>
        <v>82.5</v>
      </c>
      <c r="N176" t="str">
        <f t="shared" si="4"/>
        <v>Excelsa</v>
      </c>
      <c r="O176" t="str">
        <f t="shared" si="5"/>
        <v>Light</v>
      </c>
    </row>
    <row r="177" spans="1:15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 cm="1">
        <f t="array" ref="F177">_xlfn.XLOOKUP(C177,customers!A176:$A$1001,customers!B176:$B$1001,,0)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4">
        <f>INDEX(products!$A$1:$G$49,MATCH(orders!$D177,products!$A$1:$A$49,0),MATCH(orders!K$1,products!$A$1:$G$1,0))</f>
        <v>2.5</v>
      </c>
      <c r="L177" s="6">
        <f>INDEX(products!$A$1:$G$49,MATCH(orders!$D331,products!$A$1:$A$49,0),MATCH(orders!L$1,products!$A$1:$G$1,0))</f>
        <v>5.3699999999999992</v>
      </c>
      <c r="M177" s="6">
        <f>L177*E177</f>
        <v>10.739999999999998</v>
      </c>
      <c r="N177" t="str">
        <f t="shared" si="4"/>
        <v>Excelsa</v>
      </c>
      <c r="O177" t="str">
        <f t="shared" si="5"/>
        <v>Medium</v>
      </c>
    </row>
    <row r="178" spans="1:15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 cm="1">
        <f t="array" ref="F178">_xlfn.XLOOKUP(C178,customers!A177:$A$1001,customers!B177:$B$1001,,0)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4">
        <f>INDEX(products!$A$1:$G$49,MATCH(orders!$D178,products!$A$1:$A$49,0),MATCH(orders!K$1,products!$A$1:$G$1,0))</f>
        <v>2.5</v>
      </c>
      <c r="L178" s="6">
        <f>INDEX(products!$A$1:$G$49,MATCH(orders!$D333,products!$A$1:$A$49,0),MATCH(orders!L$1,products!$A$1:$G$1,0))</f>
        <v>22.884999999999998</v>
      </c>
      <c r="M178" s="6">
        <f>L178*E178</f>
        <v>22.884999999999998</v>
      </c>
      <c r="N178" t="str">
        <f t="shared" si="4"/>
        <v>Excelsa</v>
      </c>
      <c r="O178" t="str">
        <f t="shared" si="5"/>
        <v>Light</v>
      </c>
    </row>
    <row r="179" spans="1:15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 cm="1">
        <f t="array" ref="F179">_xlfn.XLOOKUP(C179,customers!A178:$A$1001,customers!B178:$B$1001,,0)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4">
        <f>INDEX(products!$A$1:$G$49,MATCH(orders!$D179,products!$A$1:$A$49,0),MATCH(orders!K$1,products!$A$1:$G$1,0))</f>
        <v>2.5</v>
      </c>
      <c r="L179" s="6">
        <f>INDEX(products!$A$1:$G$49,MATCH(orders!$D337,products!$A$1:$A$49,0),MATCH(orders!L$1,products!$A$1:$G$1,0))</f>
        <v>4.7549999999999999</v>
      </c>
      <c r="M179" s="6">
        <f>L179*E179</f>
        <v>19.02</v>
      </c>
      <c r="N179" t="str">
        <f t="shared" si="4"/>
        <v>Robusta</v>
      </c>
      <c r="O179" t="str">
        <f t="shared" si="5"/>
        <v>Light</v>
      </c>
    </row>
    <row r="180" spans="1:15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 cm="1">
        <f t="array" ref="F180">_xlfn.XLOOKUP(C180,customers!A179:$A$1001,customers!B179:$B$1001,,0)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4">
        <f>INDEX(products!$A$1:$G$49,MATCH(orders!$D180,products!$A$1:$A$49,0),MATCH(orders!K$1,products!$A$1:$G$1,0))</f>
        <v>1</v>
      </c>
      <c r="L180" s="6">
        <f>INDEX(products!$A$1:$G$49,MATCH(orders!$D338,products!$A$1:$A$49,0),MATCH(orders!L$1,products!$A$1:$G$1,0))</f>
        <v>11.25</v>
      </c>
      <c r="M180" s="6">
        <f>L180*E180</f>
        <v>22.5</v>
      </c>
      <c r="N180" t="str">
        <f t="shared" si="4"/>
        <v>Arabica</v>
      </c>
      <c r="O180" t="str">
        <f t="shared" si="5"/>
        <v>Light</v>
      </c>
    </row>
    <row r="181" spans="1:15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 cm="1">
        <f t="array" ref="F181">_xlfn.XLOOKUP(C181,customers!A180:$A$1001,customers!B180:$B$1001,,0)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4">
        <f>INDEX(products!$A$1:$G$49,MATCH(orders!$D181,products!$A$1:$A$49,0),MATCH(orders!K$1,products!$A$1:$G$1,0))</f>
        <v>0.2</v>
      </c>
      <c r="L181" s="6">
        <f>INDEX(products!$A$1:$G$49,MATCH(orders!$D339,products!$A$1:$A$49,0),MATCH(orders!L$1,products!$A$1:$G$1,0))</f>
        <v>27.945</v>
      </c>
      <c r="M181" s="6">
        <f>L181*E181</f>
        <v>27.945</v>
      </c>
      <c r="N181" t="str">
        <f t="shared" si="4"/>
        <v>Arabica</v>
      </c>
      <c r="O181" t="str">
        <f t="shared" si="5"/>
        <v>Dark</v>
      </c>
    </row>
    <row r="182" spans="1:15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 cm="1">
        <f t="array" ref="F182">_xlfn.XLOOKUP(C182,customers!A181:$A$1001,customers!B181:$B$1001,,0)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4">
        <f>INDEX(products!$A$1:$G$49,MATCH(orders!$D182,products!$A$1:$A$49,0),MATCH(orders!K$1,products!$A$1:$G$1,0))</f>
        <v>0.2</v>
      </c>
      <c r="L182" s="6">
        <f>INDEX(products!$A$1:$G$49,MATCH(orders!$D364,products!$A$1:$A$49,0),MATCH(orders!L$1,products!$A$1:$G$1,0))</f>
        <v>14.85</v>
      </c>
      <c r="M182" s="6">
        <f>L182*E182</f>
        <v>74.25</v>
      </c>
      <c r="N182" t="str">
        <f t="shared" si="4"/>
        <v>Excelsa</v>
      </c>
      <c r="O182" t="str">
        <f t="shared" si="5"/>
        <v>Light</v>
      </c>
    </row>
    <row r="183" spans="1:15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 cm="1">
        <f t="array" ref="F183">_xlfn.XLOOKUP(C183,customers!A182:$A$1001,customers!B182:$B$1001,,0)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4">
        <f>INDEX(products!$A$1:$G$49,MATCH(orders!$D183,products!$A$1:$A$49,0),MATCH(orders!K$1,products!$A$1:$G$1,0))</f>
        <v>0.5</v>
      </c>
      <c r="L183" s="6">
        <f>INDEX(products!$A$1:$G$49,MATCH(orders!$D368,products!$A$1:$A$49,0),MATCH(orders!L$1,products!$A$1:$G$1,0))</f>
        <v>7.29</v>
      </c>
      <c r="M183" s="6">
        <f>L183*E183</f>
        <v>36.450000000000003</v>
      </c>
      <c r="N183" t="str">
        <f t="shared" si="4"/>
        <v>Arabica</v>
      </c>
      <c r="O183" t="str">
        <f t="shared" si="5"/>
        <v>Dark</v>
      </c>
    </row>
    <row r="184" spans="1:15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 cm="1">
        <f t="array" ref="F184">_xlfn.XLOOKUP(C184,customers!A183:$A$1001,customers!B183:$B$1001,,0)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4">
        <f>INDEX(products!$A$1:$G$49,MATCH(orders!$D184,products!$A$1:$A$49,0),MATCH(orders!K$1,products!$A$1:$G$1,0))</f>
        <v>0.5</v>
      </c>
      <c r="L184" s="6">
        <f>INDEX(products!$A$1:$G$49,MATCH(orders!$D371,products!$A$1:$A$49,0),MATCH(orders!L$1,products!$A$1:$G$1,0))</f>
        <v>8.91</v>
      </c>
      <c r="M184" s="6">
        <f>L184*E184</f>
        <v>53.46</v>
      </c>
      <c r="N184" t="str">
        <f t="shared" si="4"/>
        <v>Robusta</v>
      </c>
      <c r="O184" t="str">
        <f t="shared" si="5"/>
        <v>Dark</v>
      </c>
    </row>
    <row r="185" spans="1:15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 cm="1">
        <f t="array" ref="F185">_xlfn.XLOOKUP(C185,customers!A184:$A$1001,customers!B184:$B$1001,,0)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4">
        <f>INDEX(products!$A$1:$G$49,MATCH(orders!$D185,products!$A$1:$A$49,0),MATCH(orders!K$1,products!$A$1:$G$1,0))</f>
        <v>0.2</v>
      </c>
      <c r="L185" s="6">
        <f>INDEX(products!$A$1:$G$49,MATCH(orders!$D373,products!$A$1:$A$49,0),MATCH(orders!L$1,products!$A$1:$G$1,0))</f>
        <v>7.77</v>
      </c>
      <c r="M185" s="6">
        <f>L185*E185</f>
        <v>15.54</v>
      </c>
      <c r="N185" t="str">
        <f t="shared" si="4"/>
        <v>Excelsa</v>
      </c>
      <c r="O185" t="str">
        <f t="shared" si="5"/>
        <v>Medium</v>
      </c>
    </row>
    <row r="186" spans="1:15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 cm="1">
        <f t="array" ref="F186">_xlfn.XLOOKUP(C186,customers!A185:$A$1001,customers!B185:$B$1001,,0)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4">
        <f>INDEX(products!$A$1:$G$49,MATCH(orders!$D186,products!$A$1:$A$49,0),MATCH(orders!K$1,products!$A$1:$G$1,0))</f>
        <v>0.5</v>
      </c>
      <c r="L186" s="6">
        <f>INDEX(products!$A$1:$G$49,MATCH(orders!$D374,products!$A$1:$A$49,0),MATCH(orders!L$1,products!$A$1:$G$1,0))</f>
        <v>7.169999999999999</v>
      </c>
      <c r="M186" s="6">
        <f>L186*E186</f>
        <v>28.679999999999996</v>
      </c>
      <c r="N186" t="str">
        <f t="shared" si="4"/>
        <v>Arabica</v>
      </c>
      <c r="O186" t="str">
        <f t="shared" si="5"/>
        <v>Light</v>
      </c>
    </row>
    <row r="187" spans="1:15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 cm="1">
        <f t="array" ref="F187">_xlfn.XLOOKUP(C187,customers!A186:$A$1001,customers!B186:$B$1001,,0)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4">
        <f>INDEX(products!$A$1:$G$49,MATCH(orders!$D187,products!$A$1:$A$49,0),MATCH(orders!K$1,products!$A$1:$G$1,0))</f>
        <v>0.5</v>
      </c>
      <c r="L187" s="6">
        <f>INDEX(products!$A$1:$G$49,MATCH(orders!$D377,products!$A$1:$A$49,0),MATCH(orders!L$1,products!$A$1:$G$1,0))</f>
        <v>3.375</v>
      </c>
      <c r="M187" s="6">
        <f>L187*E187</f>
        <v>16.875</v>
      </c>
      <c r="N187" t="str">
        <f t="shared" si="4"/>
        <v>Excelsa</v>
      </c>
      <c r="O187" t="str">
        <f t="shared" si="5"/>
        <v>Dark</v>
      </c>
    </row>
    <row r="188" spans="1:15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 cm="1">
        <f t="array" ref="F188">_xlfn.XLOOKUP(C188,customers!A187:$A$1001,customers!B187:$B$1001,,0)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4">
        <f>INDEX(products!$A$1:$G$49,MATCH(orders!$D188,products!$A$1:$A$49,0),MATCH(orders!K$1,products!$A$1:$G$1,0))</f>
        <v>2.5</v>
      </c>
      <c r="L188" s="6">
        <f>INDEX(products!$A$1:$G$49,MATCH(orders!$D401,products!$A$1:$A$49,0),MATCH(orders!L$1,products!$A$1:$G$1,0))</f>
        <v>27.945</v>
      </c>
      <c r="M188" s="6">
        <f>L188*E188</f>
        <v>83.835000000000008</v>
      </c>
      <c r="N188" t="str">
        <f t="shared" si="4"/>
        <v>Robusta</v>
      </c>
      <c r="O188" t="str">
        <f t="shared" si="5"/>
        <v>Medium</v>
      </c>
    </row>
    <row r="189" spans="1:15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 cm="1">
        <f t="array" ref="F189">_xlfn.XLOOKUP(C189,customers!A188:$A$1001,customers!B188:$B$1001,,0)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4">
        <f>INDEX(products!$A$1:$G$49,MATCH(orders!$D189,products!$A$1:$A$49,0),MATCH(orders!K$1,products!$A$1:$G$1,0))</f>
        <v>0.5</v>
      </c>
      <c r="L189" s="6">
        <f>INDEX(products!$A$1:$G$49,MATCH(orders!$D402,products!$A$1:$A$49,0),MATCH(orders!L$1,products!$A$1:$G$1,0))</f>
        <v>15.85</v>
      </c>
      <c r="M189" s="6">
        <f>L189*E189</f>
        <v>79.25</v>
      </c>
      <c r="N189" t="str">
        <f t="shared" si="4"/>
        <v>Liberica</v>
      </c>
      <c r="O189" t="str">
        <f t="shared" si="5"/>
        <v>Medium</v>
      </c>
    </row>
    <row r="190" spans="1:15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 cm="1">
        <f t="array" ref="F190">_xlfn.XLOOKUP(C190,customers!A189:$A$1001,customers!B189:$B$1001,,0)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4">
        <f>INDEX(products!$A$1:$G$49,MATCH(orders!$D190,products!$A$1:$A$49,0),MATCH(orders!K$1,products!$A$1:$G$1,0))</f>
        <v>0.2</v>
      </c>
      <c r="L190" s="6">
        <f>INDEX(products!$A$1:$G$49,MATCH(orders!$D404,products!$A$1:$A$49,0),MATCH(orders!L$1,products!$A$1:$G$1,0))</f>
        <v>8.9499999999999993</v>
      </c>
      <c r="M190" s="6">
        <f>L190*E190</f>
        <v>8.9499999999999993</v>
      </c>
      <c r="N190" t="str">
        <f t="shared" si="4"/>
        <v>Excelsa</v>
      </c>
      <c r="O190" t="str">
        <f t="shared" si="5"/>
        <v>Light</v>
      </c>
    </row>
    <row r="191" spans="1:15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 cm="1">
        <f t="array" ref="F191">_xlfn.XLOOKUP(C191,customers!A190:$A$1001,customers!B190:$B$1001,,0)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4">
        <f>INDEX(products!$A$1:$G$49,MATCH(orders!$D191,products!$A$1:$A$49,0),MATCH(orders!K$1,products!$A$1:$G$1,0))</f>
        <v>1</v>
      </c>
      <c r="L191" s="6">
        <f>INDEX(products!$A$1:$G$49,MATCH(orders!$D407,products!$A$1:$A$49,0),MATCH(orders!L$1,products!$A$1:$G$1,0))</f>
        <v>8.25</v>
      </c>
      <c r="M191" s="6">
        <f>L191*E191</f>
        <v>24.75</v>
      </c>
      <c r="N191" t="str">
        <f t="shared" si="4"/>
        <v>Liberica</v>
      </c>
      <c r="O191" t="str">
        <f t="shared" si="5"/>
        <v>Medium</v>
      </c>
    </row>
    <row r="192" spans="1:15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 cm="1">
        <f t="array" ref="F192">_xlfn.XLOOKUP(C192,customers!A191:$A$1001,customers!B191:$B$1001,,0)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4">
        <f>INDEX(products!$A$1:$G$49,MATCH(orders!$D192,products!$A$1:$A$49,0),MATCH(orders!K$1,products!$A$1:$G$1,0))</f>
        <v>2.5</v>
      </c>
      <c r="L192" s="6">
        <f>INDEX(products!$A$1:$G$49,MATCH(orders!$D409,products!$A$1:$A$49,0),MATCH(orders!L$1,products!$A$1:$G$1,0))</f>
        <v>8.25</v>
      </c>
      <c r="M192" s="6">
        <f>L192*E192</f>
        <v>8.25</v>
      </c>
      <c r="N192" t="str">
        <f t="shared" si="4"/>
        <v>Liberica</v>
      </c>
      <c r="O192" t="str">
        <f t="shared" si="5"/>
        <v>Medium</v>
      </c>
    </row>
    <row r="193" spans="1:15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 cm="1">
        <f t="array" ref="F193">_xlfn.XLOOKUP(C193,customers!A192:$A$1001,customers!B192:$B$1001,,0)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4">
        <f>INDEX(products!$A$1:$G$49,MATCH(orders!$D193,products!$A$1:$A$49,0),MATCH(orders!K$1,products!$A$1:$G$1,0))</f>
        <v>0.2</v>
      </c>
      <c r="L193" s="6">
        <f>INDEX(products!$A$1:$G$49,MATCH(orders!$D417,products!$A$1:$A$49,0),MATCH(orders!L$1,products!$A$1:$G$1,0))</f>
        <v>2.9849999999999999</v>
      </c>
      <c r="M193" s="6">
        <f>L193*E193</f>
        <v>14.924999999999999</v>
      </c>
      <c r="N193" t="str">
        <f t="shared" si="4"/>
        <v>Liberica</v>
      </c>
      <c r="O193" t="str">
        <f t="shared" si="5"/>
        <v>Dark</v>
      </c>
    </row>
    <row r="194" spans="1:15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 cm="1">
        <f t="array" ref="F194">_xlfn.XLOOKUP(C194,customers!A193:$A$1001,customers!B193:$B$1001,,0)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4">
        <f>INDEX(products!$A$1:$G$49,MATCH(orders!$D194,products!$A$1:$A$49,0),MATCH(orders!K$1,products!$A$1:$G$1,0))</f>
        <v>1</v>
      </c>
      <c r="L194" s="6">
        <f>INDEX(products!$A$1:$G$49,MATCH(orders!$D421,products!$A$1:$A$49,0),MATCH(orders!L$1,products!$A$1:$G$1,0))</f>
        <v>8.73</v>
      </c>
      <c r="M194" s="6">
        <f>L194*E194</f>
        <v>52.38</v>
      </c>
      <c r="N194" t="str">
        <f t="shared" si="4"/>
        <v>Excelsa</v>
      </c>
      <c r="O194" t="str">
        <f t="shared" si="5"/>
        <v>Dark</v>
      </c>
    </row>
    <row r="195" spans="1:15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 cm="1">
        <f t="array" ref="F195">_xlfn.XLOOKUP(C195,customers!A194:$A$1001,customers!B194:$B$1001,,0)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4">
        <f>INDEX(products!$A$1:$G$49,MATCH(orders!$D195,products!$A$1:$A$49,0),MATCH(orders!K$1,products!$A$1:$G$1,0))</f>
        <v>1</v>
      </c>
      <c r="L195" s="6">
        <f>INDEX(products!$A$1:$G$49,MATCH(orders!$D423,products!$A$1:$A$49,0),MATCH(orders!L$1,products!$A$1:$G$1,0))</f>
        <v>22.884999999999998</v>
      </c>
      <c r="M195" s="6">
        <f>L195*E195</f>
        <v>68.655000000000001</v>
      </c>
      <c r="N195" t="str">
        <f t="shared" ref="N195:N258" si="6">IF(I195="Rob", "Robusta",IF(I195="Exc","Excelsa",IF(I195="Ara","Arabica",IF(I195="Lib","Liberica",""))))</f>
        <v>Excelsa</v>
      </c>
      <c r="O195" t="str">
        <f t="shared" ref="O195:O258" si="7">IF(J195="M","Medium", IF(J195="L","Light",IF(J195="D","Dark","")))</f>
        <v>Light</v>
      </c>
    </row>
    <row r="196" spans="1:15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 cm="1">
        <f t="array" ref="F196">_xlfn.XLOOKUP(C196,customers!A195:$A$1001,customers!B195:$B$1001,,0)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4">
        <f>INDEX(products!$A$1:$G$49,MATCH(orders!$D196,products!$A$1:$A$49,0),MATCH(orders!K$1,products!$A$1:$G$1,0))</f>
        <v>0.5</v>
      </c>
      <c r="L196" s="6">
        <f>INDEX(products!$A$1:$G$49,MATCH(orders!$D426,products!$A$1:$A$49,0),MATCH(orders!L$1,products!$A$1:$G$1,0))</f>
        <v>8.91</v>
      </c>
      <c r="M196" s="6">
        <f>L196*E196</f>
        <v>44.55</v>
      </c>
      <c r="N196" t="str">
        <f t="shared" si="6"/>
        <v>Excelsa</v>
      </c>
      <c r="O196" t="str">
        <f t="shared" si="7"/>
        <v>Dark</v>
      </c>
    </row>
    <row r="197" spans="1:15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 cm="1">
        <f t="array" ref="F197">_xlfn.XLOOKUP(C197,customers!A196:$A$1001,customers!B196:$B$1001,,0)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4">
        <f>INDEX(products!$A$1:$G$49,MATCH(orders!$D197,products!$A$1:$A$49,0),MATCH(orders!K$1,products!$A$1:$G$1,0))</f>
        <v>1</v>
      </c>
      <c r="L197" s="6">
        <f>INDEX(products!$A$1:$G$49,MATCH(orders!$D432,products!$A$1:$A$49,0),MATCH(orders!L$1,products!$A$1:$G$1,0))</f>
        <v>2.6849999999999996</v>
      </c>
      <c r="M197" s="6">
        <f>L197*E197</f>
        <v>8.0549999999999997</v>
      </c>
      <c r="N197" t="str">
        <f t="shared" si="6"/>
        <v>Arabica</v>
      </c>
      <c r="O197" t="str">
        <f t="shared" si="7"/>
        <v>Light</v>
      </c>
    </row>
    <row r="198" spans="1:15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 cm="1">
        <f t="array" ref="F198">_xlfn.XLOOKUP(C198,customers!A197:$A$1001,customers!B197:$B$1001,,0)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4">
        <f>INDEX(products!$A$1:$G$49,MATCH(orders!$D198,products!$A$1:$A$49,0),MATCH(orders!K$1,products!$A$1:$G$1,0))</f>
        <v>0.5</v>
      </c>
      <c r="L198" s="6">
        <f>INDEX(products!$A$1:$G$49,MATCH(orders!$D433,products!$A$1:$A$49,0),MATCH(orders!L$1,products!$A$1:$G$1,0))</f>
        <v>27.945</v>
      </c>
      <c r="M198" s="6">
        <f>L198*E198</f>
        <v>167.67000000000002</v>
      </c>
      <c r="N198" t="str">
        <f t="shared" si="6"/>
        <v>Excelsa</v>
      </c>
      <c r="O198" t="str">
        <f t="shared" si="7"/>
        <v>Light</v>
      </c>
    </row>
    <row r="199" spans="1:15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 cm="1">
        <f t="array" ref="F199">_xlfn.XLOOKUP(C199,customers!A198:$A$1001,customers!B198:$B$1001,,0)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4">
        <f>INDEX(products!$A$1:$G$49,MATCH(orders!$D199,products!$A$1:$A$49,0),MATCH(orders!K$1,products!$A$1:$G$1,0))</f>
        <v>2.5</v>
      </c>
      <c r="L199" s="6">
        <f>INDEX(products!$A$1:$G$49,MATCH(orders!$D435,products!$A$1:$A$49,0),MATCH(orders!L$1,products!$A$1:$G$1,0))</f>
        <v>33.464999999999996</v>
      </c>
      <c r="M199" s="6">
        <f>L199*E199</f>
        <v>66.929999999999993</v>
      </c>
      <c r="N199" t="str">
        <f t="shared" si="6"/>
        <v>Liberica</v>
      </c>
      <c r="O199" t="str">
        <f t="shared" si="7"/>
        <v>Dark</v>
      </c>
    </row>
    <row r="200" spans="1:15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e" cm="1">
        <f t="array" ref="F200">_xlfn.XLOOKUP(C200,customers!A199:$A$1001,customers!B199:$B$1001,,0)</f>
        <v>#N/A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4">
        <f>INDEX(products!$A$1:$G$49,MATCH(orders!$D200,products!$A$1:$A$49,0),MATCH(orders!K$1,products!$A$1:$G$1,0))</f>
        <v>2.5</v>
      </c>
      <c r="L200" s="6">
        <f>INDEX(products!$A$1:$G$49,MATCH(orders!$D436,products!$A$1:$A$49,0),MATCH(orders!L$1,products!$A$1:$G$1,0))</f>
        <v>11.25</v>
      </c>
      <c r="M200" s="6">
        <f>L200*E200</f>
        <v>33.75</v>
      </c>
      <c r="N200" t="str">
        <f t="shared" si="6"/>
        <v>Liberica</v>
      </c>
      <c r="O200" t="str">
        <f t="shared" si="7"/>
        <v>Dark</v>
      </c>
    </row>
    <row r="201" spans="1:15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e" cm="1">
        <f t="array" ref="F201">_xlfn.XLOOKUP(C201,customers!A200:$A$1001,customers!B200:$B$1001,,0)</f>
        <v>#N/A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4">
        <f>INDEX(products!$A$1:$G$49,MATCH(orders!$D201,products!$A$1:$A$49,0),MATCH(orders!K$1,products!$A$1:$G$1,0))</f>
        <v>0.5</v>
      </c>
      <c r="L201" s="6">
        <f>INDEX(products!$A$1:$G$49,MATCH(orders!$D444,products!$A$1:$A$49,0),MATCH(orders!L$1,products!$A$1:$G$1,0))</f>
        <v>7.169999999999999</v>
      </c>
      <c r="M201" s="6">
        <f>L201*E201</f>
        <v>28.679999999999996</v>
      </c>
      <c r="N201" t="str">
        <f t="shared" si="6"/>
        <v>Liberica</v>
      </c>
      <c r="O201" t="str">
        <f t="shared" si="7"/>
        <v>Light</v>
      </c>
    </row>
    <row r="202" spans="1:15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e" cm="1">
        <f t="array" ref="F202">_xlfn.XLOOKUP(C202,customers!A201:$A$1001,customers!B201:$B$1001,,0)</f>
        <v>#N/A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4">
        <f>INDEX(products!$A$1:$G$49,MATCH(orders!$D202,products!$A$1:$A$49,0),MATCH(orders!K$1,products!$A$1:$G$1,0))</f>
        <v>1</v>
      </c>
      <c r="L202" s="6">
        <f>INDEX(products!$A$1:$G$49,MATCH(orders!$D446,products!$A$1:$A$49,0),MATCH(orders!L$1,products!$A$1:$G$1,0))</f>
        <v>4.125</v>
      </c>
      <c r="M202" s="6">
        <f>L202*E202</f>
        <v>12.375</v>
      </c>
      <c r="N202" t="str">
        <f t="shared" si="6"/>
        <v>Excelsa</v>
      </c>
      <c r="O202" t="str">
        <f t="shared" si="7"/>
        <v>Medium</v>
      </c>
    </row>
    <row r="203" spans="1:15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 cm="1">
        <f t="array" ref="F203">_xlfn.XLOOKUP(C203,customers!A202:$A$1001,customers!B202:$B$1001,,0)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4">
        <f>INDEX(products!$A$1:$G$49,MATCH(orders!$D203,products!$A$1:$A$49,0),MATCH(orders!K$1,products!$A$1:$G$1,0))</f>
        <v>0.5</v>
      </c>
      <c r="L203" s="6">
        <f>INDEX(products!$A$1:$G$49,MATCH(orders!$D447,products!$A$1:$A$49,0),MATCH(orders!L$1,products!$A$1:$G$1,0))</f>
        <v>33.464999999999996</v>
      </c>
      <c r="M203" s="6">
        <f>L203*E203</f>
        <v>200.78999999999996</v>
      </c>
      <c r="N203" t="str">
        <f t="shared" si="6"/>
        <v>Liberica</v>
      </c>
      <c r="O203" t="str">
        <f t="shared" si="7"/>
        <v>Light</v>
      </c>
    </row>
    <row r="204" spans="1:15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 cm="1">
        <f t="array" ref="F204">_xlfn.XLOOKUP(C204,customers!A203:$A$1001,customers!B203:$B$1001,,0)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4">
        <f>INDEX(products!$A$1:$G$49,MATCH(orders!$D204,products!$A$1:$A$49,0),MATCH(orders!K$1,products!$A$1:$G$1,0))</f>
        <v>2.5</v>
      </c>
      <c r="L204" s="6">
        <f>INDEX(products!$A$1:$G$49,MATCH(orders!$D459,products!$A$1:$A$49,0),MATCH(orders!L$1,products!$A$1:$G$1,0))</f>
        <v>9.51</v>
      </c>
      <c r="M204" s="6">
        <f>L204*E204</f>
        <v>57.06</v>
      </c>
      <c r="N204" t="str">
        <f t="shared" si="6"/>
        <v>Liberica</v>
      </c>
      <c r="O204" t="str">
        <f t="shared" si="7"/>
        <v>Dark</v>
      </c>
    </row>
    <row r="205" spans="1:15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 cm="1">
        <f t="array" ref="F205">_xlfn.XLOOKUP(C205,customers!A204:$A$1001,customers!B204:$B$1001,,0)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4">
        <f>INDEX(products!$A$1:$G$49,MATCH(orders!$D205,products!$A$1:$A$49,0),MATCH(orders!K$1,products!$A$1:$G$1,0))</f>
        <v>0.2</v>
      </c>
      <c r="L205" s="6">
        <f>INDEX(products!$A$1:$G$49,MATCH(orders!$D463,products!$A$1:$A$49,0),MATCH(orders!L$1,products!$A$1:$G$1,0))</f>
        <v>2.6849999999999996</v>
      </c>
      <c r="M205" s="6">
        <f>L205*E205</f>
        <v>2.6849999999999996</v>
      </c>
      <c r="N205" t="str">
        <f t="shared" si="6"/>
        <v>Liberica</v>
      </c>
      <c r="O205" t="str">
        <f t="shared" si="7"/>
        <v>Light</v>
      </c>
    </row>
    <row r="206" spans="1:15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 cm="1">
        <f t="array" ref="F206">_xlfn.XLOOKUP(C206,customers!A205:$A$1001,customers!B205:$B$1001,,0)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4">
        <f>INDEX(products!$A$1:$G$49,MATCH(orders!$D206,products!$A$1:$A$49,0),MATCH(orders!K$1,products!$A$1:$G$1,0))</f>
        <v>1</v>
      </c>
      <c r="L206" s="6">
        <f>INDEX(products!$A$1:$G$49,MATCH(orders!$D476,products!$A$1:$A$49,0),MATCH(orders!L$1,products!$A$1:$G$1,0))</f>
        <v>31.624999999999996</v>
      </c>
      <c r="M206" s="6">
        <f>L206*E206</f>
        <v>189.74999999999997</v>
      </c>
      <c r="N206" t="str">
        <f t="shared" si="6"/>
        <v>Excelsa</v>
      </c>
      <c r="O206" t="str">
        <f t="shared" si="7"/>
        <v>Medium</v>
      </c>
    </row>
    <row r="207" spans="1:15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 cm="1">
        <f t="array" ref="F207">_xlfn.XLOOKUP(C207,customers!A206:$A$1001,customers!B206:$B$1001,,0)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4">
        <f>INDEX(products!$A$1:$G$49,MATCH(orders!$D207,products!$A$1:$A$49,0),MATCH(orders!K$1,products!$A$1:$G$1,0))</f>
        <v>0.2</v>
      </c>
      <c r="L207" s="6">
        <f>INDEX(products!$A$1:$G$49,MATCH(orders!$D481,products!$A$1:$A$49,0),MATCH(orders!L$1,products!$A$1:$G$1,0))</f>
        <v>31.624999999999996</v>
      </c>
      <c r="M207" s="6">
        <f>L207*E207</f>
        <v>94.874999999999986</v>
      </c>
      <c r="N207" t="str">
        <f t="shared" si="6"/>
        <v>Robusta</v>
      </c>
      <c r="O207" t="str">
        <f t="shared" si="7"/>
        <v>Dark</v>
      </c>
    </row>
    <row r="208" spans="1:15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 cm="1">
        <f t="array" ref="F208">_xlfn.XLOOKUP(C208,customers!A207:$A$1001,customers!B207:$B$1001,,0)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4">
        <f>INDEX(products!$A$1:$G$49,MATCH(orders!$D208,products!$A$1:$A$49,0),MATCH(orders!K$1,products!$A$1:$G$1,0))</f>
        <v>1</v>
      </c>
      <c r="L208" s="6">
        <f>INDEX(products!$A$1:$G$49,MATCH(orders!$D483,products!$A$1:$A$49,0),MATCH(orders!L$1,products!$A$1:$G$1,0))</f>
        <v>11.95</v>
      </c>
      <c r="M208" s="6">
        <f>L208*E208</f>
        <v>23.9</v>
      </c>
      <c r="N208" t="str">
        <f t="shared" si="6"/>
        <v>Arabica</v>
      </c>
      <c r="O208" t="str">
        <f t="shared" si="7"/>
        <v>Medium</v>
      </c>
    </row>
    <row r="209" spans="1:15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 cm="1">
        <f t="array" ref="F209">_xlfn.XLOOKUP(C209,customers!A208:$A$1001,customers!B208:$B$1001,,0)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4">
        <f>INDEX(products!$A$1:$G$49,MATCH(orders!$D209,products!$A$1:$A$49,0),MATCH(orders!K$1,products!$A$1:$G$1,0))</f>
        <v>0.5</v>
      </c>
      <c r="L209" s="6">
        <f>INDEX(products!$A$1:$G$49,MATCH(orders!$D491,products!$A$1:$A$49,0),MATCH(orders!L$1,products!$A$1:$G$1,0))</f>
        <v>15.85</v>
      </c>
      <c r="M209" s="6">
        <f>L209*E209</f>
        <v>95.1</v>
      </c>
      <c r="N209" t="str">
        <f t="shared" si="6"/>
        <v>Arabica</v>
      </c>
      <c r="O209" t="str">
        <f t="shared" si="7"/>
        <v>Medium</v>
      </c>
    </row>
    <row r="210" spans="1:15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 cm="1">
        <f t="array" ref="F210">_xlfn.XLOOKUP(C210,customers!A209:$A$1001,customers!B209:$B$1001,,0)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4">
        <f>INDEX(products!$A$1:$G$49,MATCH(orders!$D210,products!$A$1:$A$49,0),MATCH(orders!K$1,products!$A$1:$G$1,0))</f>
        <v>0.5</v>
      </c>
      <c r="L210" s="6">
        <f>INDEX(products!$A$1:$G$49,MATCH(orders!$D497,products!$A$1:$A$49,0),MATCH(orders!L$1,products!$A$1:$G$1,0))</f>
        <v>15.85</v>
      </c>
      <c r="M210" s="6">
        <f>L210*E210</f>
        <v>63.4</v>
      </c>
      <c r="N210" t="str">
        <f t="shared" si="6"/>
        <v>Excelsa</v>
      </c>
      <c r="O210" t="str">
        <f t="shared" si="7"/>
        <v>Dark</v>
      </c>
    </row>
    <row r="211" spans="1:15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 cm="1">
        <f t="array" ref="F211">_xlfn.XLOOKUP(C211,customers!A210:$A$1001,customers!B210:$B$1001,,0)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4">
        <f>INDEX(products!$A$1:$G$49,MATCH(orders!$D211,products!$A$1:$A$49,0),MATCH(orders!K$1,products!$A$1:$G$1,0))</f>
        <v>0.5</v>
      </c>
      <c r="L211" s="6">
        <f>INDEX(products!$A$1:$G$49,MATCH(orders!$D504,products!$A$1:$A$49,0),MATCH(orders!L$1,products!$A$1:$G$1,0))</f>
        <v>4.125</v>
      </c>
      <c r="M211" s="6">
        <f>L211*E211</f>
        <v>4.125</v>
      </c>
      <c r="N211" t="str">
        <f t="shared" si="6"/>
        <v>Arabica</v>
      </c>
      <c r="O211" t="str">
        <f t="shared" si="7"/>
        <v>Medium</v>
      </c>
    </row>
    <row r="212" spans="1:15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 cm="1">
        <f t="array" ref="F212">_xlfn.XLOOKUP(C212,customers!A211:$A$1001,customers!B211:$B$1001,,0)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4">
        <f>INDEX(products!$A$1:$G$49,MATCH(orders!$D212,products!$A$1:$A$49,0),MATCH(orders!K$1,products!$A$1:$G$1,0))</f>
        <v>1</v>
      </c>
      <c r="L212" s="6">
        <f>INDEX(products!$A$1:$G$49,MATCH(orders!$D506,products!$A$1:$A$49,0),MATCH(orders!L$1,products!$A$1:$G$1,0))</f>
        <v>4.7549999999999999</v>
      </c>
      <c r="M212" s="6">
        <f>L212*E212</f>
        <v>19.02</v>
      </c>
      <c r="N212" t="str">
        <f t="shared" si="6"/>
        <v>Liberica</v>
      </c>
      <c r="O212" t="str">
        <f t="shared" si="7"/>
        <v>Dark</v>
      </c>
    </row>
    <row r="213" spans="1:15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 cm="1">
        <f t="array" ref="F213">_xlfn.XLOOKUP(C213,customers!A212:$A$1001,customers!B212:$B$1001,,0)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4">
        <f>INDEX(products!$A$1:$G$49,MATCH(orders!$D213,products!$A$1:$A$49,0),MATCH(orders!K$1,products!$A$1:$G$1,0))</f>
        <v>0.5</v>
      </c>
      <c r="L213" s="6">
        <f>INDEX(products!$A$1:$G$49,MATCH(orders!$D518,products!$A$1:$A$49,0),MATCH(orders!L$1,products!$A$1:$G$1,0))</f>
        <v>20.584999999999997</v>
      </c>
      <c r="M213" s="6">
        <f>L213*E213</f>
        <v>123.50999999999999</v>
      </c>
      <c r="N213" t="str">
        <f t="shared" si="6"/>
        <v>Excelsa</v>
      </c>
      <c r="O213" t="str">
        <f t="shared" si="7"/>
        <v>Light</v>
      </c>
    </row>
    <row r="214" spans="1:15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 cm="1">
        <f t="array" ref="F214">_xlfn.XLOOKUP(C214,customers!A213:$A$1001,customers!B213:$B$1001,,0)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4">
        <f>INDEX(products!$A$1:$G$49,MATCH(orders!$D214,products!$A$1:$A$49,0),MATCH(orders!K$1,products!$A$1:$G$1,0))</f>
        <v>0.2</v>
      </c>
      <c r="L214" s="6">
        <f>INDEX(products!$A$1:$G$49,MATCH(orders!$D521,products!$A$1:$A$49,0),MATCH(orders!L$1,products!$A$1:$G$1,0))</f>
        <v>5.97</v>
      </c>
      <c r="M214" s="6">
        <f>L214*E214</f>
        <v>23.88</v>
      </c>
      <c r="N214" t="str">
        <f t="shared" si="6"/>
        <v>Excelsa</v>
      </c>
      <c r="O214" t="str">
        <f t="shared" si="7"/>
        <v>Dark</v>
      </c>
    </row>
    <row r="215" spans="1:15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 cm="1">
        <f t="array" ref="F215">_xlfn.XLOOKUP(C215,customers!A214:$A$1001,customers!B214:$B$1001,,0)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4">
        <f>INDEX(products!$A$1:$G$49,MATCH(orders!$D215,products!$A$1:$A$49,0),MATCH(orders!K$1,products!$A$1:$G$1,0))</f>
        <v>2.5</v>
      </c>
      <c r="L215" s="6">
        <f>INDEX(products!$A$1:$G$49,MATCH(orders!$D551,products!$A$1:$A$49,0),MATCH(orders!L$1,products!$A$1:$G$1,0))</f>
        <v>4.4550000000000001</v>
      </c>
      <c r="M215" s="6">
        <f>L215*E215</f>
        <v>4.4550000000000001</v>
      </c>
      <c r="N215" t="str">
        <f t="shared" si="6"/>
        <v>Robusta</v>
      </c>
      <c r="O215" t="str">
        <f t="shared" si="7"/>
        <v>Dark</v>
      </c>
    </row>
    <row r="216" spans="1:15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 cm="1">
        <f t="array" ref="F216">_xlfn.XLOOKUP(C216,customers!A215:$A$1001,customers!B215:$B$1001,,0)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4">
        <f>INDEX(products!$A$1:$G$49,MATCH(orders!$D216,products!$A$1:$A$49,0),MATCH(orders!K$1,products!$A$1:$G$1,0))</f>
        <v>1</v>
      </c>
      <c r="L216" s="6">
        <f>INDEX(products!$A$1:$G$49,MATCH(orders!$D566,products!$A$1:$A$49,0),MATCH(orders!L$1,products!$A$1:$G$1,0))</f>
        <v>7.169999999999999</v>
      </c>
      <c r="M216" s="6">
        <f>L216*E216</f>
        <v>14.339999999999998</v>
      </c>
      <c r="N216" t="str">
        <f t="shared" si="6"/>
        <v>Liberica</v>
      </c>
      <c r="O216" t="str">
        <f t="shared" si="7"/>
        <v>Light</v>
      </c>
    </row>
    <row r="217" spans="1:15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 cm="1">
        <f t="array" ref="F217">_xlfn.XLOOKUP(C217,customers!A216:$A$1001,customers!B216:$B$1001,,0)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4">
        <f>INDEX(products!$A$1:$G$49,MATCH(orders!$D217,products!$A$1:$A$49,0),MATCH(orders!K$1,products!$A$1:$G$1,0))</f>
        <v>0.2</v>
      </c>
      <c r="L217" s="6">
        <f>INDEX(products!$A$1:$G$49,MATCH(orders!$D569,products!$A$1:$A$49,0),MATCH(orders!L$1,products!$A$1:$G$1,0))</f>
        <v>27.484999999999996</v>
      </c>
      <c r="M217" s="6">
        <f>L217*E217</f>
        <v>164.90999999999997</v>
      </c>
      <c r="N217" t="str">
        <f t="shared" si="6"/>
        <v>Liberica</v>
      </c>
      <c r="O217" t="str">
        <f t="shared" si="7"/>
        <v>Dark</v>
      </c>
    </row>
    <row r="218" spans="1:15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 cm="1">
        <f t="array" ref="F218">_xlfn.XLOOKUP(C218,customers!A217:$A$1001,customers!B217:$B$1001,,0)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4">
        <f>INDEX(products!$A$1:$G$49,MATCH(orders!$D218,products!$A$1:$A$49,0),MATCH(orders!K$1,products!$A$1:$G$1,0))</f>
        <v>1</v>
      </c>
      <c r="L218" s="6">
        <f>INDEX(products!$A$1:$G$49,MATCH(orders!$D581,products!$A$1:$A$49,0),MATCH(orders!L$1,products!$A$1:$G$1,0))</f>
        <v>6.75</v>
      </c>
      <c r="M218" s="6">
        <f>L218*E218</f>
        <v>27</v>
      </c>
      <c r="N218" t="str">
        <f t="shared" si="6"/>
        <v>Liberica</v>
      </c>
      <c r="O218" t="str">
        <f t="shared" si="7"/>
        <v>Medium</v>
      </c>
    </row>
    <row r="219" spans="1:15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 cm="1">
        <f t="array" ref="F219">_xlfn.XLOOKUP(C219,customers!A218:$A$1001,customers!B218:$B$1001,,0)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4">
        <f>INDEX(products!$A$1:$G$49,MATCH(orders!$D219,products!$A$1:$A$49,0),MATCH(orders!K$1,products!$A$1:$G$1,0))</f>
        <v>0.5</v>
      </c>
      <c r="L219" s="6">
        <f>INDEX(products!$A$1:$G$49,MATCH(orders!$D583,products!$A$1:$A$49,0),MATCH(orders!L$1,products!$A$1:$G$1,0))</f>
        <v>8.91</v>
      </c>
      <c r="M219" s="6">
        <f>L219*E219</f>
        <v>35.64</v>
      </c>
      <c r="N219" t="str">
        <f t="shared" si="6"/>
        <v>Excelsa</v>
      </c>
      <c r="O219" t="str">
        <f t="shared" si="7"/>
        <v>Light</v>
      </c>
    </row>
    <row r="220" spans="1:15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 cm="1">
        <f t="array" ref="F220">_xlfn.XLOOKUP(C220,customers!A219:$A$1001,customers!B219:$B$1001,,0)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4">
        <f>INDEX(products!$A$1:$G$49,MATCH(orders!$D220,products!$A$1:$A$49,0),MATCH(orders!K$1,products!$A$1:$G$1,0))</f>
        <v>1</v>
      </c>
      <c r="L220" s="6">
        <f>INDEX(products!$A$1:$G$49,MATCH(orders!$D584,products!$A$1:$A$49,0),MATCH(orders!L$1,products!$A$1:$G$1,0))</f>
        <v>12.15</v>
      </c>
      <c r="M220" s="6">
        <f>L220*E220</f>
        <v>60.75</v>
      </c>
      <c r="N220" t="str">
        <f t="shared" si="6"/>
        <v>Arabica</v>
      </c>
      <c r="O220" t="str">
        <f t="shared" si="7"/>
        <v>Medium</v>
      </c>
    </row>
    <row r="221" spans="1:15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 cm="1">
        <f t="array" ref="F221">_xlfn.XLOOKUP(C221,customers!A220:$A$1001,customers!B220:$B$1001,,0)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4">
        <f>INDEX(products!$A$1:$G$49,MATCH(orders!$D221,products!$A$1:$A$49,0),MATCH(orders!K$1,products!$A$1:$G$1,0))</f>
        <v>0.2</v>
      </c>
      <c r="L221" s="6">
        <f>INDEX(products!$A$1:$G$49,MATCH(orders!$D588,products!$A$1:$A$49,0),MATCH(orders!L$1,products!$A$1:$G$1,0))</f>
        <v>27.484999999999996</v>
      </c>
      <c r="M221" s="6">
        <f>L221*E221</f>
        <v>82.454999999999984</v>
      </c>
      <c r="N221" t="str">
        <f t="shared" si="6"/>
        <v>Robusta</v>
      </c>
      <c r="O221" t="str">
        <f t="shared" si="7"/>
        <v>Light</v>
      </c>
    </row>
    <row r="222" spans="1:15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 cm="1">
        <f t="array" ref="F222">_xlfn.XLOOKUP(C222,customers!A221:$A$1001,customers!B221:$B$1001,,0)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4">
        <f>INDEX(products!$A$1:$G$49,MATCH(orders!$D222,products!$A$1:$A$49,0),MATCH(orders!K$1,products!$A$1:$G$1,0))</f>
        <v>0.2</v>
      </c>
      <c r="L222" s="6">
        <f>INDEX(products!$A$1:$G$49,MATCH(orders!$D609,products!$A$1:$A$49,0),MATCH(orders!L$1,products!$A$1:$G$1,0))</f>
        <v>3.645</v>
      </c>
      <c r="M222" s="6">
        <f>L222*E222</f>
        <v>18.225000000000001</v>
      </c>
      <c r="N222" t="str">
        <f t="shared" si="6"/>
        <v>Robusta</v>
      </c>
      <c r="O222" t="str">
        <f t="shared" si="7"/>
        <v>Medium</v>
      </c>
    </row>
    <row r="223" spans="1:15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 cm="1">
        <f t="array" ref="F223">_xlfn.XLOOKUP(C223,customers!A222:$A$1001,customers!B222:$B$1001,,0)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4">
        <f>INDEX(products!$A$1:$G$49,MATCH(orders!$D223,products!$A$1:$A$49,0),MATCH(orders!K$1,products!$A$1:$G$1,0))</f>
        <v>1</v>
      </c>
      <c r="L223" s="6">
        <f>INDEX(products!$A$1:$G$49,MATCH(orders!$D642,products!$A$1:$A$49,0),MATCH(orders!L$1,products!$A$1:$G$1,0))</f>
        <v>27.484999999999996</v>
      </c>
      <c r="M223" s="6">
        <f>L223*E223</f>
        <v>164.90999999999997</v>
      </c>
      <c r="N223" t="str">
        <f t="shared" si="6"/>
        <v>Arabica</v>
      </c>
      <c r="O223" t="str">
        <f t="shared" si="7"/>
        <v>Light</v>
      </c>
    </row>
    <row r="224" spans="1:15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 cm="1">
        <f t="array" ref="F224">_xlfn.XLOOKUP(C224,customers!A223:$A$1001,customers!B223:$B$1001,,0)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4">
        <f>INDEX(products!$A$1:$G$49,MATCH(orders!$D224,products!$A$1:$A$49,0),MATCH(orders!K$1,products!$A$1:$G$1,0))</f>
        <v>0.5</v>
      </c>
      <c r="L224" s="6">
        <f>INDEX(products!$A$1:$G$49,MATCH(orders!$D690,products!$A$1:$A$49,0),MATCH(orders!L$1,products!$A$1:$G$1,0))</f>
        <v>12.95</v>
      </c>
      <c r="M224" s="6">
        <f>L224*E224</f>
        <v>38.849999999999994</v>
      </c>
      <c r="N224" t="str">
        <f t="shared" si="6"/>
        <v>Liberica</v>
      </c>
      <c r="O224" t="str">
        <f t="shared" si="7"/>
        <v>Dark</v>
      </c>
    </row>
    <row r="225" spans="1:15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 cm="1">
        <f t="array" ref="F225">_xlfn.XLOOKUP(C225,customers!A224:$A$1001,customers!B224:$B$1001,,0)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4">
        <f>INDEX(products!$A$1:$G$49,MATCH(orders!$D225,products!$A$1:$A$49,0),MATCH(orders!K$1,products!$A$1:$G$1,0))</f>
        <v>1</v>
      </c>
      <c r="L225" s="6">
        <f>INDEX(products!$A$1:$G$49,MATCH(orders!$D699,products!$A$1:$A$49,0),MATCH(orders!L$1,products!$A$1:$G$1,0))</f>
        <v>6.75</v>
      </c>
      <c r="M225" s="6">
        <f>L225*E225</f>
        <v>27</v>
      </c>
      <c r="N225" t="str">
        <f t="shared" si="6"/>
        <v>Excelsa</v>
      </c>
      <c r="O225" t="str">
        <f t="shared" si="7"/>
        <v>Light</v>
      </c>
    </row>
    <row r="226" spans="1:15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 cm="1">
        <f t="array" ref="F226">_xlfn.XLOOKUP(C226,customers!A225:$A$1001,customers!B225:$B$1001,,0)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4">
        <f>INDEX(products!$A$1:$G$49,MATCH(orders!$D226,products!$A$1:$A$49,0),MATCH(orders!K$1,products!$A$1:$G$1,0))</f>
        <v>2.5</v>
      </c>
      <c r="L226" s="6">
        <f>INDEX(products!$A$1:$G$49,MATCH(orders!$D702,products!$A$1:$A$49,0),MATCH(orders!L$1,products!$A$1:$G$1,0))</f>
        <v>9.51</v>
      </c>
      <c r="M226" s="6">
        <f>L226*E226</f>
        <v>38.04</v>
      </c>
      <c r="N226" t="str">
        <f t="shared" si="6"/>
        <v>Liberica</v>
      </c>
      <c r="O226" t="str">
        <f t="shared" si="7"/>
        <v>Dark</v>
      </c>
    </row>
    <row r="227" spans="1:15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 cm="1">
        <f t="array" ref="F227">_xlfn.XLOOKUP(C227,customers!A226:$A$1001,customers!B226:$B$1001,,0)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4">
        <f>INDEX(products!$A$1:$G$49,MATCH(orders!$D227,products!$A$1:$A$49,0),MATCH(orders!K$1,products!$A$1:$G$1,0))</f>
        <v>0.2</v>
      </c>
      <c r="L227" s="6">
        <f>INDEX(products!$A$1:$G$49,MATCH(orders!$D731,products!$A$1:$A$49,0),MATCH(orders!L$1,products!$A$1:$G$1,0))</f>
        <v>4.3650000000000002</v>
      </c>
      <c r="M227" s="6">
        <f>L227*E227</f>
        <v>17.46</v>
      </c>
      <c r="N227" t="str">
        <f t="shared" si="6"/>
        <v>Robusta</v>
      </c>
      <c r="O227" t="str">
        <f t="shared" si="7"/>
        <v>Light</v>
      </c>
    </row>
    <row r="228" spans="1:15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 cm="1">
        <f t="array" ref="F228">_xlfn.XLOOKUP(C228,customers!A227:$A$1001,customers!B227:$B$1001,,0)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4">
        <f>INDEX(products!$A$1:$G$49,MATCH(orders!$D228,products!$A$1:$A$49,0),MATCH(orders!K$1,products!$A$1:$G$1,0))</f>
        <v>2.5</v>
      </c>
      <c r="L228" s="6">
        <f>INDEX(products!$A$1:$G$49,MATCH(orders!$D734,products!$A$1:$A$49,0),MATCH(orders!L$1,products!$A$1:$G$1,0))</f>
        <v>4.4550000000000001</v>
      </c>
      <c r="M228" s="6">
        <f>L228*E228</f>
        <v>22.274999999999999</v>
      </c>
      <c r="N228" t="str">
        <f t="shared" si="6"/>
        <v>Arabica</v>
      </c>
      <c r="O228" t="str">
        <f t="shared" si="7"/>
        <v>Medium</v>
      </c>
    </row>
    <row r="229" spans="1:15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 cm="1">
        <f t="array" ref="F229">_xlfn.XLOOKUP(C229,customers!A228:$A$1001,customers!B228:$B$1001,,0)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4">
        <f>INDEX(products!$A$1:$G$49,MATCH(orders!$D229,products!$A$1:$A$49,0),MATCH(orders!K$1,products!$A$1:$G$1,0))</f>
        <v>0.2</v>
      </c>
      <c r="L229" s="6">
        <f>INDEX(products!$A$1:$G$49,MATCH(orders!$D749,products!$A$1:$A$49,0),MATCH(orders!L$1,products!$A$1:$G$1,0))</f>
        <v>8.73</v>
      </c>
      <c r="M229" s="6">
        <f>L229*E229</f>
        <v>52.38</v>
      </c>
      <c r="N229" t="str">
        <f t="shared" si="6"/>
        <v>Robusta</v>
      </c>
      <c r="O229" t="str">
        <f t="shared" si="7"/>
        <v>Dark</v>
      </c>
    </row>
    <row r="230" spans="1:15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 cm="1">
        <f t="array" ref="F230">_xlfn.XLOOKUP(C230,customers!A229:$A$1001,customers!B229:$B$1001,,0)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4">
        <f>INDEX(products!$A$1:$G$49,MATCH(orders!$D230,products!$A$1:$A$49,0),MATCH(orders!K$1,products!$A$1:$G$1,0))</f>
        <v>0.2</v>
      </c>
      <c r="L230" s="6">
        <f>INDEX(products!$A$1:$G$49,MATCH(orders!$D758,products!$A$1:$A$49,0),MATCH(orders!L$1,products!$A$1:$G$1,0))</f>
        <v>8.9499999999999993</v>
      </c>
      <c r="M230" s="6">
        <f>L230*E230</f>
        <v>44.75</v>
      </c>
      <c r="N230" t="str">
        <f t="shared" si="6"/>
        <v>Robusta</v>
      </c>
      <c r="O230" t="str">
        <f t="shared" si="7"/>
        <v>Light</v>
      </c>
    </row>
    <row r="231" spans="1:15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 cm="1">
        <f t="array" ref="F231">_xlfn.XLOOKUP(C231,customers!A230:$A$1001,customers!B230:$B$1001,,0)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4">
        <f>INDEX(products!$A$1:$G$49,MATCH(orders!$D231,products!$A$1:$A$49,0),MATCH(orders!K$1,products!$A$1:$G$1,0))</f>
        <v>0.2</v>
      </c>
      <c r="L231" s="6">
        <f>INDEX(products!$A$1:$G$49,MATCH(orders!$D760,products!$A$1:$A$49,0),MATCH(orders!L$1,products!$A$1:$G$1,0))</f>
        <v>8.9499999999999993</v>
      </c>
      <c r="M231" s="6">
        <f>L231*E231</f>
        <v>17.899999999999999</v>
      </c>
      <c r="N231" t="str">
        <f t="shared" si="6"/>
        <v>Liberica</v>
      </c>
      <c r="O231" t="str">
        <f t="shared" si="7"/>
        <v>Medium</v>
      </c>
    </row>
    <row r="232" spans="1:15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 cm="1">
        <f t="array" ref="F232">_xlfn.XLOOKUP(C232,customers!A231:$A$1001,customers!B231:$B$1001,,0)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4">
        <f>INDEX(products!$A$1:$G$49,MATCH(orders!$D232,products!$A$1:$A$49,0),MATCH(orders!K$1,products!$A$1:$G$1,0))</f>
        <v>2.5</v>
      </c>
      <c r="L232" s="6">
        <f>INDEX(products!$A$1:$G$49,MATCH(orders!$D822,products!$A$1:$A$49,0),MATCH(orders!L$1,products!$A$1:$G$1,0))</f>
        <v>13.75</v>
      </c>
      <c r="M232" s="6">
        <f>L232*E232</f>
        <v>27.5</v>
      </c>
      <c r="N232" t="str">
        <f t="shared" si="6"/>
        <v>Arabica</v>
      </c>
      <c r="O232" t="str">
        <f t="shared" si="7"/>
        <v>Medium</v>
      </c>
    </row>
    <row r="233" spans="1:15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 cm="1">
        <f t="array" ref="F233">_xlfn.XLOOKUP(C233,customers!A232:$A$1001,customers!B232:$B$1001,,0)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4">
        <f>INDEX(products!$A$1:$G$49,MATCH(orders!$D233,products!$A$1:$A$49,0),MATCH(orders!K$1,products!$A$1:$G$1,0))</f>
        <v>0.2</v>
      </c>
      <c r="L233" s="6">
        <f>INDEX(products!$A$1:$G$49,MATCH(orders!$D865,products!$A$1:$A$49,0),MATCH(orders!L$1,products!$A$1:$G$1,0))</f>
        <v>14.55</v>
      </c>
      <c r="M233" s="6">
        <f>L233*E233</f>
        <v>29.1</v>
      </c>
      <c r="N233" t="str">
        <f t="shared" si="6"/>
        <v>Liberica</v>
      </c>
      <c r="O233" t="str">
        <f t="shared" si="7"/>
        <v>Medium</v>
      </c>
    </row>
    <row r="234" spans="1:15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 cm="1">
        <f t="array" ref="F234">_xlfn.XLOOKUP(C234,customers!A233:$A$1001,customers!B233:$B$1001,,0)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4">
        <f>INDEX(products!$A$1:$G$49,MATCH(orders!$D234,products!$A$1:$A$49,0),MATCH(orders!K$1,products!$A$1:$G$1,0))</f>
        <v>0.2</v>
      </c>
      <c r="L234" s="6">
        <f>INDEX(products!$A$1:$G$49,MATCH(orders!$D873,products!$A$1:$A$49,0),MATCH(orders!L$1,products!$A$1:$G$1,0))</f>
        <v>14.85</v>
      </c>
      <c r="M234" s="6">
        <f>L234*E234</f>
        <v>74.25</v>
      </c>
      <c r="N234" t="str">
        <f t="shared" si="6"/>
        <v>Liberica</v>
      </c>
      <c r="O234" t="str">
        <f t="shared" si="7"/>
        <v>Light</v>
      </c>
    </row>
    <row r="235" spans="1:15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 cm="1">
        <f t="array" ref="F235">_xlfn.XLOOKUP(C235,customers!A234:$A$1001,customers!B234:$B$1001,,0)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4">
        <f>INDEX(products!$A$1:$G$49,MATCH(orders!$D235,products!$A$1:$A$49,0),MATCH(orders!K$1,products!$A$1:$G$1,0))</f>
        <v>0.2</v>
      </c>
      <c r="L235" s="6">
        <f>INDEX(products!$A$1:$G$49,MATCH(orders!$D882,products!$A$1:$A$49,0),MATCH(orders!L$1,products!$A$1:$G$1,0))</f>
        <v>3.5849999999999995</v>
      </c>
      <c r="M235" s="6">
        <f>L235*E235</f>
        <v>17.924999999999997</v>
      </c>
      <c r="N235" t="str">
        <f t="shared" si="6"/>
        <v>Excelsa</v>
      </c>
      <c r="O235" t="str">
        <f t="shared" si="7"/>
        <v>Medium</v>
      </c>
    </row>
    <row r="236" spans="1:15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 cm="1">
        <f t="array" ref="F236">_xlfn.XLOOKUP(C236,customers!A235:$A$1001,customers!B235:$B$1001,,0)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4">
        <f>INDEX(products!$A$1:$G$49,MATCH(orders!$D236,products!$A$1:$A$49,0),MATCH(orders!K$1,products!$A$1:$G$1,0))</f>
        <v>2.5</v>
      </c>
      <c r="L236" s="6">
        <f>INDEX(products!$A$1:$G$49,MATCH(orders!$D897,products!$A$1:$A$49,0),MATCH(orders!L$1,products!$A$1:$G$1,0))</f>
        <v>31.624999999999996</v>
      </c>
      <c r="M236" s="6">
        <f>L236*E236</f>
        <v>31.624999999999996</v>
      </c>
      <c r="N236" t="str">
        <f t="shared" si="6"/>
        <v>Liberica</v>
      </c>
      <c r="O236" t="str">
        <f t="shared" si="7"/>
        <v>Light</v>
      </c>
    </row>
    <row r="237" spans="1:15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 cm="1">
        <f t="array" ref="F237">_xlfn.XLOOKUP(C237,customers!A236:$A$1001,customers!B236:$B$1001,,0)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4">
        <f>INDEX(products!$A$1:$G$49,MATCH(orders!$D237,products!$A$1:$A$49,0),MATCH(orders!K$1,products!$A$1:$G$1,0))</f>
        <v>2.5</v>
      </c>
      <c r="L237" s="6">
        <f>INDEX(products!$A$1:$G$49,MATCH(orders!$D981,products!$A$1:$A$49,0),MATCH(orders!L$1,products!$A$1:$G$1,0))</f>
        <v>5.3699999999999992</v>
      </c>
      <c r="M237" s="6">
        <f>L237*E237</f>
        <v>26.849999999999994</v>
      </c>
      <c r="N237" t="str">
        <f t="shared" si="6"/>
        <v>Liberica</v>
      </c>
      <c r="O237" t="str">
        <f t="shared" si="7"/>
        <v>Light</v>
      </c>
    </row>
    <row r="238" spans="1:15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 cm="1">
        <f t="array" ref="F238">_xlfn.XLOOKUP(C238,customers!A237:$A$1001,customers!B237:$B$1001,,0)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4">
        <f>INDEX(products!$A$1:$G$49,MATCH(orders!$D238,products!$A$1:$A$49,0),MATCH(orders!K$1,products!$A$1:$G$1,0))</f>
        <v>2.5</v>
      </c>
      <c r="L238"/>
      <c r="M238"/>
      <c r="N238" t="str">
        <f t="shared" si="6"/>
        <v>Liberica</v>
      </c>
      <c r="O238" t="str">
        <f t="shared" si="7"/>
        <v>Dark</v>
      </c>
    </row>
    <row r="239" spans="1:15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 cm="1">
        <f t="array" ref="F239">_xlfn.XLOOKUP(C239,customers!A238:$A$1001,customers!B238:$B$1001,,0)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4">
        <f>INDEX(products!$A$1:$G$49,MATCH(orders!$D239,products!$A$1:$A$49,0),MATCH(orders!K$1,products!$A$1:$G$1,0))</f>
        <v>0.2</v>
      </c>
      <c r="L239"/>
      <c r="M239"/>
      <c r="N239" t="str">
        <f t="shared" si="6"/>
        <v>Robusta</v>
      </c>
      <c r="O239" t="str">
        <f t="shared" si="7"/>
        <v>Light</v>
      </c>
    </row>
    <row r="240" spans="1:15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 cm="1">
        <f t="array" ref="F240">_xlfn.XLOOKUP(C240,customers!A239:$A$1001,customers!B239:$B$1001,,0)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4">
        <f>INDEX(products!$A$1:$G$49,MATCH(orders!$D240,products!$A$1:$A$49,0),MATCH(orders!K$1,products!$A$1:$G$1,0))</f>
        <v>2.5</v>
      </c>
      <c r="L240"/>
      <c r="M240"/>
      <c r="N240" t="str">
        <f t="shared" si="6"/>
        <v>Robusta</v>
      </c>
      <c r="O240" t="str">
        <f t="shared" si="7"/>
        <v>Medium</v>
      </c>
    </row>
    <row r="241" spans="1:15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 cm="1">
        <f t="array" ref="F241">_xlfn.XLOOKUP(C241,customers!A240:$A$1001,customers!B240:$B$1001,,0)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4">
        <f>INDEX(products!$A$1:$G$49,MATCH(orders!$D241,products!$A$1:$A$49,0),MATCH(orders!K$1,products!$A$1:$G$1,0))</f>
        <v>1</v>
      </c>
      <c r="L241"/>
      <c r="M241"/>
      <c r="N241" t="str">
        <f t="shared" si="6"/>
        <v>Excelsa</v>
      </c>
      <c r="O241" t="str">
        <f t="shared" si="7"/>
        <v>Light</v>
      </c>
    </row>
    <row r="242" spans="1:15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 cm="1">
        <f t="array" ref="F242">_xlfn.XLOOKUP(C242,customers!A241:$A$1001,customers!B241:$B$1001,,0)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4">
        <f>INDEX(products!$A$1:$G$49,MATCH(orders!$D242,products!$A$1:$A$49,0),MATCH(orders!K$1,products!$A$1:$G$1,0))</f>
        <v>2.5</v>
      </c>
      <c r="L242"/>
      <c r="M242"/>
      <c r="N242" t="str">
        <f t="shared" si="6"/>
        <v>Arabica</v>
      </c>
      <c r="O242" t="str">
        <f t="shared" si="7"/>
        <v>Medium</v>
      </c>
    </row>
    <row r="243" spans="1:15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 cm="1">
        <f t="array" ref="F243">_xlfn.XLOOKUP(C243,customers!A242:$A$1001,customers!B242:$B$1001,,0)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4">
        <f>INDEX(products!$A$1:$G$49,MATCH(orders!$D243,products!$A$1:$A$49,0),MATCH(orders!K$1,products!$A$1:$G$1,0))</f>
        <v>2.5</v>
      </c>
      <c r="L243"/>
      <c r="M243"/>
      <c r="N243" t="str">
        <f t="shared" si="6"/>
        <v>Robusta</v>
      </c>
      <c r="O243" t="str">
        <f t="shared" si="7"/>
        <v>Medium</v>
      </c>
    </row>
    <row r="244" spans="1:15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 cm="1">
        <f t="array" ref="F244">_xlfn.XLOOKUP(C244,customers!A243:$A$1001,customers!B243:$B$1001,,0)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4">
        <f>INDEX(products!$A$1:$G$49,MATCH(orders!$D244,products!$A$1:$A$49,0),MATCH(orders!K$1,products!$A$1:$G$1,0))</f>
        <v>1</v>
      </c>
      <c r="L244"/>
      <c r="M244"/>
      <c r="N244" t="str">
        <f t="shared" si="6"/>
        <v>Excelsa</v>
      </c>
      <c r="O244" t="str">
        <f t="shared" si="7"/>
        <v>Dark</v>
      </c>
    </row>
    <row r="245" spans="1:15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 cm="1">
        <f t="array" ref="F245">_xlfn.XLOOKUP(C245,customers!A244:$A$1001,customers!B244:$B$1001,,0)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4">
        <f>INDEX(products!$A$1:$G$49,MATCH(orders!$D245,products!$A$1:$A$49,0),MATCH(orders!K$1,products!$A$1:$G$1,0))</f>
        <v>0.5</v>
      </c>
      <c r="L245"/>
      <c r="M245"/>
      <c r="N245" t="str">
        <f t="shared" si="6"/>
        <v>Excelsa</v>
      </c>
      <c r="O245" t="str">
        <f t="shared" si="7"/>
        <v>Dark</v>
      </c>
    </row>
    <row r="246" spans="1:15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 cm="1">
        <f t="array" ref="F246">_xlfn.XLOOKUP(C246,customers!A245:$A$1001,customers!B245:$B$1001,,0)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4">
        <f>INDEX(products!$A$1:$G$49,MATCH(orders!$D246,products!$A$1:$A$49,0),MATCH(orders!K$1,products!$A$1:$G$1,0))</f>
        <v>2.5</v>
      </c>
      <c r="L246"/>
      <c r="M246"/>
      <c r="N246" t="str">
        <f t="shared" si="6"/>
        <v>Liberica</v>
      </c>
      <c r="O246" t="str">
        <f t="shared" si="7"/>
        <v>Medium</v>
      </c>
    </row>
    <row r="247" spans="1:15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 cm="1">
        <f t="array" ref="F247">_xlfn.XLOOKUP(C247,customers!A246:$A$1001,customers!B246:$B$1001,,0)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4">
        <f>INDEX(products!$A$1:$G$49,MATCH(orders!$D247,products!$A$1:$A$49,0),MATCH(orders!K$1,products!$A$1:$G$1,0))</f>
        <v>0.2</v>
      </c>
      <c r="L247"/>
      <c r="M247"/>
      <c r="N247" t="str">
        <f t="shared" si="6"/>
        <v>Liberica</v>
      </c>
      <c r="O247" t="str">
        <f t="shared" si="7"/>
        <v>Light</v>
      </c>
    </row>
    <row r="248" spans="1:15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 cm="1">
        <f t="array" ref="F248">_xlfn.XLOOKUP(C248,customers!A247:$A$1001,customers!B247:$B$1001,,0)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4">
        <f>INDEX(products!$A$1:$G$49,MATCH(orders!$D248,products!$A$1:$A$49,0),MATCH(orders!K$1,products!$A$1:$G$1,0))</f>
        <v>1</v>
      </c>
      <c r="L248"/>
      <c r="M248"/>
      <c r="N248" t="str">
        <f t="shared" si="6"/>
        <v>Liberica</v>
      </c>
      <c r="O248" t="str">
        <f t="shared" si="7"/>
        <v>Dark</v>
      </c>
    </row>
    <row r="249" spans="1:15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 cm="1">
        <f t="array" ref="F249">_xlfn.XLOOKUP(C249,customers!A248:$A$1001,customers!B248:$B$1001,,0)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4">
        <f>INDEX(products!$A$1:$G$49,MATCH(orders!$D249,products!$A$1:$A$49,0),MATCH(orders!K$1,products!$A$1:$G$1,0))</f>
        <v>0.2</v>
      </c>
      <c r="L249"/>
      <c r="M249"/>
      <c r="N249" t="str">
        <f t="shared" si="6"/>
        <v>Robusta</v>
      </c>
      <c r="O249" t="str">
        <f t="shared" si="7"/>
        <v>Light</v>
      </c>
    </row>
    <row r="250" spans="1:15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 cm="1">
        <f t="array" ref="F250">_xlfn.XLOOKUP(C250,customers!A249:$A$1001,customers!B249:$B$1001,,0)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4">
        <f>INDEX(products!$A$1:$G$49,MATCH(orders!$D250,products!$A$1:$A$49,0),MATCH(orders!K$1,products!$A$1:$G$1,0))</f>
        <v>1</v>
      </c>
      <c r="L250"/>
      <c r="M250"/>
      <c r="N250" t="str">
        <f t="shared" si="6"/>
        <v>Arabica</v>
      </c>
      <c r="O250" t="str">
        <f t="shared" si="7"/>
        <v>Dark</v>
      </c>
    </row>
    <row r="251" spans="1:15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 cm="1">
        <f t="array" ref="F251">_xlfn.XLOOKUP(C251,customers!A250:$A$1001,customers!B250:$B$1001,,0)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4">
        <f>INDEX(products!$A$1:$G$49,MATCH(orders!$D251,products!$A$1:$A$49,0),MATCH(orders!K$1,products!$A$1:$G$1,0))</f>
        <v>1</v>
      </c>
      <c r="L251"/>
      <c r="M251"/>
      <c r="N251" t="str">
        <f t="shared" si="6"/>
        <v>Liberica</v>
      </c>
      <c r="O251" t="str">
        <f t="shared" si="7"/>
        <v>Light</v>
      </c>
    </row>
    <row r="252" spans="1:15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 cm="1">
        <f t="array" ref="F252">_xlfn.XLOOKUP(C252,customers!A251:$A$1001,customers!B251:$B$1001,,0)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4">
        <f>INDEX(products!$A$1:$G$49,MATCH(orders!$D252,products!$A$1:$A$49,0),MATCH(orders!K$1,products!$A$1:$G$1,0))</f>
        <v>0.2</v>
      </c>
      <c r="L252"/>
      <c r="M252"/>
      <c r="N252" t="str">
        <f t="shared" si="6"/>
        <v>Robusta</v>
      </c>
      <c r="O252" t="str">
        <f t="shared" si="7"/>
        <v>Medium</v>
      </c>
    </row>
    <row r="253" spans="1:15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 cm="1">
        <f t="array" ref="F253">_xlfn.XLOOKUP(C253,customers!A252:$A$1001,customers!B252:$B$1001,,0)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4">
        <f>INDEX(products!$A$1:$G$49,MATCH(orders!$D253,products!$A$1:$A$49,0),MATCH(orders!K$1,products!$A$1:$G$1,0))</f>
        <v>1</v>
      </c>
      <c r="L253"/>
      <c r="M253"/>
      <c r="N253" t="str">
        <f t="shared" si="6"/>
        <v>Excelsa</v>
      </c>
      <c r="O253" t="str">
        <f t="shared" si="7"/>
        <v>Medium</v>
      </c>
    </row>
    <row r="254" spans="1:15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 cm="1">
        <f t="array" ref="F254">_xlfn.XLOOKUP(C254,customers!A253:$A$1001,customers!B253:$B$1001,,0)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4">
        <f>INDEX(products!$A$1:$G$49,MATCH(orders!$D254,products!$A$1:$A$49,0),MATCH(orders!K$1,products!$A$1:$G$1,0))</f>
        <v>1</v>
      </c>
      <c r="L254"/>
      <c r="M254"/>
      <c r="N254" t="str">
        <f t="shared" si="6"/>
        <v>Arabica</v>
      </c>
      <c r="O254" t="str">
        <f t="shared" si="7"/>
        <v>Dark</v>
      </c>
    </row>
    <row r="255" spans="1:15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 cm="1">
        <f t="array" ref="F255">_xlfn.XLOOKUP(C255,customers!A254:$A$1001,customers!B254:$B$1001,,0)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4">
        <f>INDEX(products!$A$1:$G$49,MATCH(orders!$D255,products!$A$1:$A$49,0),MATCH(orders!K$1,products!$A$1:$G$1,0))</f>
        <v>1</v>
      </c>
      <c r="L255"/>
      <c r="M255"/>
      <c r="N255" t="str">
        <f t="shared" si="6"/>
        <v>Liberica</v>
      </c>
      <c r="O255" t="str">
        <f t="shared" si="7"/>
        <v>Medium</v>
      </c>
    </row>
    <row r="256" spans="1:15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 cm="1">
        <f t="array" ref="F256">_xlfn.XLOOKUP(C256,customers!A255:$A$1001,customers!B255:$B$1001,,0)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4">
        <f>INDEX(products!$A$1:$G$49,MATCH(orders!$D256,products!$A$1:$A$49,0),MATCH(orders!K$1,products!$A$1:$G$1,0))</f>
        <v>0.5</v>
      </c>
      <c r="L256"/>
      <c r="M256"/>
      <c r="N256" t="str">
        <f t="shared" si="6"/>
        <v>Robusta</v>
      </c>
      <c r="O256" t="str">
        <f t="shared" si="7"/>
        <v>Light</v>
      </c>
    </row>
    <row r="257" spans="1:15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 cm="1">
        <f t="array" ref="F257">_xlfn.XLOOKUP(C257,customers!A256:$A$1001,customers!B256:$B$1001,,0)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4">
        <f>INDEX(products!$A$1:$G$49,MATCH(orders!$D257,products!$A$1:$A$49,0),MATCH(orders!K$1,products!$A$1:$G$1,0))</f>
        <v>0.5</v>
      </c>
      <c r="L257"/>
      <c r="M257"/>
      <c r="N257" t="str">
        <f t="shared" si="6"/>
        <v>Robusta</v>
      </c>
      <c r="O257" t="str">
        <f t="shared" si="7"/>
        <v>Light</v>
      </c>
    </row>
    <row r="258" spans="1:15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 cm="1">
        <f t="array" ref="F258">_xlfn.XLOOKUP(C258,customers!A257:$A$1001,customers!B257:$B$1001,,0)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4">
        <f>INDEX(products!$A$1:$G$49,MATCH(orders!$D258,products!$A$1:$A$49,0),MATCH(orders!K$1,products!$A$1:$G$1,0))</f>
        <v>0.5</v>
      </c>
      <c r="L258"/>
      <c r="M258"/>
      <c r="N258" t="str">
        <f t="shared" si="6"/>
        <v>Liberica</v>
      </c>
      <c r="O258" t="str">
        <f t="shared" si="7"/>
        <v>Medium</v>
      </c>
    </row>
    <row r="259" spans="1:15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 cm="1">
        <f t="array" ref="F259">_xlfn.XLOOKUP(C259,customers!A258:$A$1001,customers!B258:$B$1001,,0)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4">
        <f>INDEX(products!$A$1:$G$49,MATCH(orders!$D259,products!$A$1:$A$49,0),MATCH(orders!K$1,products!$A$1:$G$1,0))</f>
        <v>2.5</v>
      </c>
      <c r="L259"/>
      <c r="M259"/>
      <c r="N259" t="str">
        <f t="shared" ref="N259:N322" si="8">IF(I259="Rob", "Robusta",IF(I259="Exc","Excelsa",IF(I259="Ara","Arabica",IF(I259="Lib","Liberica",""))))</f>
        <v>Excelsa</v>
      </c>
      <c r="O259" t="str">
        <f t="shared" ref="O259:O322" si="9">IF(J259="M","Medium", IF(J259="L","Light",IF(J259="D","Dark","")))</f>
        <v>Dark</v>
      </c>
    </row>
    <row r="260" spans="1:15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 cm="1">
        <f t="array" ref="F260">_xlfn.XLOOKUP(C260,customers!A259:$A$1001,customers!B259:$B$1001,,0)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4">
        <f>INDEX(products!$A$1:$G$49,MATCH(orders!$D260,products!$A$1:$A$49,0),MATCH(orders!K$1,products!$A$1:$G$1,0))</f>
        <v>2.5</v>
      </c>
      <c r="L260"/>
      <c r="M260"/>
      <c r="N260" t="str">
        <f t="shared" si="8"/>
        <v>Excelsa</v>
      </c>
      <c r="O260" t="str">
        <f t="shared" si="9"/>
        <v>Dark</v>
      </c>
    </row>
    <row r="261" spans="1:15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 cm="1">
        <f t="array" ref="F261">_xlfn.XLOOKUP(C261,customers!A260:$A$1001,customers!B260:$B$1001,,0)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4">
        <f>INDEX(products!$A$1:$G$49,MATCH(orders!$D261,products!$A$1:$A$49,0),MATCH(orders!K$1,products!$A$1:$G$1,0))</f>
        <v>0.2</v>
      </c>
      <c r="L261"/>
      <c r="M261"/>
      <c r="N261" t="str">
        <f t="shared" si="8"/>
        <v>Robusta</v>
      </c>
      <c r="O261" t="str">
        <f t="shared" si="9"/>
        <v>Medium</v>
      </c>
    </row>
    <row r="262" spans="1:15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 cm="1">
        <f t="array" ref="F262">_xlfn.XLOOKUP(C262,customers!A261:$A$1001,customers!B261:$B$1001,,0)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4">
        <f>INDEX(products!$A$1:$G$49,MATCH(orders!$D262,products!$A$1:$A$49,0),MATCH(orders!K$1,products!$A$1:$G$1,0))</f>
        <v>2.5</v>
      </c>
      <c r="L262"/>
      <c r="M262"/>
      <c r="N262" t="str">
        <f t="shared" si="8"/>
        <v>Robusta</v>
      </c>
      <c r="O262" t="str">
        <f t="shared" si="9"/>
        <v>Light</v>
      </c>
    </row>
    <row r="263" spans="1:15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 cm="1">
        <f t="array" ref="F263">_xlfn.XLOOKUP(C263,customers!A262:$A$1001,customers!B262:$B$1001,,0)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4">
        <f>INDEX(products!$A$1:$G$49,MATCH(orders!$D263,products!$A$1:$A$49,0),MATCH(orders!K$1,products!$A$1:$G$1,0))</f>
        <v>1</v>
      </c>
      <c r="L263"/>
      <c r="M263"/>
      <c r="N263" t="str">
        <f t="shared" si="8"/>
        <v>Robusta</v>
      </c>
      <c r="O263" t="str">
        <f t="shared" si="9"/>
        <v>Light</v>
      </c>
    </row>
    <row r="264" spans="1:15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 cm="1">
        <f t="array" ref="F264">_xlfn.XLOOKUP(C264,customers!A263:$A$1001,customers!B263:$B$1001,,0)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4">
        <f>INDEX(products!$A$1:$G$49,MATCH(orders!$D264,products!$A$1:$A$49,0),MATCH(orders!K$1,products!$A$1:$G$1,0))</f>
        <v>1</v>
      </c>
      <c r="L264"/>
      <c r="M264"/>
      <c r="N264" t="str">
        <f t="shared" si="8"/>
        <v>Excelsa</v>
      </c>
      <c r="O264" t="str">
        <f t="shared" si="9"/>
        <v>Medium</v>
      </c>
    </row>
    <row r="265" spans="1:15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 cm="1">
        <f t="array" ref="F265">_xlfn.XLOOKUP(C265,customers!A264:$A$1001,customers!B264:$B$1001,,0)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4">
        <f>INDEX(products!$A$1:$G$49,MATCH(orders!$D265,products!$A$1:$A$49,0),MATCH(orders!K$1,products!$A$1:$G$1,0))</f>
        <v>2.5</v>
      </c>
      <c r="L265"/>
      <c r="M265"/>
      <c r="N265" t="str">
        <f t="shared" si="8"/>
        <v>Liberica</v>
      </c>
      <c r="O265" t="str">
        <f t="shared" si="9"/>
        <v>Medium</v>
      </c>
    </row>
    <row r="266" spans="1:15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 cm="1">
        <f t="array" ref="F266">_xlfn.XLOOKUP(C266,customers!A265:$A$1001,customers!B265:$B$1001,,0)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4">
        <f>INDEX(products!$A$1:$G$49,MATCH(orders!$D266,products!$A$1:$A$49,0),MATCH(orders!K$1,products!$A$1:$G$1,0))</f>
        <v>1</v>
      </c>
      <c r="L266"/>
      <c r="M266"/>
      <c r="N266" t="str">
        <f t="shared" si="8"/>
        <v>Robusta</v>
      </c>
      <c r="O266" t="str">
        <f t="shared" si="9"/>
        <v>Light</v>
      </c>
    </row>
    <row r="267" spans="1:15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 cm="1">
        <f t="array" ref="F267">_xlfn.XLOOKUP(C267,customers!A266:$A$1001,customers!B266:$B$1001,,0)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4">
        <f>INDEX(products!$A$1:$G$49,MATCH(orders!$D267,products!$A$1:$A$49,0),MATCH(orders!K$1,products!$A$1:$G$1,0))</f>
        <v>0.5</v>
      </c>
      <c r="L267"/>
      <c r="M267"/>
      <c r="N267" t="str">
        <f t="shared" si="8"/>
        <v>Arabica</v>
      </c>
      <c r="O267" t="str">
        <f t="shared" si="9"/>
        <v>Dark</v>
      </c>
    </row>
    <row r="268" spans="1:15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 cm="1">
        <f t="array" ref="F268">_xlfn.XLOOKUP(C268,customers!A267:$A$1001,customers!B267:$B$1001,,0)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4">
        <f>INDEX(products!$A$1:$G$49,MATCH(orders!$D268,products!$A$1:$A$49,0),MATCH(orders!K$1,products!$A$1:$G$1,0))</f>
        <v>1</v>
      </c>
      <c r="L268"/>
      <c r="M268"/>
      <c r="N268" t="str">
        <f t="shared" si="8"/>
        <v>Excelsa</v>
      </c>
      <c r="O268" t="str">
        <f t="shared" si="9"/>
        <v>Dark</v>
      </c>
    </row>
    <row r="269" spans="1:15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 cm="1">
        <f t="array" ref="F269">_xlfn.XLOOKUP(C269,customers!A268:$A$1001,customers!B268:$B$1001,,0)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4">
        <f>INDEX(products!$A$1:$G$49,MATCH(orders!$D269,products!$A$1:$A$49,0),MATCH(orders!K$1,products!$A$1:$G$1,0))</f>
        <v>0.2</v>
      </c>
      <c r="L269"/>
      <c r="M269"/>
      <c r="N269" t="str">
        <f t="shared" si="8"/>
        <v>Excelsa</v>
      </c>
      <c r="O269" t="str">
        <f t="shared" si="9"/>
        <v>Dark</v>
      </c>
    </row>
    <row r="270" spans="1:15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e" cm="1">
        <f t="array" ref="F270">_xlfn.XLOOKUP(C270,customers!A269:$A$1001,customers!B269:$B$1001,,0)</f>
        <v>#N/A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4">
        <f>INDEX(products!$A$1:$G$49,MATCH(orders!$D270,products!$A$1:$A$49,0),MATCH(orders!K$1,products!$A$1:$G$1,0))</f>
        <v>1</v>
      </c>
      <c r="L270"/>
      <c r="M270"/>
      <c r="N270" t="str">
        <f t="shared" si="8"/>
        <v>Arabica</v>
      </c>
      <c r="O270" t="str">
        <f t="shared" si="9"/>
        <v>Dark</v>
      </c>
    </row>
    <row r="271" spans="1:15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 cm="1">
        <f t="array" ref="F271">_xlfn.XLOOKUP(C271,customers!A270:$A$1001,customers!B270:$B$1001,,0)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4">
        <f>INDEX(products!$A$1:$G$49,MATCH(orders!$D271,products!$A$1:$A$49,0),MATCH(orders!K$1,products!$A$1:$G$1,0))</f>
        <v>0.2</v>
      </c>
      <c r="L271"/>
      <c r="M271"/>
      <c r="N271" t="str">
        <f t="shared" si="8"/>
        <v>Arabica</v>
      </c>
      <c r="O271" t="str">
        <f t="shared" si="9"/>
        <v>Dark</v>
      </c>
    </row>
    <row r="272" spans="1:15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 cm="1">
        <f t="array" ref="F272">_xlfn.XLOOKUP(C272,customers!A271:$A$1001,customers!B271:$B$1001,,0)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4">
        <f>INDEX(products!$A$1:$G$49,MATCH(orders!$D272,products!$A$1:$A$49,0),MATCH(orders!K$1,products!$A$1:$G$1,0))</f>
        <v>0.5</v>
      </c>
      <c r="L272"/>
      <c r="M272"/>
      <c r="N272" t="str">
        <f t="shared" si="8"/>
        <v>Excelsa</v>
      </c>
      <c r="O272" t="str">
        <f t="shared" si="9"/>
        <v>Dark</v>
      </c>
    </row>
    <row r="273" spans="1:15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 cm="1">
        <f t="array" ref="F273">_xlfn.XLOOKUP(C273,customers!A272:$A$1001,customers!B272:$B$1001,,0)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4">
        <f>INDEX(products!$A$1:$G$49,MATCH(orders!$D273,products!$A$1:$A$49,0),MATCH(orders!K$1,products!$A$1:$G$1,0))</f>
        <v>0.2</v>
      </c>
      <c r="L273"/>
      <c r="M273"/>
      <c r="N273" t="str">
        <f t="shared" si="8"/>
        <v>Arabica</v>
      </c>
      <c r="O273" t="str">
        <f t="shared" si="9"/>
        <v>Dark</v>
      </c>
    </row>
    <row r="274" spans="1:15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 cm="1">
        <f t="array" ref="F274">_xlfn.XLOOKUP(C274,customers!A273:$A$1001,customers!B273:$B$1001,,0)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4">
        <f>INDEX(products!$A$1:$G$49,MATCH(orders!$D274,products!$A$1:$A$49,0),MATCH(orders!K$1,products!$A$1:$G$1,0))</f>
        <v>1</v>
      </c>
      <c r="L274"/>
      <c r="M274"/>
      <c r="N274" t="str">
        <f t="shared" si="8"/>
        <v>Robusta</v>
      </c>
      <c r="O274" t="str">
        <f t="shared" si="9"/>
        <v>Light</v>
      </c>
    </row>
    <row r="275" spans="1:15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 cm="1">
        <f t="array" ref="F275">_xlfn.XLOOKUP(C275,customers!A274:$A$1001,customers!B274:$B$1001,,0)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4">
        <f>INDEX(products!$A$1:$G$49,MATCH(orders!$D275,products!$A$1:$A$49,0),MATCH(orders!K$1,products!$A$1:$G$1,0))</f>
        <v>0.2</v>
      </c>
      <c r="L275"/>
      <c r="M275"/>
      <c r="N275" t="str">
        <f t="shared" si="8"/>
        <v>Arabica</v>
      </c>
      <c r="O275" t="str">
        <f t="shared" si="9"/>
        <v>Light</v>
      </c>
    </row>
    <row r="276" spans="1:15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 cm="1">
        <f t="array" ref="F276">_xlfn.XLOOKUP(C276,customers!A275:$A$1001,customers!B275:$B$1001,,0)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4">
        <f>INDEX(products!$A$1:$G$49,MATCH(orders!$D276,products!$A$1:$A$49,0),MATCH(orders!K$1,products!$A$1:$G$1,0))</f>
        <v>2.5</v>
      </c>
      <c r="L276"/>
      <c r="M276"/>
      <c r="N276" t="str">
        <f t="shared" si="8"/>
        <v>Arabica</v>
      </c>
      <c r="O276" t="str">
        <f t="shared" si="9"/>
        <v>Medium</v>
      </c>
    </row>
    <row r="277" spans="1:15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 cm="1">
        <f t="array" ref="F277">_xlfn.XLOOKUP(C277,customers!A276:$A$1001,customers!B276:$B$1001,,0)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4">
        <f>INDEX(products!$A$1:$G$49,MATCH(orders!$D277,products!$A$1:$A$49,0),MATCH(orders!K$1,products!$A$1:$G$1,0))</f>
        <v>2.5</v>
      </c>
      <c r="L277"/>
      <c r="M277"/>
      <c r="N277" t="str">
        <f t="shared" si="8"/>
        <v>Excelsa</v>
      </c>
      <c r="O277" t="str">
        <f t="shared" si="9"/>
        <v>Light</v>
      </c>
    </row>
    <row r="278" spans="1:15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 cm="1">
        <f t="array" ref="F278">_xlfn.XLOOKUP(C278,customers!A277:$A$1001,customers!B277:$B$1001,,0)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4">
        <f>INDEX(products!$A$1:$G$49,MATCH(orders!$D278,products!$A$1:$A$49,0),MATCH(orders!K$1,products!$A$1:$G$1,0))</f>
        <v>2.5</v>
      </c>
      <c r="L278"/>
      <c r="M278"/>
      <c r="N278" t="str">
        <f t="shared" si="8"/>
        <v>Robusta</v>
      </c>
      <c r="O278" t="str">
        <f t="shared" si="9"/>
        <v>Light</v>
      </c>
    </row>
    <row r="279" spans="1:15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 cm="1">
        <f t="array" ref="F279">_xlfn.XLOOKUP(C279,customers!A278:$A$1001,customers!B278:$B$1001,,0)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4">
        <f>INDEX(products!$A$1:$G$49,MATCH(orders!$D279,products!$A$1:$A$49,0),MATCH(orders!K$1,products!$A$1:$G$1,0))</f>
        <v>1</v>
      </c>
      <c r="L279"/>
      <c r="M279"/>
      <c r="N279" t="str">
        <f t="shared" si="8"/>
        <v>Excelsa</v>
      </c>
      <c r="O279" t="str">
        <f t="shared" si="9"/>
        <v>Light</v>
      </c>
    </row>
    <row r="280" spans="1:15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 cm="1">
        <f t="array" ref="F280">_xlfn.XLOOKUP(C280,customers!A279:$A$1001,customers!B279:$B$1001,,0)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4">
        <f>INDEX(products!$A$1:$G$49,MATCH(orders!$D280,products!$A$1:$A$49,0),MATCH(orders!K$1,products!$A$1:$G$1,0))</f>
        <v>0.2</v>
      </c>
      <c r="L280"/>
      <c r="M280"/>
      <c r="N280" t="str">
        <f t="shared" si="8"/>
        <v>Arabica</v>
      </c>
      <c r="O280" t="str">
        <f t="shared" si="9"/>
        <v>Light</v>
      </c>
    </row>
    <row r="281" spans="1:15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 cm="1">
        <f t="array" ref="F281">_xlfn.XLOOKUP(C281,customers!A280:$A$1001,customers!B280:$B$1001,,0)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4">
        <f>INDEX(products!$A$1:$G$49,MATCH(orders!$D281,products!$A$1:$A$49,0),MATCH(orders!K$1,products!$A$1:$G$1,0))</f>
        <v>2.5</v>
      </c>
      <c r="L281"/>
      <c r="M281"/>
      <c r="N281" t="str">
        <f t="shared" si="8"/>
        <v>Liberica</v>
      </c>
      <c r="O281" t="str">
        <f t="shared" si="9"/>
        <v>Medium</v>
      </c>
    </row>
    <row r="282" spans="1:15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 cm="1">
        <f t="array" ref="F282">_xlfn.XLOOKUP(C282,customers!A281:$A$1001,customers!B281:$B$1001,,0)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4">
        <f>INDEX(products!$A$1:$G$49,MATCH(orders!$D282,products!$A$1:$A$49,0),MATCH(orders!K$1,products!$A$1:$G$1,0))</f>
        <v>0.5</v>
      </c>
      <c r="L282"/>
      <c r="M282"/>
      <c r="N282" t="str">
        <f t="shared" si="8"/>
        <v>Excelsa</v>
      </c>
      <c r="O282" t="str">
        <f t="shared" si="9"/>
        <v>Medium</v>
      </c>
    </row>
    <row r="283" spans="1:15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 cm="1">
        <f t="array" ref="F283">_xlfn.XLOOKUP(C283,customers!A282:$A$1001,customers!B282:$B$1001,,0)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4">
        <f>INDEX(products!$A$1:$G$49,MATCH(orders!$D283,products!$A$1:$A$49,0),MATCH(orders!K$1,products!$A$1:$G$1,0))</f>
        <v>1</v>
      </c>
      <c r="L283"/>
      <c r="M283"/>
      <c r="N283" t="str">
        <f t="shared" si="8"/>
        <v>Excelsa</v>
      </c>
      <c r="O283" t="str">
        <f t="shared" si="9"/>
        <v>Light</v>
      </c>
    </row>
    <row r="284" spans="1:15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 cm="1">
        <f t="array" ref="F284">_xlfn.XLOOKUP(C284,customers!A283:$A$1001,customers!B283:$B$1001,,0)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4">
        <f>INDEX(products!$A$1:$G$49,MATCH(orders!$D284,products!$A$1:$A$49,0),MATCH(orders!K$1,products!$A$1:$G$1,0))</f>
        <v>0.5</v>
      </c>
      <c r="L284"/>
      <c r="M284"/>
      <c r="N284" t="str">
        <f t="shared" si="8"/>
        <v>Arabica</v>
      </c>
      <c r="O284" t="str">
        <f t="shared" si="9"/>
        <v>Light</v>
      </c>
    </row>
    <row r="285" spans="1:15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 cm="1">
        <f t="array" ref="F285">_xlfn.XLOOKUP(C285,customers!A284:$A$1001,customers!B284:$B$1001,,0)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4">
        <f>INDEX(products!$A$1:$G$49,MATCH(orders!$D285,products!$A$1:$A$49,0),MATCH(orders!K$1,products!$A$1:$G$1,0))</f>
        <v>0.5</v>
      </c>
      <c r="L285"/>
      <c r="M285"/>
      <c r="N285" t="str">
        <f t="shared" si="8"/>
        <v>Robusta</v>
      </c>
      <c r="O285" t="str">
        <f t="shared" si="9"/>
        <v>Dark</v>
      </c>
    </row>
    <row r="286" spans="1:15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 cm="1">
        <f t="array" ref="F286">_xlfn.XLOOKUP(C286,customers!A285:$A$1001,customers!B285:$B$1001,,0)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4">
        <f>INDEX(products!$A$1:$G$49,MATCH(orders!$D286,products!$A$1:$A$49,0),MATCH(orders!K$1,products!$A$1:$G$1,0))</f>
        <v>2.5</v>
      </c>
      <c r="L286"/>
      <c r="M286"/>
      <c r="N286" t="str">
        <f t="shared" si="8"/>
        <v>Excelsa</v>
      </c>
      <c r="O286" t="str">
        <f t="shared" si="9"/>
        <v>Medium</v>
      </c>
    </row>
    <row r="287" spans="1:15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 cm="1">
        <f t="array" ref="F287">_xlfn.XLOOKUP(C287,customers!A286:$A$1001,customers!B286:$B$1001,,0)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4">
        <f>INDEX(products!$A$1:$G$49,MATCH(orders!$D287,products!$A$1:$A$49,0),MATCH(orders!K$1,products!$A$1:$G$1,0))</f>
        <v>2.5</v>
      </c>
      <c r="L287"/>
      <c r="M287"/>
      <c r="N287" t="str">
        <f t="shared" si="8"/>
        <v>Liberica</v>
      </c>
      <c r="O287" t="str">
        <f t="shared" si="9"/>
        <v>Light</v>
      </c>
    </row>
    <row r="288" spans="1:15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 cm="1">
        <f t="array" ref="F288">_xlfn.XLOOKUP(C288,customers!A287:$A$1001,customers!B287:$B$1001,,0)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4">
        <f>INDEX(products!$A$1:$G$49,MATCH(orders!$D288,products!$A$1:$A$49,0),MATCH(orders!K$1,products!$A$1:$G$1,0))</f>
        <v>0.2</v>
      </c>
      <c r="L288"/>
      <c r="M288"/>
      <c r="N288" t="str">
        <f t="shared" si="8"/>
        <v>Arabica</v>
      </c>
      <c r="O288" t="str">
        <f t="shared" si="9"/>
        <v>Medium</v>
      </c>
    </row>
    <row r="289" spans="1:15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 cm="1">
        <f t="array" ref="F289">_xlfn.XLOOKUP(C289,customers!A288:$A$1001,customers!B288:$B$1001,,0)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4">
        <f>INDEX(products!$A$1:$G$49,MATCH(orders!$D289,products!$A$1:$A$49,0),MATCH(orders!K$1,products!$A$1:$G$1,0))</f>
        <v>0.2</v>
      </c>
      <c r="L289"/>
      <c r="M289"/>
      <c r="N289" t="str">
        <f t="shared" si="8"/>
        <v>Robusta</v>
      </c>
      <c r="O289" t="str">
        <f t="shared" si="9"/>
        <v>Light</v>
      </c>
    </row>
    <row r="290" spans="1:15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 cm="1">
        <f t="array" ref="F290">_xlfn.XLOOKUP(C290,customers!A289:$A$1001,customers!B289:$B$1001,,0)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4">
        <f>INDEX(products!$A$1:$G$49,MATCH(orders!$D290,products!$A$1:$A$49,0),MATCH(orders!K$1,products!$A$1:$G$1,0))</f>
        <v>0.5</v>
      </c>
      <c r="L290"/>
      <c r="M290"/>
      <c r="N290" t="str">
        <f t="shared" si="8"/>
        <v>Excelsa</v>
      </c>
      <c r="O290" t="str">
        <f t="shared" si="9"/>
        <v>Medium</v>
      </c>
    </row>
    <row r="291" spans="1:15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 cm="1">
        <f t="array" ref="F291">_xlfn.XLOOKUP(C291,customers!A290:$A$1001,customers!B290:$B$1001,,0)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4">
        <f>INDEX(products!$A$1:$G$49,MATCH(orders!$D291,products!$A$1:$A$49,0),MATCH(orders!K$1,products!$A$1:$G$1,0))</f>
        <v>0.2</v>
      </c>
      <c r="L291"/>
      <c r="M291"/>
      <c r="N291" t="str">
        <f t="shared" si="8"/>
        <v>Robusta</v>
      </c>
      <c r="O291" t="str">
        <f t="shared" si="9"/>
        <v>Dark</v>
      </c>
    </row>
    <row r="292" spans="1:15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 cm="1">
        <f t="array" ref="F292">_xlfn.XLOOKUP(C292,customers!A291:$A$1001,customers!B291:$B$1001,,0)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4">
        <f>INDEX(products!$A$1:$G$49,MATCH(orders!$D292,products!$A$1:$A$49,0),MATCH(orders!K$1,products!$A$1:$G$1,0))</f>
        <v>1</v>
      </c>
      <c r="L292"/>
      <c r="M292"/>
      <c r="N292" t="str">
        <f t="shared" si="8"/>
        <v>Arabica</v>
      </c>
      <c r="O292" t="str">
        <f t="shared" si="9"/>
        <v>Dark</v>
      </c>
    </row>
    <row r="293" spans="1:15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 cm="1">
        <f t="array" ref="F293">_xlfn.XLOOKUP(C293,customers!A292:$A$1001,customers!B292:$B$1001,,0)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4">
        <f>INDEX(products!$A$1:$G$49,MATCH(orders!$D293,products!$A$1:$A$49,0),MATCH(orders!K$1,products!$A$1:$G$1,0))</f>
        <v>0.5</v>
      </c>
      <c r="L293"/>
      <c r="M293"/>
      <c r="N293" t="str">
        <f t="shared" si="8"/>
        <v>Excelsa</v>
      </c>
      <c r="O293" t="str">
        <f t="shared" si="9"/>
        <v>Medium</v>
      </c>
    </row>
    <row r="294" spans="1:15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 cm="1">
        <f t="array" ref="F294">_xlfn.XLOOKUP(C294,customers!A293:$A$1001,customers!B293:$B$1001,,0)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4">
        <f>INDEX(products!$A$1:$G$49,MATCH(orders!$D294,products!$A$1:$A$49,0),MATCH(orders!K$1,products!$A$1:$G$1,0))</f>
        <v>0.5</v>
      </c>
      <c r="L294"/>
      <c r="M294"/>
      <c r="N294" t="str">
        <f t="shared" si="8"/>
        <v>Arabica</v>
      </c>
      <c r="O294" t="str">
        <f t="shared" si="9"/>
        <v>Dark</v>
      </c>
    </row>
    <row r="295" spans="1:15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 cm="1">
        <f t="array" ref="F295">_xlfn.XLOOKUP(C295,customers!A294:$A$1001,customers!B294:$B$1001,,0)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4">
        <f>INDEX(products!$A$1:$G$49,MATCH(orders!$D295,products!$A$1:$A$49,0),MATCH(orders!K$1,products!$A$1:$G$1,0))</f>
        <v>0.5</v>
      </c>
      <c r="L295"/>
      <c r="M295"/>
      <c r="N295" t="str">
        <f t="shared" si="8"/>
        <v>Arabica</v>
      </c>
      <c r="O295" t="str">
        <f t="shared" si="9"/>
        <v>Dark</v>
      </c>
    </row>
    <row r="296" spans="1:15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 cm="1">
        <f t="array" ref="F296">_xlfn.XLOOKUP(C296,customers!A295:$A$1001,customers!B295:$B$1001,,0)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4">
        <f>INDEX(products!$A$1:$G$49,MATCH(orders!$D296,products!$A$1:$A$49,0),MATCH(orders!K$1,products!$A$1:$G$1,0))</f>
        <v>1</v>
      </c>
      <c r="L296"/>
      <c r="M296"/>
      <c r="N296" t="str">
        <f t="shared" si="8"/>
        <v>Excelsa</v>
      </c>
      <c r="O296" t="str">
        <f t="shared" si="9"/>
        <v>Light</v>
      </c>
    </row>
    <row r="297" spans="1:15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 cm="1">
        <f t="array" ref="F297">_xlfn.XLOOKUP(C297,customers!A296:$A$1001,customers!B296:$B$1001,,0)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4">
        <f>INDEX(products!$A$1:$G$49,MATCH(orders!$D297,products!$A$1:$A$49,0),MATCH(orders!K$1,products!$A$1:$G$1,0))</f>
        <v>1</v>
      </c>
      <c r="L297"/>
      <c r="M297"/>
      <c r="N297" t="str">
        <f t="shared" si="8"/>
        <v>Excelsa</v>
      </c>
      <c r="O297" t="str">
        <f t="shared" si="9"/>
        <v>Medium</v>
      </c>
    </row>
    <row r="298" spans="1:15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 cm="1">
        <f t="array" ref="F298">_xlfn.XLOOKUP(C298,customers!A297:$A$1001,customers!B297:$B$1001,,0)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4">
        <f>INDEX(products!$A$1:$G$49,MATCH(orders!$D298,products!$A$1:$A$49,0),MATCH(orders!K$1,products!$A$1:$G$1,0))</f>
        <v>0.5</v>
      </c>
      <c r="L298"/>
      <c r="M298"/>
      <c r="N298" t="str">
        <f t="shared" si="8"/>
        <v>Robusta</v>
      </c>
      <c r="O298" t="str">
        <f t="shared" si="9"/>
        <v>Medium</v>
      </c>
    </row>
    <row r="299" spans="1:15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 cm="1">
        <f t="array" ref="F299">_xlfn.XLOOKUP(C299,customers!A298:$A$1001,customers!B298:$B$1001,,0)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4">
        <f>INDEX(products!$A$1:$G$49,MATCH(orders!$D299,products!$A$1:$A$49,0),MATCH(orders!K$1,products!$A$1:$G$1,0))</f>
        <v>0.5</v>
      </c>
      <c r="L299"/>
      <c r="M299"/>
      <c r="N299" t="str">
        <f t="shared" si="8"/>
        <v>Robusta</v>
      </c>
      <c r="O299" t="str">
        <f t="shared" si="9"/>
        <v>Dark</v>
      </c>
    </row>
    <row r="300" spans="1:15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 cm="1">
        <f t="array" ref="F300">_xlfn.XLOOKUP(C300,customers!A299:$A$1001,customers!B299:$B$1001,,0)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4">
        <f>INDEX(products!$A$1:$G$49,MATCH(orders!$D300,products!$A$1:$A$49,0),MATCH(orders!K$1,products!$A$1:$G$1,0))</f>
        <v>0.2</v>
      </c>
      <c r="L300"/>
      <c r="M300"/>
      <c r="N300" t="str">
        <f t="shared" si="8"/>
        <v>Excelsa</v>
      </c>
      <c r="O300" t="str">
        <f t="shared" si="9"/>
        <v>Light</v>
      </c>
    </row>
    <row r="301" spans="1:15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 cm="1">
        <f t="array" ref="F301">_xlfn.XLOOKUP(C301,customers!A300:$A$1001,customers!B300:$B$1001,,0)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4">
        <f>INDEX(products!$A$1:$G$49,MATCH(orders!$D301,products!$A$1:$A$49,0),MATCH(orders!K$1,products!$A$1:$G$1,0))</f>
        <v>2.5</v>
      </c>
      <c r="L301"/>
      <c r="M301"/>
      <c r="N301" t="str">
        <f t="shared" si="8"/>
        <v>Excelsa</v>
      </c>
      <c r="O301" t="str">
        <f t="shared" si="9"/>
        <v>Light</v>
      </c>
    </row>
    <row r="302" spans="1:15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 cm="1">
        <f t="array" ref="F302">_xlfn.XLOOKUP(C302,customers!A301:$A$1001,customers!B301:$B$1001,,0)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4">
        <f>INDEX(products!$A$1:$G$49,MATCH(orders!$D302,products!$A$1:$A$49,0),MATCH(orders!K$1,products!$A$1:$G$1,0))</f>
        <v>1</v>
      </c>
      <c r="L302"/>
      <c r="M302"/>
      <c r="N302" t="str">
        <f t="shared" si="8"/>
        <v>Arabica</v>
      </c>
      <c r="O302" t="str">
        <f t="shared" si="9"/>
        <v>Light</v>
      </c>
    </row>
    <row r="303" spans="1:15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 cm="1">
        <f t="array" ref="F303">_xlfn.XLOOKUP(C303,customers!A302:$A$1001,customers!B302:$B$1001,,0)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4">
        <f>INDEX(products!$A$1:$G$49,MATCH(orders!$D303,products!$A$1:$A$49,0),MATCH(orders!K$1,products!$A$1:$G$1,0))</f>
        <v>0.2</v>
      </c>
      <c r="L303"/>
      <c r="M303"/>
      <c r="N303" t="str">
        <f t="shared" si="8"/>
        <v>Liberica</v>
      </c>
      <c r="O303" t="str">
        <f t="shared" si="9"/>
        <v>Dark</v>
      </c>
    </row>
    <row r="304" spans="1:15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 cm="1">
        <f t="array" ref="F304">_xlfn.XLOOKUP(C304,customers!A303:$A$1001,customers!B303:$B$1001,,0)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4">
        <f>INDEX(products!$A$1:$G$49,MATCH(orders!$D304,products!$A$1:$A$49,0),MATCH(orders!K$1,products!$A$1:$G$1,0))</f>
        <v>0.5</v>
      </c>
      <c r="L304"/>
      <c r="M304"/>
      <c r="N304" t="str">
        <f t="shared" si="8"/>
        <v>Arabica</v>
      </c>
      <c r="O304" t="str">
        <f t="shared" si="9"/>
        <v>Medium</v>
      </c>
    </row>
    <row r="305" spans="1:15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 cm="1">
        <f t="array" ref="F305">_xlfn.XLOOKUP(C305,customers!A304:$A$1001,customers!B304:$B$1001,,0)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4">
        <f>INDEX(products!$A$1:$G$49,MATCH(orders!$D305,products!$A$1:$A$49,0),MATCH(orders!K$1,products!$A$1:$G$1,0))</f>
        <v>2.5</v>
      </c>
      <c r="L305"/>
      <c r="M305"/>
      <c r="N305" t="str">
        <f t="shared" si="8"/>
        <v>Excelsa</v>
      </c>
      <c r="O305" t="str">
        <f t="shared" si="9"/>
        <v>Dark</v>
      </c>
    </row>
    <row r="306" spans="1:15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 cm="1">
        <f t="array" ref="F306">_xlfn.XLOOKUP(C306,customers!A305:$A$1001,customers!B305:$B$1001,,0)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4">
        <f>INDEX(products!$A$1:$G$49,MATCH(orders!$D306,products!$A$1:$A$49,0),MATCH(orders!K$1,products!$A$1:$G$1,0))</f>
        <v>0.2</v>
      </c>
      <c r="L306"/>
      <c r="M306"/>
      <c r="N306" t="str">
        <f t="shared" si="8"/>
        <v>Arabica</v>
      </c>
      <c r="O306" t="str">
        <f t="shared" si="9"/>
        <v>Light</v>
      </c>
    </row>
    <row r="307" spans="1:15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 cm="1">
        <f t="array" ref="F307">_xlfn.XLOOKUP(C307,customers!A306:$A$1001,customers!B306:$B$1001,,0)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4">
        <f>INDEX(products!$A$1:$G$49,MATCH(orders!$D307,products!$A$1:$A$49,0),MATCH(orders!K$1,products!$A$1:$G$1,0))</f>
        <v>0.2</v>
      </c>
      <c r="L307"/>
      <c r="M307"/>
      <c r="N307" t="str">
        <f t="shared" si="8"/>
        <v>Liberica</v>
      </c>
      <c r="O307" t="str">
        <f t="shared" si="9"/>
        <v>Medium</v>
      </c>
    </row>
    <row r="308" spans="1:15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 cm="1">
        <f t="array" ref="F308">_xlfn.XLOOKUP(C308,customers!A307:$A$1001,customers!B307:$B$1001,,0)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4">
        <f>INDEX(products!$A$1:$G$49,MATCH(orders!$D308,products!$A$1:$A$49,0),MATCH(orders!K$1,products!$A$1:$G$1,0))</f>
        <v>0.2</v>
      </c>
      <c r="L308"/>
      <c r="M308"/>
      <c r="N308" t="str">
        <f t="shared" si="8"/>
        <v>Robusta</v>
      </c>
      <c r="O308" t="str">
        <f t="shared" si="9"/>
        <v>Medium</v>
      </c>
    </row>
    <row r="309" spans="1:15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 cm="1">
        <f t="array" ref="F309">_xlfn.XLOOKUP(C309,customers!A308:$A$1001,customers!B308:$B$1001,,0)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4">
        <f>INDEX(products!$A$1:$G$49,MATCH(orders!$D309,products!$A$1:$A$49,0),MATCH(orders!K$1,products!$A$1:$G$1,0))</f>
        <v>1</v>
      </c>
      <c r="L309"/>
      <c r="M309"/>
      <c r="N309" t="str">
        <f t="shared" si="8"/>
        <v>Arabica</v>
      </c>
      <c r="O309" t="str">
        <f t="shared" si="9"/>
        <v>Medium</v>
      </c>
    </row>
    <row r="310" spans="1:15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 cm="1">
        <f t="array" ref="F310">_xlfn.XLOOKUP(C310,customers!A309:$A$1001,customers!B309:$B$1001,,0)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4">
        <f>INDEX(products!$A$1:$G$49,MATCH(orders!$D310,products!$A$1:$A$49,0),MATCH(orders!K$1,products!$A$1:$G$1,0))</f>
        <v>1</v>
      </c>
      <c r="L310"/>
      <c r="M310"/>
      <c r="N310" t="str">
        <f t="shared" si="8"/>
        <v>Arabica</v>
      </c>
      <c r="O310" t="str">
        <f t="shared" si="9"/>
        <v>Medium</v>
      </c>
    </row>
    <row r="311" spans="1:15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 cm="1">
        <f t="array" ref="F311">_xlfn.XLOOKUP(C311,customers!A310:$A$1001,customers!B310:$B$1001,,0)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4">
        <f>INDEX(products!$A$1:$G$49,MATCH(orders!$D311,products!$A$1:$A$49,0),MATCH(orders!K$1,products!$A$1:$G$1,0))</f>
        <v>0.2</v>
      </c>
      <c r="L311"/>
      <c r="M311"/>
      <c r="N311" t="str">
        <f t="shared" si="8"/>
        <v>Liberica</v>
      </c>
      <c r="O311" t="str">
        <f t="shared" si="9"/>
        <v>Medium</v>
      </c>
    </row>
    <row r="312" spans="1:15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 cm="1">
        <f t="array" ref="F312">_xlfn.XLOOKUP(C312,customers!A311:$A$1001,customers!B311:$B$1001,,0)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4">
        <f>INDEX(products!$A$1:$G$49,MATCH(orders!$D312,products!$A$1:$A$49,0),MATCH(orders!K$1,products!$A$1:$G$1,0))</f>
        <v>1</v>
      </c>
      <c r="L312"/>
      <c r="M312"/>
      <c r="N312" t="str">
        <f t="shared" si="8"/>
        <v>Excelsa</v>
      </c>
      <c r="O312" t="str">
        <f t="shared" si="9"/>
        <v>Light</v>
      </c>
    </row>
    <row r="313" spans="1:15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 cm="1">
        <f t="array" ref="F313">_xlfn.XLOOKUP(C313,customers!A312:$A$1001,customers!B312:$B$1001,,0)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4">
        <f>INDEX(products!$A$1:$G$49,MATCH(orders!$D313,products!$A$1:$A$49,0),MATCH(orders!K$1,products!$A$1:$G$1,0))</f>
        <v>2.5</v>
      </c>
      <c r="L313"/>
      <c r="M313"/>
      <c r="N313" t="str">
        <f t="shared" si="8"/>
        <v>Excelsa</v>
      </c>
      <c r="O313" t="str">
        <f t="shared" si="9"/>
        <v>Medium</v>
      </c>
    </row>
    <row r="314" spans="1:15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 cm="1">
        <f t="array" ref="F314">_xlfn.XLOOKUP(C314,customers!A313:$A$1001,customers!B313:$B$1001,,0)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4">
        <f>INDEX(products!$A$1:$G$49,MATCH(orders!$D314,products!$A$1:$A$49,0),MATCH(orders!K$1,products!$A$1:$G$1,0))</f>
        <v>0.5</v>
      </c>
      <c r="L314"/>
      <c r="M314"/>
      <c r="N314" t="str">
        <f t="shared" si="8"/>
        <v>Robusta</v>
      </c>
      <c r="O314" t="str">
        <f t="shared" si="9"/>
        <v>Medium</v>
      </c>
    </row>
    <row r="315" spans="1:15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 cm="1">
        <f t="array" ref="F315">_xlfn.XLOOKUP(C315,customers!A314:$A$1001,customers!B314:$B$1001,,0)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4">
        <f>INDEX(products!$A$1:$G$49,MATCH(orders!$D315,products!$A$1:$A$49,0),MATCH(orders!K$1,products!$A$1:$G$1,0))</f>
        <v>1</v>
      </c>
      <c r="L315"/>
      <c r="M315"/>
      <c r="N315" t="str">
        <f t="shared" si="8"/>
        <v>Robusta</v>
      </c>
      <c r="O315" t="str">
        <f t="shared" si="9"/>
        <v>Medium</v>
      </c>
    </row>
    <row r="316" spans="1:15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 cm="1">
        <f t="array" ref="F316">_xlfn.XLOOKUP(C316,customers!A315:$A$1001,customers!B315:$B$1001,,0)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4">
        <f>INDEX(products!$A$1:$G$49,MATCH(orders!$D316,products!$A$1:$A$49,0),MATCH(orders!K$1,products!$A$1:$G$1,0))</f>
        <v>1</v>
      </c>
      <c r="L316"/>
      <c r="M316"/>
      <c r="N316" t="str">
        <f t="shared" si="8"/>
        <v>Robusta</v>
      </c>
      <c r="O316" t="str">
        <f t="shared" si="9"/>
        <v>Dark</v>
      </c>
    </row>
    <row r="317" spans="1:15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 cm="1">
        <f t="array" ref="F317">_xlfn.XLOOKUP(C317,customers!A316:$A$1001,customers!B316:$B$1001,,0)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4">
        <f>INDEX(products!$A$1:$G$49,MATCH(orders!$D317,products!$A$1:$A$49,0),MATCH(orders!K$1,products!$A$1:$G$1,0))</f>
        <v>2.5</v>
      </c>
      <c r="L317"/>
      <c r="M317"/>
      <c r="N317" t="str">
        <f t="shared" si="8"/>
        <v>Excelsa</v>
      </c>
      <c r="O317" t="str">
        <f t="shared" si="9"/>
        <v>Light</v>
      </c>
    </row>
    <row r="318" spans="1:15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 cm="1">
        <f t="array" ref="F318">_xlfn.XLOOKUP(C318,customers!A317:$A$1001,customers!B317:$B$1001,,0)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4">
        <f>INDEX(products!$A$1:$G$49,MATCH(orders!$D318,products!$A$1:$A$49,0),MATCH(orders!K$1,products!$A$1:$G$1,0))</f>
        <v>2.5</v>
      </c>
      <c r="L318"/>
      <c r="M318"/>
      <c r="N318" t="str">
        <f t="shared" si="8"/>
        <v>Excelsa</v>
      </c>
      <c r="O318" t="str">
        <f t="shared" si="9"/>
        <v>Light</v>
      </c>
    </row>
    <row r="319" spans="1:15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 cm="1">
        <f t="array" ref="F319">_xlfn.XLOOKUP(C319,customers!A318:$A$1001,customers!B318:$B$1001,,0)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4">
        <f>INDEX(products!$A$1:$G$49,MATCH(orders!$D319,products!$A$1:$A$49,0),MATCH(orders!K$1,products!$A$1:$G$1,0))</f>
        <v>0.5</v>
      </c>
      <c r="L319"/>
      <c r="M319"/>
      <c r="N319" t="str">
        <f t="shared" si="8"/>
        <v>Excelsa</v>
      </c>
      <c r="O319" t="str">
        <f t="shared" si="9"/>
        <v>Dark</v>
      </c>
    </row>
    <row r="320" spans="1:15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 cm="1">
        <f t="array" ref="F320">_xlfn.XLOOKUP(C320,customers!A319:$A$1001,customers!B319:$B$1001,,0)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4">
        <f>INDEX(products!$A$1:$G$49,MATCH(orders!$D320,products!$A$1:$A$49,0),MATCH(orders!K$1,products!$A$1:$G$1,0))</f>
        <v>2.5</v>
      </c>
      <c r="L320"/>
      <c r="M320"/>
      <c r="N320" t="str">
        <f t="shared" si="8"/>
        <v>Arabica</v>
      </c>
      <c r="O320" t="str">
        <f t="shared" si="9"/>
        <v>Medium</v>
      </c>
    </row>
    <row r="321" spans="1:15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 cm="1">
        <f t="array" ref="F321">_xlfn.XLOOKUP(C321,customers!A320:$A$1001,customers!B320:$B$1001,,0)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4">
        <f>INDEX(products!$A$1:$G$49,MATCH(orders!$D321,products!$A$1:$A$49,0),MATCH(orders!K$1,products!$A$1:$G$1,0))</f>
        <v>0.2</v>
      </c>
      <c r="L321"/>
      <c r="M321"/>
      <c r="N321" t="str">
        <f t="shared" si="8"/>
        <v>Excelsa</v>
      </c>
      <c r="O321" t="str">
        <f t="shared" si="9"/>
        <v>Medium</v>
      </c>
    </row>
    <row r="322" spans="1:15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 cm="1">
        <f t="array" ref="F322">_xlfn.XLOOKUP(C322,customers!A321:$A$1001,customers!B321:$B$1001,,0)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4">
        <f>INDEX(products!$A$1:$G$49,MATCH(orders!$D322,products!$A$1:$A$49,0),MATCH(orders!K$1,products!$A$1:$G$1,0))</f>
        <v>0.2</v>
      </c>
      <c r="L322"/>
      <c r="M322"/>
      <c r="N322" t="str">
        <f t="shared" si="8"/>
        <v>Arabica</v>
      </c>
      <c r="O322" t="str">
        <f t="shared" si="9"/>
        <v>Light</v>
      </c>
    </row>
    <row r="323" spans="1:15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 cm="1">
        <f t="array" ref="F323">_xlfn.XLOOKUP(C323,customers!A322:$A$1001,customers!B322:$B$1001,,0)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4">
        <f>INDEX(products!$A$1:$G$49,MATCH(orders!$D323,products!$A$1:$A$49,0),MATCH(orders!K$1,products!$A$1:$G$1,0))</f>
        <v>0.2</v>
      </c>
      <c r="L323"/>
      <c r="M323"/>
      <c r="N323" t="str">
        <f t="shared" ref="N323:N386" si="10">IF(I323="Rob", "Robusta",IF(I323="Exc","Excelsa",IF(I323="Ara","Arabica",IF(I323="Lib","Liberica",""))))</f>
        <v>Arabica</v>
      </c>
      <c r="O323" t="str">
        <f t="shared" ref="O323:O386" si="11">IF(J323="M","Medium", IF(J323="L","Light",IF(J323="D","Dark","")))</f>
        <v>Medium</v>
      </c>
    </row>
    <row r="324" spans="1:15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 cm="1">
        <f t="array" ref="F324">_xlfn.XLOOKUP(C324,customers!A323:$A$1001,customers!B323:$B$1001,,0)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4">
        <f>INDEX(products!$A$1:$G$49,MATCH(orders!$D324,products!$A$1:$A$49,0),MATCH(orders!K$1,products!$A$1:$G$1,0))</f>
        <v>0.5</v>
      </c>
      <c r="L324"/>
      <c r="M324"/>
      <c r="N324" t="str">
        <f t="shared" si="10"/>
        <v>Liberica</v>
      </c>
      <c r="O324" t="str">
        <f t="shared" si="11"/>
        <v>Dark</v>
      </c>
    </row>
    <row r="325" spans="1:15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 cm="1">
        <f t="array" ref="F325">_xlfn.XLOOKUP(C325,customers!A324:$A$1001,customers!B324:$B$1001,,0)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4">
        <f>INDEX(products!$A$1:$G$49,MATCH(orders!$D325,products!$A$1:$A$49,0),MATCH(orders!K$1,products!$A$1:$G$1,0))</f>
        <v>0.2</v>
      </c>
      <c r="L325"/>
      <c r="M325"/>
      <c r="N325" t="str">
        <f t="shared" si="10"/>
        <v>Excelsa</v>
      </c>
      <c r="O325" t="str">
        <f t="shared" si="11"/>
        <v>Dark</v>
      </c>
    </row>
    <row r="326" spans="1:15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 cm="1">
        <f t="array" ref="F326">_xlfn.XLOOKUP(C326,customers!A325:$A$1001,customers!B325:$B$1001,,0)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4">
        <f>INDEX(products!$A$1:$G$49,MATCH(orders!$D326,products!$A$1:$A$49,0),MATCH(orders!K$1,products!$A$1:$G$1,0))</f>
        <v>1</v>
      </c>
      <c r="L326"/>
      <c r="M326"/>
      <c r="N326" t="str">
        <f t="shared" si="10"/>
        <v>Excelsa</v>
      </c>
      <c r="O326" t="str">
        <f t="shared" si="11"/>
        <v>Medium</v>
      </c>
    </row>
    <row r="327" spans="1:15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 cm="1">
        <f t="array" ref="F327">_xlfn.XLOOKUP(C327,customers!A326:$A$1001,customers!B326:$B$1001,,0)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4">
        <f>INDEX(products!$A$1:$G$49,MATCH(orders!$D327,products!$A$1:$A$49,0),MATCH(orders!K$1,products!$A$1:$G$1,0))</f>
        <v>2.5</v>
      </c>
      <c r="L327"/>
      <c r="M327"/>
      <c r="N327" t="str">
        <f t="shared" si="10"/>
        <v>Arabica</v>
      </c>
      <c r="O327" t="str">
        <f t="shared" si="11"/>
        <v>Light</v>
      </c>
    </row>
    <row r="328" spans="1:15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 cm="1">
        <f t="array" ref="F328">_xlfn.XLOOKUP(C328,customers!A327:$A$1001,customers!B327:$B$1001,,0)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4">
        <f>INDEX(products!$A$1:$G$49,MATCH(orders!$D328,products!$A$1:$A$49,0),MATCH(orders!K$1,products!$A$1:$G$1,0))</f>
        <v>1</v>
      </c>
      <c r="L328"/>
      <c r="M328"/>
      <c r="N328" t="str">
        <f t="shared" si="10"/>
        <v>Robusta</v>
      </c>
      <c r="O328" t="str">
        <f t="shared" si="11"/>
        <v>Dark</v>
      </c>
    </row>
    <row r="329" spans="1:15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 cm="1">
        <f t="array" ref="F329">_xlfn.XLOOKUP(C329,customers!A328:$A$1001,customers!B328:$B$1001,,0)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4">
        <f>INDEX(products!$A$1:$G$49,MATCH(orders!$D329,products!$A$1:$A$49,0),MATCH(orders!K$1,products!$A$1:$G$1,0))</f>
        <v>1</v>
      </c>
      <c r="L329"/>
      <c r="M329"/>
      <c r="N329" t="str">
        <f t="shared" si="10"/>
        <v>Robusta</v>
      </c>
      <c r="O329" t="str">
        <f t="shared" si="11"/>
        <v>Dark</v>
      </c>
    </row>
    <row r="330" spans="1:15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 cm="1">
        <f t="array" ref="F330">_xlfn.XLOOKUP(C330,customers!A329:$A$1001,customers!B329:$B$1001,,0)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4">
        <f>INDEX(products!$A$1:$G$49,MATCH(orders!$D330,products!$A$1:$A$49,0),MATCH(orders!K$1,products!$A$1:$G$1,0))</f>
        <v>0.5</v>
      </c>
      <c r="L330"/>
      <c r="M330"/>
      <c r="N330" t="str">
        <f t="shared" si="10"/>
        <v>Liberica</v>
      </c>
      <c r="O330" t="str">
        <f t="shared" si="11"/>
        <v>Light</v>
      </c>
    </row>
    <row r="331" spans="1:15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 cm="1">
        <f t="array" ref="F331">_xlfn.XLOOKUP(C331,customers!A330:$A$1001,customers!B330:$B$1001,,0)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4">
        <f>INDEX(products!$A$1:$G$49,MATCH(orders!$D331,products!$A$1:$A$49,0),MATCH(orders!K$1,products!$A$1:$G$1,0))</f>
        <v>0.5</v>
      </c>
      <c r="L331"/>
      <c r="M331"/>
      <c r="N331" t="str">
        <f t="shared" si="10"/>
        <v>Robusta</v>
      </c>
      <c r="O331" t="str">
        <f t="shared" si="11"/>
        <v>Dark</v>
      </c>
    </row>
    <row r="332" spans="1:15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e" cm="1">
        <f t="array" ref="F332">_xlfn.XLOOKUP(C332,customers!A331:$A$1001,customers!B331:$B$1001,,0)</f>
        <v>#N/A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4">
        <f>INDEX(products!$A$1:$G$49,MATCH(orders!$D332,products!$A$1:$A$49,0),MATCH(orders!K$1,products!$A$1:$G$1,0))</f>
        <v>0.5</v>
      </c>
      <c r="L332"/>
      <c r="M332"/>
      <c r="N332" t="str">
        <f t="shared" si="10"/>
        <v>Robusta</v>
      </c>
      <c r="O332" t="str">
        <f t="shared" si="11"/>
        <v>Dark</v>
      </c>
    </row>
    <row r="333" spans="1:15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 cm="1">
        <f t="array" ref="F333">_xlfn.XLOOKUP(C333,customers!A332:$A$1001,customers!B332:$B$1001,,0)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4">
        <f>INDEX(products!$A$1:$G$49,MATCH(orders!$D333,products!$A$1:$A$49,0),MATCH(orders!K$1,products!$A$1:$G$1,0))</f>
        <v>2.5</v>
      </c>
      <c r="L333"/>
      <c r="M333"/>
      <c r="N333" t="str">
        <f t="shared" si="10"/>
        <v>Robusta</v>
      </c>
      <c r="O333" t="str">
        <f t="shared" si="11"/>
        <v>Medium</v>
      </c>
    </row>
    <row r="334" spans="1:15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 cm="1">
        <f t="array" ref="F334">_xlfn.XLOOKUP(C334,customers!A333:$A$1001,customers!B333:$B$1001,,0)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4">
        <f>INDEX(products!$A$1:$G$49,MATCH(orders!$D334,products!$A$1:$A$49,0),MATCH(orders!K$1,products!$A$1:$G$1,0))</f>
        <v>0.5</v>
      </c>
      <c r="L334"/>
      <c r="M334"/>
      <c r="N334" t="str">
        <f t="shared" si="10"/>
        <v>Arabica</v>
      </c>
      <c r="O334" t="str">
        <f t="shared" si="11"/>
        <v>Dark</v>
      </c>
    </row>
    <row r="335" spans="1:15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 cm="1">
        <f t="array" ref="F335">_xlfn.XLOOKUP(C335,customers!A334:$A$1001,customers!B334:$B$1001,,0)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4">
        <f>INDEX(products!$A$1:$G$49,MATCH(orders!$D335,products!$A$1:$A$49,0),MATCH(orders!K$1,products!$A$1:$G$1,0))</f>
        <v>0.5</v>
      </c>
      <c r="L335"/>
      <c r="M335"/>
      <c r="N335" t="str">
        <f t="shared" si="10"/>
        <v>Robusta</v>
      </c>
      <c r="O335" t="str">
        <f t="shared" si="11"/>
        <v>Medium</v>
      </c>
    </row>
    <row r="336" spans="1:15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 cm="1">
        <f t="array" ref="F336">_xlfn.XLOOKUP(C336,customers!A335:$A$1001,customers!B335:$B$1001,,0)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4">
        <f>INDEX(products!$A$1:$G$49,MATCH(orders!$D336,products!$A$1:$A$49,0),MATCH(orders!K$1,products!$A$1:$G$1,0))</f>
        <v>1</v>
      </c>
      <c r="L336"/>
      <c r="M336"/>
      <c r="N336" t="str">
        <f t="shared" si="10"/>
        <v>Robusta</v>
      </c>
      <c r="O336" t="str">
        <f t="shared" si="11"/>
        <v>Light</v>
      </c>
    </row>
    <row r="337" spans="1:15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 cm="1">
        <f t="array" ref="F337">_xlfn.XLOOKUP(C337,customers!A336:$A$1001,customers!B336:$B$1001,,0)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4">
        <f>INDEX(products!$A$1:$G$49,MATCH(orders!$D337,products!$A$1:$A$49,0),MATCH(orders!K$1,products!$A$1:$G$1,0))</f>
        <v>0.2</v>
      </c>
      <c r="L337"/>
      <c r="M337"/>
      <c r="N337" t="str">
        <f t="shared" si="10"/>
        <v>Liberica</v>
      </c>
      <c r="O337" t="str">
        <f t="shared" si="11"/>
        <v>Light</v>
      </c>
    </row>
    <row r="338" spans="1:15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 cm="1">
        <f t="array" ref="F338">_xlfn.XLOOKUP(C338,customers!A337:$A$1001,customers!B337:$B$1001,,0)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4">
        <f>INDEX(products!$A$1:$G$49,MATCH(orders!$D338,products!$A$1:$A$49,0),MATCH(orders!K$1,products!$A$1:$G$1,0))</f>
        <v>1</v>
      </c>
      <c r="L338"/>
      <c r="M338"/>
      <c r="N338" t="str">
        <f t="shared" si="10"/>
        <v>Arabica</v>
      </c>
      <c r="O338" t="str">
        <f t="shared" si="11"/>
        <v>Medium</v>
      </c>
    </row>
    <row r="339" spans="1:15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e" cm="1">
        <f t="array" ref="F339">_xlfn.XLOOKUP(C339,customers!A338:$A$1001,customers!B338:$B$1001,,0)</f>
        <v>#N/A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4">
        <f>INDEX(products!$A$1:$G$49,MATCH(orders!$D339,products!$A$1:$A$49,0),MATCH(orders!K$1,products!$A$1:$G$1,0))</f>
        <v>2.5</v>
      </c>
      <c r="L339"/>
      <c r="M339"/>
      <c r="N339" t="str">
        <f t="shared" si="10"/>
        <v>Excelsa</v>
      </c>
      <c r="O339" t="str">
        <f t="shared" si="11"/>
        <v>Dark</v>
      </c>
    </row>
    <row r="340" spans="1:15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 cm="1">
        <f t="array" ref="F340">_xlfn.XLOOKUP(C340,customers!A339:$A$1001,customers!B339:$B$1001,,0)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4">
        <f>INDEX(products!$A$1:$G$49,MATCH(orders!$D340,products!$A$1:$A$49,0),MATCH(orders!K$1,products!$A$1:$G$1,0))</f>
        <v>1</v>
      </c>
      <c r="L340"/>
      <c r="M340"/>
      <c r="N340" t="str">
        <f t="shared" si="10"/>
        <v>Excelsa</v>
      </c>
      <c r="O340" t="str">
        <f t="shared" si="11"/>
        <v>Light</v>
      </c>
    </row>
    <row r="341" spans="1:15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 cm="1">
        <f t="array" ref="F341">_xlfn.XLOOKUP(C341,customers!A340:$A$1001,customers!B340:$B$1001,,0)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4">
        <f>INDEX(products!$A$1:$G$49,MATCH(orders!$D341,products!$A$1:$A$49,0),MATCH(orders!K$1,products!$A$1:$G$1,0))</f>
        <v>0.2</v>
      </c>
      <c r="L341"/>
      <c r="M341"/>
      <c r="N341" t="str">
        <f t="shared" si="10"/>
        <v>Excelsa</v>
      </c>
      <c r="O341" t="str">
        <f t="shared" si="11"/>
        <v>Dark</v>
      </c>
    </row>
    <row r="342" spans="1:15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 cm="1">
        <f t="array" ref="F342">_xlfn.XLOOKUP(C342,customers!A341:$A$1001,customers!B341:$B$1001,,0)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4">
        <f>INDEX(products!$A$1:$G$49,MATCH(orders!$D342,products!$A$1:$A$49,0),MATCH(orders!K$1,products!$A$1:$G$1,0))</f>
        <v>0.5</v>
      </c>
      <c r="L342"/>
      <c r="M342"/>
      <c r="N342" t="str">
        <f t="shared" si="10"/>
        <v>Excelsa</v>
      </c>
      <c r="O342" t="str">
        <f t="shared" si="11"/>
        <v>Dark</v>
      </c>
    </row>
    <row r="343" spans="1:15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 cm="1">
        <f t="array" ref="F343">_xlfn.XLOOKUP(C343,customers!A342:$A$1001,customers!B342:$B$1001,,0)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4">
        <f>INDEX(products!$A$1:$G$49,MATCH(orders!$D343,products!$A$1:$A$49,0),MATCH(orders!K$1,products!$A$1:$G$1,0))</f>
        <v>0.5</v>
      </c>
      <c r="L343"/>
      <c r="M343"/>
      <c r="N343" t="str">
        <f t="shared" si="10"/>
        <v>Excelsa</v>
      </c>
      <c r="O343" t="str">
        <f t="shared" si="11"/>
        <v>Light</v>
      </c>
    </row>
    <row r="344" spans="1:15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 cm="1">
        <f t="array" ref="F344">_xlfn.XLOOKUP(C344,customers!A343:$A$1001,customers!B343:$B$1001,,0)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4">
        <f>INDEX(products!$A$1:$G$49,MATCH(orders!$D344,products!$A$1:$A$49,0),MATCH(orders!K$1,products!$A$1:$G$1,0))</f>
        <v>0.5</v>
      </c>
      <c r="L344"/>
      <c r="M344"/>
      <c r="N344" t="str">
        <f t="shared" si="10"/>
        <v>Liberica</v>
      </c>
      <c r="O344" t="str">
        <f t="shared" si="11"/>
        <v>Dark</v>
      </c>
    </row>
    <row r="345" spans="1:15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 cm="1">
        <f t="array" ref="F345">_xlfn.XLOOKUP(C345,customers!A344:$A$1001,customers!B344:$B$1001,,0)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4">
        <f>INDEX(products!$A$1:$G$49,MATCH(orders!$D345,products!$A$1:$A$49,0),MATCH(orders!K$1,products!$A$1:$G$1,0))</f>
        <v>0.5</v>
      </c>
      <c r="L345"/>
      <c r="M345"/>
      <c r="N345" t="str">
        <f t="shared" si="10"/>
        <v>Robusta</v>
      </c>
      <c r="O345" t="str">
        <f t="shared" si="11"/>
        <v>Dark</v>
      </c>
    </row>
    <row r="346" spans="1:15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 cm="1">
        <f t="array" ref="F346">_xlfn.XLOOKUP(C346,customers!A345:$A$1001,customers!B345:$B$1001,,0)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4">
        <f>INDEX(products!$A$1:$G$49,MATCH(orders!$D346,products!$A$1:$A$49,0),MATCH(orders!K$1,products!$A$1:$G$1,0))</f>
        <v>1</v>
      </c>
      <c r="L346"/>
      <c r="M346"/>
      <c r="N346" t="str">
        <f t="shared" si="10"/>
        <v>Robusta</v>
      </c>
      <c r="O346" t="str">
        <f t="shared" si="11"/>
        <v>Medium</v>
      </c>
    </row>
    <row r="347" spans="1:15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 cm="1">
        <f t="array" ref="F347">_xlfn.XLOOKUP(C347,customers!A346:$A$1001,customers!B346:$B$1001,,0)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4">
        <f>INDEX(products!$A$1:$G$49,MATCH(orders!$D347,products!$A$1:$A$49,0),MATCH(orders!K$1,products!$A$1:$G$1,0))</f>
        <v>1</v>
      </c>
      <c r="L347"/>
      <c r="M347"/>
      <c r="N347" t="str">
        <f t="shared" si="10"/>
        <v>Robusta</v>
      </c>
      <c r="O347" t="str">
        <f t="shared" si="11"/>
        <v>Light</v>
      </c>
    </row>
    <row r="348" spans="1:15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 cm="1">
        <f t="array" ref="F348">_xlfn.XLOOKUP(C348,customers!A347:$A$1001,customers!B347:$B$1001,,0)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4">
        <f>INDEX(products!$A$1:$G$49,MATCH(orders!$D348,products!$A$1:$A$49,0),MATCH(orders!K$1,products!$A$1:$G$1,0))</f>
        <v>0.5</v>
      </c>
      <c r="L348"/>
      <c r="M348"/>
      <c r="N348" t="str">
        <f t="shared" si="10"/>
        <v>Arabica</v>
      </c>
      <c r="O348" t="str">
        <f t="shared" si="11"/>
        <v>Light</v>
      </c>
    </row>
    <row r="349" spans="1:15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 cm="1">
        <f t="array" ref="F349">_xlfn.XLOOKUP(C349,customers!A348:$A$1001,customers!B348:$B$1001,,0)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4">
        <f>INDEX(products!$A$1:$G$49,MATCH(orders!$D349,products!$A$1:$A$49,0),MATCH(orders!K$1,products!$A$1:$G$1,0))</f>
        <v>1</v>
      </c>
      <c r="L349"/>
      <c r="M349"/>
      <c r="N349" t="str">
        <f t="shared" si="10"/>
        <v>Liberica</v>
      </c>
      <c r="O349" t="str">
        <f t="shared" si="11"/>
        <v>Medium</v>
      </c>
    </row>
    <row r="350" spans="1:15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 cm="1">
        <f t="array" ref="F350">_xlfn.XLOOKUP(C350,customers!A349:$A$1001,customers!B349:$B$1001,,0)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4">
        <f>INDEX(products!$A$1:$G$49,MATCH(orders!$D350,products!$A$1:$A$49,0),MATCH(orders!K$1,products!$A$1:$G$1,0))</f>
        <v>2.5</v>
      </c>
      <c r="L350"/>
      <c r="M350"/>
      <c r="N350" t="str">
        <f t="shared" si="10"/>
        <v>Excelsa</v>
      </c>
      <c r="O350" t="str">
        <f t="shared" si="11"/>
        <v>Light</v>
      </c>
    </row>
    <row r="351" spans="1:15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 cm="1">
        <f t="array" ref="F351">_xlfn.XLOOKUP(C351,customers!A350:$A$1001,customers!B350:$B$1001,,0)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4">
        <f>INDEX(products!$A$1:$G$49,MATCH(orders!$D351,products!$A$1:$A$49,0),MATCH(orders!K$1,products!$A$1:$G$1,0))</f>
        <v>0.2</v>
      </c>
      <c r="L351"/>
      <c r="M351"/>
      <c r="N351" t="str">
        <f t="shared" si="10"/>
        <v>Robusta</v>
      </c>
      <c r="O351" t="str">
        <f t="shared" si="11"/>
        <v>Light</v>
      </c>
    </row>
    <row r="352" spans="1:15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 cm="1">
        <f t="array" ref="F352">_xlfn.XLOOKUP(C352,customers!A351:$A$1001,customers!B351:$B$1001,,0)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4">
        <f>INDEX(products!$A$1:$G$49,MATCH(orders!$D352,products!$A$1:$A$49,0),MATCH(orders!K$1,products!$A$1:$G$1,0))</f>
        <v>0.5</v>
      </c>
      <c r="L352"/>
      <c r="M352"/>
      <c r="N352" t="str">
        <f t="shared" si="10"/>
        <v>Arabica</v>
      </c>
      <c r="O352" t="str">
        <f t="shared" si="11"/>
        <v>Dark</v>
      </c>
    </row>
    <row r="353" spans="1:15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 cm="1">
        <f t="array" ref="F353">_xlfn.XLOOKUP(C353,customers!A352:$A$1001,customers!B352:$B$1001,,0)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4">
        <f>INDEX(products!$A$1:$G$49,MATCH(orders!$D353,products!$A$1:$A$49,0),MATCH(orders!K$1,products!$A$1:$G$1,0))</f>
        <v>1</v>
      </c>
      <c r="L353"/>
      <c r="M353"/>
      <c r="N353" t="str">
        <f t="shared" si="10"/>
        <v>Arabica</v>
      </c>
      <c r="O353" t="str">
        <f t="shared" si="11"/>
        <v>Medium</v>
      </c>
    </row>
    <row r="354" spans="1:15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e" cm="1">
        <f t="array" ref="F354">_xlfn.XLOOKUP(C354,customers!A353:$A$1001,customers!B353:$B$1001,,0)</f>
        <v>#N/A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4">
        <f>INDEX(products!$A$1:$G$49,MATCH(orders!$D354,products!$A$1:$A$49,0),MATCH(orders!K$1,products!$A$1:$G$1,0))</f>
        <v>0.5</v>
      </c>
      <c r="L354"/>
      <c r="M354"/>
      <c r="N354" t="str">
        <f t="shared" si="10"/>
        <v>Excelsa</v>
      </c>
      <c r="O354" t="str">
        <f t="shared" si="11"/>
        <v>Dark</v>
      </c>
    </row>
    <row r="355" spans="1:15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 cm="1">
        <f t="array" ref="F355">_xlfn.XLOOKUP(C355,customers!A354:$A$1001,customers!B354:$B$1001,,0)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4">
        <f>INDEX(products!$A$1:$G$49,MATCH(orders!$D355,products!$A$1:$A$49,0),MATCH(orders!K$1,products!$A$1:$G$1,0))</f>
        <v>0.5</v>
      </c>
      <c r="L355"/>
      <c r="M355"/>
      <c r="N355" t="str">
        <f t="shared" si="10"/>
        <v>Arabica</v>
      </c>
      <c r="O355" t="str">
        <f t="shared" si="11"/>
        <v>Medium</v>
      </c>
    </row>
    <row r="356" spans="1:15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 cm="1">
        <f t="array" ref="F356">_xlfn.XLOOKUP(C356,customers!A355:$A$1001,customers!B355:$B$1001,,0)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4">
        <f>INDEX(products!$A$1:$G$49,MATCH(orders!$D356,products!$A$1:$A$49,0),MATCH(orders!K$1,products!$A$1:$G$1,0))</f>
        <v>2.5</v>
      </c>
      <c r="L356"/>
      <c r="M356"/>
      <c r="N356" t="str">
        <f t="shared" si="10"/>
        <v>Arabica</v>
      </c>
      <c r="O356" t="str">
        <f t="shared" si="11"/>
        <v>Medium</v>
      </c>
    </row>
    <row r="357" spans="1:15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 cm="1">
        <f t="array" ref="F357">_xlfn.XLOOKUP(C357,customers!A356:$A$1001,customers!B356:$B$1001,,0)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4">
        <f>INDEX(products!$A$1:$G$49,MATCH(orders!$D357,products!$A$1:$A$49,0),MATCH(orders!K$1,products!$A$1:$G$1,0))</f>
        <v>2.5</v>
      </c>
      <c r="L357"/>
      <c r="M357"/>
      <c r="N357" t="str">
        <f t="shared" si="10"/>
        <v>Arabica</v>
      </c>
      <c r="O357" t="str">
        <f t="shared" si="11"/>
        <v>Dark</v>
      </c>
    </row>
    <row r="358" spans="1:15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 cm="1">
        <f t="array" ref="F358">_xlfn.XLOOKUP(C358,customers!A357:$A$1001,customers!B357:$B$1001,,0)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4">
        <f>INDEX(products!$A$1:$G$49,MATCH(orders!$D358,products!$A$1:$A$49,0),MATCH(orders!K$1,products!$A$1:$G$1,0))</f>
        <v>1</v>
      </c>
      <c r="L358"/>
      <c r="M358"/>
      <c r="N358" t="str">
        <f t="shared" si="10"/>
        <v>Liberica</v>
      </c>
      <c r="O358" t="str">
        <f t="shared" si="11"/>
        <v>Dark</v>
      </c>
    </row>
    <row r="359" spans="1:15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 cm="1">
        <f t="array" ref="F359">_xlfn.XLOOKUP(C359,customers!A358:$A$1001,customers!B358:$B$1001,,0)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4">
        <f>INDEX(products!$A$1:$G$49,MATCH(orders!$D359,products!$A$1:$A$49,0),MATCH(orders!K$1,products!$A$1:$G$1,0))</f>
        <v>2.5</v>
      </c>
      <c r="L359"/>
      <c r="M359"/>
      <c r="N359" t="str">
        <f t="shared" si="10"/>
        <v>Arabica</v>
      </c>
      <c r="O359" t="str">
        <f t="shared" si="11"/>
        <v>Medium</v>
      </c>
    </row>
    <row r="360" spans="1:15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 cm="1">
        <f t="array" ref="F360">_xlfn.XLOOKUP(C360,customers!A359:$A$1001,customers!B359:$B$1001,,0)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4">
        <f>INDEX(products!$A$1:$G$49,MATCH(orders!$D360,products!$A$1:$A$49,0),MATCH(orders!K$1,products!$A$1:$G$1,0))</f>
        <v>2.5</v>
      </c>
      <c r="L360"/>
      <c r="M360"/>
      <c r="N360" t="str">
        <f t="shared" si="10"/>
        <v>Arabica</v>
      </c>
      <c r="O360" t="str">
        <f t="shared" si="11"/>
        <v>Light</v>
      </c>
    </row>
    <row r="361" spans="1:15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 cm="1">
        <f t="array" ref="F361">_xlfn.XLOOKUP(C361,customers!A360:$A$1001,customers!B360:$B$1001,,0)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4">
        <f>INDEX(products!$A$1:$G$49,MATCH(orders!$D361,products!$A$1:$A$49,0),MATCH(orders!K$1,products!$A$1:$G$1,0))</f>
        <v>0.2</v>
      </c>
      <c r="L361"/>
      <c r="M361"/>
      <c r="N361" t="str">
        <f t="shared" si="10"/>
        <v>Robusta</v>
      </c>
      <c r="O361" t="str">
        <f t="shared" si="11"/>
        <v>Light</v>
      </c>
    </row>
    <row r="362" spans="1:15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 cm="1">
        <f t="array" ref="F362">_xlfn.XLOOKUP(C362,customers!A361:$A$1001,customers!B361:$B$1001,,0)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4">
        <f>INDEX(products!$A$1:$G$49,MATCH(orders!$D362,products!$A$1:$A$49,0),MATCH(orders!K$1,products!$A$1:$G$1,0))</f>
        <v>2.5</v>
      </c>
      <c r="L362"/>
      <c r="M362"/>
      <c r="N362" t="str">
        <f t="shared" si="10"/>
        <v>Robusta</v>
      </c>
      <c r="O362" t="str">
        <f t="shared" si="11"/>
        <v>Dark</v>
      </c>
    </row>
    <row r="363" spans="1:15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 cm="1">
        <f t="array" ref="F363">_xlfn.XLOOKUP(C363,customers!A362:$A$1001,customers!B362:$B$1001,,0)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4">
        <f>INDEX(products!$A$1:$G$49,MATCH(orders!$D363,products!$A$1:$A$49,0),MATCH(orders!K$1,products!$A$1:$G$1,0))</f>
        <v>0.5</v>
      </c>
      <c r="L363"/>
      <c r="M363"/>
      <c r="N363" t="str">
        <f t="shared" si="10"/>
        <v>Robusta</v>
      </c>
      <c r="O363" t="str">
        <f t="shared" si="11"/>
        <v>Medium</v>
      </c>
    </row>
    <row r="364" spans="1:15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 cm="1">
        <f t="array" ref="F364">_xlfn.XLOOKUP(C364,customers!A363:$A$1001,customers!B363:$B$1001,,0)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4">
        <f>INDEX(products!$A$1:$G$49,MATCH(orders!$D364,products!$A$1:$A$49,0),MATCH(orders!K$1,products!$A$1:$G$1,0))</f>
        <v>1</v>
      </c>
      <c r="L364"/>
      <c r="M364"/>
      <c r="N364" t="str">
        <f t="shared" si="10"/>
        <v>Excelsa</v>
      </c>
      <c r="O364" t="str">
        <f t="shared" si="11"/>
        <v>Light</v>
      </c>
    </row>
    <row r="365" spans="1:15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 cm="1">
        <f t="array" ref="F365">_xlfn.XLOOKUP(C365,customers!A364:$A$1001,customers!B364:$B$1001,,0)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4">
        <f>INDEX(products!$A$1:$G$49,MATCH(orders!$D365,products!$A$1:$A$49,0),MATCH(orders!K$1,products!$A$1:$G$1,0))</f>
        <v>1</v>
      </c>
      <c r="L365"/>
      <c r="M365"/>
      <c r="N365" t="str">
        <f t="shared" si="10"/>
        <v>Liberica</v>
      </c>
      <c r="O365" t="str">
        <f t="shared" si="11"/>
        <v>Medium</v>
      </c>
    </row>
    <row r="366" spans="1:15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 cm="1">
        <f t="array" ref="F366">_xlfn.XLOOKUP(C366,customers!A365:$A$1001,customers!B365:$B$1001,,0)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4">
        <f>INDEX(products!$A$1:$G$49,MATCH(orders!$D366,products!$A$1:$A$49,0),MATCH(orders!K$1,products!$A$1:$G$1,0))</f>
        <v>1</v>
      </c>
      <c r="L366"/>
      <c r="M366"/>
      <c r="N366" t="str">
        <f t="shared" si="10"/>
        <v>Excelsa</v>
      </c>
      <c r="O366" t="str">
        <f t="shared" si="11"/>
        <v>Dark</v>
      </c>
    </row>
    <row r="367" spans="1:15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 cm="1">
        <f t="array" ref="F367">_xlfn.XLOOKUP(C367,customers!A366:$A$1001,customers!B366:$B$1001,,0)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4">
        <f>INDEX(products!$A$1:$G$49,MATCH(orders!$D367,products!$A$1:$A$49,0),MATCH(orders!K$1,products!$A$1:$G$1,0))</f>
        <v>0.5</v>
      </c>
      <c r="L367"/>
      <c r="M367"/>
      <c r="N367" t="str">
        <f t="shared" si="10"/>
        <v>Liberica</v>
      </c>
      <c r="O367" t="str">
        <f t="shared" si="11"/>
        <v>Dark</v>
      </c>
    </row>
    <row r="368" spans="1:15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 cm="1">
        <f t="array" ref="F368">_xlfn.XLOOKUP(C368,customers!A367:$A$1001,customers!B367:$B$1001,,0)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4">
        <f>INDEX(products!$A$1:$G$49,MATCH(orders!$D368,products!$A$1:$A$49,0),MATCH(orders!K$1,products!$A$1:$G$1,0))</f>
        <v>0.5</v>
      </c>
      <c r="L368"/>
      <c r="M368"/>
      <c r="N368" t="str">
        <f t="shared" si="10"/>
        <v>Excelsa</v>
      </c>
      <c r="O368" t="str">
        <f t="shared" si="11"/>
        <v>Dark</v>
      </c>
    </row>
    <row r="369" spans="1:15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 cm="1">
        <f t="array" ref="F369">_xlfn.XLOOKUP(C369,customers!A368:$A$1001,customers!B368:$B$1001,,0)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4">
        <f>INDEX(products!$A$1:$G$49,MATCH(orders!$D369,products!$A$1:$A$49,0),MATCH(orders!K$1,products!$A$1:$G$1,0))</f>
        <v>0.2</v>
      </c>
      <c r="L369"/>
      <c r="M369"/>
      <c r="N369" t="str">
        <f t="shared" si="10"/>
        <v>Liberica</v>
      </c>
      <c r="O369" t="str">
        <f t="shared" si="11"/>
        <v>Medium</v>
      </c>
    </row>
    <row r="370" spans="1:15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 cm="1">
        <f t="array" ref="F370">_xlfn.XLOOKUP(C370,customers!A369:$A$1001,customers!B369:$B$1001,,0)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4">
        <f>INDEX(products!$A$1:$G$49,MATCH(orders!$D370,products!$A$1:$A$49,0),MATCH(orders!K$1,products!$A$1:$G$1,0))</f>
        <v>2.5</v>
      </c>
      <c r="L370"/>
      <c r="M370"/>
      <c r="N370" t="str">
        <f t="shared" si="10"/>
        <v>Excelsa</v>
      </c>
      <c r="O370" t="str">
        <f t="shared" si="11"/>
        <v>Medium</v>
      </c>
    </row>
    <row r="371" spans="1:15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 cm="1">
        <f t="array" ref="F371">_xlfn.XLOOKUP(C371,customers!A370:$A$1001,customers!B370:$B$1001,,0)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4">
        <f>INDEX(products!$A$1:$G$49,MATCH(orders!$D371,products!$A$1:$A$49,0),MATCH(orders!K$1,products!$A$1:$G$1,0))</f>
        <v>0.5</v>
      </c>
      <c r="L371"/>
      <c r="M371"/>
      <c r="N371" t="str">
        <f t="shared" si="10"/>
        <v>Excelsa</v>
      </c>
      <c r="O371" t="str">
        <f t="shared" si="11"/>
        <v>Light</v>
      </c>
    </row>
    <row r="372" spans="1:15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 cm="1">
        <f t="array" ref="F372">_xlfn.XLOOKUP(C372,customers!A371:$A$1001,customers!B371:$B$1001,,0)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4">
        <f>INDEX(products!$A$1:$G$49,MATCH(orders!$D372,products!$A$1:$A$49,0),MATCH(orders!K$1,products!$A$1:$G$1,0))</f>
        <v>1</v>
      </c>
      <c r="L372"/>
      <c r="M372"/>
      <c r="N372" t="str">
        <f t="shared" si="10"/>
        <v>Excelsa</v>
      </c>
      <c r="O372" t="str">
        <f t="shared" si="11"/>
        <v>Dark</v>
      </c>
    </row>
    <row r="373" spans="1:15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 cm="1">
        <f t="array" ref="F373">_xlfn.XLOOKUP(C373,customers!A372:$A$1001,customers!B372:$B$1001,,0)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4">
        <f>INDEX(products!$A$1:$G$49,MATCH(orders!$D373,products!$A$1:$A$49,0),MATCH(orders!K$1,products!$A$1:$G$1,0))</f>
        <v>0.5</v>
      </c>
      <c r="L373"/>
      <c r="M373"/>
      <c r="N373" t="str">
        <f t="shared" si="10"/>
        <v>Arabica</v>
      </c>
      <c r="O373" t="str">
        <f t="shared" si="11"/>
        <v>Light</v>
      </c>
    </row>
    <row r="374" spans="1:15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 cm="1">
        <f t="array" ref="F374">_xlfn.XLOOKUP(C374,customers!A373:$A$1001,customers!B373:$B$1001,,0)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4">
        <f>INDEX(products!$A$1:$G$49,MATCH(orders!$D374,products!$A$1:$A$49,0),MATCH(orders!K$1,products!$A$1:$G$1,0))</f>
        <v>0.5</v>
      </c>
      <c r="L374"/>
      <c r="M374"/>
      <c r="N374" t="str">
        <f t="shared" si="10"/>
        <v>Robusta</v>
      </c>
      <c r="O374" t="str">
        <f t="shared" si="11"/>
        <v>Light</v>
      </c>
    </row>
    <row r="375" spans="1:15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 cm="1">
        <f t="array" ref="F375">_xlfn.XLOOKUP(C375,customers!A374:$A$1001,customers!B374:$B$1001,,0)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4">
        <f>INDEX(products!$A$1:$G$49,MATCH(orders!$D375,products!$A$1:$A$49,0),MATCH(orders!K$1,products!$A$1:$G$1,0))</f>
        <v>0.5</v>
      </c>
      <c r="L375"/>
      <c r="M375"/>
      <c r="N375" t="str">
        <f t="shared" si="10"/>
        <v>Arabica</v>
      </c>
      <c r="O375" t="str">
        <f t="shared" si="11"/>
        <v>Dark</v>
      </c>
    </row>
    <row r="376" spans="1:15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 cm="1">
        <f t="array" ref="F376">_xlfn.XLOOKUP(C376,customers!A375:$A$1001,customers!B375:$B$1001,,0)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4">
        <f>INDEX(products!$A$1:$G$49,MATCH(orders!$D376,products!$A$1:$A$49,0),MATCH(orders!K$1,products!$A$1:$G$1,0))</f>
        <v>0.5</v>
      </c>
      <c r="L376"/>
      <c r="M376"/>
      <c r="N376" t="str">
        <f t="shared" si="10"/>
        <v>Liberica</v>
      </c>
      <c r="O376" t="str">
        <f t="shared" si="11"/>
        <v>Light</v>
      </c>
    </row>
    <row r="377" spans="1:15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 cm="1">
        <f t="array" ref="F377">_xlfn.XLOOKUP(C377,customers!A376:$A$1001,customers!B376:$B$1001,,0)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4">
        <f>INDEX(products!$A$1:$G$49,MATCH(orders!$D377,products!$A$1:$A$49,0),MATCH(orders!K$1,products!$A$1:$G$1,0))</f>
        <v>0.2</v>
      </c>
      <c r="L377"/>
      <c r="M377"/>
      <c r="N377" t="str">
        <f t="shared" si="10"/>
        <v>Arabica</v>
      </c>
      <c r="O377" t="str">
        <f t="shared" si="11"/>
        <v>Medium</v>
      </c>
    </row>
    <row r="378" spans="1:15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 cm="1">
        <f t="array" ref="F378">_xlfn.XLOOKUP(C378,customers!A377:$A$1001,customers!B377:$B$1001,,0)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4">
        <f>INDEX(products!$A$1:$G$49,MATCH(orders!$D378,products!$A$1:$A$49,0),MATCH(orders!K$1,products!$A$1:$G$1,0))</f>
        <v>0.5</v>
      </c>
      <c r="L378"/>
      <c r="M378"/>
      <c r="N378" t="str">
        <f t="shared" si="10"/>
        <v>Robusta</v>
      </c>
      <c r="O378" t="str">
        <f t="shared" si="11"/>
        <v>Medium</v>
      </c>
    </row>
    <row r="379" spans="1:15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 cm="1">
        <f t="array" ref="F379">_xlfn.XLOOKUP(C379,customers!A378:$A$1001,customers!B378:$B$1001,,0)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4">
        <f>INDEX(products!$A$1:$G$49,MATCH(orders!$D379,products!$A$1:$A$49,0),MATCH(orders!K$1,products!$A$1:$G$1,0))</f>
        <v>0.2</v>
      </c>
      <c r="L379"/>
      <c r="M379"/>
      <c r="N379" t="str">
        <f t="shared" si="10"/>
        <v>Robusta</v>
      </c>
      <c r="O379" t="str">
        <f t="shared" si="11"/>
        <v>Dark</v>
      </c>
    </row>
    <row r="380" spans="1:15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 cm="1">
        <f t="array" ref="F380">_xlfn.XLOOKUP(C380,customers!A379:$A$1001,customers!B379:$B$1001,,0)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4">
        <f>INDEX(products!$A$1:$G$49,MATCH(orders!$D380,products!$A$1:$A$49,0),MATCH(orders!K$1,products!$A$1:$G$1,0))</f>
        <v>0.5</v>
      </c>
      <c r="L380"/>
      <c r="M380"/>
      <c r="N380" t="str">
        <f t="shared" si="10"/>
        <v>Arabica</v>
      </c>
      <c r="O380" t="str">
        <f t="shared" si="11"/>
        <v>Light</v>
      </c>
    </row>
    <row r="381" spans="1:15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 cm="1">
        <f t="array" ref="F381">_xlfn.XLOOKUP(C381,customers!A380:$A$1001,customers!B380:$B$1001,,0)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4">
        <f>INDEX(products!$A$1:$G$49,MATCH(orders!$D381,products!$A$1:$A$49,0),MATCH(orders!K$1,products!$A$1:$G$1,0))</f>
        <v>0.5</v>
      </c>
      <c r="L381"/>
      <c r="M381"/>
      <c r="N381" t="str">
        <f t="shared" si="10"/>
        <v>Robusta</v>
      </c>
      <c r="O381" t="str">
        <f t="shared" si="11"/>
        <v>Light</v>
      </c>
    </row>
    <row r="382" spans="1:15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e" cm="1">
        <f t="array" ref="F382">_xlfn.XLOOKUP(C382,customers!A381:$A$1001,customers!B381:$B$1001,,0)</f>
        <v>#N/A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4">
        <f>INDEX(products!$A$1:$G$49,MATCH(orders!$D382,products!$A$1:$A$49,0),MATCH(orders!K$1,products!$A$1:$G$1,0))</f>
        <v>0.5</v>
      </c>
      <c r="L382"/>
      <c r="M382"/>
      <c r="N382" t="str">
        <f t="shared" si="10"/>
        <v>Liberica</v>
      </c>
      <c r="O382" t="str">
        <f t="shared" si="11"/>
        <v>Dark</v>
      </c>
    </row>
    <row r="383" spans="1:15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 cm="1">
        <f t="array" ref="F383">_xlfn.XLOOKUP(C383,customers!A382:$A$1001,customers!B382:$B$1001,,0)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4">
        <f>INDEX(products!$A$1:$G$49,MATCH(orders!$D383,products!$A$1:$A$49,0),MATCH(orders!K$1,products!$A$1:$G$1,0))</f>
        <v>0.2</v>
      </c>
      <c r="L383"/>
      <c r="M383"/>
      <c r="N383" t="str">
        <f t="shared" si="10"/>
        <v>Arabica</v>
      </c>
      <c r="O383" t="str">
        <f t="shared" si="11"/>
        <v>Dark</v>
      </c>
    </row>
    <row r="384" spans="1:15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 cm="1">
        <f t="array" ref="F384">_xlfn.XLOOKUP(C384,customers!A383:$A$1001,customers!B383:$B$1001,,0)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4">
        <f>INDEX(products!$A$1:$G$49,MATCH(orders!$D384,products!$A$1:$A$49,0),MATCH(orders!K$1,products!$A$1:$G$1,0))</f>
        <v>0.5</v>
      </c>
      <c r="L384"/>
      <c r="M384"/>
      <c r="N384" t="str">
        <f t="shared" si="10"/>
        <v>Excelsa</v>
      </c>
      <c r="O384" t="str">
        <f t="shared" si="11"/>
        <v>Dark</v>
      </c>
    </row>
    <row r="385" spans="1:15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 cm="1">
        <f t="array" ref="F385">_xlfn.XLOOKUP(C385,customers!A384:$A$1001,customers!B384:$B$1001,,0)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4">
        <f>INDEX(products!$A$1:$G$49,MATCH(orders!$D385,products!$A$1:$A$49,0),MATCH(orders!K$1,products!$A$1:$G$1,0))</f>
        <v>0.5</v>
      </c>
      <c r="L385"/>
      <c r="M385"/>
      <c r="N385" t="str">
        <f t="shared" si="10"/>
        <v>Excelsa</v>
      </c>
      <c r="O385" t="str">
        <f t="shared" si="11"/>
        <v>Light</v>
      </c>
    </row>
    <row r="386" spans="1:15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 cm="1">
        <f t="array" ref="F386">_xlfn.XLOOKUP(C386,customers!A385:$A$1001,customers!B385:$B$1001,,0)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4">
        <f>INDEX(products!$A$1:$G$49,MATCH(orders!$D386,products!$A$1:$A$49,0),MATCH(orders!K$1,products!$A$1:$G$1,0))</f>
        <v>2.5</v>
      </c>
      <c r="L386"/>
      <c r="M386"/>
      <c r="N386" t="str">
        <f t="shared" si="10"/>
        <v>Arabica</v>
      </c>
      <c r="O386" t="str">
        <f t="shared" si="11"/>
        <v>Light</v>
      </c>
    </row>
    <row r="387" spans="1:15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 cm="1">
        <f t="array" ref="F387">_xlfn.XLOOKUP(C387,customers!A386:$A$1001,customers!B386:$B$1001,,0)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4">
        <f>INDEX(products!$A$1:$G$49,MATCH(orders!$D387,products!$A$1:$A$49,0),MATCH(orders!K$1,products!$A$1:$G$1,0))</f>
        <v>0.5</v>
      </c>
      <c r="L387"/>
      <c r="M387"/>
      <c r="N387" t="str">
        <f t="shared" ref="N387:N450" si="12">IF(I387="Rob", "Robusta",IF(I387="Exc","Excelsa",IF(I387="Ara","Arabica",IF(I387="Lib","Liberica",""))))</f>
        <v>Liberica</v>
      </c>
      <c r="O387" t="str">
        <f t="shared" ref="O387:O450" si="13">IF(J387="M","Medium", IF(J387="L","Light",IF(J387="D","Dark","")))</f>
        <v>Medium</v>
      </c>
    </row>
    <row r="388" spans="1:15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 cm="1">
        <f t="array" ref="F388">_xlfn.XLOOKUP(C388,customers!A387:$A$1001,customers!B387:$B$1001,,0)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4">
        <f>INDEX(products!$A$1:$G$49,MATCH(orders!$D388,products!$A$1:$A$49,0),MATCH(orders!K$1,products!$A$1:$G$1,0))</f>
        <v>0.2</v>
      </c>
      <c r="L388"/>
      <c r="M388"/>
      <c r="N388" t="str">
        <f t="shared" si="12"/>
        <v>Arabica</v>
      </c>
      <c r="O388" t="str">
        <f t="shared" si="13"/>
        <v>Dark</v>
      </c>
    </row>
    <row r="389" spans="1:15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 cm="1">
        <f t="array" ref="F389">_xlfn.XLOOKUP(C389,customers!A388:$A$1001,customers!B388:$B$1001,,0)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4">
        <f>INDEX(products!$A$1:$G$49,MATCH(orders!$D389,products!$A$1:$A$49,0),MATCH(orders!K$1,products!$A$1:$G$1,0))</f>
        <v>1</v>
      </c>
      <c r="L389"/>
      <c r="M389"/>
      <c r="N389" t="str">
        <f t="shared" si="12"/>
        <v>Excelsa</v>
      </c>
      <c r="O389" t="str">
        <f t="shared" si="13"/>
        <v>Light</v>
      </c>
    </row>
    <row r="390" spans="1:15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 cm="1">
        <f t="array" ref="F390">_xlfn.XLOOKUP(C390,customers!A389:$A$1001,customers!B389:$B$1001,,0)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4">
        <f>INDEX(products!$A$1:$G$49,MATCH(orders!$D390,products!$A$1:$A$49,0),MATCH(orders!K$1,products!$A$1:$G$1,0))</f>
        <v>0.2</v>
      </c>
      <c r="L390"/>
      <c r="M390"/>
      <c r="N390" t="str">
        <f t="shared" si="12"/>
        <v>Liberica</v>
      </c>
      <c r="O390" t="str">
        <f t="shared" si="13"/>
        <v>Dark</v>
      </c>
    </row>
    <row r="391" spans="1:15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 cm="1">
        <f t="array" ref="F391">_xlfn.XLOOKUP(C391,customers!A390:$A$1001,customers!B390:$B$1001,,0)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4">
        <f>INDEX(products!$A$1:$G$49,MATCH(orders!$D391,products!$A$1:$A$49,0),MATCH(orders!K$1,products!$A$1:$G$1,0))</f>
        <v>0.5</v>
      </c>
      <c r="L391"/>
      <c r="M391"/>
      <c r="N391" t="str">
        <f t="shared" si="12"/>
        <v>Liberica</v>
      </c>
      <c r="O391" t="str">
        <f t="shared" si="13"/>
        <v>Dark</v>
      </c>
    </row>
    <row r="392" spans="1:15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 cm="1">
        <f t="array" ref="F392">_xlfn.XLOOKUP(C392,customers!A391:$A$1001,customers!B391:$B$1001,,0)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4">
        <f>INDEX(products!$A$1:$G$49,MATCH(orders!$D392,products!$A$1:$A$49,0),MATCH(orders!K$1,products!$A$1:$G$1,0))</f>
        <v>0.5</v>
      </c>
      <c r="L392"/>
      <c r="M392"/>
      <c r="N392" t="str">
        <f t="shared" si="12"/>
        <v>Excelsa</v>
      </c>
      <c r="O392" t="str">
        <f t="shared" si="13"/>
        <v>Dark</v>
      </c>
    </row>
    <row r="393" spans="1:15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 cm="1">
        <f t="array" ref="F393">_xlfn.XLOOKUP(C393,customers!A392:$A$1001,customers!B392:$B$1001,,0)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4">
        <f>INDEX(products!$A$1:$G$49,MATCH(orders!$D393,products!$A$1:$A$49,0),MATCH(orders!K$1,products!$A$1:$G$1,0))</f>
        <v>0.5</v>
      </c>
      <c r="L393"/>
      <c r="M393"/>
      <c r="N393" t="str">
        <f t="shared" si="12"/>
        <v>Arabica</v>
      </c>
      <c r="O393" t="str">
        <f t="shared" si="13"/>
        <v>Medium</v>
      </c>
    </row>
    <row r="394" spans="1:15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 cm="1">
        <f t="array" ref="F394">_xlfn.XLOOKUP(C394,customers!A393:$A$1001,customers!B393:$B$1001,,0)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4">
        <f>INDEX(products!$A$1:$G$49,MATCH(orders!$D394,products!$A$1:$A$49,0),MATCH(orders!K$1,products!$A$1:$G$1,0))</f>
        <v>1</v>
      </c>
      <c r="L394"/>
      <c r="M394"/>
      <c r="N394" t="str">
        <f t="shared" si="12"/>
        <v>Excelsa</v>
      </c>
      <c r="O394" t="str">
        <f t="shared" si="13"/>
        <v>Light</v>
      </c>
    </row>
    <row r="395" spans="1:15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 cm="1">
        <f t="array" ref="F395">_xlfn.XLOOKUP(C395,customers!A394:$A$1001,customers!B394:$B$1001,,0)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4">
        <f>INDEX(products!$A$1:$G$49,MATCH(orders!$D395,products!$A$1:$A$49,0),MATCH(orders!K$1,products!$A$1:$G$1,0))</f>
        <v>0.2</v>
      </c>
      <c r="L395"/>
      <c r="M395"/>
      <c r="N395" t="str">
        <f t="shared" si="12"/>
        <v>Arabica</v>
      </c>
      <c r="O395" t="str">
        <f t="shared" si="13"/>
        <v>Light</v>
      </c>
    </row>
    <row r="396" spans="1:15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 cm="1">
        <f t="array" ref="F396">_xlfn.XLOOKUP(C396,customers!A395:$A$1001,customers!B395:$B$1001,,0)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4">
        <f>INDEX(products!$A$1:$G$49,MATCH(orders!$D396,products!$A$1:$A$49,0),MATCH(orders!K$1,products!$A$1:$G$1,0))</f>
        <v>2.5</v>
      </c>
      <c r="L396"/>
      <c r="M396"/>
      <c r="N396" t="str">
        <f t="shared" si="12"/>
        <v>Robusta</v>
      </c>
      <c r="O396" t="str">
        <f t="shared" si="13"/>
        <v>Light</v>
      </c>
    </row>
    <row r="397" spans="1:15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 cm="1">
        <f t="array" ref="F397">_xlfn.XLOOKUP(C397,customers!A396:$A$1001,customers!B396:$B$1001,,0)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4">
        <f>INDEX(products!$A$1:$G$49,MATCH(orders!$D397,products!$A$1:$A$49,0),MATCH(orders!K$1,products!$A$1:$G$1,0))</f>
        <v>0.5</v>
      </c>
      <c r="L397"/>
      <c r="M397"/>
      <c r="N397" t="str">
        <f t="shared" si="12"/>
        <v>Liberica</v>
      </c>
      <c r="O397" t="str">
        <f t="shared" si="13"/>
        <v>Dark</v>
      </c>
    </row>
    <row r="398" spans="1:15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 cm="1">
        <f t="array" ref="F398">_xlfn.XLOOKUP(C398,customers!A397:$A$1001,customers!B397:$B$1001,,0)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4">
        <f>INDEX(products!$A$1:$G$49,MATCH(orders!$D398,products!$A$1:$A$49,0),MATCH(orders!K$1,products!$A$1:$G$1,0))</f>
        <v>0.5</v>
      </c>
      <c r="L398"/>
      <c r="M398"/>
      <c r="N398" t="str">
        <f t="shared" si="12"/>
        <v>Arabica</v>
      </c>
      <c r="O398" t="str">
        <f t="shared" si="13"/>
        <v>Light</v>
      </c>
    </row>
    <row r="399" spans="1:15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 cm="1">
        <f t="array" ref="F399">_xlfn.XLOOKUP(C399,customers!A398:$A$1001,customers!B398:$B$1001,,0)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4">
        <f>INDEX(products!$A$1:$G$49,MATCH(orders!$D399,products!$A$1:$A$49,0),MATCH(orders!K$1,products!$A$1:$G$1,0))</f>
        <v>0.5</v>
      </c>
      <c r="L399"/>
      <c r="M399"/>
      <c r="N399" t="str">
        <f t="shared" si="12"/>
        <v>Liberica</v>
      </c>
      <c r="O399" t="str">
        <f t="shared" si="13"/>
        <v>Dark</v>
      </c>
    </row>
    <row r="400" spans="1:15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 cm="1">
        <f t="array" ref="F400">_xlfn.XLOOKUP(C400,customers!A399:$A$1001,customers!B399:$B$1001,,0)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4">
        <f>INDEX(products!$A$1:$G$49,MATCH(orders!$D400,products!$A$1:$A$49,0),MATCH(orders!K$1,products!$A$1:$G$1,0))</f>
        <v>0.2</v>
      </c>
      <c r="L400"/>
      <c r="M400"/>
      <c r="N400" t="str">
        <f t="shared" si="12"/>
        <v>Arabica</v>
      </c>
      <c r="O400" t="str">
        <f t="shared" si="13"/>
        <v>Dark</v>
      </c>
    </row>
    <row r="401" spans="1:15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 cm="1">
        <f t="array" ref="F401">_xlfn.XLOOKUP(C401,customers!A400:$A$1001,customers!B400:$B$1001,,0)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4">
        <f>INDEX(products!$A$1:$G$49,MATCH(orders!$D401,products!$A$1:$A$49,0),MATCH(orders!K$1,products!$A$1:$G$1,0))</f>
        <v>2.5</v>
      </c>
      <c r="L401"/>
      <c r="M401"/>
      <c r="N401" t="str">
        <f t="shared" si="12"/>
        <v>Excelsa</v>
      </c>
      <c r="O401" t="str">
        <f t="shared" si="13"/>
        <v>Dark</v>
      </c>
    </row>
    <row r="402" spans="1:15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 cm="1">
        <f t="array" ref="F402">_xlfn.XLOOKUP(C402,customers!A401:$A$1001,customers!B401:$B$1001,,0)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4">
        <f>INDEX(products!$A$1:$G$49,MATCH(orders!$D402,products!$A$1:$A$49,0),MATCH(orders!K$1,products!$A$1:$G$1,0))</f>
        <v>1</v>
      </c>
      <c r="L402"/>
      <c r="M402"/>
      <c r="N402" t="str">
        <f t="shared" si="12"/>
        <v>Liberica</v>
      </c>
      <c r="O402" t="str">
        <f t="shared" si="13"/>
        <v>Light</v>
      </c>
    </row>
    <row r="403" spans="1:15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 cm="1">
        <f t="array" ref="F403">_xlfn.XLOOKUP(C403,customers!A402:$A$1001,customers!B402:$B$1001,,0)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4">
        <f>INDEX(products!$A$1:$G$49,MATCH(orders!$D403,products!$A$1:$A$49,0),MATCH(orders!K$1,products!$A$1:$G$1,0))</f>
        <v>0.2</v>
      </c>
      <c r="L403"/>
      <c r="M403"/>
      <c r="N403" t="str">
        <f t="shared" si="12"/>
        <v>Liberica</v>
      </c>
      <c r="O403" t="str">
        <f t="shared" si="13"/>
        <v>Medium</v>
      </c>
    </row>
    <row r="404" spans="1:15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 cm="1">
        <f t="array" ref="F404">_xlfn.XLOOKUP(C404,customers!A403:$A$1001,customers!B403:$B$1001,,0)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4">
        <f>INDEX(products!$A$1:$G$49,MATCH(orders!$D404,products!$A$1:$A$49,0),MATCH(orders!K$1,products!$A$1:$G$1,0))</f>
        <v>1</v>
      </c>
      <c r="L404"/>
      <c r="M404"/>
      <c r="N404" t="str">
        <f t="shared" si="12"/>
        <v>Robusta</v>
      </c>
      <c r="O404" t="str">
        <f t="shared" si="13"/>
        <v>Dark</v>
      </c>
    </row>
    <row r="405" spans="1:15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 cm="1">
        <f t="array" ref="F405">_xlfn.XLOOKUP(C405,customers!A404:$A$1001,customers!B404:$B$1001,,0)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4">
        <f>INDEX(products!$A$1:$G$49,MATCH(orders!$D405,products!$A$1:$A$49,0),MATCH(orders!K$1,products!$A$1:$G$1,0))</f>
        <v>0.2</v>
      </c>
      <c r="L405"/>
      <c r="M405"/>
      <c r="N405" t="str">
        <f t="shared" si="12"/>
        <v>Liberica</v>
      </c>
      <c r="O405" t="str">
        <f t="shared" si="13"/>
        <v>Light</v>
      </c>
    </row>
    <row r="406" spans="1:15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 cm="1">
        <f t="array" ref="F406">_xlfn.XLOOKUP(C406,customers!A405:$A$1001,customers!B405:$B$1001,,0)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4">
        <f>INDEX(products!$A$1:$G$49,MATCH(orders!$D406,products!$A$1:$A$49,0),MATCH(orders!K$1,products!$A$1:$G$1,0))</f>
        <v>1</v>
      </c>
      <c r="L406"/>
      <c r="M406"/>
      <c r="N406" t="str">
        <f t="shared" si="12"/>
        <v>Arabica</v>
      </c>
      <c r="O406" t="str">
        <f t="shared" si="13"/>
        <v>Dark</v>
      </c>
    </row>
    <row r="407" spans="1:15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 cm="1">
        <f t="array" ref="F407">_xlfn.XLOOKUP(C407,customers!A406:$A$1001,customers!B406:$B$1001,,0)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4">
        <f>INDEX(products!$A$1:$G$49,MATCH(orders!$D407,products!$A$1:$A$49,0),MATCH(orders!K$1,products!$A$1:$G$1,0))</f>
        <v>0.5</v>
      </c>
      <c r="L407"/>
      <c r="M407"/>
      <c r="N407" t="str">
        <f t="shared" si="12"/>
        <v>Excelsa</v>
      </c>
      <c r="O407" t="str">
        <f t="shared" si="13"/>
        <v>Medium</v>
      </c>
    </row>
    <row r="408" spans="1:15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 cm="1">
        <f t="array" ref="F408">_xlfn.XLOOKUP(C408,customers!A407:$A$1001,customers!B407:$B$1001,,0)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4">
        <f>INDEX(products!$A$1:$G$49,MATCH(orders!$D408,products!$A$1:$A$49,0),MATCH(orders!K$1,products!$A$1:$G$1,0))</f>
        <v>1</v>
      </c>
      <c r="L408"/>
      <c r="M408"/>
      <c r="N408" t="str">
        <f t="shared" si="12"/>
        <v>Excelsa</v>
      </c>
      <c r="O408" t="str">
        <f t="shared" si="13"/>
        <v>Medium</v>
      </c>
    </row>
    <row r="409" spans="1:15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 cm="1">
        <f t="array" ref="F409">_xlfn.XLOOKUP(C409,customers!A408:$A$1001,customers!B408:$B$1001,,0)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4">
        <f>INDEX(products!$A$1:$G$49,MATCH(orders!$D409,products!$A$1:$A$49,0),MATCH(orders!K$1,products!$A$1:$G$1,0))</f>
        <v>0.5</v>
      </c>
      <c r="L409"/>
      <c r="M409"/>
      <c r="N409" t="str">
        <f t="shared" si="12"/>
        <v>Excelsa</v>
      </c>
      <c r="O409" t="str">
        <f t="shared" si="13"/>
        <v>Medium</v>
      </c>
    </row>
    <row r="410" spans="1:15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 cm="1">
        <f t="array" ref="F410">_xlfn.XLOOKUP(C410,customers!A409:$A$1001,customers!B409:$B$1001,,0)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4">
        <f>INDEX(products!$A$1:$G$49,MATCH(orders!$D410,products!$A$1:$A$49,0),MATCH(orders!K$1,products!$A$1:$G$1,0))</f>
        <v>2.5</v>
      </c>
      <c r="L410"/>
      <c r="M410"/>
      <c r="N410" t="str">
        <f t="shared" si="12"/>
        <v>Arabica</v>
      </c>
      <c r="O410" t="str">
        <f t="shared" si="13"/>
        <v>Medium</v>
      </c>
    </row>
    <row r="411" spans="1:15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 cm="1">
        <f t="array" ref="F411">_xlfn.XLOOKUP(C411,customers!A410:$A$1001,customers!B410:$B$1001,,0)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4">
        <f>INDEX(products!$A$1:$G$49,MATCH(orders!$D411,products!$A$1:$A$49,0),MATCH(orders!K$1,products!$A$1:$G$1,0))</f>
        <v>1</v>
      </c>
      <c r="L411"/>
      <c r="M411"/>
      <c r="N411" t="str">
        <f t="shared" si="12"/>
        <v>Liberica</v>
      </c>
      <c r="O411" t="str">
        <f t="shared" si="13"/>
        <v>Light</v>
      </c>
    </row>
    <row r="412" spans="1:15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 cm="1">
        <f t="array" ref="F412">_xlfn.XLOOKUP(C412,customers!A411:$A$1001,customers!B411:$B$1001,,0)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4">
        <f>INDEX(products!$A$1:$G$49,MATCH(orders!$D412,products!$A$1:$A$49,0),MATCH(orders!K$1,products!$A$1:$G$1,0))</f>
        <v>0.2</v>
      </c>
      <c r="L412"/>
      <c r="M412"/>
      <c r="N412" t="str">
        <f t="shared" si="12"/>
        <v>Arabica</v>
      </c>
      <c r="O412" t="str">
        <f t="shared" si="13"/>
        <v>Light</v>
      </c>
    </row>
    <row r="413" spans="1:15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 cm="1">
        <f t="array" ref="F413">_xlfn.XLOOKUP(C413,customers!A412:$A$1001,customers!B412:$B$1001,,0)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4">
        <f>INDEX(products!$A$1:$G$49,MATCH(orders!$D413,products!$A$1:$A$49,0),MATCH(orders!K$1,products!$A$1:$G$1,0))</f>
        <v>1</v>
      </c>
      <c r="L413"/>
      <c r="M413"/>
      <c r="N413" t="str">
        <f t="shared" si="12"/>
        <v>Liberica</v>
      </c>
      <c r="O413" t="str">
        <f t="shared" si="13"/>
        <v>Medium</v>
      </c>
    </row>
    <row r="414" spans="1:15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 cm="1">
        <f t="array" ref="F414">_xlfn.XLOOKUP(C414,customers!A413:$A$1001,customers!B413:$B$1001,,0)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4">
        <f>INDEX(products!$A$1:$G$49,MATCH(orders!$D414,products!$A$1:$A$49,0),MATCH(orders!K$1,products!$A$1:$G$1,0))</f>
        <v>1</v>
      </c>
      <c r="L414"/>
      <c r="M414"/>
      <c r="N414" t="str">
        <f t="shared" si="12"/>
        <v>Arabica</v>
      </c>
      <c r="O414" t="str">
        <f t="shared" si="13"/>
        <v>Medium</v>
      </c>
    </row>
    <row r="415" spans="1:15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 cm="1">
        <f t="array" ref="F415">_xlfn.XLOOKUP(C415,customers!A414:$A$1001,customers!B414:$B$1001,,0)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4">
        <f>INDEX(products!$A$1:$G$49,MATCH(orders!$D415,products!$A$1:$A$49,0),MATCH(orders!K$1,products!$A$1:$G$1,0))</f>
        <v>2.5</v>
      </c>
      <c r="L415"/>
      <c r="M415"/>
      <c r="N415" t="str">
        <f t="shared" si="12"/>
        <v>Liberica</v>
      </c>
      <c r="O415" t="str">
        <f t="shared" si="13"/>
        <v>Light</v>
      </c>
    </row>
    <row r="416" spans="1:15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 cm="1">
        <f t="array" ref="F416">_xlfn.XLOOKUP(C416,customers!A415:$A$1001,customers!B415:$B$1001,,0)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4">
        <f>INDEX(products!$A$1:$G$49,MATCH(orders!$D416,products!$A$1:$A$49,0),MATCH(orders!K$1,products!$A$1:$G$1,0))</f>
        <v>0.2</v>
      </c>
      <c r="L416"/>
      <c r="M416"/>
      <c r="N416" t="str">
        <f t="shared" si="12"/>
        <v>Robusta</v>
      </c>
      <c r="O416" t="str">
        <f t="shared" si="13"/>
        <v>Light</v>
      </c>
    </row>
    <row r="417" spans="1:15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 cm="1">
        <f t="array" ref="F417">_xlfn.XLOOKUP(C417,customers!A416:$A$1001,customers!B416:$B$1001,,0)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4">
        <f>INDEX(products!$A$1:$G$49,MATCH(orders!$D417,products!$A$1:$A$49,0),MATCH(orders!K$1,products!$A$1:$G$1,0))</f>
        <v>0.2</v>
      </c>
      <c r="L417"/>
      <c r="M417"/>
      <c r="N417" t="str">
        <f t="shared" si="12"/>
        <v>Robusta</v>
      </c>
      <c r="O417" t="str">
        <f t="shared" si="13"/>
        <v>Medium</v>
      </c>
    </row>
    <row r="418" spans="1:15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 cm="1">
        <f t="array" ref="F418">_xlfn.XLOOKUP(C418,customers!A417:$A$1001,customers!B417:$B$1001,,0)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4">
        <f>INDEX(products!$A$1:$G$49,MATCH(orders!$D418,products!$A$1:$A$49,0),MATCH(orders!K$1,products!$A$1:$G$1,0))</f>
        <v>0.5</v>
      </c>
      <c r="L418"/>
      <c r="M418"/>
      <c r="N418" t="str">
        <f t="shared" si="12"/>
        <v>Arabica</v>
      </c>
      <c r="O418" t="str">
        <f t="shared" si="13"/>
        <v>Light</v>
      </c>
    </row>
    <row r="419" spans="1:15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 cm="1">
        <f t="array" ref="F419">_xlfn.XLOOKUP(C419,customers!A418:$A$1001,customers!B418:$B$1001,,0)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4">
        <f>INDEX(products!$A$1:$G$49,MATCH(orders!$D419,products!$A$1:$A$49,0),MATCH(orders!K$1,products!$A$1:$G$1,0))</f>
        <v>2.5</v>
      </c>
      <c r="L419"/>
      <c r="M419"/>
      <c r="N419" t="str">
        <f t="shared" si="12"/>
        <v>Arabica</v>
      </c>
      <c r="O419" t="str">
        <f t="shared" si="13"/>
        <v>Light</v>
      </c>
    </row>
    <row r="420" spans="1:15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 cm="1">
        <f t="array" ref="F420">_xlfn.XLOOKUP(C420,customers!A419:$A$1001,customers!B419:$B$1001,,0)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4">
        <f>INDEX(products!$A$1:$G$49,MATCH(orders!$D420,products!$A$1:$A$49,0),MATCH(orders!K$1,products!$A$1:$G$1,0))</f>
        <v>2.5</v>
      </c>
      <c r="L420"/>
      <c r="M420"/>
      <c r="N420" t="str">
        <f t="shared" si="12"/>
        <v>Arabica</v>
      </c>
      <c r="O420" t="str">
        <f t="shared" si="13"/>
        <v>Light</v>
      </c>
    </row>
    <row r="421" spans="1:15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 cm="1">
        <f t="array" ref="F421">_xlfn.XLOOKUP(C421,customers!A420:$A$1001,customers!B420:$B$1001,,0)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4">
        <f>INDEX(products!$A$1:$G$49,MATCH(orders!$D421,products!$A$1:$A$49,0),MATCH(orders!K$1,products!$A$1:$G$1,0))</f>
        <v>0.5</v>
      </c>
      <c r="L421"/>
      <c r="M421"/>
      <c r="N421" t="str">
        <f t="shared" si="12"/>
        <v>Liberica</v>
      </c>
      <c r="O421" t="str">
        <f t="shared" si="13"/>
        <v>Medium</v>
      </c>
    </row>
    <row r="422" spans="1:15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e" cm="1">
        <f t="array" ref="F422">_xlfn.XLOOKUP(C422,customers!A421:$A$1001,customers!B421:$B$1001,,0)</f>
        <v>#N/A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4">
        <f>INDEX(products!$A$1:$G$49,MATCH(orders!$D422,products!$A$1:$A$49,0),MATCH(orders!K$1,products!$A$1:$G$1,0))</f>
        <v>0.5</v>
      </c>
      <c r="L422"/>
      <c r="M422"/>
      <c r="N422" t="str">
        <f t="shared" si="12"/>
        <v>Liberica</v>
      </c>
      <c r="O422" t="str">
        <f t="shared" si="13"/>
        <v>Dark</v>
      </c>
    </row>
    <row r="423" spans="1:15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e" cm="1">
        <f t="array" ref="F423">_xlfn.XLOOKUP(C423,customers!A422:$A$1001,customers!B422:$B$1001,,0)</f>
        <v>#N/A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4">
        <f>INDEX(products!$A$1:$G$49,MATCH(orders!$D423,products!$A$1:$A$49,0),MATCH(orders!K$1,products!$A$1:$G$1,0))</f>
        <v>2.5</v>
      </c>
      <c r="L423"/>
      <c r="M423"/>
      <c r="N423" t="str">
        <f t="shared" si="12"/>
        <v>Arabica</v>
      </c>
      <c r="O423" t="str">
        <f t="shared" si="13"/>
        <v>Dark</v>
      </c>
    </row>
    <row r="424" spans="1:15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 cm="1">
        <f t="array" ref="F424">_xlfn.XLOOKUP(C424,customers!A423:$A$1001,customers!B423:$B$1001,,0)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4">
        <f>INDEX(products!$A$1:$G$49,MATCH(orders!$D424,products!$A$1:$A$49,0),MATCH(orders!K$1,products!$A$1:$G$1,0))</f>
        <v>0.5</v>
      </c>
      <c r="L424"/>
      <c r="M424"/>
      <c r="N424" t="str">
        <f t="shared" si="12"/>
        <v>Arabica</v>
      </c>
      <c r="O424" t="str">
        <f t="shared" si="13"/>
        <v>Dark</v>
      </c>
    </row>
    <row r="425" spans="1:15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 cm="1">
        <f t="array" ref="F425">_xlfn.XLOOKUP(C425,customers!A424:$A$1001,customers!B424:$B$1001,,0)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4">
        <f>INDEX(products!$A$1:$G$49,MATCH(orders!$D425,products!$A$1:$A$49,0),MATCH(orders!K$1,products!$A$1:$G$1,0))</f>
        <v>0.5</v>
      </c>
      <c r="L425"/>
      <c r="M425"/>
      <c r="N425" t="str">
        <f t="shared" si="12"/>
        <v>Robusta</v>
      </c>
      <c r="O425" t="str">
        <f t="shared" si="13"/>
        <v>Medium</v>
      </c>
    </row>
    <row r="426" spans="1:15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 cm="1">
        <f t="array" ref="F426">_xlfn.XLOOKUP(C426,customers!A425:$A$1001,customers!B425:$B$1001,,0)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4">
        <f>INDEX(products!$A$1:$G$49,MATCH(orders!$D426,products!$A$1:$A$49,0),MATCH(orders!K$1,products!$A$1:$G$1,0))</f>
        <v>0.5</v>
      </c>
      <c r="L426"/>
      <c r="M426"/>
      <c r="N426" t="str">
        <f t="shared" si="12"/>
        <v>Excelsa</v>
      </c>
      <c r="O426" t="str">
        <f t="shared" si="13"/>
        <v>Light</v>
      </c>
    </row>
    <row r="427" spans="1:15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 cm="1">
        <f t="array" ref="F427">_xlfn.XLOOKUP(C427,customers!A426:$A$1001,customers!B426:$B$1001,,0)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4">
        <f>INDEX(products!$A$1:$G$49,MATCH(orders!$D427,products!$A$1:$A$49,0),MATCH(orders!K$1,products!$A$1:$G$1,0))</f>
        <v>1</v>
      </c>
      <c r="L427"/>
      <c r="M427"/>
      <c r="N427" t="str">
        <f t="shared" si="12"/>
        <v>Robusta</v>
      </c>
      <c r="O427" t="str">
        <f t="shared" si="13"/>
        <v>Dark</v>
      </c>
    </row>
    <row r="428" spans="1:15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 cm="1">
        <f t="array" ref="F428">_xlfn.XLOOKUP(C428,customers!A427:$A$1001,customers!B427:$B$1001,,0)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4">
        <f>INDEX(products!$A$1:$G$49,MATCH(orders!$D428,products!$A$1:$A$49,0),MATCH(orders!K$1,products!$A$1:$G$1,0))</f>
        <v>0.2</v>
      </c>
      <c r="L428"/>
      <c r="M428"/>
      <c r="N428" t="str">
        <f t="shared" si="12"/>
        <v>Robusta</v>
      </c>
      <c r="O428" t="str">
        <f t="shared" si="13"/>
        <v>Light</v>
      </c>
    </row>
    <row r="429" spans="1:15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 cm="1">
        <f t="array" ref="F429">_xlfn.XLOOKUP(C429,customers!A428:$A$1001,customers!B428:$B$1001,,0)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4">
        <f>INDEX(products!$A$1:$G$49,MATCH(orders!$D429,products!$A$1:$A$49,0),MATCH(orders!K$1,products!$A$1:$G$1,0))</f>
        <v>2.5</v>
      </c>
      <c r="L429"/>
      <c r="M429"/>
      <c r="N429" t="str">
        <f t="shared" si="12"/>
        <v>Arabica</v>
      </c>
      <c r="O429" t="str">
        <f t="shared" si="13"/>
        <v>Medium</v>
      </c>
    </row>
    <row r="430" spans="1:15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 cm="1">
        <f t="array" ref="F430">_xlfn.XLOOKUP(C430,customers!A429:$A$1001,customers!B429:$B$1001,,0)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4">
        <f>INDEX(products!$A$1:$G$49,MATCH(orders!$D430,products!$A$1:$A$49,0),MATCH(orders!K$1,products!$A$1:$G$1,0))</f>
        <v>1</v>
      </c>
      <c r="L430"/>
      <c r="M430"/>
      <c r="N430" t="str">
        <f t="shared" si="12"/>
        <v>Robusta</v>
      </c>
      <c r="O430" t="str">
        <f t="shared" si="13"/>
        <v>Light</v>
      </c>
    </row>
    <row r="431" spans="1:15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e" cm="1">
        <f t="array" ref="F431">_xlfn.XLOOKUP(C431,customers!A430:$A$1001,customers!B430:$B$1001,,0)</f>
        <v>#N/A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4">
        <f>INDEX(products!$A$1:$G$49,MATCH(orders!$D431,products!$A$1:$A$49,0),MATCH(orders!K$1,products!$A$1:$G$1,0))</f>
        <v>1</v>
      </c>
      <c r="L431"/>
      <c r="M431"/>
      <c r="N431" t="str">
        <f t="shared" si="12"/>
        <v>Arabica</v>
      </c>
      <c r="O431" t="str">
        <f t="shared" si="13"/>
        <v>Light</v>
      </c>
    </row>
    <row r="432" spans="1:15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 cm="1">
        <f t="array" ref="F432">_xlfn.XLOOKUP(C432,customers!A431:$A$1001,customers!B431:$B$1001,,0)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4">
        <f>INDEX(products!$A$1:$G$49,MATCH(orders!$D432,products!$A$1:$A$49,0),MATCH(orders!K$1,products!$A$1:$G$1,0))</f>
        <v>0.2</v>
      </c>
      <c r="L432"/>
      <c r="M432"/>
      <c r="N432" t="str">
        <f t="shared" si="12"/>
        <v>Robusta</v>
      </c>
      <c r="O432" t="str">
        <f t="shared" si="13"/>
        <v>Dark</v>
      </c>
    </row>
    <row r="433" spans="1:15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 cm="1">
        <f t="array" ref="F433">_xlfn.XLOOKUP(C433,customers!A432:$A$1001,customers!B432:$B$1001,,0)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4">
        <f>INDEX(products!$A$1:$G$49,MATCH(orders!$D433,products!$A$1:$A$49,0),MATCH(orders!K$1,products!$A$1:$G$1,0))</f>
        <v>2.5</v>
      </c>
      <c r="L433"/>
      <c r="M433"/>
      <c r="N433" t="str">
        <f t="shared" si="12"/>
        <v>Excelsa</v>
      </c>
      <c r="O433" t="str">
        <f t="shared" si="13"/>
        <v>Dark</v>
      </c>
    </row>
    <row r="434" spans="1:15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 cm="1">
        <f t="array" ref="F434">_xlfn.XLOOKUP(C434,customers!A433:$A$1001,customers!B433:$B$1001,,0)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4">
        <f>INDEX(products!$A$1:$G$49,MATCH(orders!$D434,products!$A$1:$A$49,0),MATCH(orders!K$1,products!$A$1:$G$1,0))</f>
        <v>1</v>
      </c>
      <c r="L434"/>
      <c r="M434"/>
      <c r="N434" t="str">
        <f t="shared" si="12"/>
        <v>Arabica</v>
      </c>
      <c r="O434" t="str">
        <f t="shared" si="13"/>
        <v>Medium</v>
      </c>
    </row>
    <row r="435" spans="1:15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 cm="1">
        <f t="array" ref="F435">_xlfn.XLOOKUP(C435,customers!A434:$A$1001,customers!B434:$B$1001,,0)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4">
        <f>INDEX(products!$A$1:$G$49,MATCH(orders!$D435,products!$A$1:$A$49,0),MATCH(orders!K$1,products!$A$1:$G$1,0))</f>
        <v>2.5</v>
      </c>
      <c r="L435"/>
      <c r="M435"/>
      <c r="N435" t="str">
        <f t="shared" si="12"/>
        <v>Liberica</v>
      </c>
      <c r="O435" t="str">
        <f t="shared" si="13"/>
        <v>Medium</v>
      </c>
    </row>
    <row r="436" spans="1:15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 cm="1">
        <f t="array" ref="F436">_xlfn.XLOOKUP(C436,customers!A435:$A$1001,customers!B435:$B$1001,,0)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4">
        <f>INDEX(products!$A$1:$G$49,MATCH(orders!$D436,products!$A$1:$A$49,0),MATCH(orders!K$1,products!$A$1:$G$1,0))</f>
        <v>1</v>
      </c>
      <c r="L436"/>
      <c r="M436"/>
      <c r="N436" t="str">
        <f t="shared" si="12"/>
        <v>Arabica</v>
      </c>
      <c r="O436" t="str">
        <f t="shared" si="13"/>
        <v>Medium</v>
      </c>
    </row>
    <row r="437" spans="1:15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 cm="1">
        <f t="array" ref="F437">_xlfn.XLOOKUP(C437,customers!A436:$A$1001,customers!B436:$B$1001,,0)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4">
        <f>INDEX(products!$A$1:$G$49,MATCH(orders!$D437,products!$A$1:$A$49,0),MATCH(orders!K$1,products!$A$1:$G$1,0))</f>
        <v>0.5</v>
      </c>
      <c r="L437"/>
      <c r="M437"/>
      <c r="N437" t="str">
        <f t="shared" si="12"/>
        <v>Excelsa</v>
      </c>
      <c r="O437" t="str">
        <f t="shared" si="13"/>
        <v>Medium</v>
      </c>
    </row>
    <row r="438" spans="1:15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 cm="1">
        <f t="array" ref="F438">_xlfn.XLOOKUP(C438,customers!A437:$A$1001,customers!B437:$B$1001,,0)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4">
        <f>INDEX(products!$A$1:$G$49,MATCH(orders!$D438,products!$A$1:$A$49,0),MATCH(orders!K$1,products!$A$1:$G$1,0))</f>
        <v>0.2</v>
      </c>
      <c r="L438"/>
      <c r="M438"/>
      <c r="N438" t="str">
        <f t="shared" si="12"/>
        <v>Liberica</v>
      </c>
      <c r="O438" t="str">
        <f t="shared" si="13"/>
        <v>Light</v>
      </c>
    </row>
    <row r="439" spans="1:15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 cm="1">
        <f t="array" ref="F439">_xlfn.XLOOKUP(C439,customers!A438:$A$1001,customers!B438:$B$1001,,0)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4">
        <f>INDEX(products!$A$1:$G$49,MATCH(orders!$D439,products!$A$1:$A$49,0),MATCH(orders!K$1,products!$A$1:$G$1,0))</f>
        <v>2.5</v>
      </c>
      <c r="L439"/>
      <c r="M439"/>
      <c r="N439" t="str">
        <f t="shared" si="12"/>
        <v>Liberica</v>
      </c>
      <c r="O439" t="str">
        <f t="shared" si="13"/>
        <v>Dark</v>
      </c>
    </row>
    <row r="440" spans="1:15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 cm="1">
        <f t="array" ref="F440">_xlfn.XLOOKUP(C440,customers!A439:$A$1001,customers!B439:$B$1001,,0)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4">
        <f>INDEX(products!$A$1:$G$49,MATCH(orders!$D440,products!$A$1:$A$49,0),MATCH(orders!K$1,products!$A$1:$G$1,0))</f>
        <v>0.5</v>
      </c>
      <c r="L440"/>
      <c r="M440"/>
      <c r="N440" t="str">
        <f t="shared" si="12"/>
        <v>Liberica</v>
      </c>
      <c r="O440" t="str">
        <f t="shared" si="13"/>
        <v>Dark</v>
      </c>
    </row>
    <row r="441" spans="1:15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 cm="1">
        <f t="array" ref="F441">_xlfn.XLOOKUP(C441,customers!A440:$A$1001,customers!B440:$B$1001,,0)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4">
        <f>INDEX(products!$A$1:$G$49,MATCH(orders!$D441,products!$A$1:$A$49,0),MATCH(orders!K$1,products!$A$1:$G$1,0))</f>
        <v>0.5</v>
      </c>
      <c r="L441"/>
      <c r="M441"/>
      <c r="N441" t="str">
        <f t="shared" si="12"/>
        <v>Excelsa</v>
      </c>
      <c r="O441" t="str">
        <f t="shared" si="13"/>
        <v>Light</v>
      </c>
    </row>
    <row r="442" spans="1:15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 cm="1">
        <f t="array" ref="F442">_xlfn.XLOOKUP(C442,customers!A441:$A$1001,customers!B441:$B$1001,,0)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4">
        <f>INDEX(products!$A$1:$G$49,MATCH(orders!$D442,products!$A$1:$A$49,0),MATCH(orders!K$1,products!$A$1:$G$1,0))</f>
        <v>2.5</v>
      </c>
      <c r="L442"/>
      <c r="M442"/>
      <c r="N442" t="str">
        <f t="shared" si="12"/>
        <v>Arabica</v>
      </c>
      <c r="O442" t="str">
        <f t="shared" si="13"/>
        <v>Medium</v>
      </c>
    </row>
    <row r="443" spans="1:15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 cm="1">
        <f t="array" ref="F443">_xlfn.XLOOKUP(C443,customers!A442:$A$1001,customers!B442:$B$1001,,0)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4">
        <f>INDEX(products!$A$1:$G$49,MATCH(orders!$D443,products!$A$1:$A$49,0),MATCH(orders!K$1,products!$A$1:$G$1,0))</f>
        <v>1</v>
      </c>
      <c r="L443"/>
      <c r="M443"/>
      <c r="N443" t="str">
        <f t="shared" si="12"/>
        <v>Excelsa</v>
      </c>
      <c r="O443" t="str">
        <f t="shared" si="13"/>
        <v>Dark</v>
      </c>
    </row>
    <row r="444" spans="1:15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 cm="1">
        <f t="array" ref="F444">_xlfn.XLOOKUP(C444,customers!A443:$A$1001,customers!B443:$B$1001,,0)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4">
        <f>INDEX(products!$A$1:$G$49,MATCH(orders!$D444,products!$A$1:$A$49,0),MATCH(orders!K$1,products!$A$1:$G$1,0))</f>
        <v>0.5</v>
      </c>
      <c r="L444"/>
      <c r="M444"/>
      <c r="N444" t="str">
        <f t="shared" si="12"/>
        <v>Robusta</v>
      </c>
      <c r="O444" t="str">
        <f t="shared" si="13"/>
        <v>Light</v>
      </c>
    </row>
    <row r="445" spans="1:15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 cm="1">
        <f t="array" ref="F445">_xlfn.XLOOKUP(C445,customers!A444:$A$1001,customers!B444:$B$1001,,0)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4">
        <f>INDEX(products!$A$1:$G$49,MATCH(orders!$D445,products!$A$1:$A$49,0),MATCH(orders!K$1,products!$A$1:$G$1,0))</f>
        <v>0.2</v>
      </c>
      <c r="L445"/>
      <c r="M445"/>
      <c r="N445" t="str">
        <f t="shared" si="12"/>
        <v>Excelsa</v>
      </c>
      <c r="O445" t="str">
        <f t="shared" si="13"/>
        <v>Light</v>
      </c>
    </row>
    <row r="446" spans="1:15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 cm="1">
        <f t="array" ref="F446">_xlfn.XLOOKUP(C446,customers!A445:$A$1001,customers!B445:$B$1001,,0)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4">
        <f>INDEX(products!$A$1:$G$49,MATCH(orders!$D446,products!$A$1:$A$49,0),MATCH(orders!K$1,products!$A$1:$G$1,0))</f>
        <v>0.2</v>
      </c>
      <c r="L446"/>
      <c r="M446"/>
      <c r="N446" t="str">
        <f t="shared" si="12"/>
        <v>Excelsa</v>
      </c>
      <c r="O446" t="str">
        <f t="shared" si="13"/>
        <v>Medium</v>
      </c>
    </row>
    <row r="447" spans="1:15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 cm="1">
        <f t="array" ref="F447">_xlfn.XLOOKUP(C447,customers!A446:$A$1001,customers!B446:$B$1001,,0)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4">
        <f>INDEX(products!$A$1:$G$49,MATCH(orders!$D447,products!$A$1:$A$49,0),MATCH(orders!K$1,products!$A$1:$G$1,0))</f>
        <v>2.5</v>
      </c>
      <c r="L447"/>
      <c r="M447"/>
      <c r="N447" t="str">
        <f t="shared" si="12"/>
        <v>Liberica</v>
      </c>
      <c r="O447" t="str">
        <f t="shared" si="13"/>
        <v>Medium</v>
      </c>
    </row>
    <row r="448" spans="1:15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 cm="1">
        <f t="array" ref="F448">_xlfn.XLOOKUP(C448,customers!A447:$A$1001,customers!B447:$B$1001,,0)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4">
        <f>INDEX(products!$A$1:$G$49,MATCH(orders!$D448,products!$A$1:$A$49,0),MATCH(orders!K$1,products!$A$1:$G$1,0))</f>
        <v>0.5</v>
      </c>
      <c r="L448"/>
      <c r="M448"/>
      <c r="N448" t="str">
        <f t="shared" si="12"/>
        <v>Liberica</v>
      </c>
      <c r="O448" t="str">
        <f t="shared" si="13"/>
        <v>Medium</v>
      </c>
    </row>
    <row r="449" spans="1:15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 cm="1">
        <f t="array" ref="F449">_xlfn.XLOOKUP(C449,customers!A448:$A$1001,customers!B448:$B$1001,,0)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4">
        <f>INDEX(products!$A$1:$G$49,MATCH(orders!$D449,products!$A$1:$A$49,0),MATCH(orders!K$1,products!$A$1:$G$1,0))</f>
        <v>0.5</v>
      </c>
      <c r="L449"/>
      <c r="M449"/>
      <c r="N449" t="str">
        <f t="shared" si="12"/>
        <v>Robusta</v>
      </c>
      <c r="O449" t="str">
        <f t="shared" si="13"/>
        <v>Medium</v>
      </c>
    </row>
    <row r="450" spans="1:15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 cm="1">
        <f t="array" ref="F450">_xlfn.XLOOKUP(C450,customers!A449:$A$1001,customers!B449:$B$1001,,0)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4">
        <f>INDEX(products!$A$1:$G$49,MATCH(orders!$D450,products!$A$1:$A$49,0),MATCH(orders!K$1,products!$A$1:$G$1,0))</f>
        <v>0.5</v>
      </c>
      <c r="L450"/>
      <c r="M450"/>
      <c r="N450" t="str">
        <f t="shared" si="12"/>
        <v>Robusta</v>
      </c>
      <c r="O450" t="str">
        <f t="shared" si="13"/>
        <v>Light</v>
      </c>
    </row>
    <row r="451" spans="1:15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 cm="1">
        <f t="array" ref="F451">_xlfn.XLOOKUP(C451,customers!A450:$A$1001,customers!B450:$B$1001,,0)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4">
        <f>INDEX(products!$A$1:$G$49,MATCH(orders!$D451,products!$A$1:$A$49,0),MATCH(orders!K$1,products!$A$1:$G$1,0))</f>
        <v>0.2</v>
      </c>
      <c r="L451"/>
      <c r="M451"/>
      <c r="N451" t="str">
        <f t="shared" ref="N451:N514" si="14">IF(I451="Rob", "Robusta",IF(I451="Exc","Excelsa",IF(I451="Ara","Arabica",IF(I451="Lib","Liberica",""))))</f>
        <v>Robusta</v>
      </c>
      <c r="O451" t="str">
        <f t="shared" ref="O451:O514" si="15">IF(J451="M","Medium", IF(J451="L","Light",IF(J451="D","Dark","")))</f>
        <v>Dark</v>
      </c>
    </row>
    <row r="452" spans="1:15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 cm="1">
        <f t="array" ref="F452">_xlfn.XLOOKUP(C452,customers!A451:$A$1001,customers!B451:$B$1001,,0)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4">
        <f>INDEX(products!$A$1:$G$49,MATCH(orders!$D452,products!$A$1:$A$49,0),MATCH(orders!K$1,products!$A$1:$G$1,0))</f>
        <v>0.2</v>
      </c>
      <c r="L452"/>
      <c r="M452"/>
      <c r="N452" t="str">
        <f t="shared" si="14"/>
        <v>Liberica</v>
      </c>
      <c r="O452" t="str">
        <f t="shared" si="15"/>
        <v>Light</v>
      </c>
    </row>
    <row r="453" spans="1:15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 cm="1">
        <f t="array" ref="F453">_xlfn.XLOOKUP(C453,customers!A452:$A$1001,customers!B452:$B$1001,,0)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4">
        <f>INDEX(products!$A$1:$G$49,MATCH(orders!$D453,products!$A$1:$A$49,0),MATCH(orders!K$1,products!$A$1:$G$1,0))</f>
        <v>2.5</v>
      </c>
      <c r="L453"/>
      <c r="M453"/>
      <c r="N453" t="str">
        <f t="shared" si="14"/>
        <v>Robusta</v>
      </c>
      <c r="O453" t="str">
        <f t="shared" si="15"/>
        <v>Dark</v>
      </c>
    </row>
    <row r="454" spans="1:15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 cm="1">
        <f t="array" ref="F454">_xlfn.XLOOKUP(C454,customers!A453:$A$1001,customers!B453:$B$1001,,0)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4">
        <f>INDEX(products!$A$1:$G$49,MATCH(orders!$D454,products!$A$1:$A$49,0),MATCH(orders!K$1,products!$A$1:$G$1,0))</f>
        <v>0.2</v>
      </c>
      <c r="L454"/>
      <c r="M454"/>
      <c r="N454" t="str">
        <f t="shared" si="14"/>
        <v>Arabica</v>
      </c>
      <c r="O454" t="str">
        <f t="shared" si="15"/>
        <v>Light</v>
      </c>
    </row>
    <row r="455" spans="1:15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 cm="1">
        <f t="array" ref="F455">_xlfn.XLOOKUP(C455,customers!A454:$A$1001,customers!B454:$B$1001,,0)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4">
        <f>INDEX(products!$A$1:$G$49,MATCH(orders!$D455,products!$A$1:$A$49,0),MATCH(orders!K$1,products!$A$1:$G$1,0))</f>
        <v>0.5</v>
      </c>
      <c r="L455"/>
      <c r="M455"/>
      <c r="N455" t="str">
        <f t="shared" si="14"/>
        <v>Liberica</v>
      </c>
      <c r="O455" t="str">
        <f t="shared" si="15"/>
        <v>Light</v>
      </c>
    </row>
    <row r="456" spans="1:15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 cm="1">
        <f t="array" ref="F456">_xlfn.XLOOKUP(C456,customers!A455:$A$1001,customers!B455:$B$1001,,0)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4">
        <f>INDEX(products!$A$1:$G$49,MATCH(orders!$D456,products!$A$1:$A$49,0),MATCH(orders!K$1,products!$A$1:$G$1,0))</f>
        <v>2.5</v>
      </c>
      <c r="L456"/>
      <c r="M456"/>
      <c r="N456" t="str">
        <f t="shared" si="14"/>
        <v>Robusta</v>
      </c>
      <c r="O456" t="str">
        <f t="shared" si="15"/>
        <v>Dark</v>
      </c>
    </row>
    <row r="457" spans="1:15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 cm="1">
        <f t="array" ref="F457">_xlfn.XLOOKUP(C457,customers!A456:$A$1001,customers!B456:$B$1001,,0)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4">
        <f>INDEX(products!$A$1:$G$49,MATCH(orders!$D457,products!$A$1:$A$49,0),MATCH(orders!K$1,products!$A$1:$G$1,0))</f>
        <v>0.2</v>
      </c>
      <c r="L457"/>
      <c r="M457"/>
      <c r="N457" t="str">
        <f t="shared" si="14"/>
        <v>Liberica</v>
      </c>
      <c r="O457" t="str">
        <f t="shared" si="15"/>
        <v>Light</v>
      </c>
    </row>
    <row r="458" spans="1:15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 cm="1">
        <f t="array" ref="F458">_xlfn.XLOOKUP(C458,customers!A457:$A$1001,customers!B457:$B$1001,,0)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4">
        <f>INDEX(products!$A$1:$G$49,MATCH(orders!$D458,products!$A$1:$A$49,0),MATCH(orders!K$1,products!$A$1:$G$1,0))</f>
        <v>2.5</v>
      </c>
      <c r="L458"/>
      <c r="M458"/>
      <c r="N458" t="str">
        <f t="shared" si="14"/>
        <v>Robusta</v>
      </c>
      <c r="O458" t="str">
        <f t="shared" si="15"/>
        <v>Dark</v>
      </c>
    </row>
    <row r="459" spans="1:15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 cm="1">
        <f t="array" ref="F459">_xlfn.XLOOKUP(C459,customers!A458:$A$1001,customers!B458:$B$1001,,0)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4">
        <f>INDEX(products!$A$1:$G$49,MATCH(orders!$D459,products!$A$1:$A$49,0),MATCH(orders!K$1,products!$A$1:$G$1,0))</f>
        <v>0.5</v>
      </c>
      <c r="L459"/>
      <c r="M459"/>
      <c r="N459" t="str">
        <f t="shared" si="14"/>
        <v>Liberica</v>
      </c>
      <c r="O459" t="str">
        <f t="shared" si="15"/>
        <v>Light</v>
      </c>
    </row>
    <row r="460" spans="1:15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 cm="1">
        <f t="array" ref="F460">_xlfn.XLOOKUP(C460,customers!A459:$A$1001,customers!B459:$B$1001,,0)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4">
        <f>INDEX(products!$A$1:$G$49,MATCH(orders!$D460,products!$A$1:$A$49,0),MATCH(orders!K$1,products!$A$1:$G$1,0))</f>
        <v>1</v>
      </c>
      <c r="L460"/>
      <c r="M460"/>
      <c r="N460" t="str">
        <f t="shared" si="14"/>
        <v>Arabica</v>
      </c>
      <c r="O460" t="str">
        <f t="shared" si="15"/>
        <v>Medium</v>
      </c>
    </row>
    <row r="461" spans="1:15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 cm="1">
        <f t="array" ref="F461">_xlfn.XLOOKUP(C461,customers!A460:$A$1001,customers!B460:$B$1001,,0)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4">
        <f>INDEX(products!$A$1:$G$49,MATCH(orders!$D461,products!$A$1:$A$49,0),MATCH(orders!K$1,products!$A$1:$G$1,0))</f>
        <v>0.2</v>
      </c>
      <c r="L461"/>
      <c r="M461"/>
      <c r="N461" t="str">
        <f t="shared" si="14"/>
        <v>Liberica</v>
      </c>
      <c r="O461" t="str">
        <f t="shared" si="15"/>
        <v>Light</v>
      </c>
    </row>
    <row r="462" spans="1:15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 cm="1">
        <f t="array" ref="F462">_xlfn.XLOOKUP(C462,customers!A461:$A$1001,customers!B461:$B$1001,,0)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4">
        <f>INDEX(products!$A$1:$G$49,MATCH(orders!$D462,products!$A$1:$A$49,0),MATCH(orders!K$1,products!$A$1:$G$1,0))</f>
        <v>0.5</v>
      </c>
      <c r="L462"/>
      <c r="M462"/>
      <c r="N462" t="str">
        <f t="shared" si="14"/>
        <v>Robusta</v>
      </c>
      <c r="O462" t="str">
        <f t="shared" si="15"/>
        <v>Dark</v>
      </c>
    </row>
    <row r="463" spans="1:15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 cm="1">
        <f t="array" ref="F463">_xlfn.XLOOKUP(C463,customers!A462:$A$1001,customers!B462:$B$1001,,0)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4">
        <f>INDEX(products!$A$1:$G$49,MATCH(orders!$D463,products!$A$1:$A$49,0),MATCH(orders!K$1,products!$A$1:$G$1,0))</f>
        <v>0.2</v>
      </c>
      <c r="L463"/>
      <c r="M463"/>
      <c r="N463" t="str">
        <f t="shared" si="14"/>
        <v>Robusta</v>
      </c>
      <c r="O463" t="str">
        <f t="shared" si="15"/>
        <v>Dark</v>
      </c>
    </row>
    <row r="464" spans="1:15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 cm="1">
        <f t="array" ref="F464">_xlfn.XLOOKUP(C464,customers!A463:$A$1001,customers!B463:$B$1001,,0)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4">
        <f>INDEX(products!$A$1:$G$49,MATCH(orders!$D464,products!$A$1:$A$49,0),MATCH(orders!K$1,products!$A$1:$G$1,0))</f>
        <v>1</v>
      </c>
      <c r="L464"/>
      <c r="M464"/>
      <c r="N464" t="str">
        <f t="shared" si="14"/>
        <v>Arabica</v>
      </c>
      <c r="O464" t="str">
        <f t="shared" si="15"/>
        <v>Dark</v>
      </c>
    </row>
    <row r="465" spans="1:15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 cm="1">
        <f t="array" ref="F465">_xlfn.XLOOKUP(C465,customers!A464:$A$1001,customers!B464:$B$1001,,0)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4">
        <f>INDEX(products!$A$1:$G$49,MATCH(orders!$D465,products!$A$1:$A$49,0),MATCH(orders!K$1,products!$A$1:$G$1,0))</f>
        <v>1</v>
      </c>
      <c r="L465"/>
      <c r="M465"/>
      <c r="N465" t="str">
        <f t="shared" si="14"/>
        <v>Excelsa</v>
      </c>
      <c r="O465" t="str">
        <f t="shared" si="15"/>
        <v>Medium</v>
      </c>
    </row>
    <row r="466" spans="1:15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 cm="1">
        <f t="array" ref="F466">_xlfn.XLOOKUP(C466,customers!A465:$A$1001,customers!B465:$B$1001,,0)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4">
        <f>INDEX(products!$A$1:$G$49,MATCH(orders!$D466,products!$A$1:$A$49,0),MATCH(orders!K$1,products!$A$1:$G$1,0))</f>
        <v>2.5</v>
      </c>
      <c r="L466"/>
      <c r="M466"/>
      <c r="N466" t="str">
        <f t="shared" si="14"/>
        <v>Liberica</v>
      </c>
      <c r="O466" t="str">
        <f t="shared" si="15"/>
        <v>Dark</v>
      </c>
    </row>
    <row r="467" spans="1:15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 cm="1">
        <f t="array" ref="F467">_xlfn.XLOOKUP(C467,customers!A466:$A$1001,customers!B466:$B$1001,,0)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4">
        <f>INDEX(products!$A$1:$G$49,MATCH(orders!$D467,products!$A$1:$A$49,0),MATCH(orders!K$1,products!$A$1:$G$1,0))</f>
        <v>2.5</v>
      </c>
      <c r="L467"/>
      <c r="M467"/>
      <c r="N467" t="str">
        <f t="shared" si="14"/>
        <v>Robusta</v>
      </c>
      <c r="O467" t="str">
        <f t="shared" si="15"/>
        <v>Dark</v>
      </c>
    </row>
    <row r="468" spans="1:15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 cm="1">
        <f t="array" ref="F468">_xlfn.XLOOKUP(C468,customers!A467:$A$1001,customers!B467:$B$1001,,0)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4">
        <f>INDEX(products!$A$1:$G$49,MATCH(orders!$D468,products!$A$1:$A$49,0),MATCH(orders!K$1,products!$A$1:$G$1,0))</f>
        <v>0.2</v>
      </c>
      <c r="L468"/>
      <c r="M468"/>
      <c r="N468" t="str">
        <f t="shared" si="14"/>
        <v>Arabica</v>
      </c>
      <c r="O468" t="str">
        <f t="shared" si="15"/>
        <v>Dark</v>
      </c>
    </row>
    <row r="469" spans="1:15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 cm="1">
        <f t="array" ref="F469">_xlfn.XLOOKUP(C469,customers!A468:$A$1001,customers!B468:$B$1001,,0)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4">
        <f>INDEX(products!$A$1:$G$49,MATCH(orders!$D469,products!$A$1:$A$49,0),MATCH(orders!K$1,products!$A$1:$G$1,0))</f>
        <v>0.5</v>
      </c>
      <c r="L469"/>
      <c r="M469"/>
      <c r="N469" t="str">
        <f t="shared" si="14"/>
        <v>Arabica</v>
      </c>
      <c r="O469" t="str">
        <f t="shared" si="15"/>
        <v>Dark</v>
      </c>
    </row>
    <row r="470" spans="1:15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 cm="1">
        <f t="array" ref="F470">_xlfn.XLOOKUP(C470,customers!A469:$A$1001,customers!B469:$B$1001,,0)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4">
        <f>INDEX(products!$A$1:$G$49,MATCH(orders!$D470,products!$A$1:$A$49,0),MATCH(orders!K$1,products!$A$1:$G$1,0))</f>
        <v>1</v>
      </c>
      <c r="L470"/>
      <c r="M470"/>
      <c r="N470" t="str">
        <f t="shared" si="14"/>
        <v>Excelsa</v>
      </c>
      <c r="O470" t="str">
        <f t="shared" si="15"/>
        <v>Medium</v>
      </c>
    </row>
    <row r="471" spans="1:15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 cm="1">
        <f t="array" ref="F471">_xlfn.XLOOKUP(C471,customers!A470:$A$1001,customers!B470:$B$1001,,0)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4">
        <f>INDEX(products!$A$1:$G$49,MATCH(orders!$D471,products!$A$1:$A$49,0),MATCH(orders!K$1,products!$A$1:$G$1,0))</f>
        <v>0.2</v>
      </c>
      <c r="L471"/>
      <c r="M471"/>
      <c r="N471" t="str">
        <f t="shared" si="14"/>
        <v>Excelsa</v>
      </c>
      <c r="O471" t="str">
        <f t="shared" si="15"/>
        <v>Light</v>
      </c>
    </row>
    <row r="472" spans="1:15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 cm="1">
        <f t="array" ref="F472">_xlfn.XLOOKUP(C472,customers!A471:$A$1001,customers!B471:$B$1001,,0)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4">
        <f>INDEX(products!$A$1:$G$49,MATCH(orders!$D472,products!$A$1:$A$49,0),MATCH(orders!K$1,products!$A$1:$G$1,0))</f>
        <v>0.5</v>
      </c>
      <c r="L472"/>
      <c r="M472"/>
      <c r="N472" t="str">
        <f t="shared" si="14"/>
        <v>Arabica</v>
      </c>
      <c r="O472" t="str">
        <f t="shared" si="15"/>
        <v>Medium</v>
      </c>
    </row>
    <row r="473" spans="1:15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 cm="1">
        <f t="array" ref="F473">_xlfn.XLOOKUP(C473,customers!A472:$A$1001,customers!B472:$B$1001,,0)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4">
        <f>INDEX(products!$A$1:$G$49,MATCH(orders!$D473,products!$A$1:$A$49,0),MATCH(orders!K$1,products!$A$1:$G$1,0))</f>
        <v>2.5</v>
      </c>
      <c r="L473"/>
      <c r="M473"/>
      <c r="N473" t="str">
        <f t="shared" si="14"/>
        <v>Liberica</v>
      </c>
      <c r="O473" t="str">
        <f t="shared" si="15"/>
        <v>Medium</v>
      </c>
    </row>
    <row r="474" spans="1:15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 cm="1">
        <f t="array" ref="F474">_xlfn.XLOOKUP(C474,customers!A473:$A$1001,customers!B473:$B$1001,,0)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4">
        <f>INDEX(products!$A$1:$G$49,MATCH(orders!$D474,products!$A$1:$A$49,0),MATCH(orders!K$1,products!$A$1:$G$1,0))</f>
        <v>0.2</v>
      </c>
      <c r="L474"/>
      <c r="M474"/>
      <c r="N474" t="str">
        <f t="shared" si="14"/>
        <v>Arabica</v>
      </c>
      <c r="O474" t="str">
        <f t="shared" si="15"/>
        <v>Dark</v>
      </c>
    </row>
    <row r="475" spans="1:15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 cm="1">
        <f t="array" ref="F475">_xlfn.XLOOKUP(C475,customers!A474:$A$1001,customers!B474:$B$1001,,0)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4">
        <f>INDEX(products!$A$1:$G$49,MATCH(orders!$D475,products!$A$1:$A$49,0),MATCH(orders!K$1,products!$A$1:$G$1,0))</f>
        <v>1</v>
      </c>
      <c r="L475"/>
      <c r="M475"/>
      <c r="N475" t="str">
        <f t="shared" si="14"/>
        <v>Arabica</v>
      </c>
      <c r="O475" t="str">
        <f t="shared" si="15"/>
        <v>Light</v>
      </c>
    </row>
    <row r="476" spans="1:15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 cm="1">
        <f t="array" ref="F476">_xlfn.XLOOKUP(C476,customers!A475:$A$1001,customers!B475:$B$1001,,0)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4">
        <f>INDEX(products!$A$1:$G$49,MATCH(orders!$D476,products!$A$1:$A$49,0),MATCH(orders!K$1,products!$A$1:$G$1,0))</f>
        <v>2.5</v>
      </c>
      <c r="L476"/>
      <c r="M476"/>
      <c r="N476" t="str">
        <f t="shared" si="14"/>
        <v>Excelsa</v>
      </c>
      <c r="O476" t="str">
        <f t="shared" si="15"/>
        <v>Medium</v>
      </c>
    </row>
    <row r="477" spans="1:15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 cm="1">
        <f t="array" ref="F477">_xlfn.XLOOKUP(C477,customers!A476:$A$1001,customers!B476:$B$1001,,0)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4">
        <f>INDEX(products!$A$1:$G$49,MATCH(orders!$D477,products!$A$1:$A$49,0),MATCH(orders!K$1,products!$A$1:$G$1,0))</f>
        <v>0.2</v>
      </c>
      <c r="L477"/>
      <c r="M477"/>
      <c r="N477" t="str">
        <f t="shared" si="14"/>
        <v>Liberica</v>
      </c>
      <c r="O477" t="str">
        <f t="shared" si="15"/>
        <v>Medium</v>
      </c>
    </row>
    <row r="478" spans="1:15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 cm="1">
        <f t="array" ref="F478">_xlfn.XLOOKUP(C478,customers!A477:$A$1001,customers!B477:$B$1001,,0)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4">
        <f>INDEX(products!$A$1:$G$49,MATCH(orders!$D478,products!$A$1:$A$49,0),MATCH(orders!K$1,products!$A$1:$G$1,0))</f>
        <v>0.2</v>
      </c>
      <c r="L478"/>
      <c r="M478"/>
      <c r="N478" t="str">
        <f t="shared" si="14"/>
        <v>Excelsa</v>
      </c>
      <c r="O478" t="str">
        <f t="shared" si="15"/>
        <v>Light</v>
      </c>
    </row>
    <row r="479" spans="1:15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 cm="1">
        <f t="array" ref="F479">_xlfn.XLOOKUP(C479,customers!A478:$A$1001,customers!B478:$B$1001,,0)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4">
        <f>INDEX(products!$A$1:$G$49,MATCH(orders!$D479,products!$A$1:$A$49,0),MATCH(orders!K$1,products!$A$1:$G$1,0))</f>
        <v>0.2</v>
      </c>
      <c r="L479"/>
      <c r="M479"/>
      <c r="N479" t="str">
        <f t="shared" si="14"/>
        <v>Liberica</v>
      </c>
      <c r="O479" t="str">
        <f t="shared" si="15"/>
        <v>Medium</v>
      </c>
    </row>
    <row r="480" spans="1:15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 cm="1">
        <f t="array" ref="F480">_xlfn.XLOOKUP(C480,customers!A479:$A$1001,customers!B479:$B$1001,,0)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4">
        <f>INDEX(products!$A$1:$G$49,MATCH(orders!$D480,products!$A$1:$A$49,0),MATCH(orders!K$1,products!$A$1:$G$1,0))</f>
        <v>1</v>
      </c>
      <c r="L480"/>
      <c r="M480"/>
      <c r="N480" t="str">
        <f t="shared" si="14"/>
        <v>Robusta</v>
      </c>
      <c r="O480" t="str">
        <f t="shared" si="15"/>
        <v>Dark</v>
      </c>
    </row>
    <row r="481" spans="1:15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 cm="1">
        <f t="array" ref="F481">_xlfn.XLOOKUP(C481,customers!A480:$A$1001,customers!B480:$B$1001,,0)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4">
        <f>INDEX(products!$A$1:$G$49,MATCH(orders!$D481,products!$A$1:$A$49,0),MATCH(orders!K$1,products!$A$1:$G$1,0))</f>
        <v>2.5</v>
      </c>
      <c r="L481"/>
      <c r="M481"/>
      <c r="N481" t="str">
        <f t="shared" si="14"/>
        <v>Excelsa</v>
      </c>
      <c r="O481" t="str">
        <f t="shared" si="15"/>
        <v>Medium</v>
      </c>
    </row>
    <row r="482" spans="1:15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e" cm="1">
        <f t="array" ref="F482">_xlfn.XLOOKUP(C482,customers!A481:$A$1001,customers!B481:$B$1001,,0)</f>
        <v>#N/A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4">
        <f>INDEX(products!$A$1:$G$49,MATCH(orders!$D482,products!$A$1:$A$49,0),MATCH(orders!K$1,products!$A$1:$G$1,0))</f>
        <v>0.2</v>
      </c>
      <c r="L482"/>
      <c r="M482"/>
      <c r="N482" t="str">
        <f t="shared" si="14"/>
        <v>Excelsa</v>
      </c>
      <c r="O482" t="str">
        <f t="shared" si="15"/>
        <v>Medium</v>
      </c>
    </row>
    <row r="483" spans="1:15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 cm="1">
        <f t="array" ref="F483">_xlfn.XLOOKUP(C483,customers!A482:$A$1001,customers!B482:$B$1001,,0)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4">
        <f>INDEX(products!$A$1:$G$49,MATCH(orders!$D483,products!$A$1:$A$49,0),MATCH(orders!K$1,products!$A$1:$G$1,0))</f>
        <v>1</v>
      </c>
      <c r="L483"/>
      <c r="M483"/>
      <c r="N483" t="str">
        <f t="shared" si="14"/>
        <v>Robusta</v>
      </c>
      <c r="O483" t="str">
        <f t="shared" si="15"/>
        <v>Light</v>
      </c>
    </row>
    <row r="484" spans="1:15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 cm="1">
        <f t="array" ref="F484">_xlfn.XLOOKUP(C484,customers!A483:$A$1001,customers!B483:$B$1001,,0)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4">
        <f>INDEX(products!$A$1:$G$49,MATCH(orders!$D484,products!$A$1:$A$49,0),MATCH(orders!K$1,products!$A$1:$G$1,0))</f>
        <v>2.5</v>
      </c>
      <c r="L484"/>
      <c r="M484"/>
      <c r="N484" t="str">
        <f t="shared" si="14"/>
        <v>Excelsa</v>
      </c>
      <c r="O484" t="str">
        <f t="shared" si="15"/>
        <v>Dark</v>
      </c>
    </row>
    <row r="485" spans="1:15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 cm="1">
        <f t="array" ref="F485">_xlfn.XLOOKUP(C485,customers!A484:$A$1001,customers!B484:$B$1001,,0)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4">
        <f>INDEX(products!$A$1:$G$49,MATCH(orders!$D485,products!$A$1:$A$49,0),MATCH(orders!K$1,products!$A$1:$G$1,0))</f>
        <v>2.5</v>
      </c>
      <c r="L485"/>
      <c r="M485"/>
      <c r="N485" t="str">
        <f t="shared" si="14"/>
        <v>Liberica</v>
      </c>
      <c r="O485" t="str">
        <f t="shared" si="15"/>
        <v>Dark</v>
      </c>
    </row>
    <row r="486" spans="1:15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 cm="1">
        <f t="array" ref="F486">_xlfn.XLOOKUP(C486,customers!A485:$A$1001,customers!B485:$B$1001,,0)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4">
        <f>INDEX(products!$A$1:$G$49,MATCH(orders!$D486,products!$A$1:$A$49,0),MATCH(orders!K$1,products!$A$1:$G$1,0))</f>
        <v>0.5</v>
      </c>
      <c r="L486"/>
      <c r="M486"/>
      <c r="N486" t="str">
        <f t="shared" si="14"/>
        <v>Liberica</v>
      </c>
      <c r="O486" t="str">
        <f t="shared" si="15"/>
        <v>Light</v>
      </c>
    </row>
    <row r="487" spans="1:15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 cm="1">
        <f t="array" ref="F487">_xlfn.XLOOKUP(C487,customers!A486:$A$1001,customers!B486:$B$1001,,0)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4">
        <f>INDEX(products!$A$1:$G$49,MATCH(orders!$D487,products!$A$1:$A$49,0),MATCH(orders!K$1,products!$A$1:$G$1,0))</f>
        <v>0.2</v>
      </c>
      <c r="L487"/>
      <c r="M487"/>
      <c r="N487" t="str">
        <f t="shared" si="14"/>
        <v>Robusta</v>
      </c>
      <c r="O487" t="str">
        <f t="shared" si="15"/>
        <v>Light</v>
      </c>
    </row>
    <row r="488" spans="1:15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 cm="1">
        <f t="array" ref="F488">_xlfn.XLOOKUP(C488,customers!A487:$A$1001,customers!B487:$B$1001,,0)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4">
        <f>INDEX(products!$A$1:$G$49,MATCH(orders!$D488,products!$A$1:$A$49,0),MATCH(orders!K$1,products!$A$1:$G$1,0))</f>
        <v>0.5</v>
      </c>
      <c r="L488"/>
      <c r="M488"/>
      <c r="N488" t="str">
        <f t="shared" si="14"/>
        <v>Liberica</v>
      </c>
      <c r="O488" t="str">
        <f t="shared" si="15"/>
        <v>Medium</v>
      </c>
    </row>
    <row r="489" spans="1:15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 cm="1">
        <f t="array" ref="F489">_xlfn.XLOOKUP(C489,customers!A488:$A$1001,customers!B488:$B$1001,,0)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4">
        <f>INDEX(products!$A$1:$G$49,MATCH(orders!$D489,products!$A$1:$A$49,0),MATCH(orders!K$1,products!$A$1:$G$1,0))</f>
        <v>1</v>
      </c>
      <c r="L489"/>
      <c r="M489"/>
      <c r="N489" t="str">
        <f t="shared" si="14"/>
        <v>Excelsa</v>
      </c>
      <c r="O489" t="str">
        <f t="shared" si="15"/>
        <v>Dark</v>
      </c>
    </row>
    <row r="490" spans="1:15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 cm="1">
        <f t="array" ref="F490">_xlfn.XLOOKUP(C490,customers!A489:$A$1001,customers!B489:$B$1001,,0)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4">
        <f>INDEX(products!$A$1:$G$49,MATCH(orders!$D490,products!$A$1:$A$49,0),MATCH(orders!K$1,products!$A$1:$G$1,0))</f>
        <v>0.2</v>
      </c>
      <c r="L490"/>
      <c r="M490"/>
      <c r="N490" t="str">
        <f t="shared" si="14"/>
        <v>Robusta</v>
      </c>
      <c r="O490" t="str">
        <f t="shared" si="15"/>
        <v>Medium</v>
      </c>
    </row>
    <row r="491" spans="1:15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 cm="1">
        <f t="array" ref="F491">_xlfn.XLOOKUP(C491,customers!A490:$A$1001,customers!B490:$B$1001,,0)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4">
        <f>INDEX(products!$A$1:$G$49,MATCH(orders!$D491,products!$A$1:$A$49,0),MATCH(orders!K$1,products!$A$1:$G$1,0))</f>
        <v>1</v>
      </c>
      <c r="L491"/>
      <c r="M491"/>
      <c r="N491" t="str">
        <f t="shared" si="14"/>
        <v>Liberica</v>
      </c>
      <c r="O491" t="str">
        <f t="shared" si="15"/>
        <v>Light</v>
      </c>
    </row>
    <row r="492" spans="1:15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 cm="1">
        <f t="array" ref="F492">_xlfn.XLOOKUP(C492,customers!A491:$A$1001,customers!B491:$B$1001,,0)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4">
        <f>INDEX(products!$A$1:$G$49,MATCH(orders!$D492,products!$A$1:$A$49,0),MATCH(orders!K$1,products!$A$1:$G$1,0))</f>
        <v>0.5</v>
      </c>
      <c r="L492"/>
      <c r="M492"/>
      <c r="N492" t="str">
        <f t="shared" si="14"/>
        <v>Liberica</v>
      </c>
      <c r="O492" t="str">
        <f t="shared" si="15"/>
        <v>Dark</v>
      </c>
    </row>
    <row r="493" spans="1:15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 cm="1">
        <f t="array" ref="F493">_xlfn.XLOOKUP(C493,customers!A492:$A$1001,customers!B492:$B$1001,,0)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4">
        <f>INDEX(products!$A$1:$G$49,MATCH(orders!$D493,products!$A$1:$A$49,0),MATCH(orders!K$1,products!$A$1:$G$1,0))</f>
        <v>0.2</v>
      </c>
      <c r="L493"/>
      <c r="M493"/>
      <c r="N493" t="str">
        <f t="shared" si="14"/>
        <v>Liberica</v>
      </c>
      <c r="O493" t="str">
        <f t="shared" si="15"/>
        <v>Dark</v>
      </c>
    </row>
    <row r="494" spans="1:15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 cm="1">
        <f t="array" ref="F494">_xlfn.XLOOKUP(C494,customers!A493:$A$1001,customers!B493:$B$1001,,0)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4">
        <f>INDEX(products!$A$1:$G$49,MATCH(orders!$D494,products!$A$1:$A$49,0),MATCH(orders!K$1,products!$A$1:$G$1,0))</f>
        <v>0.2</v>
      </c>
      <c r="L494"/>
      <c r="M494"/>
      <c r="N494" t="str">
        <f t="shared" si="14"/>
        <v>Excelsa</v>
      </c>
      <c r="O494" t="str">
        <f t="shared" si="15"/>
        <v>Medium</v>
      </c>
    </row>
    <row r="495" spans="1:15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 cm="1">
        <f t="array" ref="F495">_xlfn.XLOOKUP(C495,customers!A494:$A$1001,customers!B494:$B$1001,,0)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4">
        <f>INDEX(products!$A$1:$G$49,MATCH(orders!$D495,products!$A$1:$A$49,0),MATCH(orders!K$1,products!$A$1:$G$1,0))</f>
        <v>0.5</v>
      </c>
      <c r="L495"/>
      <c r="M495"/>
      <c r="N495" t="str">
        <f t="shared" si="14"/>
        <v>Robusta</v>
      </c>
      <c r="O495" t="str">
        <f t="shared" si="15"/>
        <v>Medium</v>
      </c>
    </row>
    <row r="496" spans="1:15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 cm="1">
        <f t="array" ref="F496">_xlfn.XLOOKUP(C496,customers!A495:$A$1001,customers!B495:$B$1001,,0)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4">
        <f>INDEX(products!$A$1:$G$49,MATCH(orders!$D496,products!$A$1:$A$49,0),MATCH(orders!K$1,products!$A$1:$G$1,0))</f>
        <v>1</v>
      </c>
      <c r="L496"/>
      <c r="M496"/>
      <c r="N496" t="str">
        <f t="shared" si="14"/>
        <v>Liberica</v>
      </c>
      <c r="O496" t="str">
        <f t="shared" si="15"/>
        <v>Light</v>
      </c>
    </row>
    <row r="497" spans="1:15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 cm="1">
        <f t="array" ref="F497">_xlfn.XLOOKUP(C497,customers!A496:$A$1001,customers!B496:$B$1001,,0)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4">
        <f>INDEX(products!$A$1:$G$49,MATCH(orders!$D497,products!$A$1:$A$49,0),MATCH(orders!K$1,products!$A$1:$G$1,0))</f>
        <v>1</v>
      </c>
      <c r="L497"/>
      <c r="M497"/>
      <c r="N497" t="str">
        <f t="shared" si="14"/>
        <v>Liberica</v>
      </c>
      <c r="O497" t="str">
        <f t="shared" si="15"/>
        <v>Light</v>
      </c>
    </row>
    <row r="498" spans="1:15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 cm="1">
        <f t="array" ref="F498">_xlfn.XLOOKUP(C498,customers!A497:$A$1001,customers!B497:$B$1001,,0)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4">
        <f>INDEX(products!$A$1:$G$49,MATCH(orders!$D498,products!$A$1:$A$49,0),MATCH(orders!K$1,products!$A$1:$G$1,0))</f>
        <v>0.2</v>
      </c>
      <c r="L498"/>
      <c r="M498"/>
      <c r="N498" t="str">
        <f t="shared" si="14"/>
        <v>Excelsa</v>
      </c>
      <c r="O498" t="str">
        <f t="shared" si="15"/>
        <v>Dark</v>
      </c>
    </row>
    <row r="499" spans="1:15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 cm="1">
        <f t="array" ref="F499">_xlfn.XLOOKUP(C499,customers!A498:$A$1001,customers!B498:$B$1001,,0)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4">
        <f>INDEX(products!$A$1:$G$49,MATCH(orders!$D499,products!$A$1:$A$49,0),MATCH(orders!K$1,products!$A$1:$G$1,0))</f>
        <v>1</v>
      </c>
      <c r="L499"/>
      <c r="M499"/>
      <c r="N499" t="str">
        <f t="shared" si="14"/>
        <v>Arabica</v>
      </c>
      <c r="O499" t="str">
        <f t="shared" si="15"/>
        <v>Dark</v>
      </c>
    </row>
    <row r="500" spans="1:15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 cm="1">
        <f t="array" ref="F500">_xlfn.XLOOKUP(C500,customers!A499:$A$1001,customers!B499:$B$1001,,0)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4">
        <f>INDEX(products!$A$1:$G$49,MATCH(orders!$D500,products!$A$1:$A$49,0),MATCH(orders!K$1,products!$A$1:$G$1,0))</f>
        <v>1</v>
      </c>
      <c r="L500"/>
      <c r="M500"/>
      <c r="N500" t="str">
        <f t="shared" si="14"/>
        <v>Robusta</v>
      </c>
      <c r="O500" t="str">
        <f t="shared" si="15"/>
        <v>Medium</v>
      </c>
    </row>
    <row r="501" spans="1:15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 cm="1">
        <f t="array" ref="F501">_xlfn.XLOOKUP(C501,customers!A500:$A$1001,customers!B500:$B$1001,,0)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4">
        <f>INDEX(products!$A$1:$G$49,MATCH(orders!$D501,products!$A$1:$A$49,0),MATCH(orders!K$1,products!$A$1:$G$1,0))</f>
        <v>0.2</v>
      </c>
      <c r="L501"/>
      <c r="M501"/>
      <c r="N501" t="str">
        <f t="shared" si="14"/>
        <v>Robusta</v>
      </c>
      <c r="O501" t="str">
        <f t="shared" si="15"/>
        <v>Dark</v>
      </c>
    </row>
    <row r="502" spans="1:15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 cm="1">
        <f t="array" ref="F502">_xlfn.XLOOKUP(C502,customers!A501:$A$1001,customers!B501:$B$1001,,0)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4">
        <f>INDEX(products!$A$1:$G$49,MATCH(orders!$D502,products!$A$1:$A$49,0),MATCH(orders!K$1,products!$A$1:$G$1,0))</f>
        <v>1</v>
      </c>
      <c r="L502"/>
      <c r="M502"/>
      <c r="N502" t="str">
        <f t="shared" si="14"/>
        <v>Robusta</v>
      </c>
      <c r="O502" t="str">
        <f t="shared" si="15"/>
        <v>Light</v>
      </c>
    </row>
    <row r="503" spans="1:15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 cm="1">
        <f t="array" ref="F503">_xlfn.XLOOKUP(C503,customers!A502:$A$1001,customers!B502:$B$1001,,0)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4">
        <f>INDEX(products!$A$1:$G$49,MATCH(orders!$D503,products!$A$1:$A$49,0),MATCH(orders!K$1,products!$A$1:$G$1,0))</f>
        <v>0.2</v>
      </c>
      <c r="L503"/>
      <c r="M503"/>
      <c r="N503" t="str">
        <f t="shared" si="14"/>
        <v>Robusta</v>
      </c>
      <c r="O503" t="str">
        <f t="shared" si="15"/>
        <v>Medium</v>
      </c>
    </row>
    <row r="504" spans="1:15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 cm="1">
        <f t="array" ref="F504">_xlfn.XLOOKUP(C504,customers!A503:$A$1001,customers!B503:$B$1001,,0)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4">
        <f>INDEX(products!$A$1:$G$49,MATCH(orders!$D504,products!$A$1:$A$49,0),MATCH(orders!K$1,products!$A$1:$G$1,0))</f>
        <v>0.2</v>
      </c>
      <c r="L504"/>
      <c r="M504"/>
      <c r="N504" t="str">
        <f t="shared" si="14"/>
        <v>Excelsa</v>
      </c>
      <c r="O504" t="str">
        <f t="shared" si="15"/>
        <v>Medium</v>
      </c>
    </row>
    <row r="505" spans="1:15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e" cm="1">
        <f t="array" ref="F505">_xlfn.XLOOKUP(C505,customers!A504:$A$1001,customers!B504:$B$1001,,0)</f>
        <v>#N/A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4">
        <f>INDEX(products!$A$1:$G$49,MATCH(orders!$D505,products!$A$1:$A$49,0),MATCH(orders!K$1,products!$A$1:$G$1,0))</f>
        <v>1</v>
      </c>
      <c r="L505"/>
      <c r="M505"/>
      <c r="N505" t="str">
        <f t="shared" si="14"/>
        <v>Liberica</v>
      </c>
      <c r="O505" t="str">
        <f t="shared" si="15"/>
        <v>Dark</v>
      </c>
    </row>
    <row r="506" spans="1:15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e" cm="1">
        <f t="array" ref="F506">_xlfn.XLOOKUP(C506,customers!A505:$A$1001,customers!B505:$B$1001,,0)</f>
        <v>#N/A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4">
        <f>INDEX(products!$A$1:$G$49,MATCH(orders!$D506,products!$A$1:$A$49,0),MATCH(orders!K$1,products!$A$1:$G$1,0))</f>
        <v>0.2</v>
      </c>
      <c r="L506"/>
      <c r="M506"/>
      <c r="N506" t="str">
        <f t="shared" si="14"/>
        <v>Liberica</v>
      </c>
      <c r="O506" t="str">
        <f t="shared" si="15"/>
        <v>Light</v>
      </c>
    </row>
    <row r="507" spans="1:15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 cm="1">
        <f t="array" ref="F507">_xlfn.XLOOKUP(C507,customers!A506:$A$1001,customers!B506:$B$1001,,0)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4">
        <f>INDEX(products!$A$1:$G$49,MATCH(orders!$D507,products!$A$1:$A$49,0),MATCH(orders!K$1,products!$A$1:$G$1,0))</f>
        <v>0.2</v>
      </c>
      <c r="L507"/>
      <c r="M507"/>
      <c r="N507" t="str">
        <f t="shared" si="14"/>
        <v>Liberica</v>
      </c>
      <c r="O507" t="str">
        <f t="shared" si="15"/>
        <v>Medium</v>
      </c>
    </row>
    <row r="508" spans="1:15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 cm="1">
        <f t="array" ref="F508">_xlfn.XLOOKUP(C508,customers!A507:$A$1001,customers!B507:$B$1001,,0)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4">
        <f>INDEX(products!$A$1:$G$49,MATCH(orders!$D508,products!$A$1:$A$49,0),MATCH(orders!K$1,products!$A$1:$G$1,0))</f>
        <v>1</v>
      </c>
      <c r="L508"/>
      <c r="M508"/>
      <c r="N508" t="str">
        <f t="shared" si="14"/>
        <v>Arabica</v>
      </c>
      <c r="O508" t="str">
        <f t="shared" si="15"/>
        <v>Light</v>
      </c>
    </row>
    <row r="509" spans="1:15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 cm="1">
        <f t="array" ref="F509">_xlfn.XLOOKUP(C509,customers!A508:$A$1001,customers!B508:$B$1001,,0)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4">
        <f>INDEX(products!$A$1:$G$49,MATCH(orders!$D509,products!$A$1:$A$49,0),MATCH(orders!K$1,products!$A$1:$G$1,0))</f>
        <v>2.5</v>
      </c>
      <c r="L509"/>
      <c r="M509"/>
      <c r="N509" t="str">
        <f t="shared" si="14"/>
        <v>Arabica</v>
      </c>
      <c r="O509" t="str">
        <f t="shared" si="15"/>
        <v>Light</v>
      </c>
    </row>
    <row r="510" spans="1:15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 cm="1">
        <f t="array" ref="F510">_xlfn.XLOOKUP(C510,customers!A509:$A$1001,customers!B509:$B$1001,,0)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4">
        <f>INDEX(products!$A$1:$G$49,MATCH(orders!$D510,products!$A$1:$A$49,0),MATCH(orders!K$1,products!$A$1:$G$1,0))</f>
        <v>0.5</v>
      </c>
      <c r="L510"/>
      <c r="M510"/>
      <c r="N510" t="str">
        <f t="shared" si="14"/>
        <v>Liberica</v>
      </c>
      <c r="O510" t="str">
        <f t="shared" si="15"/>
        <v>Dark</v>
      </c>
    </row>
    <row r="511" spans="1:15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 cm="1">
        <f t="array" ref="F511">_xlfn.XLOOKUP(C511,customers!A510:$A$1001,customers!B510:$B$1001,,0)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4">
        <f>INDEX(products!$A$1:$G$49,MATCH(orders!$D511,products!$A$1:$A$49,0),MATCH(orders!K$1,products!$A$1:$G$1,0))</f>
        <v>1</v>
      </c>
      <c r="L511"/>
      <c r="M511"/>
      <c r="N511" t="str">
        <f t="shared" si="14"/>
        <v>Arabica</v>
      </c>
      <c r="O511" t="str">
        <f t="shared" si="15"/>
        <v>Dark</v>
      </c>
    </row>
    <row r="512" spans="1:15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 cm="1">
        <f t="array" ref="F512">_xlfn.XLOOKUP(C512,customers!A511:$A$1001,customers!B511:$B$1001,,0)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4">
        <f>INDEX(products!$A$1:$G$49,MATCH(orders!$D512,products!$A$1:$A$49,0),MATCH(orders!K$1,products!$A$1:$G$1,0))</f>
        <v>0.2</v>
      </c>
      <c r="L512"/>
      <c r="M512"/>
      <c r="N512" t="str">
        <f t="shared" si="14"/>
        <v>Robusta</v>
      </c>
      <c r="O512" t="str">
        <f t="shared" si="15"/>
        <v>Light</v>
      </c>
    </row>
    <row r="513" spans="1:15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 cm="1">
        <f t="array" ref="F513">_xlfn.XLOOKUP(C513,customers!A512:$A$1001,customers!B512:$B$1001,,0)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4">
        <f>INDEX(products!$A$1:$G$49,MATCH(orders!$D513,products!$A$1:$A$49,0),MATCH(orders!K$1,products!$A$1:$G$1,0))</f>
        <v>0.2</v>
      </c>
      <c r="L513"/>
      <c r="M513"/>
      <c r="N513" t="str">
        <f t="shared" si="14"/>
        <v>Arabica</v>
      </c>
      <c r="O513" t="str">
        <f t="shared" si="15"/>
        <v>Medium</v>
      </c>
    </row>
    <row r="514" spans="1:15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 cm="1">
        <f t="array" ref="F514">_xlfn.XLOOKUP(C514,customers!A513:$A$1001,customers!B513:$B$1001,,0)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4">
        <f>INDEX(products!$A$1:$G$49,MATCH(orders!$D514,products!$A$1:$A$49,0),MATCH(orders!K$1,products!$A$1:$G$1,0))</f>
        <v>1</v>
      </c>
      <c r="L514"/>
      <c r="M514"/>
      <c r="N514" t="str">
        <f t="shared" si="14"/>
        <v>Liberica</v>
      </c>
      <c r="O514" t="str">
        <f t="shared" si="15"/>
        <v>Light</v>
      </c>
    </row>
    <row r="515" spans="1:15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 cm="1">
        <f t="array" ref="F515">_xlfn.XLOOKUP(C515,customers!A514:$A$1001,customers!B514:$B$1001,,0)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4">
        <f>INDEX(products!$A$1:$G$49,MATCH(orders!$D515,products!$A$1:$A$49,0),MATCH(orders!K$1,products!$A$1:$G$1,0))</f>
        <v>1</v>
      </c>
      <c r="L515"/>
      <c r="M515"/>
      <c r="N515" t="str">
        <f t="shared" ref="N515:N578" si="16">IF(I515="Rob", "Robusta",IF(I515="Exc","Excelsa",IF(I515="Ara","Arabica",IF(I515="Lib","Liberica",""))))</f>
        <v>Liberica</v>
      </c>
      <c r="O515" t="str">
        <f t="shared" ref="O515:O578" si="17">IF(J515="M","Medium", IF(J515="L","Light",IF(J515="D","Dark","")))</f>
        <v>Light</v>
      </c>
    </row>
    <row r="516" spans="1:15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 cm="1">
        <f t="array" ref="F516">_xlfn.XLOOKUP(C516,customers!A515:$A$1001,customers!B515:$B$1001,,0)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4">
        <f>INDEX(products!$A$1:$G$49,MATCH(orders!$D516,products!$A$1:$A$49,0),MATCH(orders!K$1,products!$A$1:$G$1,0))</f>
        <v>0.2</v>
      </c>
      <c r="L516"/>
      <c r="M516"/>
      <c r="N516" t="str">
        <f t="shared" si="16"/>
        <v>Liberica</v>
      </c>
      <c r="O516" t="str">
        <f t="shared" si="17"/>
        <v>Medium</v>
      </c>
    </row>
    <row r="517" spans="1:15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 cm="1">
        <f t="array" ref="F517">_xlfn.XLOOKUP(C517,customers!A516:$A$1001,customers!B516:$B$1001,,0)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4">
        <f>INDEX(products!$A$1:$G$49,MATCH(orders!$D517,products!$A$1:$A$49,0),MATCH(orders!K$1,products!$A$1:$G$1,0))</f>
        <v>0.5</v>
      </c>
      <c r="L517"/>
      <c r="M517"/>
      <c r="N517" t="str">
        <f t="shared" si="16"/>
        <v>Robusta</v>
      </c>
      <c r="O517" t="str">
        <f t="shared" si="17"/>
        <v>Light</v>
      </c>
    </row>
    <row r="518" spans="1:15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 cm="1">
        <f t="array" ref="F518">_xlfn.XLOOKUP(C518,customers!A517:$A$1001,customers!B517:$B$1001,,0)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4">
        <f>INDEX(products!$A$1:$G$49,MATCH(orders!$D518,products!$A$1:$A$49,0),MATCH(orders!K$1,products!$A$1:$G$1,0))</f>
        <v>2.5</v>
      </c>
      <c r="L518"/>
      <c r="M518"/>
      <c r="N518" t="str">
        <f t="shared" si="16"/>
        <v>Robusta</v>
      </c>
      <c r="O518" t="str">
        <f t="shared" si="17"/>
        <v>Dark</v>
      </c>
    </row>
    <row r="519" spans="1:15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 cm="1">
        <f t="array" ref="F519">_xlfn.XLOOKUP(C519,customers!A518:$A$1001,customers!B518:$B$1001,,0)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4">
        <f>INDEX(products!$A$1:$G$49,MATCH(orders!$D519,products!$A$1:$A$49,0),MATCH(orders!K$1,products!$A$1:$G$1,0))</f>
        <v>0.2</v>
      </c>
      <c r="L519"/>
      <c r="M519"/>
      <c r="N519" t="str">
        <f t="shared" si="16"/>
        <v>Liberica</v>
      </c>
      <c r="O519" t="str">
        <f t="shared" si="17"/>
        <v>Dark</v>
      </c>
    </row>
    <row r="520" spans="1:15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 cm="1">
        <f t="array" ref="F520">_xlfn.XLOOKUP(C520,customers!A519:$A$1001,customers!B519:$B$1001,,0)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4">
        <f>INDEX(products!$A$1:$G$49,MATCH(orders!$D520,products!$A$1:$A$49,0),MATCH(orders!K$1,products!$A$1:$G$1,0))</f>
        <v>2.5</v>
      </c>
      <c r="L520"/>
      <c r="M520"/>
      <c r="N520" t="str">
        <f t="shared" si="16"/>
        <v>Excelsa</v>
      </c>
      <c r="O520" t="str">
        <f t="shared" si="17"/>
        <v>Dark</v>
      </c>
    </row>
    <row r="521" spans="1:15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e" cm="1">
        <f t="array" ref="F521">_xlfn.XLOOKUP(C521,customers!A520:$A$1001,customers!B520:$B$1001,,0)</f>
        <v>#N/A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4">
        <f>INDEX(products!$A$1:$G$49,MATCH(orders!$D521,products!$A$1:$A$49,0),MATCH(orders!K$1,products!$A$1:$G$1,0))</f>
        <v>0.5</v>
      </c>
      <c r="L521"/>
      <c r="M521"/>
      <c r="N521" t="str">
        <f t="shared" si="16"/>
        <v>Arabica</v>
      </c>
      <c r="O521" t="str">
        <f t="shared" si="17"/>
        <v>Dark</v>
      </c>
    </row>
    <row r="522" spans="1:15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 cm="1">
        <f t="array" ref="F522">_xlfn.XLOOKUP(C522,customers!A521:$A$1001,customers!B521:$B$1001,,0)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4">
        <f>INDEX(products!$A$1:$G$49,MATCH(orders!$D522,products!$A$1:$A$49,0),MATCH(orders!K$1,products!$A$1:$G$1,0))</f>
        <v>0.2</v>
      </c>
      <c r="L522"/>
      <c r="M522"/>
      <c r="N522" t="str">
        <f t="shared" si="16"/>
        <v>Liberica</v>
      </c>
      <c r="O522" t="str">
        <f t="shared" si="17"/>
        <v>Dark</v>
      </c>
    </row>
    <row r="523" spans="1:15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 cm="1">
        <f t="array" ref="F523">_xlfn.XLOOKUP(C523,customers!A522:$A$1001,customers!B522:$B$1001,,0)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4">
        <f>INDEX(products!$A$1:$G$49,MATCH(orders!$D523,products!$A$1:$A$49,0),MATCH(orders!K$1,products!$A$1:$G$1,0))</f>
        <v>1</v>
      </c>
      <c r="L523"/>
      <c r="M523"/>
      <c r="N523" t="str">
        <f t="shared" si="16"/>
        <v>Robusta</v>
      </c>
      <c r="O523" t="str">
        <f t="shared" si="17"/>
        <v>Medium</v>
      </c>
    </row>
    <row r="524" spans="1:15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 cm="1">
        <f t="array" ref="F524">_xlfn.XLOOKUP(C524,customers!A523:$A$1001,customers!B523:$B$1001,,0)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4">
        <f>INDEX(products!$A$1:$G$49,MATCH(orders!$D524,products!$A$1:$A$49,0),MATCH(orders!K$1,products!$A$1:$G$1,0))</f>
        <v>0.5</v>
      </c>
      <c r="L524"/>
      <c r="M524"/>
      <c r="N524" t="str">
        <f t="shared" si="16"/>
        <v>Robusta</v>
      </c>
      <c r="O524" t="str">
        <f t="shared" si="17"/>
        <v>Medium</v>
      </c>
    </row>
    <row r="525" spans="1:15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 cm="1">
        <f t="array" ref="F525">_xlfn.XLOOKUP(C525,customers!A524:$A$1001,customers!B524:$B$1001,,0)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4">
        <f>INDEX(products!$A$1:$G$49,MATCH(orders!$D525,products!$A$1:$A$49,0),MATCH(orders!K$1,products!$A$1:$G$1,0))</f>
        <v>2.5</v>
      </c>
      <c r="L525"/>
      <c r="M525"/>
      <c r="N525" t="str">
        <f t="shared" si="16"/>
        <v>Liberica</v>
      </c>
      <c r="O525" t="str">
        <f t="shared" si="17"/>
        <v>Dark</v>
      </c>
    </row>
    <row r="526" spans="1:15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 cm="1">
        <f t="array" ref="F526">_xlfn.XLOOKUP(C526,customers!A525:$A$1001,customers!B525:$B$1001,,0)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4">
        <f>INDEX(products!$A$1:$G$49,MATCH(orders!$D526,products!$A$1:$A$49,0),MATCH(orders!K$1,products!$A$1:$G$1,0))</f>
        <v>2.5</v>
      </c>
      <c r="L526"/>
      <c r="M526"/>
      <c r="N526" t="str">
        <f t="shared" si="16"/>
        <v>Liberica</v>
      </c>
      <c r="O526" t="str">
        <f t="shared" si="17"/>
        <v>Light</v>
      </c>
    </row>
    <row r="527" spans="1:15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 cm="1">
        <f t="array" ref="F527">_xlfn.XLOOKUP(C527,customers!A526:$A$1001,customers!B526:$B$1001,,0)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4">
        <f>INDEX(products!$A$1:$G$49,MATCH(orders!$D527,products!$A$1:$A$49,0),MATCH(orders!K$1,products!$A$1:$G$1,0))</f>
        <v>0.2</v>
      </c>
      <c r="L527"/>
      <c r="M527"/>
      <c r="N527" t="str">
        <f t="shared" si="16"/>
        <v>Robusta</v>
      </c>
      <c r="O527" t="str">
        <f t="shared" si="17"/>
        <v>Dark</v>
      </c>
    </row>
    <row r="528" spans="1:15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 cm="1">
        <f t="array" ref="F528">_xlfn.XLOOKUP(C528,customers!A527:$A$1001,customers!B527:$B$1001,,0)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4">
        <f>INDEX(products!$A$1:$G$49,MATCH(orders!$D528,products!$A$1:$A$49,0),MATCH(orders!K$1,products!$A$1:$G$1,0))</f>
        <v>2.5</v>
      </c>
      <c r="L528"/>
      <c r="M528"/>
      <c r="N528" t="str">
        <f t="shared" si="16"/>
        <v>Excelsa</v>
      </c>
      <c r="O528" t="str">
        <f t="shared" si="17"/>
        <v>Medium</v>
      </c>
    </row>
    <row r="529" spans="1:15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 cm="1">
        <f t="array" ref="F529">_xlfn.XLOOKUP(C529,customers!A528:$A$1001,customers!B528:$B$1001,,0)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4">
        <f>INDEX(products!$A$1:$G$49,MATCH(orders!$D529,products!$A$1:$A$49,0),MATCH(orders!K$1,products!$A$1:$G$1,0))</f>
        <v>0.5</v>
      </c>
      <c r="L529"/>
      <c r="M529"/>
      <c r="N529" t="str">
        <f t="shared" si="16"/>
        <v>Excelsa</v>
      </c>
      <c r="O529" t="str">
        <f t="shared" si="17"/>
        <v>Medium</v>
      </c>
    </row>
    <row r="530" spans="1:15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 cm="1">
        <f t="array" ref="F530">_xlfn.XLOOKUP(C530,customers!A529:$A$1001,customers!B529:$B$1001,,0)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4">
        <f>INDEX(products!$A$1:$G$49,MATCH(orders!$D530,products!$A$1:$A$49,0),MATCH(orders!K$1,products!$A$1:$G$1,0))</f>
        <v>0.5</v>
      </c>
      <c r="L530"/>
      <c r="M530"/>
      <c r="N530" t="str">
        <f t="shared" si="16"/>
        <v>Excelsa</v>
      </c>
      <c r="O530" t="str">
        <f t="shared" si="17"/>
        <v>Light</v>
      </c>
    </row>
    <row r="531" spans="1:15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 cm="1">
        <f t="array" ref="F531">_xlfn.XLOOKUP(C531,customers!A530:$A$1001,customers!B530:$B$1001,,0)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4">
        <f>INDEX(products!$A$1:$G$49,MATCH(orders!$D531,products!$A$1:$A$49,0),MATCH(orders!K$1,products!$A$1:$G$1,0))</f>
        <v>1</v>
      </c>
      <c r="L531"/>
      <c r="M531"/>
      <c r="N531" t="str">
        <f t="shared" si="16"/>
        <v>Robusta</v>
      </c>
      <c r="O531" t="str">
        <f t="shared" si="17"/>
        <v>Medium</v>
      </c>
    </row>
    <row r="532" spans="1:15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 cm="1">
        <f t="array" ref="F532">_xlfn.XLOOKUP(C532,customers!A531:$A$1001,customers!B531:$B$1001,,0)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4">
        <f>INDEX(products!$A$1:$G$49,MATCH(orders!$D532,products!$A$1:$A$49,0),MATCH(orders!K$1,products!$A$1:$G$1,0))</f>
        <v>1</v>
      </c>
      <c r="L532"/>
      <c r="M532"/>
      <c r="N532" t="str">
        <f t="shared" si="16"/>
        <v>Robusta</v>
      </c>
      <c r="O532" t="str">
        <f t="shared" si="17"/>
        <v>Medium</v>
      </c>
    </row>
    <row r="533" spans="1:15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 cm="1">
        <f t="array" ref="F533">_xlfn.XLOOKUP(C533,customers!A532:$A$1001,customers!B532:$B$1001,,0)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4">
        <f>INDEX(products!$A$1:$G$49,MATCH(orders!$D533,products!$A$1:$A$49,0),MATCH(orders!K$1,products!$A$1:$G$1,0))</f>
        <v>1</v>
      </c>
      <c r="L533"/>
      <c r="M533"/>
      <c r="N533" t="str">
        <f t="shared" si="16"/>
        <v>Robusta</v>
      </c>
      <c r="O533" t="str">
        <f t="shared" si="17"/>
        <v>Dark</v>
      </c>
    </row>
    <row r="534" spans="1:15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 cm="1">
        <f t="array" ref="F534">_xlfn.XLOOKUP(C534,customers!A533:$A$1001,customers!B533:$B$1001,,0)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4">
        <f>INDEX(products!$A$1:$G$49,MATCH(orders!$D534,products!$A$1:$A$49,0),MATCH(orders!K$1,products!$A$1:$G$1,0))</f>
        <v>0.5</v>
      </c>
      <c r="L534"/>
      <c r="M534"/>
      <c r="N534" t="str">
        <f t="shared" si="16"/>
        <v>Excelsa</v>
      </c>
      <c r="O534" t="str">
        <f t="shared" si="17"/>
        <v>Medium</v>
      </c>
    </row>
    <row r="535" spans="1:15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 cm="1">
        <f t="array" ref="F535">_xlfn.XLOOKUP(C535,customers!A534:$A$1001,customers!B534:$B$1001,,0)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4">
        <f>INDEX(products!$A$1:$G$49,MATCH(orders!$D535,products!$A$1:$A$49,0),MATCH(orders!K$1,products!$A$1:$G$1,0))</f>
        <v>0.5</v>
      </c>
      <c r="L535"/>
      <c r="M535"/>
      <c r="N535" t="str">
        <f t="shared" si="16"/>
        <v>Robusta</v>
      </c>
      <c r="O535" t="str">
        <f t="shared" si="17"/>
        <v>Dark</v>
      </c>
    </row>
    <row r="536" spans="1:15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 cm="1">
        <f t="array" ref="F536">_xlfn.XLOOKUP(C536,customers!A535:$A$1001,customers!B535:$B$1001,,0)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4">
        <f>INDEX(products!$A$1:$G$49,MATCH(orders!$D536,products!$A$1:$A$49,0),MATCH(orders!K$1,products!$A$1:$G$1,0))</f>
        <v>2.5</v>
      </c>
      <c r="L536"/>
      <c r="M536"/>
      <c r="N536" t="str">
        <f t="shared" si="16"/>
        <v>Robusta</v>
      </c>
      <c r="O536" t="str">
        <f t="shared" si="17"/>
        <v>Medium</v>
      </c>
    </row>
    <row r="537" spans="1:15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 cm="1">
        <f t="array" ref="F537">_xlfn.XLOOKUP(C537,customers!A536:$A$1001,customers!B536:$B$1001,,0)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4">
        <f>INDEX(products!$A$1:$G$49,MATCH(orders!$D537,products!$A$1:$A$49,0),MATCH(orders!K$1,products!$A$1:$G$1,0))</f>
        <v>0.2</v>
      </c>
      <c r="L537"/>
      <c r="M537"/>
      <c r="N537" t="str">
        <f t="shared" si="16"/>
        <v>Liberica</v>
      </c>
      <c r="O537" t="str">
        <f t="shared" si="17"/>
        <v>Light</v>
      </c>
    </row>
    <row r="538" spans="1:15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e" cm="1">
        <f t="array" ref="F538">_xlfn.XLOOKUP(C538,customers!A537:$A$1001,customers!B537:$B$1001,,0)</f>
        <v>#N/A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4">
        <f>INDEX(products!$A$1:$G$49,MATCH(orders!$D538,products!$A$1:$A$49,0),MATCH(orders!K$1,products!$A$1:$G$1,0))</f>
        <v>0.2</v>
      </c>
      <c r="L538"/>
      <c r="M538"/>
      <c r="N538" t="str">
        <f t="shared" si="16"/>
        <v>Robusta</v>
      </c>
      <c r="O538" t="str">
        <f t="shared" si="17"/>
        <v>Dark</v>
      </c>
    </row>
    <row r="539" spans="1:15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 cm="1">
        <f t="array" ref="F539">_xlfn.XLOOKUP(C539,customers!A538:$A$1001,customers!B538:$B$1001,,0)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4">
        <f>INDEX(products!$A$1:$G$49,MATCH(orders!$D539,products!$A$1:$A$49,0),MATCH(orders!K$1,products!$A$1:$G$1,0))</f>
        <v>2.5</v>
      </c>
      <c r="L539"/>
      <c r="M539"/>
      <c r="N539" t="str">
        <f t="shared" si="16"/>
        <v>Excelsa</v>
      </c>
      <c r="O539" t="str">
        <f t="shared" si="17"/>
        <v>Dark</v>
      </c>
    </row>
    <row r="540" spans="1:15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 cm="1">
        <f t="array" ref="F540">_xlfn.XLOOKUP(C540,customers!A539:$A$1001,customers!B539:$B$1001,,0)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4">
        <f>INDEX(products!$A$1:$G$49,MATCH(orders!$D540,products!$A$1:$A$49,0),MATCH(orders!K$1,products!$A$1:$G$1,0))</f>
        <v>0.2</v>
      </c>
      <c r="L540"/>
      <c r="M540"/>
      <c r="N540" t="str">
        <f t="shared" si="16"/>
        <v>Robusta</v>
      </c>
      <c r="O540" t="str">
        <f t="shared" si="17"/>
        <v>Dark</v>
      </c>
    </row>
    <row r="541" spans="1:15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 cm="1">
        <f t="array" ref="F541">_xlfn.XLOOKUP(C541,customers!A540:$A$1001,customers!B540:$B$1001,,0)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4">
        <f>INDEX(products!$A$1:$G$49,MATCH(orders!$D541,products!$A$1:$A$49,0),MATCH(orders!K$1,products!$A$1:$G$1,0))</f>
        <v>0.5</v>
      </c>
      <c r="L541"/>
      <c r="M541"/>
      <c r="N541" t="str">
        <f t="shared" si="16"/>
        <v>Robusta</v>
      </c>
      <c r="O541" t="str">
        <f t="shared" si="17"/>
        <v>Dark</v>
      </c>
    </row>
    <row r="542" spans="1:15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 cm="1">
        <f t="array" ref="F542">_xlfn.XLOOKUP(C542,customers!A541:$A$1001,customers!B541:$B$1001,,0)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4">
        <f>INDEX(products!$A$1:$G$49,MATCH(orders!$D542,products!$A$1:$A$49,0),MATCH(orders!K$1,products!$A$1:$G$1,0))</f>
        <v>1</v>
      </c>
      <c r="L542"/>
      <c r="M542"/>
      <c r="N542" t="str">
        <f t="shared" si="16"/>
        <v>Liberica</v>
      </c>
      <c r="O542" t="str">
        <f t="shared" si="17"/>
        <v>Light</v>
      </c>
    </row>
    <row r="543" spans="1:15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 cm="1">
        <f t="array" ref="F543">_xlfn.XLOOKUP(C543,customers!A542:$A$1001,customers!B542:$B$1001,,0)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4">
        <f>INDEX(products!$A$1:$G$49,MATCH(orders!$D543,products!$A$1:$A$49,0),MATCH(orders!K$1,products!$A$1:$G$1,0))</f>
        <v>2.5</v>
      </c>
      <c r="L543"/>
      <c r="M543"/>
      <c r="N543" t="str">
        <f t="shared" si="16"/>
        <v>Arabica</v>
      </c>
      <c r="O543" t="str">
        <f t="shared" si="17"/>
        <v>Dark</v>
      </c>
    </row>
    <row r="544" spans="1:15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 cm="1">
        <f t="array" ref="F544">_xlfn.XLOOKUP(C544,customers!A543:$A$1001,customers!B543:$B$1001,,0)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4">
        <f>INDEX(products!$A$1:$G$49,MATCH(orders!$D544,products!$A$1:$A$49,0),MATCH(orders!K$1,products!$A$1:$G$1,0))</f>
        <v>2.5</v>
      </c>
      <c r="L544"/>
      <c r="M544"/>
      <c r="N544" t="str">
        <f t="shared" si="16"/>
        <v>Arabica</v>
      </c>
      <c r="O544" t="str">
        <f t="shared" si="17"/>
        <v>Medium</v>
      </c>
    </row>
    <row r="545" spans="1:15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 cm="1">
        <f t="array" ref="F545">_xlfn.XLOOKUP(C545,customers!A544:$A$1001,customers!B544:$B$1001,,0)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4">
        <f>INDEX(products!$A$1:$G$49,MATCH(orders!$D545,products!$A$1:$A$49,0),MATCH(orders!K$1,products!$A$1:$G$1,0))</f>
        <v>2.5</v>
      </c>
      <c r="L545"/>
      <c r="M545"/>
      <c r="N545" t="str">
        <f t="shared" si="16"/>
        <v>Robusta</v>
      </c>
      <c r="O545" t="str">
        <f t="shared" si="17"/>
        <v>Light</v>
      </c>
    </row>
    <row r="546" spans="1:15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 cm="1">
        <f t="array" ref="F546">_xlfn.XLOOKUP(C546,customers!A545:$A$1001,customers!B545:$B$1001,,0)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4">
        <f>INDEX(products!$A$1:$G$49,MATCH(orders!$D546,products!$A$1:$A$49,0),MATCH(orders!K$1,products!$A$1:$G$1,0))</f>
        <v>0.5</v>
      </c>
      <c r="L546"/>
      <c r="M546"/>
      <c r="N546" t="str">
        <f t="shared" si="16"/>
        <v>Arabica</v>
      </c>
      <c r="O546" t="str">
        <f t="shared" si="17"/>
        <v>Light</v>
      </c>
    </row>
    <row r="547" spans="1:15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 cm="1">
        <f t="array" ref="F547">_xlfn.XLOOKUP(C547,customers!A546:$A$1001,customers!B546:$B$1001,,0)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4">
        <f>INDEX(products!$A$1:$G$49,MATCH(orders!$D547,products!$A$1:$A$49,0),MATCH(orders!K$1,products!$A$1:$G$1,0))</f>
        <v>0.2</v>
      </c>
      <c r="L547"/>
      <c r="M547"/>
      <c r="N547" t="str">
        <f t="shared" si="16"/>
        <v>Liberica</v>
      </c>
      <c r="O547" t="str">
        <f t="shared" si="17"/>
        <v>Dark</v>
      </c>
    </row>
    <row r="548" spans="1:15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 cm="1">
        <f t="array" ref="F548">_xlfn.XLOOKUP(C548,customers!A547:$A$1001,customers!B547:$B$1001,,0)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4">
        <f>INDEX(products!$A$1:$G$49,MATCH(orders!$D548,products!$A$1:$A$49,0),MATCH(orders!K$1,products!$A$1:$G$1,0))</f>
        <v>2.5</v>
      </c>
      <c r="L548"/>
      <c r="M548"/>
      <c r="N548" t="str">
        <f t="shared" si="16"/>
        <v>Excelsa</v>
      </c>
      <c r="O548" t="str">
        <f t="shared" si="17"/>
        <v>Dark</v>
      </c>
    </row>
    <row r="549" spans="1:15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 cm="1">
        <f t="array" ref="F549">_xlfn.XLOOKUP(C549,customers!A548:$A$1001,customers!B548:$B$1001,,0)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4">
        <f>INDEX(products!$A$1:$G$49,MATCH(orders!$D549,products!$A$1:$A$49,0),MATCH(orders!K$1,products!$A$1:$G$1,0))</f>
        <v>0.2</v>
      </c>
      <c r="L549"/>
      <c r="M549"/>
      <c r="N549" t="str">
        <f t="shared" si="16"/>
        <v>Robusta</v>
      </c>
      <c r="O549" t="str">
        <f t="shared" si="17"/>
        <v>Light</v>
      </c>
    </row>
    <row r="550" spans="1:15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 cm="1">
        <f t="array" ref="F550">_xlfn.XLOOKUP(C550,customers!A549:$A$1001,customers!B549:$B$1001,,0)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4">
        <f>INDEX(products!$A$1:$G$49,MATCH(orders!$D550,products!$A$1:$A$49,0),MATCH(orders!K$1,products!$A$1:$G$1,0))</f>
        <v>0.2</v>
      </c>
      <c r="L550"/>
      <c r="M550"/>
      <c r="N550" t="str">
        <f t="shared" si="16"/>
        <v>Excelsa</v>
      </c>
      <c r="O550" t="str">
        <f t="shared" si="17"/>
        <v>Light</v>
      </c>
    </row>
    <row r="551" spans="1:15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 cm="1">
        <f t="array" ref="F551">_xlfn.XLOOKUP(C551,customers!A550:$A$1001,customers!B550:$B$1001,,0)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4">
        <f>INDEX(products!$A$1:$G$49,MATCH(orders!$D551,products!$A$1:$A$49,0),MATCH(orders!K$1,products!$A$1:$G$1,0))</f>
        <v>0.2</v>
      </c>
      <c r="L551"/>
      <c r="M551"/>
      <c r="N551" t="str">
        <f t="shared" si="16"/>
        <v>Excelsa</v>
      </c>
      <c r="O551" t="str">
        <f t="shared" si="17"/>
        <v>Light</v>
      </c>
    </row>
    <row r="552" spans="1:15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 cm="1">
        <f t="array" ref="F552">_xlfn.XLOOKUP(C552,customers!A551:$A$1001,customers!B551:$B$1001,,0)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4">
        <f>INDEX(products!$A$1:$G$49,MATCH(orders!$D552,products!$A$1:$A$49,0),MATCH(orders!K$1,products!$A$1:$G$1,0))</f>
        <v>0.2</v>
      </c>
      <c r="L552"/>
      <c r="M552"/>
      <c r="N552" t="str">
        <f t="shared" si="16"/>
        <v>Liberica</v>
      </c>
      <c r="O552" t="str">
        <f t="shared" si="17"/>
        <v>Dark</v>
      </c>
    </row>
    <row r="553" spans="1:15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 cm="1">
        <f t="array" ref="F553">_xlfn.XLOOKUP(C553,customers!A552:$A$1001,customers!B552:$B$1001,,0)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4">
        <f>INDEX(products!$A$1:$G$49,MATCH(orders!$D553,products!$A$1:$A$49,0),MATCH(orders!K$1,products!$A$1:$G$1,0))</f>
        <v>0.2</v>
      </c>
      <c r="L553"/>
      <c r="M553"/>
      <c r="N553" t="str">
        <f t="shared" si="16"/>
        <v>Excelsa</v>
      </c>
      <c r="O553" t="str">
        <f t="shared" si="17"/>
        <v>Dark</v>
      </c>
    </row>
    <row r="554" spans="1:15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 cm="1">
        <f t="array" ref="F554">_xlfn.XLOOKUP(C554,customers!A553:$A$1001,customers!B553:$B$1001,,0)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4">
        <f>INDEX(products!$A$1:$G$49,MATCH(orders!$D554,products!$A$1:$A$49,0),MATCH(orders!K$1,products!$A$1:$G$1,0))</f>
        <v>0.2</v>
      </c>
      <c r="L554"/>
      <c r="M554"/>
      <c r="N554" t="str">
        <f t="shared" si="16"/>
        <v>Excelsa</v>
      </c>
      <c r="O554" t="str">
        <f t="shared" si="17"/>
        <v>Light</v>
      </c>
    </row>
    <row r="555" spans="1:15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 cm="1">
        <f t="array" ref="F555">_xlfn.XLOOKUP(C555,customers!A554:$A$1001,customers!B554:$B$1001,,0)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4">
        <f>INDEX(products!$A$1:$G$49,MATCH(orders!$D555,products!$A$1:$A$49,0),MATCH(orders!K$1,products!$A$1:$G$1,0))</f>
        <v>1</v>
      </c>
      <c r="L555"/>
      <c r="M555"/>
      <c r="N555" t="str">
        <f t="shared" si="16"/>
        <v>Excelsa</v>
      </c>
      <c r="O555" t="str">
        <f t="shared" si="17"/>
        <v>Medium</v>
      </c>
    </row>
    <row r="556" spans="1:15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 cm="1">
        <f t="array" ref="F556">_xlfn.XLOOKUP(C556,customers!A555:$A$1001,customers!B555:$B$1001,,0)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4">
        <f>INDEX(products!$A$1:$G$49,MATCH(orders!$D556,products!$A$1:$A$49,0),MATCH(orders!K$1,products!$A$1:$G$1,0))</f>
        <v>2.5</v>
      </c>
      <c r="L556"/>
      <c r="M556"/>
      <c r="N556" t="str">
        <f t="shared" si="16"/>
        <v>Robusta</v>
      </c>
      <c r="O556" t="str">
        <f t="shared" si="17"/>
        <v>Light</v>
      </c>
    </row>
    <row r="557" spans="1:15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 cm="1">
        <f t="array" ref="F557">_xlfn.XLOOKUP(C557,customers!A556:$A$1001,customers!B556:$B$1001,,0)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4">
        <f>INDEX(products!$A$1:$G$49,MATCH(orders!$D557,products!$A$1:$A$49,0),MATCH(orders!K$1,products!$A$1:$G$1,0))</f>
        <v>1</v>
      </c>
      <c r="L557"/>
      <c r="M557"/>
      <c r="N557" t="str">
        <f t="shared" si="16"/>
        <v>Excelsa</v>
      </c>
      <c r="O557" t="str">
        <f t="shared" si="17"/>
        <v>Medium</v>
      </c>
    </row>
    <row r="558" spans="1:15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 cm="1">
        <f t="array" ref="F558">_xlfn.XLOOKUP(C558,customers!A557:$A$1001,customers!B557:$B$1001,,0)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4">
        <f>INDEX(products!$A$1:$G$49,MATCH(orders!$D558,products!$A$1:$A$49,0),MATCH(orders!K$1,products!$A$1:$G$1,0))</f>
        <v>0.2</v>
      </c>
      <c r="L558"/>
      <c r="M558"/>
      <c r="N558" t="str">
        <f t="shared" si="16"/>
        <v>Liberica</v>
      </c>
      <c r="O558" t="str">
        <f t="shared" si="17"/>
        <v>Medium</v>
      </c>
    </row>
    <row r="559" spans="1:15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e" cm="1">
        <f t="array" ref="F559">_xlfn.XLOOKUP(C559,customers!A558:$A$1001,customers!B558:$B$1001,,0)</f>
        <v>#N/A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4">
        <f>INDEX(products!$A$1:$G$49,MATCH(orders!$D559,products!$A$1:$A$49,0),MATCH(orders!K$1,products!$A$1:$G$1,0))</f>
        <v>1</v>
      </c>
      <c r="L559"/>
      <c r="M559"/>
      <c r="N559" t="str">
        <f t="shared" si="16"/>
        <v>Excelsa</v>
      </c>
      <c r="O559" t="str">
        <f t="shared" si="17"/>
        <v>Light</v>
      </c>
    </row>
    <row r="560" spans="1:15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 cm="1">
        <f t="array" ref="F560">_xlfn.XLOOKUP(C560,customers!A559:$A$1001,customers!B559:$B$1001,,0)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4">
        <f>INDEX(products!$A$1:$G$49,MATCH(orders!$D560,products!$A$1:$A$49,0),MATCH(orders!K$1,products!$A$1:$G$1,0))</f>
        <v>0.2</v>
      </c>
      <c r="L560"/>
      <c r="M560"/>
      <c r="N560" t="str">
        <f t="shared" si="16"/>
        <v>Liberica</v>
      </c>
      <c r="O560" t="str">
        <f t="shared" si="17"/>
        <v>Dark</v>
      </c>
    </row>
    <row r="561" spans="1:15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 cm="1">
        <f t="array" ref="F561">_xlfn.XLOOKUP(C561,customers!A560:$A$1001,customers!B560:$B$1001,,0)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4">
        <f>INDEX(products!$A$1:$G$49,MATCH(orders!$D561,products!$A$1:$A$49,0),MATCH(orders!K$1,products!$A$1:$G$1,0))</f>
        <v>1</v>
      </c>
      <c r="L561"/>
      <c r="M561"/>
      <c r="N561" t="str">
        <f t="shared" si="16"/>
        <v>Arabica</v>
      </c>
      <c r="O561" t="str">
        <f t="shared" si="17"/>
        <v>Light</v>
      </c>
    </row>
    <row r="562" spans="1:15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 cm="1">
        <f t="array" ref="F562">_xlfn.XLOOKUP(C562,customers!A561:$A$1001,customers!B561:$B$1001,,0)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4">
        <f>INDEX(products!$A$1:$G$49,MATCH(orders!$D562,products!$A$1:$A$49,0),MATCH(orders!K$1,products!$A$1:$G$1,0))</f>
        <v>2.5</v>
      </c>
      <c r="L562"/>
      <c r="M562"/>
      <c r="N562" t="str">
        <f t="shared" si="16"/>
        <v>Excelsa</v>
      </c>
      <c r="O562" t="str">
        <f t="shared" si="17"/>
        <v>Medium</v>
      </c>
    </row>
    <row r="563" spans="1:15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 cm="1">
        <f t="array" ref="F563">_xlfn.XLOOKUP(C563,customers!A562:$A$1001,customers!B562:$B$1001,,0)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4">
        <f>INDEX(products!$A$1:$G$49,MATCH(orders!$D563,products!$A$1:$A$49,0),MATCH(orders!K$1,products!$A$1:$G$1,0))</f>
        <v>0.2</v>
      </c>
      <c r="L563"/>
      <c r="M563"/>
      <c r="N563" t="str">
        <f t="shared" si="16"/>
        <v>Arabica</v>
      </c>
      <c r="O563" t="str">
        <f t="shared" si="17"/>
        <v>Dark</v>
      </c>
    </row>
    <row r="564" spans="1:15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 cm="1">
        <f t="array" ref="F564">_xlfn.XLOOKUP(C564,customers!A563:$A$1001,customers!B563:$B$1001,,0)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4">
        <f>INDEX(products!$A$1:$G$49,MATCH(orders!$D564,products!$A$1:$A$49,0),MATCH(orders!K$1,products!$A$1:$G$1,0))</f>
        <v>0.2</v>
      </c>
      <c r="L564"/>
      <c r="M564"/>
      <c r="N564" t="str">
        <f t="shared" si="16"/>
        <v>Liberica</v>
      </c>
      <c r="O564" t="str">
        <f t="shared" si="17"/>
        <v>Light</v>
      </c>
    </row>
    <row r="565" spans="1:15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 cm="1">
        <f t="array" ref="F565">_xlfn.XLOOKUP(C565,customers!A564:$A$1001,customers!B564:$B$1001,,0)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4">
        <f>INDEX(products!$A$1:$G$49,MATCH(orders!$D565,products!$A$1:$A$49,0),MATCH(orders!K$1,products!$A$1:$G$1,0))</f>
        <v>1</v>
      </c>
      <c r="L565"/>
      <c r="M565"/>
      <c r="N565" t="str">
        <f t="shared" si="16"/>
        <v>Excelsa</v>
      </c>
      <c r="O565" t="str">
        <f t="shared" si="17"/>
        <v>Medium</v>
      </c>
    </row>
    <row r="566" spans="1:15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 cm="1">
        <f t="array" ref="F566">_xlfn.XLOOKUP(C566,customers!A565:$A$1001,customers!B565:$B$1001,,0)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4">
        <f>INDEX(products!$A$1:$G$49,MATCH(orders!$D566,products!$A$1:$A$49,0),MATCH(orders!K$1,products!$A$1:$G$1,0))</f>
        <v>0.5</v>
      </c>
      <c r="L566"/>
      <c r="M566"/>
      <c r="N566" t="str">
        <f t="shared" si="16"/>
        <v>Robusta</v>
      </c>
      <c r="O566" t="str">
        <f t="shared" si="17"/>
        <v>Light</v>
      </c>
    </row>
    <row r="567" spans="1:15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 cm="1">
        <f t="array" ref="F567">_xlfn.XLOOKUP(C567,customers!A566:$A$1001,customers!B566:$B$1001,,0)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4">
        <f>INDEX(products!$A$1:$G$49,MATCH(orders!$D567,products!$A$1:$A$49,0),MATCH(orders!K$1,products!$A$1:$G$1,0))</f>
        <v>2.5</v>
      </c>
      <c r="L567"/>
      <c r="M567"/>
      <c r="N567" t="str">
        <f t="shared" si="16"/>
        <v>Robusta</v>
      </c>
      <c r="O567" t="str">
        <f t="shared" si="17"/>
        <v>Dark</v>
      </c>
    </row>
    <row r="568" spans="1:15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 cm="1">
        <f t="array" ref="F568">_xlfn.XLOOKUP(C568,customers!A567:$A$1001,customers!B567:$B$1001,,0)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4">
        <f>INDEX(products!$A$1:$G$49,MATCH(orders!$D568,products!$A$1:$A$49,0),MATCH(orders!K$1,products!$A$1:$G$1,0))</f>
        <v>0.2</v>
      </c>
      <c r="L568"/>
      <c r="M568"/>
      <c r="N568" t="str">
        <f t="shared" si="16"/>
        <v>Arabica</v>
      </c>
      <c r="O568" t="str">
        <f t="shared" si="17"/>
        <v>Medium</v>
      </c>
    </row>
    <row r="569" spans="1:15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 cm="1">
        <f t="array" ref="F569">_xlfn.XLOOKUP(C569,customers!A568:$A$1001,customers!B568:$B$1001,,0)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4">
        <f>INDEX(products!$A$1:$G$49,MATCH(orders!$D569,products!$A$1:$A$49,0),MATCH(orders!K$1,products!$A$1:$G$1,0))</f>
        <v>2.5</v>
      </c>
      <c r="L569"/>
      <c r="M569"/>
      <c r="N569" t="str">
        <f t="shared" si="16"/>
        <v>Robusta</v>
      </c>
      <c r="O569" t="str">
        <f t="shared" si="17"/>
        <v>Light</v>
      </c>
    </row>
    <row r="570" spans="1:15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 cm="1">
        <f t="array" ref="F570">_xlfn.XLOOKUP(C570,customers!A569:$A$1001,customers!B569:$B$1001,,0)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4">
        <f>INDEX(products!$A$1:$G$49,MATCH(orders!$D570,products!$A$1:$A$49,0),MATCH(orders!K$1,products!$A$1:$G$1,0))</f>
        <v>0.2</v>
      </c>
      <c r="L570"/>
      <c r="M570"/>
      <c r="N570" t="str">
        <f t="shared" si="16"/>
        <v>Liberica</v>
      </c>
      <c r="O570" t="str">
        <f t="shared" si="17"/>
        <v>Light</v>
      </c>
    </row>
    <row r="571" spans="1:15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 cm="1">
        <f t="array" ref="F571">_xlfn.XLOOKUP(C571,customers!A570:$A$1001,customers!B570:$B$1001,,0)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4">
        <f>INDEX(products!$A$1:$G$49,MATCH(orders!$D571,products!$A$1:$A$49,0),MATCH(orders!K$1,products!$A$1:$G$1,0))</f>
        <v>2.5</v>
      </c>
      <c r="L571"/>
      <c r="M571"/>
      <c r="N571" t="str">
        <f t="shared" si="16"/>
        <v>Arabica</v>
      </c>
      <c r="O571" t="str">
        <f t="shared" si="17"/>
        <v>Dark</v>
      </c>
    </row>
    <row r="572" spans="1:15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 cm="1">
        <f t="array" ref="F572">_xlfn.XLOOKUP(C572,customers!A571:$A$1001,customers!B571:$B$1001,,0)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4">
        <f>INDEX(products!$A$1:$G$49,MATCH(orders!$D572,products!$A$1:$A$49,0),MATCH(orders!K$1,products!$A$1:$G$1,0))</f>
        <v>0.5</v>
      </c>
      <c r="L572"/>
      <c r="M572"/>
      <c r="N572" t="str">
        <f t="shared" si="16"/>
        <v>Arabica</v>
      </c>
      <c r="O572" t="str">
        <f t="shared" si="17"/>
        <v>Medium</v>
      </c>
    </row>
    <row r="573" spans="1:15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 cm="1">
        <f t="array" ref="F573">_xlfn.XLOOKUP(C573,customers!A572:$A$1001,customers!B572:$B$1001,,0)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4">
        <f>INDEX(products!$A$1:$G$49,MATCH(orders!$D573,products!$A$1:$A$49,0),MATCH(orders!K$1,products!$A$1:$G$1,0))</f>
        <v>0.5</v>
      </c>
      <c r="L573"/>
      <c r="M573"/>
      <c r="N573" t="str">
        <f t="shared" si="16"/>
        <v>Excelsa</v>
      </c>
      <c r="O573" t="str">
        <f t="shared" si="17"/>
        <v>Light</v>
      </c>
    </row>
    <row r="574" spans="1:15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 cm="1">
        <f t="array" ref="F574">_xlfn.XLOOKUP(C574,customers!A573:$A$1001,customers!B573:$B$1001,,0)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4">
        <f>INDEX(products!$A$1:$G$49,MATCH(orders!$D574,products!$A$1:$A$49,0),MATCH(orders!K$1,products!$A$1:$G$1,0))</f>
        <v>0.2</v>
      </c>
      <c r="L574"/>
      <c r="M574"/>
      <c r="N574" t="str">
        <f t="shared" si="16"/>
        <v>Arabica</v>
      </c>
      <c r="O574" t="str">
        <f t="shared" si="17"/>
        <v>Dark</v>
      </c>
    </row>
    <row r="575" spans="1:15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 cm="1">
        <f t="array" ref="F575">_xlfn.XLOOKUP(C575,customers!A574:$A$1001,customers!B574:$B$1001,,0)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4">
        <f>INDEX(products!$A$1:$G$49,MATCH(orders!$D575,products!$A$1:$A$49,0),MATCH(orders!K$1,products!$A$1:$G$1,0))</f>
        <v>1</v>
      </c>
      <c r="L575"/>
      <c r="M575"/>
      <c r="N575" t="str">
        <f t="shared" si="16"/>
        <v>Arabica</v>
      </c>
      <c r="O575" t="str">
        <f t="shared" si="17"/>
        <v>Medium</v>
      </c>
    </row>
    <row r="576" spans="1:15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 cm="1">
        <f t="array" ref="F576">_xlfn.XLOOKUP(C576,customers!A575:$A$1001,customers!B575:$B$1001,,0)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4">
        <f>INDEX(products!$A$1:$G$49,MATCH(orders!$D576,products!$A$1:$A$49,0),MATCH(orders!K$1,products!$A$1:$G$1,0))</f>
        <v>0.2</v>
      </c>
      <c r="L576"/>
      <c r="M576"/>
      <c r="N576" t="str">
        <f t="shared" si="16"/>
        <v>Robusta</v>
      </c>
      <c r="O576" t="str">
        <f t="shared" si="17"/>
        <v>Light</v>
      </c>
    </row>
    <row r="577" spans="1:15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 cm="1">
        <f t="array" ref="F577">_xlfn.XLOOKUP(C577,customers!A576:$A$1001,customers!B576:$B$1001,,0)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4">
        <f>INDEX(products!$A$1:$G$49,MATCH(orders!$D577,products!$A$1:$A$49,0),MATCH(orders!K$1,products!$A$1:$G$1,0))</f>
        <v>2.5</v>
      </c>
      <c r="L577"/>
      <c r="M577"/>
      <c r="N577" t="str">
        <f t="shared" si="16"/>
        <v>Liberica</v>
      </c>
      <c r="O577" t="str">
        <f t="shared" si="17"/>
        <v>Medium</v>
      </c>
    </row>
    <row r="578" spans="1:15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 cm="1">
        <f t="array" ref="F578">_xlfn.XLOOKUP(C578,customers!A577:$A$1001,customers!B577:$B$1001,,0)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4">
        <f>INDEX(products!$A$1:$G$49,MATCH(orders!$D578,products!$A$1:$A$49,0),MATCH(orders!K$1,products!$A$1:$G$1,0))</f>
        <v>0.2</v>
      </c>
      <c r="L578"/>
      <c r="M578"/>
      <c r="N578" t="str">
        <f t="shared" si="16"/>
        <v>Arabica</v>
      </c>
      <c r="O578" t="str">
        <f t="shared" si="17"/>
        <v>Dark</v>
      </c>
    </row>
    <row r="579" spans="1:15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 cm="1">
        <f t="array" ref="F579">_xlfn.XLOOKUP(C579,customers!A578:$A$1001,customers!B578:$B$1001,,0)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4">
        <f>INDEX(products!$A$1:$G$49,MATCH(orders!$D579,products!$A$1:$A$49,0),MATCH(orders!K$1,products!$A$1:$G$1,0))</f>
        <v>1</v>
      </c>
      <c r="L579"/>
      <c r="M579"/>
      <c r="N579" t="str">
        <f t="shared" ref="N579:N642" si="18">IF(I579="Rob", "Robusta",IF(I579="Exc","Excelsa",IF(I579="Ara","Arabica",IF(I579="Lib","Liberica",""))))</f>
        <v>Liberica</v>
      </c>
      <c r="O579" t="str">
        <f t="shared" ref="O579:O642" si="19">IF(J579="M","Medium", IF(J579="L","Light",IF(J579="D","Dark","")))</f>
        <v>Medium</v>
      </c>
    </row>
    <row r="580" spans="1:15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 cm="1">
        <f t="array" ref="F580">_xlfn.XLOOKUP(C580,customers!A579:$A$1001,customers!B579:$B$1001,,0)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4">
        <f>INDEX(products!$A$1:$G$49,MATCH(orders!$D580,products!$A$1:$A$49,0),MATCH(orders!K$1,products!$A$1:$G$1,0))</f>
        <v>0.2</v>
      </c>
      <c r="L580"/>
      <c r="M580"/>
      <c r="N580" t="str">
        <f t="shared" si="18"/>
        <v>Excelsa</v>
      </c>
      <c r="O580" t="str">
        <f t="shared" si="19"/>
        <v>Light</v>
      </c>
    </row>
    <row r="581" spans="1:15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 cm="1">
        <f t="array" ref="F581">_xlfn.XLOOKUP(C581,customers!A580:$A$1001,customers!B580:$B$1001,,0)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4">
        <f>INDEX(products!$A$1:$G$49,MATCH(orders!$D581,products!$A$1:$A$49,0),MATCH(orders!K$1,products!$A$1:$G$1,0))</f>
        <v>0.5</v>
      </c>
      <c r="L581"/>
      <c r="M581"/>
      <c r="N581" t="str">
        <f t="shared" si="18"/>
        <v>Arabica</v>
      </c>
      <c r="O581" t="str">
        <f t="shared" si="19"/>
        <v>Medium</v>
      </c>
    </row>
    <row r="582" spans="1:15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 cm="1">
        <f t="array" ref="F582">_xlfn.XLOOKUP(C582,customers!A581:$A$1001,customers!B581:$B$1001,,0)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4">
        <f>INDEX(products!$A$1:$G$49,MATCH(orders!$D582,products!$A$1:$A$49,0),MATCH(orders!K$1,products!$A$1:$G$1,0))</f>
        <v>1</v>
      </c>
      <c r="L582"/>
      <c r="M582"/>
      <c r="N582" t="str">
        <f t="shared" si="18"/>
        <v>Excelsa</v>
      </c>
      <c r="O582" t="str">
        <f t="shared" si="19"/>
        <v>Light</v>
      </c>
    </row>
    <row r="583" spans="1:15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 cm="1">
        <f t="array" ref="F583">_xlfn.XLOOKUP(C583,customers!A582:$A$1001,customers!B582:$B$1001,,0)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4">
        <f>INDEX(products!$A$1:$G$49,MATCH(orders!$D583,products!$A$1:$A$49,0),MATCH(orders!K$1,products!$A$1:$G$1,0))</f>
        <v>0.5</v>
      </c>
      <c r="L583"/>
      <c r="M583"/>
      <c r="N583" t="str">
        <f t="shared" si="18"/>
        <v>Excelsa</v>
      </c>
      <c r="O583" t="str">
        <f t="shared" si="19"/>
        <v>Light</v>
      </c>
    </row>
    <row r="584" spans="1:15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 cm="1">
        <f t="array" ref="F584">_xlfn.XLOOKUP(C584,customers!A583:$A$1001,customers!B583:$B$1001,,0)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4">
        <f>INDEX(products!$A$1:$G$49,MATCH(orders!$D584,products!$A$1:$A$49,0),MATCH(orders!K$1,products!$A$1:$G$1,0))</f>
        <v>1</v>
      </c>
      <c r="L584"/>
      <c r="M584"/>
      <c r="N584" t="str">
        <f t="shared" si="18"/>
        <v>Excelsa</v>
      </c>
      <c r="O584" t="str">
        <f t="shared" si="19"/>
        <v>Dark</v>
      </c>
    </row>
    <row r="585" spans="1:15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 cm="1">
        <f t="array" ref="F585">_xlfn.XLOOKUP(C585,customers!A584:$A$1001,customers!B584:$B$1001,,0)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4">
        <f>INDEX(products!$A$1:$G$49,MATCH(orders!$D585,products!$A$1:$A$49,0),MATCH(orders!K$1,products!$A$1:$G$1,0))</f>
        <v>0.2</v>
      </c>
      <c r="L585"/>
      <c r="M585"/>
      <c r="N585" t="str">
        <f t="shared" si="18"/>
        <v>Robusta</v>
      </c>
      <c r="O585" t="str">
        <f t="shared" si="19"/>
        <v>Light</v>
      </c>
    </row>
    <row r="586" spans="1:15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 cm="1">
        <f t="array" ref="F586">_xlfn.XLOOKUP(C586,customers!A585:$A$1001,customers!B585:$B$1001,,0)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4">
        <f>INDEX(products!$A$1:$G$49,MATCH(orders!$D586,products!$A$1:$A$49,0),MATCH(orders!K$1,products!$A$1:$G$1,0))</f>
        <v>0.2</v>
      </c>
      <c r="L586"/>
      <c r="M586"/>
      <c r="N586" t="str">
        <f t="shared" si="18"/>
        <v>Robusta</v>
      </c>
      <c r="O586" t="str">
        <f t="shared" si="19"/>
        <v>Light</v>
      </c>
    </row>
    <row r="587" spans="1:15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 cm="1">
        <f t="array" ref="F587">_xlfn.XLOOKUP(C587,customers!A586:$A$1001,customers!B586:$B$1001,,0)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4">
        <f>INDEX(products!$A$1:$G$49,MATCH(orders!$D587,products!$A$1:$A$49,0),MATCH(orders!K$1,products!$A$1:$G$1,0))</f>
        <v>0.5</v>
      </c>
      <c r="L587"/>
      <c r="M587"/>
      <c r="N587" t="str">
        <f t="shared" si="18"/>
        <v>Excelsa</v>
      </c>
      <c r="O587" t="str">
        <f t="shared" si="19"/>
        <v>Medium</v>
      </c>
    </row>
    <row r="588" spans="1:15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 cm="1">
        <f t="array" ref="F588">_xlfn.XLOOKUP(C588,customers!A587:$A$1001,customers!B587:$B$1001,,0)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4">
        <f>INDEX(products!$A$1:$G$49,MATCH(orders!$D588,products!$A$1:$A$49,0),MATCH(orders!K$1,products!$A$1:$G$1,0))</f>
        <v>2.5</v>
      </c>
      <c r="L588"/>
      <c r="M588"/>
      <c r="N588" t="str">
        <f t="shared" si="18"/>
        <v>Robusta</v>
      </c>
      <c r="O588" t="str">
        <f t="shared" si="19"/>
        <v>Light</v>
      </c>
    </row>
    <row r="589" spans="1:15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 cm="1">
        <f t="array" ref="F589">_xlfn.XLOOKUP(C589,customers!A588:$A$1001,customers!B588:$B$1001,,0)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4">
        <f>INDEX(products!$A$1:$G$49,MATCH(orders!$D589,products!$A$1:$A$49,0),MATCH(orders!K$1,products!$A$1:$G$1,0))</f>
        <v>0.5</v>
      </c>
      <c r="L589"/>
      <c r="M589"/>
      <c r="N589" t="str">
        <f t="shared" si="18"/>
        <v>Liberica</v>
      </c>
      <c r="O589" t="str">
        <f t="shared" si="19"/>
        <v>Dark</v>
      </c>
    </row>
    <row r="590" spans="1:15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 cm="1">
        <f t="array" ref="F590">_xlfn.XLOOKUP(C590,customers!A589:$A$1001,customers!B589:$B$1001,,0)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4">
        <f>INDEX(products!$A$1:$G$49,MATCH(orders!$D590,products!$A$1:$A$49,0),MATCH(orders!K$1,products!$A$1:$G$1,0))</f>
        <v>0.5</v>
      </c>
      <c r="L590"/>
      <c r="M590"/>
      <c r="N590" t="str">
        <f t="shared" si="18"/>
        <v>Robusta</v>
      </c>
      <c r="O590" t="str">
        <f t="shared" si="19"/>
        <v>Medium</v>
      </c>
    </row>
    <row r="591" spans="1:15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 cm="1">
        <f t="array" ref="F591">_xlfn.XLOOKUP(C591,customers!A590:$A$1001,customers!B590:$B$1001,,0)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4">
        <f>INDEX(products!$A$1:$G$49,MATCH(orders!$D591,products!$A$1:$A$49,0),MATCH(orders!K$1,products!$A$1:$G$1,0))</f>
        <v>2.5</v>
      </c>
      <c r="L591"/>
      <c r="M591"/>
      <c r="N591" t="str">
        <f t="shared" si="18"/>
        <v>Excelsa</v>
      </c>
      <c r="O591" t="str">
        <f t="shared" si="19"/>
        <v>Light</v>
      </c>
    </row>
    <row r="592" spans="1:15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 cm="1">
        <f t="array" ref="F592">_xlfn.XLOOKUP(C592,customers!A591:$A$1001,customers!B591:$B$1001,,0)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4">
        <f>INDEX(products!$A$1:$G$49,MATCH(orders!$D592,products!$A$1:$A$49,0),MATCH(orders!K$1,products!$A$1:$G$1,0))</f>
        <v>2.5</v>
      </c>
      <c r="L592"/>
      <c r="M592"/>
      <c r="N592" t="str">
        <f t="shared" si="18"/>
        <v>Excelsa</v>
      </c>
      <c r="O592" t="str">
        <f t="shared" si="19"/>
        <v>Medium</v>
      </c>
    </row>
    <row r="593" spans="1:15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 cm="1">
        <f t="array" ref="F593">_xlfn.XLOOKUP(C593,customers!A592:$A$1001,customers!B592:$B$1001,,0)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4">
        <f>INDEX(products!$A$1:$G$49,MATCH(orders!$D593,products!$A$1:$A$49,0),MATCH(orders!K$1,products!$A$1:$G$1,0))</f>
        <v>0.2</v>
      </c>
      <c r="L593"/>
      <c r="M593"/>
      <c r="N593" t="str">
        <f t="shared" si="18"/>
        <v>Robusta</v>
      </c>
      <c r="O593" t="str">
        <f t="shared" si="19"/>
        <v>Dark</v>
      </c>
    </row>
    <row r="594" spans="1:15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 cm="1">
        <f t="array" ref="F594">_xlfn.XLOOKUP(C594,customers!A593:$A$1001,customers!B593:$B$1001,,0)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4">
        <f>INDEX(products!$A$1:$G$49,MATCH(orders!$D594,products!$A$1:$A$49,0),MATCH(orders!K$1,products!$A$1:$G$1,0))</f>
        <v>2.5</v>
      </c>
      <c r="L594"/>
      <c r="M594"/>
      <c r="N594" t="str">
        <f t="shared" si="18"/>
        <v>Arabica</v>
      </c>
      <c r="O594" t="str">
        <f t="shared" si="19"/>
        <v>Medium</v>
      </c>
    </row>
    <row r="595" spans="1:15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 cm="1">
        <f t="array" ref="F595">_xlfn.XLOOKUP(C595,customers!A594:$A$1001,customers!B594:$B$1001,,0)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4">
        <f>INDEX(products!$A$1:$G$49,MATCH(orders!$D595,products!$A$1:$A$49,0),MATCH(orders!K$1,products!$A$1:$G$1,0))</f>
        <v>2.5</v>
      </c>
      <c r="L595"/>
      <c r="M595"/>
      <c r="N595" t="str">
        <f t="shared" si="18"/>
        <v>Excelsa</v>
      </c>
      <c r="O595" t="str">
        <f t="shared" si="19"/>
        <v>Dark</v>
      </c>
    </row>
    <row r="596" spans="1:15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 cm="1">
        <f t="array" ref="F596">_xlfn.XLOOKUP(C596,customers!A595:$A$1001,customers!B595:$B$1001,,0)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4">
        <f>INDEX(products!$A$1:$G$49,MATCH(orders!$D596,products!$A$1:$A$49,0),MATCH(orders!K$1,products!$A$1:$G$1,0))</f>
        <v>2.5</v>
      </c>
      <c r="L596"/>
      <c r="M596"/>
      <c r="N596" t="str">
        <f t="shared" si="18"/>
        <v>Arabica</v>
      </c>
      <c r="O596" t="str">
        <f t="shared" si="19"/>
        <v>Light</v>
      </c>
    </row>
    <row r="597" spans="1:15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 cm="1">
        <f t="array" ref="F597">_xlfn.XLOOKUP(C597,customers!A596:$A$1001,customers!B596:$B$1001,,0)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4">
        <f>INDEX(products!$A$1:$G$49,MATCH(orders!$D597,products!$A$1:$A$49,0),MATCH(orders!K$1,products!$A$1:$G$1,0))</f>
        <v>1</v>
      </c>
      <c r="L597"/>
      <c r="M597"/>
      <c r="N597" t="str">
        <f t="shared" si="18"/>
        <v>Excelsa</v>
      </c>
      <c r="O597" t="str">
        <f t="shared" si="19"/>
        <v>Light</v>
      </c>
    </row>
    <row r="598" spans="1:15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 cm="1">
        <f t="array" ref="F598">_xlfn.XLOOKUP(C598,customers!A597:$A$1001,customers!B597:$B$1001,,0)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4">
        <f>INDEX(products!$A$1:$G$49,MATCH(orders!$D598,products!$A$1:$A$49,0),MATCH(orders!K$1,products!$A$1:$G$1,0))</f>
        <v>0.5</v>
      </c>
      <c r="L598"/>
      <c r="M598"/>
      <c r="N598" t="str">
        <f t="shared" si="18"/>
        <v>Arabica</v>
      </c>
      <c r="O598" t="str">
        <f t="shared" si="19"/>
        <v>Medium</v>
      </c>
    </row>
    <row r="599" spans="1:15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 cm="1">
        <f t="array" ref="F599">_xlfn.XLOOKUP(C599,customers!A598:$A$1001,customers!B598:$B$1001,,0)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4">
        <f>INDEX(products!$A$1:$G$49,MATCH(orders!$D599,products!$A$1:$A$49,0),MATCH(orders!K$1,products!$A$1:$G$1,0))</f>
        <v>2.5</v>
      </c>
      <c r="L599"/>
      <c r="M599"/>
      <c r="N599" t="str">
        <f t="shared" si="18"/>
        <v>Liberica</v>
      </c>
      <c r="O599" t="str">
        <f t="shared" si="19"/>
        <v>Light</v>
      </c>
    </row>
    <row r="600" spans="1:15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 cm="1">
        <f t="array" ref="F600">_xlfn.XLOOKUP(C600,customers!A599:$A$1001,customers!B599:$B$1001,,0)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4">
        <f>INDEX(products!$A$1:$G$49,MATCH(orders!$D600,products!$A$1:$A$49,0),MATCH(orders!K$1,products!$A$1:$G$1,0))</f>
        <v>0.2</v>
      </c>
      <c r="L600"/>
      <c r="M600"/>
      <c r="N600" t="str">
        <f t="shared" si="18"/>
        <v>Robusta</v>
      </c>
      <c r="O600" t="str">
        <f t="shared" si="19"/>
        <v>Medium</v>
      </c>
    </row>
    <row r="601" spans="1:15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 cm="1">
        <f t="array" ref="F601">_xlfn.XLOOKUP(C601,customers!A600:$A$1001,customers!B600:$B$1001,,0)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4">
        <f>INDEX(products!$A$1:$G$49,MATCH(orders!$D601,products!$A$1:$A$49,0),MATCH(orders!K$1,products!$A$1:$G$1,0))</f>
        <v>0.2</v>
      </c>
      <c r="L601"/>
      <c r="M601"/>
      <c r="N601" t="str">
        <f t="shared" si="18"/>
        <v>Arabica</v>
      </c>
      <c r="O601" t="str">
        <f t="shared" si="19"/>
        <v>Dark</v>
      </c>
    </row>
    <row r="602" spans="1:15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 cm="1">
        <f t="array" ref="F602">_xlfn.XLOOKUP(C602,customers!A601:$A$1001,customers!B601:$B$1001,,0)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4">
        <f>INDEX(products!$A$1:$G$49,MATCH(orders!$D602,products!$A$1:$A$49,0),MATCH(orders!K$1,products!$A$1:$G$1,0))</f>
        <v>0.5</v>
      </c>
      <c r="L602"/>
      <c r="M602"/>
      <c r="N602" t="str">
        <f t="shared" si="18"/>
        <v>Liberica</v>
      </c>
      <c r="O602" t="str">
        <f t="shared" si="19"/>
        <v>Dark</v>
      </c>
    </row>
    <row r="603" spans="1:15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 cm="1">
        <f t="array" ref="F603">_xlfn.XLOOKUP(C603,customers!A602:$A$1001,customers!B602:$B$1001,,0)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4">
        <f>INDEX(products!$A$1:$G$49,MATCH(orders!$D603,products!$A$1:$A$49,0),MATCH(orders!K$1,products!$A$1:$G$1,0))</f>
        <v>2.5</v>
      </c>
      <c r="L603"/>
      <c r="M603"/>
      <c r="N603" t="str">
        <f t="shared" si="18"/>
        <v>Robusta</v>
      </c>
      <c r="O603" t="str">
        <f t="shared" si="19"/>
        <v>Light</v>
      </c>
    </row>
    <row r="604" spans="1:15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 cm="1">
        <f t="array" ref="F604">_xlfn.XLOOKUP(C604,customers!A603:$A$1001,customers!B603:$B$1001,,0)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4">
        <f>INDEX(products!$A$1:$G$49,MATCH(orders!$D604,products!$A$1:$A$49,0),MATCH(orders!K$1,products!$A$1:$G$1,0))</f>
        <v>0.2</v>
      </c>
      <c r="L604"/>
      <c r="M604"/>
      <c r="N604" t="str">
        <f t="shared" si="18"/>
        <v>Excelsa</v>
      </c>
      <c r="O604" t="str">
        <f t="shared" si="19"/>
        <v>Light</v>
      </c>
    </row>
    <row r="605" spans="1:15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 cm="1">
        <f t="array" ref="F605">_xlfn.XLOOKUP(C605,customers!A604:$A$1001,customers!B604:$B$1001,,0)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4">
        <f>INDEX(products!$A$1:$G$49,MATCH(orders!$D605,products!$A$1:$A$49,0),MATCH(orders!K$1,products!$A$1:$G$1,0))</f>
        <v>0.2</v>
      </c>
      <c r="L605"/>
      <c r="M605"/>
      <c r="N605" t="str">
        <f t="shared" si="18"/>
        <v>Robusta</v>
      </c>
      <c r="O605" t="str">
        <f t="shared" si="19"/>
        <v>Medium</v>
      </c>
    </row>
    <row r="606" spans="1:15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 cm="1">
        <f t="array" ref="F606">_xlfn.XLOOKUP(C606,customers!A605:$A$1001,customers!B605:$B$1001,,0)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4">
        <f>INDEX(products!$A$1:$G$49,MATCH(orders!$D606,products!$A$1:$A$49,0),MATCH(orders!K$1,products!$A$1:$G$1,0))</f>
        <v>2.5</v>
      </c>
      <c r="L606"/>
      <c r="M606"/>
      <c r="N606" t="str">
        <f t="shared" si="18"/>
        <v>Liberica</v>
      </c>
      <c r="O606" t="str">
        <f t="shared" si="19"/>
        <v>Dark</v>
      </c>
    </row>
    <row r="607" spans="1:15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 cm="1">
        <f t="array" ref="F607">_xlfn.XLOOKUP(C607,customers!A606:$A$1001,customers!B606:$B$1001,,0)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4">
        <f>INDEX(products!$A$1:$G$49,MATCH(orders!$D607,products!$A$1:$A$49,0),MATCH(orders!K$1,products!$A$1:$G$1,0))</f>
        <v>2.5</v>
      </c>
      <c r="L607"/>
      <c r="M607"/>
      <c r="N607" t="str">
        <f t="shared" si="18"/>
        <v>Arabica</v>
      </c>
      <c r="O607" t="str">
        <f t="shared" si="19"/>
        <v>Light</v>
      </c>
    </row>
    <row r="608" spans="1:15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e" cm="1">
        <f t="array" ref="F608">_xlfn.XLOOKUP(C608,customers!A607:$A$1001,customers!B607:$B$1001,,0)</f>
        <v>#N/A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4">
        <f>INDEX(products!$A$1:$G$49,MATCH(orders!$D608,products!$A$1:$A$49,0),MATCH(orders!K$1,products!$A$1:$G$1,0))</f>
        <v>2.5</v>
      </c>
      <c r="L608"/>
      <c r="M608"/>
      <c r="N608" t="str">
        <f t="shared" si="18"/>
        <v>Liberica</v>
      </c>
      <c r="O608" t="str">
        <f t="shared" si="19"/>
        <v>Light</v>
      </c>
    </row>
    <row r="609" spans="1:15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 cm="1">
        <f t="array" ref="F609">_xlfn.XLOOKUP(C609,customers!A608:$A$1001,customers!B608:$B$1001,,0)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4">
        <f>INDEX(products!$A$1:$G$49,MATCH(orders!$D609,products!$A$1:$A$49,0),MATCH(orders!K$1,products!$A$1:$G$1,0))</f>
        <v>0.2</v>
      </c>
      <c r="L609"/>
      <c r="M609"/>
      <c r="N609" t="str">
        <f t="shared" si="18"/>
        <v>Excelsa</v>
      </c>
      <c r="O609" t="str">
        <f t="shared" si="19"/>
        <v>Dark</v>
      </c>
    </row>
    <row r="610" spans="1:15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 cm="1">
        <f t="array" ref="F610">_xlfn.XLOOKUP(C610,customers!A609:$A$1001,customers!B609:$B$1001,,0)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4">
        <f>INDEX(products!$A$1:$G$49,MATCH(orders!$D610,products!$A$1:$A$49,0),MATCH(orders!K$1,products!$A$1:$G$1,0))</f>
        <v>2.5</v>
      </c>
      <c r="L610"/>
      <c r="M610"/>
      <c r="N610" t="str">
        <f t="shared" si="18"/>
        <v>Excelsa</v>
      </c>
      <c r="O610" t="str">
        <f t="shared" si="19"/>
        <v>Dark</v>
      </c>
    </row>
    <row r="611" spans="1:15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 cm="1">
        <f t="array" ref="F611">_xlfn.XLOOKUP(C611,customers!A610:$A$1001,customers!B610:$B$1001,,0)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4">
        <f>INDEX(products!$A$1:$G$49,MATCH(orders!$D611,products!$A$1:$A$49,0),MATCH(orders!K$1,products!$A$1:$G$1,0))</f>
        <v>0.2</v>
      </c>
      <c r="L611"/>
      <c r="M611"/>
      <c r="N611" t="str">
        <f t="shared" si="18"/>
        <v>Liberica</v>
      </c>
      <c r="O611" t="str">
        <f t="shared" si="19"/>
        <v>Medium</v>
      </c>
    </row>
    <row r="612" spans="1:15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 cm="1">
        <f t="array" ref="F612">_xlfn.XLOOKUP(C612,customers!A611:$A$1001,customers!B611:$B$1001,,0)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4">
        <f>INDEX(products!$A$1:$G$49,MATCH(orders!$D612,products!$A$1:$A$49,0),MATCH(orders!K$1,products!$A$1:$G$1,0))</f>
        <v>1</v>
      </c>
      <c r="L612"/>
      <c r="M612"/>
      <c r="N612" t="str">
        <f t="shared" si="18"/>
        <v>Robusta</v>
      </c>
      <c r="O612" t="str">
        <f t="shared" si="19"/>
        <v>Medium</v>
      </c>
    </row>
    <row r="613" spans="1:15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 cm="1">
        <f t="array" ref="F613">_xlfn.XLOOKUP(C613,customers!A612:$A$1001,customers!B612:$B$1001,,0)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4">
        <f>INDEX(products!$A$1:$G$49,MATCH(orders!$D613,products!$A$1:$A$49,0),MATCH(orders!K$1,products!$A$1:$G$1,0))</f>
        <v>2.5</v>
      </c>
      <c r="L613"/>
      <c r="M613"/>
      <c r="N613" t="str">
        <f t="shared" si="18"/>
        <v>Excelsa</v>
      </c>
      <c r="O613" t="str">
        <f t="shared" si="19"/>
        <v>Light</v>
      </c>
    </row>
    <row r="614" spans="1:15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 cm="1">
        <f t="array" ref="F614">_xlfn.XLOOKUP(C614,customers!A613:$A$1001,customers!B613:$B$1001,,0)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4">
        <f>INDEX(products!$A$1:$G$49,MATCH(orders!$D614,products!$A$1:$A$49,0),MATCH(orders!K$1,products!$A$1:$G$1,0))</f>
        <v>0.2</v>
      </c>
      <c r="L614"/>
      <c r="M614"/>
      <c r="N614" t="str">
        <f t="shared" si="18"/>
        <v>Arabica</v>
      </c>
      <c r="O614" t="str">
        <f t="shared" si="19"/>
        <v>Medium</v>
      </c>
    </row>
    <row r="615" spans="1:15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 cm="1">
        <f t="array" ref="F615">_xlfn.XLOOKUP(C615,customers!A614:$A$1001,customers!B614:$B$1001,,0)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4">
        <f>INDEX(products!$A$1:$G$49,MATCH(orders!$D615,products!$A$1:$A$49,0),MATCH(orders!K$1,products!$A$1:$G$1,0))</f>
        <v>0.5</v>
      </c>
      <c r="L615"/>
      <c r="M615"/>
      <c r="N615" t="str">
        <f t="shared" si="18"/>
        <v>Robusta</v>
      </c>
      <c r="O615" t="str">
        <f t="shared" si="19"/>
        <v>Medium</v>
      </c>
    </row>
    <row r="616" spans="1:15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e" cm="1">
        <f t="array" ref="F616">_xlfn.XLOOKUP(C616,customers!A615:$A$1001,customers!B615:$B$1001,,0)</f>
        <v>#N/A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4">
        <f>INDEX(products!$A$1:$G$49,MATCH(orders!$D616,products!$A$1:$A$49,0),MATCH(orders!K$1,products!$A$1:$G$1,0))</f>
        <v>0.5</v>
      </c>
      <c r="L616"/>
      <c r="M616"/>
      <c r="N616" t="str">
        <f t="shared" si="18"/>
        <v>Robusta</v>
      </c>
      <c r="O616" t="str">
        <f t="shared" si="19"/>
        <v>Medium</v>
      </c>
    </row>
    <row r="617" spans="1:15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 cm="1">
        <f t="array" ref="F617">_xlfn.XLOOKUP(C617,customers!A616:$A$1001,customers!B616:$B$1001,,0)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4">
        <f>INDEX(products!$A$1:$G$49,MATCH(orders!$D617,products!$A$1:$A$49,0),MATCH(orders!K$1,products!$A$1:$G$1,0))</f>
        <v>2.5</v>
      </c>
      <c r="L617"/>
      <c r="M617"/>
      <c r="N617" t="str">
        <f t="shared" si="18"/>
        <v>Liberica</v>
      </c>
      <c r="O617" t="str">
        <f t="shared" si="19"/>
        <v>Light</v>
      </c>
    </row>
    <row r="618" spans="1:15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 cm="1">
        <f t="array" ref="F618">_xlfn.XLOOKUP(C618,customers!A617:$A$1001,customers!B617:$B$1001,,0)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4">
        <f>INDEX(products!$A$1:$G$49,MATCH(orders!$D618,products!$A$1:$A$49,0),MATCH(orders!K$1,products!$A$1:$G$1,0))</f>
        <v>2.5</v>
      </c>
      <c r="L618"/>
      <c r="M618"/>
      <c r="N618" t="str">
        <f t="shared" si="18"/>
        <v>Excelsa</v>
      </c>
      <c r="O618" t="str">
        <f t="shared" si="19"/>
        <v>Medium</v>
      </c>
    </row>
    <row r="619" spans="1:15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 cm="1">
        <f t="array" ref="F619">_xlfn.XLOOKUP(C619,customers!A618:$A$1001,customers!B618:$B$1001,,0)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4">
        <f>INDEX(products!$A$1:$G$49,MATCH(orders!$D619,products!$A$1:$A$49,0),MATCH(orders!K$1,products!$A$1:$G$1,0))</f>
        <v>2.5</v>
      </c>
      <c r="L619"/>
      <c r="M619"/>
      <c r="N619" t="str">
        <f t="shared" si="18"/>
        <v>Liberica</v>
      </c>
      <c r="O619" t="str">
        <f t="shared" si="19"/>
        <v>Medium</v>
      </c>
    </row>
    <row r="620" spans="1:15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 cm="1">
        <f t="array" ref="F620">_xlfn.XLOOKUP(C620,customers!A619:$A$1001,customers!B619:$B$1001,,0)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4">
        <f>INDEX(products!$A$1:$G$49,MATCH(orders!$D620,products!$A$1:$A$49,0),MATCH(orders!K$1,products!$A$1:$G$1,0))</f>
        <v>1</v>
      </c>
      <c r="L620"/>
      <c r="M620"/>
      <c r="N620" t="str">
        <f t="shared" si="18"/>
        <v>Excelsa</v>
      </c>
      <c r="O620" t="str">
        <f t="shared" si="19"/>
        <v>Dark</v>
      </c>
    </row>
    <row r="621" spans="1:15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 cm="1">
        <f t="array" ref="F621">_xlfn.XLOOKUP(C621,customers!A620:$A$1001,customers!B620:$B$1001,,0)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4">
        <f>INDEX(products!$A$1:$G$49,MATCH(orders!$D621,products!$A$1:$A$49,0),MATCH(orders!K$1,products!$A$1:$G$1,0))</f>
        <v>0.5</v>
      </c>
      <c r="L621"/>
      <c r="M621"/>
      <c r="N621" t="str">
        <f t="shared" si="18"/>
        <v>Liberica</v>
      </c>
      <c r="O621" t="str">
        <f t="shared" si="19"/>
        <v>Dark</v>
      </c>
    </row>
    <row r="622" spans="1:15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 cm="1">
        <f t="array" ref="F622">_xlfn.XLOOKUP(C622,customers!A621:$A$1001,customers!B621:$B$1001,,0)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4">
        <f>INDEX(products!$A$1:$G$49,MATCH(orders!$D622,products!$A$1:$A$49,0),MATCH(orders!K$1,products!$A$1:$G$1,0))</f>
        <v>0.2</v>
      </c>
      <c r="L622"/>
      <c r="M622"/>
      <c r="N622" t="str">
        <f t="shared" si="18"/>
        <v>Arabica</v>
      </c>
      <c r="O622" t="str">
        <f t="shared" si="19"/>
        <v>Medium</v>
      </c>
    </row>
    <row r="623" spans="1:15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 cm="1">
        <f t="array" ref="F623">_xlfn.XLOOKUP(C623,customers!A622:$A$1001,customers!B622:$B$1001,,0)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4">
        <f>INDEX(products!$A$1:$G$49,MATCH(orders!$D623,products!$A$1:$A$49,0),MATCH(orders!K$1,products!$A$1:$G$1,0))</f>
        <v>1</v>
      </c>
      <c r="L623"/>
      <c r="M623"/>
      <c r="N623" t="str">
        <f t="shared" si="18"/>
        <v>Arabica</v>
      </c>
      <c r="O623" t="str">
        <f t="shared" si="19"/>
        <v>Light</v>
      </c>
    </row>
    <row r="624" spans="1:15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 cm="1">
        <f t="array" ref="F624">_xlfn.XLOOKUP(C624,customers!A623:$A$1001,customers!B623:$B$1001,,0)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4">
        <f>INDEX(products!$A$1:$G$49,MATCH(orders!$D624,products!$A$1:$A$49,0),MATCH(orders!K$1,products!$A$1:$G$1,0))</f>
        <v>2.5</v>
      </c>
      <c r="L624"/>
      <c r="M624"/>
      <c r="N624" t="str">
        <f t="shared" si="18"/>
        <v>Liberica</v>
      </c>
      <c r="O624" t="str">
        <f t="shared" si="19"/>
        <v>Medium</v>
      </c>
    </row>
    <row r="625" spans="1:15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 cm="1">
        <f t="array" ref="F625">_xlfn.XLOOKUP(C625,customers!A624:$A$1001,customers!B624:$B$1001,,0)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4">
        <f>INDEX(products!$A$1:$G$49,MATCH(orders!$D625,products!$A$1:$A$49,0),MATCH(orders!K$1,products!$A$1:$G$1,0))</f>
        <v>1</v>
      </c>
      <c r="L625"/>
      <c r="M625"/>
      <c r="N625" t="str">
        <f t="shared" si="18"/>
        <v>Excelsa</v>
      </c>
      <c r="O625" t="str">
        <f t="shared" si="19"/>
        <v>Dark</v>
      </c>
    </row>
    <row r="626" spans="1:15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 cm="1">
        <f t="array" ref="F626">_xlfn.XLOOKUP(C626,customers!A625:$A$1001,customers!B625:$B$1001,,0)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4">
        <f>INDEX(products!$A$1:$G$49,MATCH(orders!$D626,products!$A$1:$A$49,0),MATCH(orders!K$1,products!$A$1:$G$1,0))</f>
        <v>2.5</v>
      </c>
      <c r="L626"/>
      <c r="M626"/>
      <c r="N626" t="str">
        <f t="shared" si="18"/>
        <v>Excelsa</v>
      </c>
      <c r="O626" t="str">
        <f t="shared" si="19"/>
        <v>Medium</v>
      </c>
    </row>
    <row r="627" spans="1:15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 cm="1">
        <f t="array" ref="F627">_xlfn.XLOOKUP(C627,customers!A626:$A$1001,customers!B626:$B$1001,,0)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4">
        <f>INDEX(products!$A$1:$G$49,MATCH(orders!$D627,products!$A$1:$A$49,0),MATCH(orders!K$1,products!$A$1:$G$1,0))</f>
        <v>0.5</v>
      </c>
      <c r="L627"/>
      <c r="M627"/>
      <c r="N627" t="str">
        <f t="shared" si="18"/>
        <v>Robusta</v>
      </c>
      <c r="O627" t="str">
        <f t="shared" si="19"/>
        <v>Light</v>
      </c>
    </row>
    <row r="628" spans="1:15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 cm="1">
        <f t="array" ref="F628">_xlfn.XLOOKUP(C628,customers!A627:$A$1001,customers!B627:$B$1001,,0)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4">
        <f>INDEX(products!$A$1:$G$49,MATCH(orders!$D628,products!$A$1:$A$49,0),MATCH(orders!K$1,products!$A$1:$G$1,0))</f>
        <v>2.5</v>
      </c>
      <c r="L628"/>
      <c r="M628"/>
      <c r="N628" t="str">
        <f t="shared" si="18"/>
        <v>Arabica</v>
      </c>
      <c r="O628" t="str">
        <f t="shared" si="19"/>
        <v>Medium</v>
      </c>
    </row>
    <row r="629" spans="1:15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 cm="1">
        <f t="array" ref="F629">_xlfn.XLOOKUP(C629,customers!A628:$A$1001,customers!B628:$B$1001,,0)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4">
        <f>INDEX(products!$A$1:$G$49,MATCH(orders!$D629,products!$A$1:$A$49,0),MATCH(orders!K$1,products!$A$1:$G$1,0))</f>
        <v>2.5</v>
      </c>
      <c r="L629"/>
      <c r="M629"/>
      <c r="N629" t="str">
        <f t="shared" si="18"/>
        <v>Excelsa</v>
      </c>
      <c r="O629" t="str">
        <f t="shared" si="19"/>
        <v>Medium</v>
      </c>
    </row>
    <row r="630" spans="1:15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 cm="1">
        <f t="array" ref="F630">_xlfn.XLOOKUP(C630,customers!A629:$A$1001,customers!B629:$B$1001,,0)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4">
        <f>INDEX(products!$A$1:$G$49,MATCH(orders!$D630,products!$A$1:$A$49,0),MATCH(orders!K$1,products!$A$1:$G$1,0))</f>
        <v>0.2</v>
      </c>
      <c r="L630"/>
      <c r="M630"/>
      <c r="N630" t="str">
        <f t="shared" si="18"/>
        <v>Excelsa</v>
      </c>
      <c r="O630" t="str">
        <f t="shared" si="19"/>
        <v>Light</v>
      </c>
    </row>
    <row r="631" spans="1:15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 cm="1">
        <f t="array" ref="F631">_xlfn.XLOOKUP(C631,customers!A630:$A$1001,customers!B630:$B$1001,,0)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4">
        <f>INDEX(products!$A$1:$G$49,MATCH(orders!$D631,products!$A$1:$A$49,0),MATCH(orders!K$1,products!$A$1:$G$1,0))</f>
        <v>0.5</v>
      </c>
      <c r="L631"/>
      <c r="M631"/>
      <c r="N631" t="str">
        <f t="shared" si="18"/>
        <v>Liberica</v>
      </c>
      <c r="O631" t="str">
        <f t="shared" si="19"/>
        <v>Dark</v>
      </c>
    </row>
    <row r="632" spans="1:15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e" cm="1">
        <f t="array" ref="F632">_xlfn.XLOOKUP(C632,customers!A631:$A$1001,customers!B631:$B$1001,,0)</f>
        <v>#N/A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4">
        <f>INDEX(products!$A$1:$G$49,MATCH(orders!$D632,products!$A$1:$A$49,0),MATCH(orders!K$1,products!$A$1:$G$1,0))</f>
        <v>0.2</v>
      </c>
      <c r="L632"/>
      <c r="M632"/>
      <c r="N632" t="str">
        <f t="shared" si="18"/>
        <v>Arabica</v>
      </c>
      <c r="O632" t="str">
        <f t="shared" si="19"/>
        <v>Dark</v>
      </c>
    </row>
    <row r="633" spans="1:15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e" cm="1">
        <f t="array" ref="F633">_xlfn.XLOOKUP(C633,customers!A632:$A$1001,customers!B632:$B$1001,,0)</f>
        <v>#N/A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4">
        <f>INDEX(products!$A$1:$G$49,MATCH(orders!$D633,products!$A$1:$A$49,0),MATCH(orders!K$1,products!$A$1:$G$1,0))</f>
        <v>2.5</v>
      </c>
      <c r="L633"/>
      <c r="M633"/>
      <c r="N633" t="str">
        <f t="shared" si="18"/>
        <v>Robusta</v>
      </c>
      <c r="O633" t="str">
        <f t="shared" si="19"/>
        <v>Dark</v>
      </c>
    </row>
    <row r="634" spans="1:15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 cm="1">
        <f t="array" ref="F634">_xlfn.XLOOKUP(C634,customers!A633:$A$1001,customers!B633:$B$1001,,0)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4">
        <f>INDEX(products!$A$1:$G$49,MATCH(orders!$D634,products!$A$1:$A$49,0),MATCH(orders!K$1,products!$A$1:$G$1,0))</f>
        <v>0.5</v>
      </c>
      <c r="L634"/>
      <c r="M634"/>
      <c r="N634" t="str">
        <f t="shared" si="18"/>
        <v>Excelsa</v>
      </c>
      <c r="O634" t="str">
        <f t="shared" si="19"/>
        <v>Light</v>
      </c>
    </row>
    <row r="635" spans="1:15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 cm="1">
        <f t="array" ref="F635">_xlfn.XLOOKUP(C635,customers!A634:$A$1001,customers!B634:$B$1001,,0)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4">
        <f>INDEX(products!$A$1:$G$49,MATCH(orders!$D635,products!$A$1:$A$49,0),MATCH(orders!K$1,products!$A$1:$G$1,0))</f>
        <v>1</v>
      </c>
      <c r="L635"/>
      <c r="M635"/>
      <c r="N635" t="str">
        <f t="shared" si="18"/>
        <v>Robusta</v>
      </c>
      <c r="O635" t="str">
        <f t="shared" si="19"/>
        <v>Light</v>
      </c>
    </row>
    <row r="636" spans="1:15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 cm="1">
        <f t="array" ref="F636">_xlfn.XLOOKUP(C636,customers!A635:$A$1001,customers!B635:$B$1001,,0)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4">
        <f>INDEX(products!$A$1:$G$49,MATCH(orders!$D636,products!$A$1:$A$49,0),MATCH(orders!K$1,products!$A$1:$G$1,0))</f>
        <v>1</v>
      </c>
      <c r="L636"/>
      <c r="M636"/>
      <c r="N636" t="str">
        <f t="shared" si="18"/>
        <v>Liberica</v>
      </c>
      <c r="O636" t="str">
        <f t="shared" si="19"/>
        <v>Medium</v>
      </c>
    </row>
    <row r="637" spans="1:15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 cm="1">
        <f t="array" ref="F637">_xlfn.XLOOKUP(C637,customers!A636:$A$1001,customers!B636:$B$1001,,0)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4">
        <f>INDEX(products!$A$1:$G$49,MATCH(orders!$D637,products!$A$1:$A$49,0),MATCH(orders!K$1,products!$A$1:$G$1,0))</f>
        <v>0.5</v>
      </c>
      <c r="L637"/>
      <c r="M637"/>
      <c r="N637" t="str">
        <f t="shared" si="18"/>
        <v>Excelsa</v>
      </c>
      <c r="O637" t="str">
        <f t="shared" si="19"/>
        <v>Light</v>
      </c>
    </row>
    <row r="638" spans="1:15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 cm="1">
        <f t="array" ref="F638">_xlfn.XLOOKUP(C638,customers!A637:$A$1001,customers!B637:$B$1001,,0)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4">
        <f>INDEX(products!$A$1:$G$49,MATCH(orders!$D638,products!$A$1:$A$49,0),MATCH(orders!K$1,products!$A$1:$G$1,0))</f>
        <v>1</v>
      </c>
      <c r="L638"/>
      <c r="M638"/>
      <c r="N638" t="str">
        <f t="shared" si="18"/>
        <v>Liberica</v>
      </c>
      <c r="O638" t="str">
        <f t="shared" si="19"/>
        <v>Light</v>
      </c>
    </row>
    <row r="639" spans="1:15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 cm="1">
        <f t="array" ref="F639">_xlfn.XLOOKUP(C639,customers!A638:$A$1001,customers!B638:$B$1001,,0)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4">
        <f>INDEX(products!$A$1:$G$49,MATCH(orders!$D639,products!$A$1:$A$49,0),MATCH(orders!K$1,products!$A$1:$G$1,0))</f>
        <v>2.5</v>
      </c>
      <c r="L639"/>
      <c r="M639"/>
      <c r="N639" t="str">
        <f t="shared" si="18"/>
        <v>Excelsa</v>
      </c>
      <c r="O639" t="str">
        <f t="shared" si="19"/>
        <v>Medium</v>
      </c>
    </row>
    <row r="640" spans="1:15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 cm="1">
        <f t="array" ref="F640">_xlfn.XLOOKUP(C640,customers!A639:$A$1001,customers!B639:$B$1001,,0)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4">
        <f>INDEX(products!$A$1:$G$49,MATCH(orders!$D640,products!$A$1:$A$49,0),MATCH(orders!K$1,products!$A$1:$G$1,0))</f>
        <v>2.5</v>
      </c>
      <c r="L640"/>
      <c r="M640"/>
      <c r="N640" t="str">
        <f t="shared" si="18"/>
        <v>Arabica</v>
      </c>
      <c r="O640" t="str">
        <f t="shared" si="19"/>
        <v>Medium</v>
      </c>
    </row>
    <row r="641" spans="1:15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 cm="1">
        <f t="array" ref="F641">_xlfn.XLOOKUP(C641,customers!A640:$A$1001,customers!B640:$B$1001,,0)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4">
        <f>INDEX(products!$A$1:$G$49,MATCH(orders!$D641,products!$A$1:$A$49,0),MATCH(orders!K$1,products!$A$1:$G$1,0))</f>
        <v>0.2</v>
      </c>
      <c r="L641"/>
      <c r="M641"/>
      <c r="N641" t="str">
        <f t="shared" si="18"/>
        <v>Liberica</v>
      </c>
      <c r="O641" t="str">
        <f t="shared" si="19"/>
        <v>Dark</v>
      </c>
    </row>
    <row r="642" spans="1:15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 cm="1">
        <f t="array" ref="F642">_xlfn.XLOOKUP(C642,customers!A641:$A$1001,customers!B641:$B$1001,,0)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4">
        <f>INDEX(products!$A$1:$G$49,MATCH(orders!$D642,products!$A$1:$A$49,0),MATCH(orders!K$1,products!$A$1:$G$1,0))</f>
        <v>2.5</v>
      </c>
      <c r="L642"/>
      <c r="M642"/>
      <c r="N642" t="str">
        <f t="shared" si="18"/>
        <v>Robusta</v>
      </c>
      <c r="O642" t="str">
        <f t="shared" si="19"/>
        <v>Light</v>
      </c>
    </row>
    <row r="643" spans="1:15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 cm="1">
        <f t="array" ref="F643">_xlfn.XLOOKUP(C643,customers!A642:$A$1001,customers!B642:$B$1001,,0)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4">
        <f>INDEX(products!$A$1:$G$49,MATCH(orders!$D643,products!$A$1:$A$49,0),MATCH(orders!K$1,products!$A$1:$G$1,0))</f>
        <v>1</v>
      </c>
      <c r="L643"/>
      <c r="M643"/>
      <c r="N643" t="str">
        <f t="shared" ref="N643:N706" si="20">IF(I643="Rob", "Robusta",IF(I643="Exc","Excelsa",IF(I643="Ara","Arabica",IF(I643="Lib","Liberica",""))))</f>
        <v>Robusta</v>
      </c>
      <c r="O643" t="str">
        <f t="shared" ref="O643:O706" si="21">IF(J643="M","Medium", IF(J643="L","Light",IF(J643="D","Dark","")))</f>
        <v>Light</v>
      </c>
    </row>
    <row r="644" spans="1:15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 cm="1">
        <f t="array" ref="F644">_xlfn.XLOOKUP(C644,customers!A643:$A$1001,customers!B643:$B$1001,,0)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4">
        <f>INDEX(products!$A$1:$G$49,MATCH(orders!$D644,products!$A$1:$A$49,0),MATCH(orders!K$1,products!$A$1:$G$1,0))</f>
        <v>0.2</v>
      </c>
      <c r="L644"/>
      <c r="M644"/>
      <c r="N644" t="str">
        <f t="shared" si="20"/>
        <v>Excelsa</v>
      </c>
      <c r="O644" t="str">
        <f t="shared" si="21"/>
        <v>Medium</v>
      </c>
    </row>
    <row r="645" spans="1:15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 cm="1">
        <f t="array" ref="F645">_xlfn.XLOOKUP(C645,customers!A644:$A$1001,customers!B644:$B$1001,,0)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4">
        <f>INDEX(products!$A$1:$G$49,MATCH(orders!$D645,products!$A$1:$A$49,0),MATCH(orders!K$1,products!$A$1:$G$1,0))</f>
        <v>2.5</v>
      </c>
      <c r="L645"/>
      <c r="M645"/>
      <c r="N645" t="str">
        <f t="shared" si="20"/>
        <v>Excelsa</v>
      </c>
      <c r="O645" t="str">
        <f t="shared" si="21"/>
        <v>Light</v>
      </c>
    </row>
    <row r="646" spans="1:15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 cm="1">
        <f t="array" ref="F646">_xlfn.XLOOKUP(C646,customers!A645:$A$1001,customers!B645:$B$1001,,0)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4">
        <f>INDEX(products!$A$1:$G$49,MATCH(orders!$D646,products!$A$1:$A$49,0),MATCH(orders!K$1,products!$A$1:$G$1,0))</f>
        <v>2.5</v>
      </c>
      <c r="L646"/>
      <c r="M646"/>
      <c r="N646" t="str">
        <f t="shared" si="20"/>
        <v>Robusta</v>
      </c>
      <c r="O646" t="str">
        <f t="shared" si="21"/>
        <v>Dark</v>
      </c>
    </row>
    <row r="647" spans="1:15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 cm="1">
        <f t="array" ref="F647">_xlfn.XLOOKUP(C647,customers!A646:$A$1001,customers!B646:$B$1001,,0)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4">
        <f>INDEX(products!$A$1:$G$49,MATCH(orders!$D647,products!$A$1:$A$49,0),MATCH(orders!K$1,products!$A$1:$G$1,0))</f>
        <v>2.5</v>
      </c>
      <c r="L647"/>
      <c r="M647"/>
      <c r="N647" t="str">
        <f t="shared" si="20"/>
        <v>Arabica</v>
      </c>
      <c r="O647" t="str">
        <f t="shared" si="21"/>
        <v>Dark</v>
      </c>
    </row>
    <row r="648" spans="1:15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 cm="1">
        <f t="array" ref="F648">_xlfn.XLOOKUP(C648,customers!A647:$A$1001,customers!B647:$B$1001,,0)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4">
        <f>INDEX(products!$A$1:$G$49,MATCH(orders!$D648,products!$A$1:$A$49,0),MATCH(orders!K$1,products!$A$1:$G$1,0))</f>
        <v>1</v>
      </c>
      <c r="L648"/>
      <c r="M648"/>
      <c r="N648" t="str">
        <f t="shared" si="20"/>
        <v>Arabica</v>
      </c>
      <c r="O648" t="str">
        <f t="shared" si="21"/>
        <v>Dark</v>
      </c>
    </row>
    <row r="649" spans="1:15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 cm="1">
        <f t="array" ref="F649">_xlfn.XLOOKUP(C649,customers!A648:$A$1001,customers!B648:$B$1001,,0)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4">
        <f>INDEX(products!$A$1:$G$49,MATCH(orders!$D649,products!$A$1:$A$49,0),MATCH(orders!K$1,products!$A$1:$G$1,0))</f>
        <v>0.5</v>
      </c>
      <c r="L649"/>
      <c r="M649"/>
      <c r="N649" t="str">
        <f t="shared" si="20"/>
        <v>Liberica</v>
      </c>
      <c r="O649" t="str">
        <f t="shared" si="21"/>
        <v>Light</v>
      </c>
    </row>
    <row r="650" spans="1:15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 cm="1">
        <f t="array" ref="F650">_xlfn.XLOOKUP(C650,customers!A649:$A$1001,customers!B649:$B$1001,,0)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4">
        <f>INDEX(products!$A$1:$G$49,MATCH(orders!$D650,products!$A$1:$A$49,0),MATCH(orders!K$1,products!$A$1:$G$1,0))</f>
        <v>0.2</v>
      </c>
      <c r="L650"/>
      <c r="M650"/>
      <c r="N650" t="str">
        <f t="shared" si="20"/>
        <v>Robusta</v>
      </c>
      <c r="O650" t="str">
        <f t="shared" si="21"/>
        <v>Dark</v>
      </c>
    </row>
    <row r="651" spans="1:15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 cm="1">
        <f t="array" ref="F651">_xlfn.XLOOKUP(C651,customers!A650:$A$1001,customers!B650:$B$1001,,0)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4">
        <f>INDEX(products!$A$1:$G$49,MATCH(orders!$D651,products!$A$1:$A$49,0),MATCH(orders!K$1,products!$A$1:$G$1,0))</f>
        <v>1</v>
      </c>
      <c r="L651"/>
      <c r="M651"/>
      <c r="N651" t="str">
        <f t="shared" si="20"/>
        <v>Liberica</v>
      </c>
      <c r="O651" t="str">
        <f t="shared" si="21"/>
        <v>Light</v>
      </c>
    </row>
    <row r="652" spans="1:15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 cm="1">
        <f t="array" ref="F652">_xlfn.XLOOKUP(C652,customers!A651:$A$1001,customers!B651:$B$1001,,0)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4">
        <f>INDEX(products!$A$1:$G$49,MATCH(orders!$D652,products!$A$1:$A$49,0),MATCH(orders!K$1,products!$A$1:$G$1,0))</f>
        <v>0.5</v>
      </c>
      <c r="L652"/>
      <c r="M652"/>
      <c r="N652" t="str">
        <f t="shared" si="20"/>
        <v>Robusta</v>
      </c>
      <c r="O652" t="str">
        <f t="shared" si="21"/>
        <v>Dark</v>
      </c>
    </row>
    <row r="653" spans="1:15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 cm="1">
        <f t="array" ref="F653">_xlfn.XLOOKUP(C653,customers!A652:$A$1001,customers!B652:$B$1001,,0)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4">
        <f>INDEX(products!$A$1:$G$49,MATCH(orders!$D653,products!$A$1:$A$49,0),MATCH(orders!K$1,products!$A$1:$G$1,0))</f>
        <v>1</v>
      </c>
      <c r="L653"/>
      <c r="M653"/>
      <c r="N653" t="str">
        <f t="shared" si="20"/>
        <v>Robusta</v>
      </c>
      <c r="O653" t="str">
        <f t="shared" si="21"/>
        <v>Light</v>
      </c>
    </row>
    <row r="654" spans="1:15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 cm="1">
        <f t="array" ref="F654">_xlfn.XLOOKUP(C654,customers!A653:$A$1001,customers!B653:$B$1001,,0)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4">
        <f>INDEX(products!$A$1:$G$49,MATCH(orders!$D654,products!$A$1:$A$49,0),MATCH(orders!K$1,products!$A$1:$G$1,0))</f>
        <v>1</v>
      </c>
      <c r="L654"/>
      <c r="M654"/>
      <c r="N654" t="str">
        <f t="shared" si="20"/>
        <v>Liberica</v>
      </c>
      <c r="O654" t="str">
        <f t="shared" si="21"/>
        <v>Light</v>
      </c>
    </row>
    <row r="655" spans="1:15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 cm="1">
        <f t="array" ref="F655">_xlfn.XLOOKUP(C655,customers!A654:$A$1001,customers!B654:$B$1001,,0)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4">
        <f>INDEX(products!$A$1:$G$49,MATCH(orders!$D655,products!$A$1:$A$49,0),MATCH(orders!K$1,products!$A$1:$G$1,0))</f>
        <v>2.5</v>
      </c>
      <c r="L655"/>
      <c r="M655"/>
      <c r="N655" t="str">
        <f t="shared" si="20"/>
        <v>Arabica</v>
      </c>
      <c r="O655" t="str">
        <f t="shared" si="21"/>
        <v>Medium</v>
      </c>
    </row>
    <row r="656" spans="1:15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 cm="1">
        <f t="array" ref="F656">_xlfn.XLOOKUP(C656,customers!A655:$A$1001,customers!B655:$B$1001,,0)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4">
        <f>INDEX(products!$A$1:$G$49,MATCH(orders!$D656,products!$A$1:$A$49,0),MATCH(orders!K$1,products!$A$1:$G$1,0))</f>
        <v>2.5</v>
      </c>
      <c r="L656"/>
      <c r="M656"/>
      <c r="N656" t="str">
        <f t="shared" si="20"/>
        <v>Arabica</v>
      </c>
      <c r="O656" t="str">
        <f t="shared" si="21"/>
        <v>Dark</v>
      </c>
    </row>
    <row r="657" spans="1:15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 cm="1">
        <f t="array" ref="F657">_xlfn.XLOOKUP(C657,customers!A656:$A$1001,customers!B656:$B$1001,,0)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4">
        <f>INDEX(products!$A$1:$G$49,MATCH(orders!$D657,products!$A$1:$A$49,0),MATCH(orders!K$1,products!$A$1:$G$1,0))</f>
        <v>2.5</v>
      </c>
      <c r="L657"/>
      <c r="M657"/>
      <c r="N657" t="str">
        <f t="shared" si="20"/>
        <v>Robusta</v>
      </c>
      <c r="O657" t="str">
        <f t="shared" si="21"/>
        <v>Medium</v>
      </c>
    </row>
    <row r="658" spans="1:15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 cm="1">
        <f t="array" ref="F658">_xlfn.XLOOKUP(C658,customers!A657:$A$1001,customers!B657:$B$1001,,0)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4">
        <f>INDEX(products!$A$1:$G$49,MATCH(orders!$D658,products!$A$1:$A$49,0),MATCH(orders!K$1,products!$A$1:$G$1,0))</f>
        <v>1</v>
      </c>
      <c r="L658"/>
      <c r="M658"/>
      <c r="N658" t="str">
        <f t="shared" si="20"/>
        <v>Liberica</v>
      </c>
      <c r="O658" t="str">
        <f t="shared" si="21"/>
        <v>Dark</v>
      </c>
    </row>
    <row r="659" spans="1:15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 cm="1">
        <f t="array" ref="F659">_xlfn.XLOOKUP(C659,customers!A658:$A$1001,customers!B658:$B$1001,,0)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4">
        <f>INDEX(products!$A$1:$G$49,MATCH(orders!$D659,products!$A$1:$A$49,0),MATCH(orders!K$1,products!$A$1:$G$1,0))</f>
        <v>0.5</v>
      </c>
      <c r="L659"/>
      <c r="M659"/>
      <c r="N659" t="str">
        <f t="shared" si="20"/>
        <v>Arabica</v>
      </c>
      <c r="O659" t="str">
        <f t="shared" si="21"/>
        <v>Medium</v>
      </c>
    </row>
    <row r="660" spans="1:15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 cm="1">
        <f t="array" ref="F660">_xlfn.XLOOKUP(C660,customers!A659:$A$1001,customers!B659:$B$1001,,0)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4">
        <f>INDEX(products!$A$1:$G$49,MATCH(orders!$D660,products!$A$1:$A$49,0),MATCH(orders!K$1,products!$A$1:$G$1,0))</f>
        <v>0.5</v>
      </c>
      <c r="L660"/>
      <c r="M660"/>
      <c r="N660" t="str">
        <f t="shared" si="20"/>
        <v>Excelsa</v>
      </c>
      <c r="O660" t="str">
        <f t="shared" si="21"/>
        <v>Medium</v>
      </c>
    </row>
    <row r="661" spans="1:15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 cm="1">
        <f t="array" ref="F661">_xlfn.XLOOKUP(C661,customers!A660:$A$1001,customers!B660:$B$1001,,0)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4">
        <f>INDEX(products!$A$1:$G$49,MATCH(orders!$D661,products!$A$1:$A$49,0),MATCH(orders!K$1,products!$A$1:$G$1,0))</f>
        <v>2.5</v>
      </c>
      <c r="L661"/>
      <c r="M661"/>
      <c r="N661" t="str">
        <f t="shared" si="20"/>
        <v>Arabica</v>
      </c>
      <c r="O661" t="str">
        <f t="shared" si="21"/>
        <v>Dark</v>
      </c>
    </row>
    <row r="662" spans="1:15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 cm="1">
        <f t="array" ref="F662">_xlfn.XLOOKUP(C662,customers!A661:$A$1001,customers!B661:$B$1001,,0)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4">
        <f>INDEX(products!$A$1:$G$49,MATCH(orders!$D662,products!$A$1:$A$49,0),MATCH(orders!K$1,products!$A$1:$G$1,0))</f>
        <v>0.5</v>
      </c>
      <c r="L662"/>
      <c r="M662"/>
      <c r="N662" t="str">
        <f t="shared" si="20"/>
        <v>Excelsa</v>
      </c>
      <c r="O662" t="str">
        <f t="shared" si="21"/>
        <v>Light</v>
      </c>
    </row>
    <row r="663" spans="1:15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 cm="1">
        <f t="array" ref="F663">_xlfn.XLOOKUP(C663,customers!A662:$A$1001,customers!B662:$B$1001,,0)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4">
        <f>INDEX(products!$A$1:$G$49,MATCH(orders!$D663,products!$A$1:$A$49,0),MATCH(orders!K$1,products!$A$1:$G$1,0))</f>
        <v>0.2</v>
      </c>
      <c r="L663"/>
      <c r="M663"/>
      <c r="N663" t="str">
        <f t="shared" si="20"/>
        <v>Arabica</v>
      </c>
      <c r="O663" t="str">
        <f t="shared" si="21"/>
        <v>Medium</v>
      </c>
    </row>
    <row r="664" spans="1:15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 cm="1">
        <f t="array" ref="F664">_xlfn.XLOOKUP(C664,customers!A663:$A$1001,customers!B663:$B$1001,,0)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4">
        <f>INDEX(products!$A$1:$G$49,MATCH(orders!$D664,products!$A$1:$A$49,0),MATCH(orders!K$1,products!$A$1:$G$1,0))</f>
        <v>2.5</v>
      </c>
      <c r="L664"/>
      <c r="M664"/>
      <c r="N664" t="str">
        <f t="shared" si="20"/>
        <v>Liberica</v>
      </c>
      <c r="O664" t="str">
        <f t="shared" si="21"/>
        <v>Dark</v>
      </c>
    </row>
    <row r="665" spans="1:15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 cm="1">
        <f t="array" ref="F665">_xlfn.XLOOKUP(C665,customers!A664:$A$1001,customers!B664:$B$1001,,0)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4">
        <f>INDEX(products!$A$1:$G$49,MATCH(orders!$D665,products!$A$1:$A$49,0),MATCH(orders!K$1,products!$A$1:$G$1,0))</f>
        <v>1</v>
      </c>
      <c r="L665"/>
      <c r="M665"/>
      <c r="N665" t="str">
        <f t="shared" si="20"/>
        <v>Arabica</v>
      </c>
      <c r="O665" t="str">
        <f t="shared" si="21"/>
        <v>Medium</v>
      </c>
    </row>
    <row r="666" spans="1:15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 cm="1">
        <f t="array" ref="F666">_xlfn.XLOOKUP(C666,customers!A665:$A$1001,customers!B665:$B$1001,,0)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4">
        <f>INDEX(products!$A$1:$G$49,MATCH(orders!$D666,products!$A$1:$A$49,0),MATCH(orders!K$1,products!$A$1:$G$1,0))</f>
        <v>1</v>
      </c>
      <c r="L666"/>
      <c r="M666"/>
      <c r="N666" t="str">
        <f t="shared" si="20"/>
        <v>Excelsa</v>
      </c>
      <c r="O666" t="str">
        <f t="shared" si="21"/>
        <v>Dark</v>
      </c>
    </row>
    <row r="667" spans="1:15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 cm="1">
        <f t="array" ref="F667">_xlfn.XLOOKUP(C667,customers!A666:$A$1001,customers!B666:$B$1001,,0)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4">
        <f>INDEX(products!$A$1:$G$49,MATCH(orders!$D667,products!$A$1:$A$49,0),MATCH(orders!K$1,products!$A$1:$G$1,0))</f>
        <v>0.2</v>
      </c>
      <c r="L667"/>
      <c r="M667"/>
      <c r="N667" t="str">
        <f t="shared" si="20"/>
        <v>Liberica</v>
      </c>
      <c r="O667" t="str">
        <f t="shared" si="21"/>
        <v>Dark</v>
      </c>
    </row>
    <row r="668" spans="1:15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 cm="1">
        <f t="array" ref="F668">_xlfn.XLOOKUP(C668,customers!A667:$A$1001,customers!B667:$B$1001,,0)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4">
        <f>INDEX(products!$A$1:$G$49,MATCH(orders!$D668,products!$A$1:$A$49,0),MATCH(orders!K$1,products!$A$1:$G$1,0))</f>
        <v>2.5</v>
      </c>
      <c r="L668"/>
      <c r="M668"/>
      <c r="N668" t="str">
        <f t="shared" si="20"/>
        <v>Arabica</v>
      </c>
      <c r="O668" t="str">
        <f t="shared" si="21"/>
        <v>Dark</v>
      </c>
    </row>
    <row r="669" spans="1:15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 cm="1">
        <f t="array" ref="F669">_xlfn.XLOOKUP(C669,customers!A668:$A$1001,customers!B668:$B$1001,,0)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4">
        <f>INDEX(products!$A$1:$G$49,MATCH(orders!$D669,products!$A$1:$A$49,0),MATCH(orders!K$1,products!$A$1:$G$1,0))</f>
        <v>1</v>
      </c>
      <c r="L669"/>
      <c r="M669"/>
      <c r="N669" t="str">
        <f t="shared" si="20"/>
        <v>Arabica</v>
      </c>
      <c r="O669" t="str">
        <f t="shared" si="21"/>
        <v>Dark</v>
      </c>
    </row>
    <row r="670" spans="1:15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 cm="1">
        <f t="array" ref="F670">_xlfn.XLOOKUP(C670,customers!A669:$A$1001,customers!B669:$B$1001,,0)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4">
        <f>INDEX(products!$A$1:$G$49,MATCH(orders!$D670,products!$A$1:$A$49,0),MATCH(orders!K$1,products!$A$1:$G$1,0))</f>
        <v>2.5</v>
      </c>
      <c r="L670"/>
      <c r="M670"/>
      <c r="N670" t="str">
        <f t="shared" si="20"/>
        <v>Robusta</v>
      </c>
      <c r="O670" t="str">
        <f t="shared" si="21"/>
        <v>Light</v>
      </c>
    </row>
    <row r="671" spans="1:15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 cm="1">
        <f t="array" ref="F671">_xlfn.XLOOKUP(C671,customers!A670:$A$1001,customers!B670:$B$1001,,0)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4">
        <f>INDEX(products!$A$1:$G$49,MATCH(orders!$D671,products!$A$1:$A$49,0),MATCH(orders!K$1,products!$A$1:$G$1,0))</f>
        <v>2.5</v>
      </c>
      <c r="L671"/>
      <c r="M671"/>
      <c r="N671" t="str">
        <f t="shared" si="20"/>
        <v>Liberica</v>
      </c>
      <c r="O671" t="str">
        <f t="shared" si="21"/>
        <v>Medium</v>
      </c>
    </row>
    <row r="672" spans="1:15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 cm="1">
        <f t="array" ref="F672">_xlfn.XLOOKUP(C672,customers!A671:$A$1001,customers!B671:$B$1001,,0)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4">
        <f>INDEX(products!$A$1:$G$49,MATCH(orders!$D672,products!$A$1:$A$49,0),MATCH(orders!K$1,products!$A$1:$G$1,0))</f>
        <v>0.2</v>
      </c>
      <c r="L672"/>
      <c r="M672"/>
      <c r="N672" t="str">
        <f t="shared" si="20"/>
        <v>Liberica</v>
      </c>
      <c r="O672" t="str">
        <f t="shared" si="21"/>
        <v>Medium</v>
      </c>
    </row>
    <row r="673" spans="1:15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 cm="1">
        <f t="array" ref="F673">_xlfn.XLOOKUP(C673,customers!A672:$A$1001,customers!B672:$B$1001,,0)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4">
        <f>INDEX(products!$A$1:$G$49,MATCH(orders!$D673,products!$A$1:$A$49,0),MATCH(orders!K$1,products!$A$1:$G$1,0))</f>
        <v>1</v>
      </c>
      <c r="L673"/>
      <c r="M673"/>
      <c r="N673" t="str">
        <f t="shared" si="20"/>
        <v>Robusta</v>
      </c>
      <c r="O673" t="str">
        <f t="shared" si="21"/>
        <v>Light</v>
      </c>
    </row>
    <row r="674" spans="1:15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 cm="1">
        <f t="array" ref="F674">_xlfn.XLOOKUP(C674,customers!A673:$A$1001,customers!B673:$B$1001,,0)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4">
        <f>INDEX(products!$A$1:$G$49,MATCH(orders!$D674,products!$A$1:$A$49,0),MATCH(orders!K$1,products!$A$1:$G$1,0))</f>
        <v>0.5</v>
      </c>
      <c r="L674"/>
      <c r="M674"/>
      <c r="N674" t="str">
        <f t="shared" si="20"/>
        <v>Liberica</v>
      </c>
      <c r="O674" t="str">
        <f t="shared" si="21"/>
        <v>Medium</v>
      </c>
    </row>
    <row r="675" spans="1:15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 cm="1">
        <f t="array" ref="F675">_xlfn.XLOOKUP(C675,customers!A674:$A$1001,customers!B674:$B$1001,,0)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4">
        <f>INDEX(products!$A$1:$G$49,MATCH(orders!$D675,products!$A$1:$A$49,0),MATCH(orders!K$1,products!$A$1:$G$1,0))</f>
        <v>1</v>
      </c>
      <c r="L675"/>
      <c r="M675"/>
      <c r="N675" t="str">
        <f t="shared" si="20"/>
        <v>Excelsa</v>
      </c>
      <c r="O675" t="str">
        <f t="shared" si="21"/>
        <v>Medium</v>
      </c>
    </row>
    <row r="676" spans="1:15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 cm="1">
        <f t="array" ref="F676">_xlfn.XLOOKUP(C676,customers!A675:$A$1001,customers!B675:$B$1001,,0)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4">
        <f>INDEX(products!$A$1:$G$49,MATCH(orders!$D676,products!$A$1:$A$49,0),MATCH(orders!K$1,products!$A$1:$G$1,0))</f>
        <v>2.5</v>
      </c>
      <c r="L676"/>
      <c r="M676"/>
      <c r="N676" t="str">
        <f t="shared" si="20"/>
        <v>Arabica</v>
      </c>
      <c r="O676" t="str">
        <f t="shared" si="21"/>
        <v>Light</v>
      </c>
    </row>
    <row r="677" spans="1:15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 cm="1">
        <f t="array" ref="F677">_xlfn.XLOOKUP(C677,customers!A676:$A$1001,customers!B676:$B$1001,,0)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4">
        <f>INDEX(products!$A$1:$G$49,MATCH(orders!$D677,products!$A$1:$A$49,0),MATCH(orders!K$1,products!$A$1:$G$1,0))</f>
        <v>2.5</v>
      </c>
      <c r="L677"/>
      <c r="M677"/>
      <c r="N677" t="str">
        <f t="shared" si="20"/>
        <v>Liberica</v>
      </c>
      <c r="O677" t="str">
        <f t="shared" si="21"/>
        <v>Dark</v>
      </c>
    </row>
    <row r="678" spans="1:15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 cm="1">
        <f t="array" ref="F678">_xlfn.XLOOKUP(C678,customers!A677:$A$1001,customers!B677:$B$1001,,0)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4">
        <f>INDEX(products!$A$1:$G$49,MATCH(orders!$D678,products!$A$1:$A$49,0),MATCH(orders!K$1,products!$A$1:$G$1,0))</f>
        <v>0.5</v>
      </c>
      <c r="L678"/>
      <c r="M678"/>
      <c r="N678" t="str">
        <f t="shared" si="20"/>
        <v>Liberica</v>
      </c>
      <c r="O678" t="str">
        <f t="shared" si="21"/>
        <v>Light</v>
      </c>
    </row>
    <row r="679" spans="1:15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 cm="1">
        <f t="array" ref="F679">_xlfn.XLOOKUP(C679,customers!A678:$A$1001,customers!B678:$B$1001,,0)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4">
        <f>INDEX(products!$A$1:$G$49,MATCH(orders!$D679,products!$A$1:$A$49,0),MATCH(orders!K$1,products!$A$1:$G$1,0))</f>
        <v>0.5</v>
      </c>
      <c r="L679"/>
      <c r="M679"/>
      <c r="N679" t="str">
        <f t="shared" si="20"/>
        <v>Liberica</v>
      </c>
      <c r="O679" t="str">
        <f t="shared" si="21"/>
        <v>Medium</v>
      </c>
    </row>
    <row r="680" spans="1:15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 cm="1">
        <f t="array" ref="F680">_xlfn.XLOOKUP(C680,customers!A679:$A$1001,customers!B679:$B$1001,,0)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4">
        <f>INDEX(products!$A$1:$G$49,MATCH(orders!$D680,products!$A$1:$A$49,0),MATCH(orders!K$1,products!$A$1:$G$1,0))</f>
        <v>2.5</v>
      </c>
      <c r="L680"/>
      <c r="M680"/>
      <c r="N680" t="str">
        <f t="shared" si="20"/>
        <v>Arabica</v>
      </c>
      <c r="O680" t="str">
        <f t="shared" si="21"/>
        <v>Light</v>
      </c>
    </row>
    <row r="681" spans="1:15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 cm="1">
        <f t="array" ref="F681">_xlfn.XLOOKUP(C681,customers!A680:$A$1001,customers!B680:$B$1001,,0)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4">
        <f>INDEX(products!$A$1:$G$49,MATCH(orders!$D681,products!$A$1:$A$49,0),MATCH(orders!K$1,products!$A$1:$G$1,0))</f>
        <v>2.5</v>
      </c>
      <c r="L681"/>
      <c r="M681"/>
      <c r="N681" t="str">
        <f t="shared" si="20"/>
        <v>Robusta</v>
      </c>
      <c r="O681" t="str">
        <f t="shared" si="21"/>
        <v>Light</v>
      </c>
    </row>
    <row r="682" spans="1:15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 cm="1">
        <f t="array" ref="F682">_xlfn.XLOOKUP(C682,customers!A681:$A$1001,customers!B681:$B$1001,,0)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4">
        <f>INDEX(products!$A$1:$G$49,MATCH(orders!$D682,products!$A$1:$A$49,0),MATCH(orders!K$1,products!$A$1:$G$1,0))</f>
        <v>1</v>
      </c>
      <c r="L682"/>
      <c r="M682"/>
      <c r="N682" t="str">
        <f t="shared" si="20"/>
        <v>Arabica</v>
      </c>
      <c r="O682" t="str">
        <f t="shared" si="21"/>
        <v>Medium</v>
      </c>
    </row>
    <row r="683" spans="1:15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 cm="1">
        <f t="array" ref="F683">_xlfn.XLOOKUP(C683,customers!A682:$A$1001,customers!B682:$B$1001,,0)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4">
        <f>INDEX(products!$A$1:$G$49,MATCH(orders!$D683,products!$A$1:$A$49,0),MATCH(orders!K$1,products!$A$1:$G$1,0))</f>
        <v>0.2</v>
      </c>
      <c r="L683"/>
      <c r="M683"/>
      <c r="N683" t="str">
        <f t="shared" si="20"/>
        <v>Liberica</v>
      </c>
      <c r="O683" t="str">
        <f t="shared" si="21"/>
        <v>Light</v>
      </c>
    </row>
    <row r="684" spans="1:15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 cm="1">
        <f t="array" ref="F684">_xlfn.XLOOKUP(C684,customers!A683:$A$1001,customers!B683:$B$1001,,0)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4">
        <f>INDEX(products!$A$1:$G$49,MATCH(orders!$D684,products!$A$1:$A$49,0),MATCH(orders!K$1,products!$A$1:$G$1,0))</f>
        <v>0.2</v>
      </c>
      <c r="L684"/>
      <c r="M684"/>
      <c r="N684" t="str">
        <f t="shared" si="20"/>
        <v>Excelsa</v>
      </c>
      <c r="O684" t="str">
        <f t="shared" si="21"/>
        <v>Medium</v>
      </c>
    </row>
    <row r="685" spans="1:15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 cm="1">
        <f t="array" ref="F685">_xlfn.XLOOKUP(C685,customers!A684:$A$1001,customers!B684:$B$1001,,0)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4">
        <f>INDEX(products!$A$1:$G$49,MATCH(orders!$D685,products!$A$1:$A$49,0),MATCH(orders!K$1,products!$A$1:$G$1,0))</f>
        <v>0.5</v>
      </c>
      <c r="L685"/>
      <c r="M685"/>
      <c r="N685" t="str">
        <f t="shared" si="20"/>
        <v>Liberica</v>
      </c>
      <c r="O685" t="str">
        <f t="shared" si="21"/>
        <v>Dark</v>
      </c>
    </row>
    <row r="686" spans="1:15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 cm="1">
        <f t="array" ref="F686">_xlfn.XLOOKUP(C686,customers!A685:$A$1001,customers!B685:$B$1001,,0)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4">
        <f>INDEX(products!$A$1:$G$49,MATCH(orders!$D686,products!$A$1:$A$49,0),MATCH(orders!K$1,products!$A$1:$G$1,0))</f>
        <v>1</v>
      </c>
      <c r="L686"/>
      <c r="M686"/>
      <c r="N686" t="str">
        <f t="shared" si="20"/>
        <v>Robusta</v>
      </c>
      <c r="O686" t="str">
        <f t="shared" si="21"/>
        <v>Light</v>
      </c>
    </row>
    <row r="687" spans="1:15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 cm="1">
        <f t="array" ref="F687">_xlfn.XLOOKUP(C687,customers!A686:$A$1001,customers!B686:$B$1001,,0)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4">
        <f>INDEX(products!$A$1:$G$49,MATCH(orders!$D687,products!$A$1:$A$49,0),MATCH(orders!K$1,products!$A$1:$G$1,0))</f>
        <v>2.5</v>
      </c>
      <c r="L687"/>
      <c r="M687"/>
      <c r="N687" t="str">
        <f t="shared" si="20"/>
        <v>Liberica</v>
      </c>
      <c r="O687" t="str">
        <f t="shared" si="21"/>
        <v>Light</v>
      </c>
    </row>
    <row r="688" spans="1:15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 cm="1">
        <f t="array" ref="F688">_xlfn.XLOOKUP(C688,customers!A687:$A$1001,customers!B687:$B$1001,,0)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4">
        <f>INDEX(products!$A$1:$G$49,MATCH(orders!$D688,products!$A$1:$A$49,0),MATCH(orders!K$1,products!$A$1:$G$1,0))</f>
        <v>0.2</v>
      </c>
      <c r="L688"/>
      <c r="M688"/>
      <c r="N688" t="str">
        <f t="shared" si="20"/>
        <v>Robusta</v>
      </c>
      <c r="O688" t="str">
        <f t="shared" si="21"/>
        <v>Dark</v>
      </c>
    </row>
    <row r="689" spans="1:15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 cm="1">
        <f t="array" ref="F689">_xlfn.XLOOKUP(C689,customers!A688:$A$1001,customers!B688:$B$1001,,0)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4">
        <f>INDEX(products!$A$1:$G$49,MATCH(orders!$D689,products!$A$1:$A$49,0),MATCH(orders!K$1,products!$A$1:$G$1,0))</f>
        <v>0.5</v>
      </c>
      <c r="L689"/>
      <c r="M689"/>
      <c r="N689" t="str">
        <f t="shared" si="20"/>
        <v>Excelsa</v>
      </c>
      <c r="O689" t="str">
        <f t="shared" si="21"/>
        <v>Medium</v>
      </c>
    </row>
    <row r="690" spans="1:15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 cm="1">
        <f t="array" ref="F690">_xlfn.XLOOKUP(C690,customers!A689:$A$1001,customers!B689:$B$1001,,0)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4">
        <f>INDEX(products!$A$1:$G$49,MATCH(orders!$D690,products!$A$1:$A$49,0),MATCH(orders!K$1,products!$A$1:$G$1,0))</f>
        <v>1</v>
      </c>
      <c r="L690"/>
      <c r="M690"/>
      <c r="N690" t="str">
        <f t="shared" si="20"/>
        <v>Arabica</v>
      </c>
      <c r="O690" t="str">
        <f t="shared" si="21"/>
        <v>Light</v>
      </c>
    </row>
    <row r="691" spans="1:15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 cm="1">
        <f t="array" ref="F691">_xlfn.XLOOKUP(C691,customers!A690:$A$1001,customers!B690:$B$1001,,0)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4">
        <f>INDEX(products!$A$1:$G$49,MATCH(orders!$D691,products!$A$1:$A$49,0),MATCH(orders!K$1,products!$A$1:$G$1,0))</f>
        <v>0.5</v>
      </c>
      <c r="L691"/>
      <c r="M691"/>
      <c r="N691" t="str">
        <f t="shared" si="20"/>
        <v>Arabica</v>
      </c>
      <c r="O691" t="str">
        <f t="shared" si="21"/>
        <v>Medium</v>
      </c>
    </row>
    <row r="692" spans="1:15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 cm="1">
        <f t="array" ref="F692">_xlfn.XLOOKUP(C692,customers!A691:$A$1001,customers!B691:$B$1001,,0)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4">
        <f>INDEX(products!$A$1:$G$49,MATCH(orders!$D692,products!$A$1:$A$49,0),MATCH(orders!K$1,products!$A$1:$G$1,0))</f>
        <v>2.5</v>
      </c>
      <c r="L692"/>
      <c r="M692"/>
      <c r="N692" t="str">
        <f t="shared" si="20"/>
        <v>Liberica</v>
      </c>
      <c r="O692" t="str">
        <f t="shared" si="21"/>
        <v>Dark</v>
      </c>
    </row>
    <row r="693" spans="1:15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 cm="1">
        <f t="array" ref="F693">_xlfn.XLOOKUP(C693,customers!A692:$A$1001,customers!B692:$B$1001,,0)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4">
        <f>INDEX(products!$A$1:$G$49,MATCH(orders!$D693,products!$A$1:$A$49,0),MATCH(orders!K$1,products!$A$1:$G$1,0))</f>
        <v>1</v>
      </c>
      <c r="L693"/>
      <c r="M693"/>
      <c r="N693" t="str">
        <f t="shared" si="20"/>
        <v>Arabica</v>
      </c>
      <c r="O693" t="str">
        <f t="shared" si="21"/>
        <v>Medium</v>
      </c>
    </row>
    <row r="694" spans="1:15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 cm="1">
        <f t="array" ref="F694">_xlfn.XLOOKUP(C694,customers!A693:$A$1001,customers!B693:$B$1001,,0)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4">
        <f>INDEX(products!$A$1:$G$49,MATCH(orders!$D694,products!$A$1:$A$49,0),MATCH(orders!K$1,products!$A$1:$G$1,0))</f>
        <v>1</v>
      </c>
      <c r="L694"/>
      <c r="M694"/>
      <c r="N694" t="str">
        <f t="shared" si="20"/>
        <v>Liberica</v>
      </c>
      <c r="O694" t="str">
        <f t="shared" si="21"/>
        <v>Dark</v>
      </c>
    </row>
    <row r="695" spans="1:15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 cm="1">
        <f t="array" ref="F695">_xlfn.XLOOKUP(C695,customers!A694:$A$1001,customers!B694:$B$1001,,0)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4">
        <f>INDEX(products!$A$1:$G$49,MATCH(orders!$D695,products!$A$1:$A$49,0),MATCH(orders!K$1,products!$A$1:$G$1,0))</f>
        <v>2.5</v>
      </c>
      <c r="L695"/>
      <c r="M695"/>
      <c r="N695" t="str">
        <f t="shared" si="20"/>
        <v>Arabica</v>
      </c>
      <c r="O695" t="str">
        <f t="shared" si="21"/>
        <v>Medium</v>
      </c>
    </row>
    <row r="696" spans="1:15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 cm="1">
        <f t="array" ref="F696">_xlfn.XLOOKUP(C696,customers!A695:$A$1001,customers!B695:$B$1001,,0)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4">
        <f>INDEX(products!$A$1:$G$49,MATCH(orders!$D696,products!$A$1:$A$49,0),MATCH(orders!K$1,products!$A$1:$G$1,0))</f>
        <v>0.5</v>
      </c>
      <c r="L696"/>
      <c r="M696"/>
      <c r="N696" t="str">
        <f t="shared" si="20"/>
        <v>Excelsa</v>
      </c>
      <c r="O696" t="str">
        <f t="shared" si="21"/>
        <v>Dark</v>
      </c>
    </row>
    <row r="697" spans="1:15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 cm="1">
        <f t="array" ref="F697">_xlfn.XLOOKUP(C697,customers!A696:$A$1001,customers!B696:$B$1001,,0)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4">
        <f>INDEX(products!$A$1:$G$49,MATCH(orders!$D697,products!$A$1:$A$49,0),MATCH(orders!K$1,products!$A$1:$G$1,0))</f>
        <v>2.5</v>
      </c>
      <c r="L697"/>
      <c r="M697"/>
      <c r="N697" t="str">
        <f t="shared" si="20"/>
        <v>Liberica</v>
      </c>
      <c r="O697" t="str">
        <f t="shared" si="21"/>
        <v>Light</v>
      </c>
    </row>
    <row r="698" spans="1:15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 cm="1">
        <f t="array" ref="F698">_xlfn.XLOOKUP(C698,customers!A697:$A$1001,customers!B697:$B$1001,,0)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4">
        <f>INDEX(products!$A$1:$G$49,MATCH(orders!$D698,products!$A$1:$A$49,0),MATCH(orders!K$1,products!$A$1:$G$1,0))</f>
        <v>0.5</v>
      </c>
      <c r="L698"/>
      <c r="M698"/>
      <c r="N698" t="str">
        <f t="shared" si="20"/>
        <v>Liberica</v>
      </c>
      <c r="O698" t="str">
        <f t="shared" si="21"/>
        <v>Dark</v>
      </c>
    </row>
    <row r="699" spans="1:15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 cm="1">
        <f t="array" ref="F699">_xlfn.XLOOKUP(C699,customers!A698:$A$1001,customers!B698:$B$1001,,0)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4">
        <f>INDEX(products!$A$1:$G$49,MATCH(orders!$D699,products!$A$1:$A$49,0),MATCH(orders!K$1,products!$A$1:$G$1,0))</f>
        <v>0.5</v>
      </c>
      <c r="L699"/>
      <c r="M699"/>
      <c r="N699" t="str">
        <f t="shared" si="20"/>
        <v>Arabica</v>
      </c>
      <c r="O699" t="str">
        <f t="shared" si="21"/>
        <v>Medium</v>
      </c>
    </row>
    <row r="700" spans="1:15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 cm="1">
        <f t="array" ref="F700">_xlfn.XLOOKUP(C700,customers!A699:$A$1001,customers!B699:$B$1001,,0)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4">
        <f>INDEX(products!$A$1:$G$49,MATCH(orders!$D700,products!$A$1:$A$49,0),MATCH(orders!K$1,products!$A$1:$G$1,0))</f>
        <v>1</v>
      </c>
      <c r="L700"/>
      <c r="M700"/>
      <c r="N700" t="str">
        <f t="shared" si="20"/>
        <v>Liberica</v>
      </c>
      <c r="O700" t="str">
        <f t="shared" si="21"/>
        <v>Dark</v>
      </c>
    </row>
    <row r="701" spans="1:15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 cm="1">
        <f t="array" ref="F701">_xlfn.XLOOKUP(C701,customers!A700:$A$1001,customers!B700:$B$1001,,0)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4">
        <f>INDEX(products!$A$1:$G$49,MATCH(orders!$D701,products!$A$1:$A$49,0),MATCH(orders!K$1,products!$A$1:$G$1,0))</f>
        <v>0.5</v>
      </c>
      <c r="L701"/>
      <c r="M701"/>
      <c r="N701" t="str">
        <f t="shared" si="20"/>
        <v>Arabica</v>
      </c>
      <c r="O701" t="str">
        <f t="shared" si="21"/>
        <v>Dark</v>
      </c>
    </row>
    <row r="702" spans="1:15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 cm="1">
        <f t="array" ref="F702">_xlfn.XLOOKUP(C702,customers!A701:$A$1001,customers!B701:$B$1001,,0)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4">
        <f>INDEX(products!$A$1:$G$49,MATCH(orders!$D702,products!$A$1:$A$49,0),MATCH(orders!K$1,products!$A$1:$G$1,0))</f>
        <v>0.5</v>
      </c>
      <c r="L702"/>
      <c r="M702"/>
      <c r="N702" t="str">
        <f t="shared" si="20"/>
        <v>Liberica</v>
      </c>
      <c r="O702" t="str">
        <f t="shared" si="21"/>
        <v>Light</v>
      </c>
    </row>
    <row r="703" spans="1:15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 cm="1">
        <f t="array" ref="F703">_xlfn.XLOOKUP(C703,customers!A702:$A$1001,customers!B702:$B$1001,,0)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4">
        <f>INDEX(products!$A$1:$G$49,MATCH(orders!$D703,products!$A$1:$A$49,0),MATCH(orders!K$1,products!$A$1:$G$1,0))</f>
        <v>0.5</v>
      </c>
      <c r="L703"/>
      <c r="M703"/>
      <c r="N703" t="str">
        <f t="shared" si="20"/>
        <v>Arabica</v>
      </c>
      <c r="O703" t="str">
        <f t="shared" si="21"/>
        <v>Dark</v>
      </c>
    </row>
    <row r="704" spans="1:15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 cm="1">
        <f t="array" ref="F704">_xlfn.XLOOKUP(C704,customers!A703:$A$1001,customers!B703:$B$1001,,0)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4">
        <f>INDEX(products!$A$1:$G$49,MATCH(orders!$D704,products!$A$1:$A$49,0),MATCH(orders!K$1,products!$A$1:$G$1,0))</f>
        <v>0.5</v>
      </c>
      <c r="L704"/>
      <c r="M704"/>
      <c r="N704" t="str">
        <f t="shared" si="20"/>
        <v>Arabica</v>
      </c>
      <c r="O704" t="str">
        <f t="shared" si="21"/>
        <v>Light</v>
      </c>
    </row>
    <row r="705" spans="1:15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 cm="1">
        <f t="array" ref="F705">_xlfn.XLOOKUP(C705,customers!A704:$A$1001,customers!B704:$B$1001,,0)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4">
        <f>INDEX(products!$A$1:$G$49,MATCH(orders!$D705,products!$A$1:$A$49,0),MATCH(orders!K$1,products!$A$1:$G$1,0))</f>
        <v>2.5</v>
      </c>
      <c r="L705"/>
      <c r="M705"/>
      <c r="N705" t="str">
        <f t="shared" si="20"/>
        <v>Liberica</v>
      </c>
      <c r="O705" t="str">
        <f t="shared" si="21"/>
        <v>Dark</v>
      </c>
    </row>
    <row r="706" spans="1:15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 cm="1">
        <f t="array" ref="F706">_xlfn.XLOOKUP(C706,customers!A705:$A$1001,customers!B705:$B$1001,,0)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4">
        <f>INDEX(products!$A$1:$G$49,MATCH(orders!$D706,products!$A$1:$A$49,0),MATCH(orders!K$1,products!$A$1:$G$1,0))</f>
        <v>0.2</v>
      </c>
      <c r="L706"/>
      <c r="M706"/>
      <c r="N706" t="str">
        <f t="shared" si="20"/>
        <v>Excelsa</v>
      </c>
      <c r="O706" t="str">
        <f t="shared" si="21"/>
        <v>Dark</v>
      </c>
    </row>
    <row r="707" spans="1:15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 cm="1">
        <f t="array" ref="F707">_xlfn.XLOOKUP(C707,customers!A706:$A$1001,customers!B706:$B$1001,,0)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4">
        <f>INDEX(products!$A$1:$G$49,MATCH(orders!$D707,products!$A$1:$A$49,0),MATCH(orders!K$1,products!$A$1:$G$1,0))</f>
        <v>0.5</v>
      </c>
      <c r="L707"/>
      <c r="M707"/>
      <c r="N707" t="str">
        <f t="shared" ref="N707:N770" si="22">IF(I707="Rob", "Robusta",IF(I707="Exc","Excelsa",IF(I707="Ara","Arabica",IF(I707="Lib","Liberica",""))))</f>
        <v>Excelsa</v>
      </c>
      <c r="O707" t="str">
        <f t="shared" ref="O707:O770" si="23">IF(J707="M","Medium", IF(J707="L","Light",IF(J707="D","Dark","")))</f>
        <v>Light</v>
      </c>
    </row>
    <row r="708" spans="1:15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 cm="1">
        <f t="array" ref="F708">_xlfn.XLOOKUP(C708,customers!A707:$A$1001,customers!B707:$B$1001,,0)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4">
        <f>INDEX(products!$A$1:$G$49,MATCH(orders!$D708,products!$A$1:$A$49,0),MATCH(orders!K$1,products!$A$1:$G$1,0))</f>
        <v>0.2</v>
      </c>
      <c r="L708"/>
      <c r="M708"/>
      <c r="N708" t="str">
        <f t="shared" si="22"/>
        <v>Excelsa</v>
      </c>
      <c r="O708" t="str">
        <f t="shared" si="23"/>
        <v>Medium</v>
      </c>
    </row>
    <row r="709" spans="1:15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 cm="1">
        <f t="array" ref="F709">_xlfn.XLOOKUP(C709,customers!A708:$A$1001,customers!B708:$B$1001,,0)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4">
        <f>INDEX(products!$A$1:$G$49,MATCH(orders!$D709,products!$A$1:$A$49,0),MATCH(orders!K$1,products!$A$1:$G$1,0))</f>
        <v>1</v>
      </c>
      <c r="L709"/>
      <c r="M709"/>
      <c r="N709" t="str">
        <f t="shared" si="22"/>
        <v>Liberica</v>
      </c>
      <c r="O709" t="str">
        <f t="shared" si="23"/>
        <v>Dark</v>
      </c>
    </row>
    <row r="710" spans="1:15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 cm="1">
        <f t="array" ref="F710">_xlfn.XLOOKUP(C710,customers!A709:$A$1001,customers!B709:$B$1001,,0)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4">
        <f>INDEX(products!$A$1:$G$49,MATCH(orders!$D710,products!$A$1:$A$49,0),MATCH(orders!K$1,products!$A$1:$G$1,0))</f>
        <v>0.5</v>
      </c>
      <c r="L710"/>
      <c r="M710"/>
      <c r="N710" t="str">
        <f t="shared" si="22"/>
        <v>Arabica</v>
      </c>
      <c r="O710" t="str">
        <f t="shared" si="23"/>
        <v>Medium</v>
      </c>
    </row>
    <row r="711" spans="1:15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 cm="1">
        <f t="array" ref="F711">_xlfn.XLOOKUP(C711,customers!A710:$A$1001,customers!B710:$B$1001,,0)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4">
        <f>INDEX(products!$A$1:$G$49,MATCH(orders!$D711,products!$A$1:$A$49,0),MATCH(orders!K$1,products!$A$1:$G$1,0))</f>
        <v>0.5</v>
      </c>
      <c r="L711"/>
      <c r="M711"/>
      <c r="N711" t="str">
        <f t="shared" si="22"/>
        <v>Excelsa</v>
      </c>
      <c r="O711" t="str">
        <f t="shared" si="23"/>
        <v>Light</v>
      </c>
    </row>
    <row r="712" spans="1:15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 cm="1">
        <f t="array" ref="F712">_xlfn.XLOOKUP(C712,customers!A711:$A$1001,customers!B711:$B$1001,,0)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4">
        <f>INDEX(products!$A$1:$G$49,MATCH(orders!$D712,products!$A$1:$A$49,0),MATCH(orders!K$1,products!$A$1:$G$1,0))</f>
        <v>0.5</v>
      </c>
      <c r="L712"/>
      <c r="M712"/>
      <c r="N712" t="str">
        <f t="shared" si="22"/>
        <v>Excelsa</v>
      </c>
      <c r="O712" t="str">
        <f t="shared" si="23"/>
        <v>Medium</v>
      </c>
    </row>
    <row r="713" spans="1:15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 cm="1">
        <f t="array" ref="F713">_xlfn.XLOOKUP(C713,customers!A712:$A$1001,customers!B712:$B$1001,,0)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4">
        <f>INDEX(products!$A$1:$G$49,MATCH(orders!$D713,products!$A$1:$A$49,0),MATCH(orders!K$1,products!$A$1:$G$1,0))</f>
        <v>0.2</v>
      </c>
      <c r="L713"/>
      <c r="M713"/>
      <c r="N713" t="str">
        <f t="shared" si="22"/>
        <v>Robusta</v>
      </c>
      <c r="O713" t="str">
        <f t="shared" si="23"/>
        <v>Medium</v>
      </c>
    </row>
    <row r="714" spans="1:15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 cm="1">
        <f t="array" ref="F714">_xlfn.XLOOKUP(C714,customers!A713:$A$1001,customers!B713:$B$1001,,0)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4">
        <f>INDEX(products!$A$1:$G$49,MATCH(orders!$D714,products!$A$1:$A$49,0),MATCH(orders!K$1,products!$A$1:$G$1,0))</f>
        <v>0.5</v>
      </c>
      <c r="L714"/>
      <c r="M714"/>
      <c r="N714" t="str">
        <f t="shared" si="22"/>
        <v>Excelsa</v>
      </c>
      <c r="O714" t="str">
        <f t="shared" si="23"/>
        <v>Medium</v>
      </c>
    </row>
    <row r="715" spans="1:15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 cm="1">
        <f t="array" ref="F715">_xlfn.XLOOKUP(C715,customers!A714:$A$1001,customers!B714:$B$1001,,0)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4">
        <f>INDEX(products!$A$1:$G$49,MATCH(orders!$D715,products!$A$1:$A$49,0),MATCH(orders!K$1,products!$A$1:$G$1,0))</f>
        <v>0.2</v>
      </c>
      <c r="L715"/>
      <c r="M715"/>
      <c r="N715" t="str">
        <f t="shared" si="22"/>
        <v>Robusta</v>
      </c>
      <c r="O715" t="str">
        <f t="shared" si="23"/>
        <v>Medium</v>
      </c>
    </row>
    <row r="716" spans="1:15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 cm="1">
        <f t="array" ref="F716">_xlfn.XLOOKUP(C716,customers!A715:$A$1001,customers!B715:$B$1001,,0)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4">
        <f>INDEX(products!$A$1:$G$49,MATCH(orders!$D716,products!$A$1:$A$49,0),MATCH(orders!K$1,products!$A$1:$G$1,0))</f>
        <v>0.2</v>
      </c>
      <c r="L716"/>
      <c r="M716"/>
      <c r="N716" t="str">
        <f t="shared" si="22"/>
        <v>Excelsa</v>
      </c>
      <c r="O716" t="str">
        <f t="shared" si="23"/>
        <v>Dark</v>
      </c>
    </row>
    <row r="717" spans="1:15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 cm="1">
        <f t="array" ref="F717">_xlfn.XLOOKUP(C717,customers!A716:$A$1001,customers!B716:$B$1001,,0)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4">
        <f>INDEX(products!$A$1:$G$49,MATCH(orders!$D717,products!$A$1:$A$49,0),MATCH(orders!K$1,products!$A$1:$G$1,0))</f>
        <v>1</v>
      </c>
      <c r="L717"/>
      <c r="M717"/>
      <c r="N717" t="str">
        <f t="shared" si="22"/>
        <v>Excelsa</v>
      </c>
      <c r="O717" t="str">
        <f t="shared" si="23"/>
        <v>Light</v>
      </c>
    </row>
    <row r="718" spans="1:15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e" cm="1">
        <f t="array" ref="F718">_xlfn.XLOOKUP(C718,customers!A717:$A$1001,customers!B717:$B$1001,,0)</f>
        <v>#N/A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4">
        <f>INDEX(products!$A$1:$G$49,MATCH(orders!$D718,products!$A$1:$A$49,0),MATCH(orders!K$1,products!$A$1:$G$1,0))</f>
        <v>1</v>
      </c>
      <c r="L718"/>
      <c r="M718"/>
      <c r="N718" t="str">
        <f t="shared" si="22"/>
        <v>Robusta</v>
      </c>
      <c r="O718" t="str">
        <f t="shared" si="23"/>
        <v>Light</v>
      </c>
    </row>
    <row r="719" spans="1:15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 cm="1">
        <f t="array" ref="F719">_xlfn.XLOOKUP(C719,customers!A718:$A$1001,customers!B718:$B$1001,,0)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4">
        <f>INDEX(products!$A$1:$G$49,MATCH(orders!$D719,products!$A$1:$A$49,0),MATCH(orders!K$1,products!$A$1:$G$1,0))</f>
        <v>2.5</v>
      </c>
      <c r="L719"/>
      <c r="M719"/>
      <c r="N719" t="str">
        <f t="shared" si="22"/>
        <v>Arabica</v>
      </c>
      <c r="O719" t="str">
        <f t="shared" si="23"/>
        <v>Dark</v>
      </c>
    </row>
    <row r="720" spans="1:15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 cm="1">
        <f t="array" ref="F720">_xlfn.XLOOKUP(C720,customers!A719:$A$1001,customers!B719:$B$1001,,0)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4">
        <f>INDEX(products!$A$1:$G$49,MATCH(orders!$D720,products!$A$1:$A$49,0),MATCH(orders!K$1,products!$A$1:$G$1,0))</f>
        <v>1</v>
      </c>
      <c r="L720"/>
      <c r="M720"/>
      <c r="N720" t="str">
        <f t="shared" si="22"/>
        <v>Liberica</v>
      </c>
      <c r="O720" t="str">
        <f t="shared" si="23"/>
        <v>Dark</v>
      </c>
    </row>
    <row r="721" spans="1:15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 cm="1">
        <f t="array" ref="F721">_xlfn.XLOOKUP(C721,customers!A720:$A$1001,customers!B720:$B$1001,,0)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4">
        <f>INDEX(products!$A$1:$G$49,MATCH(orders!$D721,products!$A$1:$A$49,0),MATCH(orders!K$1,products!$A$1:$G$1,0))</f>
        <v>1</v>
      </c>
      <c r="L721"/>
      <c r="M721"/>
      <c r="N721" t="str">
        <f t="shared" si="22"/>
        <v>Liberica</v>
      </c>
      <c r="O721" t="str">
        <f t="shared" si="23"/>
        <v>Light</v>
      </c>
    </row>
    <row r="722" spans="1:15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 cm="1">
        <f t="array" ref="F722">_xlfn.XLOOKUP(C722,customers!A721:$A$1001,customers!B721:$B$1001,,0)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4">
        <f>INDEX(products!$A$1:$G$49,MATCH(orders!$D722,products!$A$1:$A$49,0),MATCH(orders!K$1,products!$A$1:$G$1,0))</f>
        <v>0.5</v>
      </c>
      <c r="L722"/>
      <c r="M722"/>
      <c r="N722" t="str">
        <f t="shared" si="22"/>
        <v>Excelsa</v>
      </c>
      <c r="O722" t="str">
        <f t="shared" si="23"/>
        <v>Dark</v>
      </c>
    </row>
    <row r="723" spans="1:15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 cm="1">
        <f t="array" ref="F723">_xlfn.XLOOKUP(C723,customers!A722:$A$1001,customers!B722:$B$1001,,0)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4">
        <f>INDEX(products!$A$1:$G$49,MATCH(orders!$D723,products!$A$1:$A$49,0),MATCH(orders!K$1,products!$A$1:$G$1,0))</f>
        <v>0.2</v>
      </c>
      <c r="L723"/>
      <c r="M723"/>
      <c r="N723" t="str">
        <f t="shared" si="22"/>
        <v>Robusta</v>
      </c>
      <c r="O723" t="str">
        <f t="shared" si="23"/>
        <v>Medium</v>
      </c>
    </row>
    <row r="724" spans="1:15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 cm="1">
        <f t="array" ref="F724">_xlfn.XLOOKUP(C724,customers!A723:$A$1001,customers!B723:$B$1001,,0)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4">
        <f>INDEX(products!$A$1:$G$49,MATCH(orders!$D724,products!$A$1:$A$49,0),MATCH(orders!K$1,products!$A$1:$G$1,0))</f>
        <v>1</v>
      </c>
      <c r="L724"/>
      <c r="M724"/>
      <c r="N724" t="str">
        <f t="shared" si="22"/>
        <v>Excelsa</v>
      </c>
      <c r="O724" t="str">
        <f t="shared" si="23"/>
        <v>Dark</v>
      </c>
    </row>
    <row r="725" spans="1:15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 cm="1">
        <f t="array" ref="F725">_xlfn.XLOOKUP(C725,customers!A724:$A$1001,customers!B724:$B$1001,,0)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4">
        <f>INDEX(products!$A$1:$G$49,MATCH(orders!$D725,products!$A$1:$A$49,0),MATCH(orders!K$1,products!$A$1:$G$1,0))</f>
        <v>2.5</v>
      </c>
      <c r="L725"/>
      <c r="M725"/>
      <c r="N725" t="str">
        <f t="shared" si="22"/>
        <v>Excelsa</v>
      </c>
      <c r="O725" t="str">
        <f t="shared" si="23"/>
        <v>Medium</v>
      </c>
    </row>
    <row r="726" spans="1:15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 cm="1">
        <f t="array" ref="F726">_xlfn.XLOOKUP(C726,customers!A725:$A$1001,customers!B725:$B$1001,,0)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4">
        <f>INDEX(products!$A$1:$G$49,MATCH(orders!$D726,products!$A$1:$A$49,0),MATCH(orders!K$1,products!$A$1:$G$1,0))</f>
        <v>0.2</v>
      </c>
      <c r="L726"/>
      <c r="M726"/>
      <c r="N726" t="str">
        <f t="shared" si="22"/>
        <v>Arabica</v>
      </c>
      <c r="O726" t="str">
        <f t="shared" si="23"/>
        <v>Medium</v>
      </c>
    </row>
    <row r="727" spans="1:15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 cm="1">
        <f t="array" ref="F727">_xlfn.XLOOKUP(C727,customers!A726:$A$1001,customers!B726:$B$1001,,0)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4">
        <f>INDEX(products!$A$1:$G$49,MATCH(orders!$D727,products!$A$1:$A$49,0),MATCH(orders!K$1,products!$A$1:$G$1,0))</f>
        <v>0.2</v>
      </c>
      <c r="L727"/>
      <c r="M727"/>
      <c r="N727" t="str">
        <f t="shared" si="22"/>
        <v>Arabica</v>
      </c>
      <c r="O727" t="str">
        <f t="shared" si="23"/>
        <v>Light</v>
      </c>
    </row>
    <row r="728" spans="1:15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 cm="1">
        <f t="array" ref="F728">_xlfn.XLOOKUP(C728,customers!A727:$A$1001,customers!B727:$B$1001,,0)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4">
        <f>INDEX(products!$A$1:$G$49,MATCH(orders!$D728,products!$A$1:$A$49,0),MATCH(orders!K$1,products!$A$1:$G$1,0))</f>
        <v>2.5</v>
      </c>
      <c r="L728"/>
      <c r="M728"/>
      <c r="N728" t="str">
        <f t="shared" si="22"/>
        <v>Liberica</v>
      </c>
      <c r="O728" t="str">
        <f t="shared" si="23"/>
        <v>Light</v>
      </c>
    </row>
    <row r="729" spans="1:15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 cm="1">
        <f t="array" ref="F729">_xlfn.XLOOKUP(C729,customers!A728:$A$1001,customers!B728:$B$1001,,0)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4">
        <f>INDEX(products!$A$1:$G$49,MATCH(orders!$D729,products!$A$1:$A$49,0),MATCH(orders!K$1,products!$A$1:$G$1,0))</f>
        <v>0.5</v>
      </c>
      <c r="L729"/>
      <c r="M729"/>
      <c r="N729" t="str">
        <f t="shared" si="22"/>
        <v>Robusta</v>
      </c>
      <c r="O729" t="str">
        <f t="shared" si="23"/>
        <v>Medium</v>
      </c>
    </row>
    <row r="730" spans="1:15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 cm="1">
        <f t="array" ref="F730">_xlfn.XLOOKUP(C730,customers!A729:$A$1001,customers!B729:$B$1001,,0)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4">
        <f>INDEX(products!$A$1:$G$49,MATCH(orders!$D730,products!$A$1:$A$49,0),MATCH(orders!K$1,products!$A$1:$G$1,0))</f>
        <v>0.5</v>
      </c>
      <c r="L730"/>
      <c r="M730"/>
      <c r="N730" t="str">
        <f t="shared" si="22"/>
        <v>Excelsa</v>
      </c>
      <c r="O730" t="str">
        <f t="shared" si="23"/>
        <v>Dark</v>
      </c>
    </row>
    <row r="731" spans="1:15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 cm="1">
        <f t="array" ref="F731">_xlfn.XLOOKUP(C731,customers!A730:$A$1001,customers!B730:$B$1001,,0)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4">
        <f>INDEX(products!$A$1:$G$49,MATCH(orders!$D731,products!$A$1:$A$49,0),MATCH(orders!K$1,products!$A$1:$G$1,0))</f>
        <v>0.2</v>
      </c>
      <c r="L731"/>
      <c r="M731"/>
      <c r="N731" t="str">
        <f t="shared" si="22"/>
        <v>Liberica</v>
      </c>
      <c r="O731" t="str">
        <f t="shared" si="23"/>
        <v>Medium</v>
      </c>
    </row>
    <row r="732" spans="1:15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 cm="1">
        <f t="array" ref="F732">_xlfn.XLOOKUP(C732,customers!A731:$A$1001,customers!B731:$B$1001,,0)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4">
        <f>INDEX(products!$A$1:$G$49,MATCH(orders!$D732,products!$A$1:$A$49,0),MATCH(orders!K$1,products!$A$1:$G$1,0))</f>
        <v>2.5</v>
      </c>
      <c r="L732"/>
      <c r="M732"/>
      <c r="N732" t="str">
        <f t="shared" si="22"/>
        <v>Liberica</v>
      </c>
      <c r="O732" t="str">
        <f t="shared" si="23"/>
        <v>Light</v>
      </c>
    </row>
    <row r="733" spans="1:15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 cm="1">
        <f t="array" ref="F733">_xlfn.XLOOKUP(C733,customers!A732:$A$1001,customers!B732:$B$1001,,0)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4">
        <f>INDEX(products!$A$1:$G$49,MATCH(orders!$D733,products!$A$1:$A$49,0),MATCH(orders!K$1,products!$A$1:$G$1,0))</f>
        <v>0.2</v>
      </c>
      <c r="L733"/>
      <c r="M733"/>
      <c r="N733" t="str">
        <f t="shared" si="22"/>
        <v>Liberica</v>
      </c>
      <c r="O733" t="str">
        <f t="shared" si="23"/>
        <v>Dark</v>
      </c>
    </row>
    <row r="734" spans="1:15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 cm="1">
        <f t="array" ref="F734">_xlfn.XLOOKUP(C734,customers!A733:$A$1001,customers!B733:$B$1001,,0)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4">
        <f>INDEX(products!$A$1:$G$49,MATCH(orders!$D734,products!$A$1:$A$49,0),MATCH(orders!K$1,products!$A$1:$G$1,0))</f>
        <v>0.2</v>
      </c>
      <c r="L734"/>
      <c r="M734"/>
      <c r="N734" t="str">
        <f t="shared" si="22"/>
        <v>Excelsa</v>
      </c>
      <c r="O734" t="str">
        <f t="shared" si="23"/>
        <v>Light</v>
      </c>
    </row>
    <row r="735" spans="1:15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 cm="1">
        <f t="array" ref="F735">_xlfn.XLOOKUP(C735,customers!A734:$A$1001,customers!B734:$B$1001,,0)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4">
        <f>INDEX(products!$A$1:$G$49,MATCH(orders!$D735,products!$A$1:$A$49,0),MATCH(orders!K$1,products!$A$1:$G$1,0))</f>
        <v>2.5</v>
      </c>
      <c r="L735"/>
      <c r="M735"/>
      <c r="N735" t="str">
        <f t="shared" si="22"/>
        <v>Liberica</v>
      </c>
      <c r="O735" t="str">
        <f t="shared" si="23"/>
        <v>Medium</v>
      </c>
    </row>
    <row r="736" spans="1:15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 cm="1">
        <f t="array" ref="F736">_xlfn.XLOOKUP(C736,customers!A735:$A$1001,customers!B735:$B$1001,,0)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4">
        <f>INDEX(products!$A$1:$G$49,MATCH(orders!$D736,products!$A$1:$A$49,0),MATCH(orders!K$1,products!$A$1:$G$1,0))</f>
        <v>0.2</v>
      </c>
      <c r="L736"/>
      <c r="M736"/>
      <c r="N736" t="str">
        <f t="shared" si="22"/>
        <v>Robusta</v>
      </c>
      <c r="O736" t="str">
        <f t="shared" si="23"/>
        <v>Dark</v>
      </c>
    </row>
    <row r="737" spans="1:15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 cm="1">
        <f t="array" ref="F737">_xlfn.XLOOKUP(C737,customers!A736:$A$1001,customers!B736:$B$1001,,0)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4">
        <f>INDEX(products!$A$1:$G$49,MATCH(orders!$D737,products!$A$1:$A$49,0),MATCH(orders!K$1,products!$A$1:$G$1,0))</f>
        <v>0.2</v>
      </c>
      <c r="L737"/>
      <c r="M737"/>
      <c r="N737" t="str">
        <f t="shared" si="22"/>
        <v>Excelsa</v>
      </c>
      <c r="O737" t="str">
        <f t="shared" si="23"/>
        <v>Dark</v>
      </c>
    </row>
    <row r="738" spans="1:15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 cm="1">
        <f t="array" ref="F738">_xlfn.XLOOKUP(C738,customers!A737:$A$1001,customers!B737:$B$1001,,0)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4">
        <f>INDEX(products!$A$1:$G$49,MATCH(orders!$D738,products!$A$1:$A$49,0),MATCH(orders!K$1,products!$A$1:$G$1,0))</f>
        <v>1</v>
      </c>
      <c r="L738"/>
      <c r="M738"/>
      <c r="N738" t="str">
        <f t="shared" si="22"/>
        <v>Liberica</v>
      </c>
      <c r="O738" t="str">
        <f t="shared" si="23"/>
        <v>Dark</v>
      </c>
    </row>
    <row r="739" spans="1:15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 cm="1">
        <f t="array" ref="F739">_xlfn.XLOOKUP(C739,customers!A738:$A$1001,customers!B738:$B$1001,,0)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4">
        <f>INDEX(products!$A$1:$G$49,MATCH(orders!$D739,products!$A$1:$A$49,0),MATCH(orders!K$1,products!$A$1:$G$1,0))</f>
        <v>1</v>
      </c>
      <c r="L739"/>
      <c r="M739"/>
      <c r="N739" t="str">
        <f t="shared" si="22"/>
        <v>Arabica</v>
      </c>
      <c r="O739" t="str">
        <f t="shared" si="23"/>
        <v>Medium</v>
      </c>
    </row>
    <row r="740" spans="1:15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 cm="1">
        <f t="array" ref="F740">_xlfn.XLOOKUP(C740,customers!A739:$A$1001,customers!B739:$B$1001,,0)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4">
        <f>INDEX(products!$A$1:$G$49,MATCH(orders!$D740,products!$A$1:$A$49,0),MATCH(orders!K$1,products!$A$1:$G$1,0))</f>
        <v>0.2</v>
      </c>
      <c r="L740"/>
      <c r="M740"/>
      <c r="N740" t="str">
        <f t="shared" si="22"/>
        <v>Robusta</v>
      </c>
      <c r="O740" t="str">
        <f t="shared" si="23"/>
        <v>Light</v>
      </c>
    </row>
    <row r="741" spans="1:15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e" cm="1">
        <f t="array" ref="F741">_xlfn.XLOOKUP(C741,customers!A740:$A$1001,customers!B740:$B$1001,,0)</f>
        <v>#N/A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4">
        <f>INDEX(products!$A$1:$G$49,MATCH(orders!$D741,products!$A$1:$A$49,0),MATCH(orders!K$1,products!$A$1:$G$1,0))</f>
        <v>0.2</v>
      </c>
      <c r="L741"/>
      <c r="M741"/>
      <c r="N741" t="str">
        <f t="shared" si="22"/>
        <v>Excelsa</v>
      </c>
      <c r="O741" t="str">
        <f t="shared" si="23"/>
        <v>Dark</v>
      </c>
    </row>
    <row r="742" spans="1:15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 cm="1">
        <f t="array" ref="F742">_xlfn.XLOOKUP(C742,customers!A741:$A$1001,customers!B741:$B$1001,,0)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4">
        <f>INDEX(products!$A$1:$G$49,MATCH(orders!$D742,products!$A$1:$A$49,0),MATCH(orders!K$1,products!$A$1:$G$1,0))</f>
        <v>0.5</v>
      </c>
      <c r="L742"/>
      <c r="M742"/>
      <c r="N742" t="str">
        <f t="shared" si="22"/>
        <v>Robusta</v>
      </c>
      <c r="O742" t="str">
        <f t="shared" si="23"/>
        <v>Light</v>
      </c>
    </row>
    <row r="743" spans="1:15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 cm="1">
        <f t="array" ref="F743">_xlfn.XLOOKUP(C743,customers!A742:$A$1001,customers!B742:$B$1001,,0)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4">
        <f>INDEX(products!$A$1:$G$49,MATCH(orders!$D743,products!$A$1:$A$49,0),MATCH(orders!K$1,products!$A$1:$G$1,0))</f>
        <v>0.2</v>
      </c>
      <c r="L743"/>
      <c r="M743"/>
      <c r="N743" t="str">
        <f t="shared" si="22"/>
        <v>Liberica</v>
      </c>
      <c r="O743" t="str">
        <f t="shared" si="23"/>
        <v>Medium</v>
      </c>
    </row>
    <row r="744" spans="1:15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 cm="1">
        <f t="array" ref="F744">_xlfn.XLOOKUP(C744,customers!A743:$A$1001,customers!B743:$B$1001,,0)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4">
        <f>INDEX(products!$A$1:$G$49,MATCH(orders!$D744,products!$A$1:$A$49,0),MATCH(orders!K$1,products!$A$1:$G$1,0))</f>
        <v>1</v>
      </c>
      <c r="L744"/>
      <c r="M744"/>
      <c r="N744" t="str">
        <f t="shared" si="22"/>
        <v>Liberica</v>
      </c>
      <c r="O744" t="str">
        <f t="shared" si="23"/>
        <v>Medium</v>
      </c>
    </row>
    <row r="745" spans="1:15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 cm="1">
        <f t="array" ref="F745">_xlfn.XLOOKUP(C745,customers!A744:$A$1001,customers!B744:$B$1001,,0)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4">
        <f>INDEX(products!$A$1:$G$49,MATCH(orders!$D745,products!$A$1:$A$49,0),MATCH(orders!K$1,products!$A$1:$G$1,0))</f>
        <v>0.5</v>
      </c>
      <c r="L745"/>
      <c r="M745"/>
      <c r="N745" t="str">
        <f t="shared" si="22"/>
        <v>Arabica</v>
      </c>
      <c r="O745" t="str">
        <f t="shared" si="23"/>
        <v>Dark</v>
      </c>
    </row>
    <row r="746" spans="1:15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 cm="1">
        <f t="array" ref="F746">_xlfn.XLOOKUP(C746,customers!A745:$A$1001,customers!B745:$B$1001,,0)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4">
        <f>INDEX(products!$A$1:$G$49,MATCH(orders!$D746,products!$A$1:$A$49,0),MATCH(orders!K$1,products!$A$1:$G$1,0))</f>
        <v>0.2</v>
      </c>
      <c r="L746"/>
      <c r="M746"/>
      <c r="N746" t="str">
        <f t="shared" si="22"/>
        <v>Robusta</v>
      </c>
      <c r="O746" t="str">
        <f t="shared" si="23"/>
        <v>Medium</v>
      </c>
    </row>
    <row r="747" spans="1:15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 cm="1">
        <f t="array" ref="F747">_xlfn.XLOOKUP(C747,customers!A746:$A$1001,customers!B746:$B$1001,,0)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4">
        <f>INDEX(products!$A$1:$G$49,MATCH(orders!$D747,products!$A$1:$A$49,0),MATCH(orders!K$1,products!$A$1:$G$1,0))</f>
        <v>0.5</v>
      </c>
      <c r="L747"/>
      <c r="M747"/>
      <c r="N747" t="str">
        <f t="shared" si="22"/>
        <v>Excelsa</v>
      </c>
      <c r="O747" t="str">
        <f t="shared" si="23"/>
        <v>Dark</v>
      </c>
    </row>
    <row r="748" spans="1:15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 cm="1">
        <f t="array" ref="F748">_xlfn.XLOOKUP(C748,customers!A747:$A$1001,customers!B747:$B$1001,,0)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4">
        <f>INDEX(products!$A$1:$G$49,MATCH(orders!$D748,products!$A$1:$A$49,0),MATCH(orders!K$1,products!$A$1:$G$1,0))</f>
        <v>1</v>
      </c>
      <c r="L748"/>
      <c r="M748"/>
      <c r="N748" t="str">
        <f t="shared" si="22"/>
        <v>Arabica</v>
      </c>
      <c r="O748" t="str">
        <f t="shared" si="23"/>
        <v>Medium</v>
      </c>
    </row>
    <row r="749" spans="1:15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 cm="1">
        <f t="array" ref="F749">_xlfn.XLOOKUP(C749,customers!A748:$A$1001,customers!B748:$B$1001,,0)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4">
        <f>INDEX(products!$A$1:$G$49,MATCH(orders!$D749,products!$A$1:$A$49,0),MATCH(orders!K$1,products!$A$1:$G$1,0))</f>
        <v>0.5</v>
      </c>
      <c r="L749"/>
      <c r="M749"/>
      <c r="N749" t="str">
        <f t="shared" si="22"/>
        <v>Liberica</v>
      </c>
      <c r="O749" t="str">
        <f t="shared" si="23"/>
        <v>Medium</v>
      </c>
    </row>
    <row r="750" spans="1:15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 cm="1">
        <f t="array" ref="F750">_xlfn.XLOOKUP(C750,customers!A749:$A$1001,customers!B749:$B$1001,,0)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4">
        <f>INDEX(products!$A$1:$G$49,MATCH(orders!$D750,products!$A$1:$A$49,0),MATCH(orders!K$1,products!$A$1:$G$1,0))</f>
        <v>0.5</v>
      </c>
      <c r="L750"/>
      <c r="M750"/>
      <c r="N750" t="str">
        <f t="shared" si="22"/>
        <v>Excelsa</v>
      </c>
      <c r="O750" t="str">
        <f t="shared" si="23"/>
        <v>Dark</v>
      </c>
    </row>
    <row r="751" spans="1:15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 cm="1">
        <f t="array" ref="F751">_xlfn.XLOOKUP(C751,customers!A750:$A$1001,customers!B750:$B$1001,,0)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4">
        <f>INDEX(products!$A$1:$G$49,MATCH(orders!$D751,products!$A$1:$A$49,0),MATCH(orders!K$1,products!$A$1:$G$1,0))</f>
        <v>0.2</v>
      </c>
      <c r="L751"/>
      <c r="M751"/>
      <c r="N751" t="str">
        <f t="shared" si="22"/>
        <v>Robusta</v>
      </c>
      <c r="O751" t="str">
        <f t="shared" si="23"/>
        <v>Dark</v>
      </c>
    </row>
    <row r="752" spans="1:15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 cm="1">
        <f t="array" ref="F752">_xlfn.XLOOKUP(C752,customers!A751:$A$1001,customers!B751:$B$1001,,0)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4">
        <f>INDEX(products!$A$1:$G$49,MATCH(orders!$D752,products!$A$1:$A$49,0),MATCH(orders!K$1,products!$A$1:$G$1,0))</f>
        <v>0.5</v>
      </c>
      <c r="L752"/>
      <c r="M752"/>
      <c r="N752" t="str">
        <f t="shared" si="22"/>
        <v>Robusta</v>
      </c>
      <c r="O752" t="str">
        <f t="shared" si="23"/>
        <v>Medium</v>
      </c>
    </row>
    <row r="753" spans="1:15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 cm="1">
        <f t="array" ref="F753">_xlfn.XLOOKUP(C753,customers!A752:$A$1001,customers!B752:$B$1001,,0)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4">
        <f>INDEX(products!$A$1:$G$49,MATCH(orders!$D753,products!$A$1:$A$49,0),MATCH(orders!K$1,products!$A$1:$G$1,0))</f>
        <v>0.5</v>
      </c>
      <c r="L753"/>
      <c r="M753"/>
      <c r="N753" t="str">
        <f t="shared" si="22"/>
        <v>Liberica</v>
      </c>
      <c r="O753" t="str">
        <f t="shared" si="23"/>
        <v>Light</v>
      </c>
    </row>
    <row r="754" spans="1:15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 cm="1">
        <f t="array" ref="F754">_xlfn.XLOOKUP(C754,customers!A753:$A$1001,customers!B753:$B$1001,,0)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4">
        <f>INDEX(products!$A$1:$G$49,MATCH(orders!$D754,products!$A$1:$A$49,0),MATCH(orders!K$1,products!$A$1:$G$1,0))</f>
        <v>1</v>
      </c>
      <c r="L754"/>
      <c r="M754"/>
      <c r="N754" t="str">
        <f t="shared" si="22"/>
        <v>Excelsa</v>
      </c>
      <c r="O754" t="str">
        <f t="shared" si="23"/>
        <v>Medium</v>
      </c>
    </row>
    <row r="755" spans="1:15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 cm="1">
        <f t="array" ref="F755">_xlfn.XLOOKUP(C755,customers!A754:$A$1001,customers!B754:$B$1001,,0)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4">
        <f>INDEX(products!$A$1:$G$49,MATCH(orders!$D755,products!$A$1:$A$49,0),MATCH(orders!K$1,products!$A$1:$G$1,0))</f>
        <v>0.5</v>
      </c>
      <c r="L755"/>
      <c r="M755"/>
      <c r="N755" t="str">
        <f t="shared" si="22"/>
        <v>Arabica</v>
      </c>
      <c r="O755" t="str">
        <f t="shared" si="23"/>
        <v>Dark</v>
      </c>
    </row>
    <row r="756" spans="1:15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e" cm="1">
        <f t="array" ref="F756">_xlfn.XLOOKUP(C756,customers!A755:$A$1001,customers!B755:$B$1001,,0)</f>
        <v>#N/A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4">
        <f>INDEX(products!$A$1:$G$49,MATCH(orders!$D756,products!$A$1:$A$49,0),MATCH(orders!K$1,products!$A$1:$G$1,0))</f>
        <v>0.2</v>
      </c>
      <c r="L756"/>
      <c r="M756"/>
      <c r="N756" t="str">
        <f t="shared" si="22"/>
        <v>Arabica</v>
      </c>
      <c r="O756" t="str">
        <f t="shared" si="23"/>
        <v>Dark</v>
      </c>
    </row>
    <row r="757" spans="1:15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 cm="1">
        <f t="array" ref="F757">_xlfn.XLOOKUP(C757,customers!A756:$A$1001,customers!B756:$B$1001,,0)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4">
        <f>INDEX(products!$A$1:$G$49,MATCH(orders!$D757,products!$A$1:$A$49,0),MATCH(orders!K$1,products!$A$1:$G$1,0))</f>
        <v>0.2</v>
      </c>
      <c r="L757"/>
      <c r="M757"/>
      <c r="N757" t="str">
        <f t="shared" si="22"/>
        <v>Liberica</v>
      </c>
      <c r="O757" t="str">
        <f t="shared" si="23"/>
        <v>Light</v>
      </c>
    </row>
    <row r="758" spans="1:15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 cm="1">
        <f t="array" ref="F758">_xlfn.XLOOKUP(C758,customers!A757:$A$1001,customers!B757:$B$1001,,0)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4">
        <f>INDEX(products!$A$1:$G$49,MATCH(orders!$D758,products!$A$1:$A$49,0),MATCH(orders!K$1,products!$A$1:$G$1,0))</f>
        <v>1</v>
      </c>
      <c r="L758"/>
      <c r="M758"/>
      <c r="N758" t="str">
        <f t="shared" si="22"/>
        <v>Robusta</v>
      </c>
      <c r="O758" t="str">
        <f t="shared" si="23"/>
        <v>Dark</v>
      </c>
    </row>
    <row r="759" spans="1:15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 cm="1">
        <f t="array" ref="F759">_xlfn.XLOOKUP(C759,customers!A758:$A$1001,customers!B758:$B$1001,,0)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4">
        <f>INDEX(products!$A$1:$G$49,MATCH(orders!$D759,products!$A$1:$A$49,0),MATCH(orders!K$1,products!$A$1:$G$1,0))</f>
        <v>0.5</v>
      </c>
      <c r="L759"/>
      <c r="M759"/>
      <c r="N759" t="str">
        <f t="shared" si="22"/>
        <v>Arabica</v>
      </c>
      <c r="O759" t="str">
        <f t="shared" si="23"/>
        <v>Dark</v>
      </c>
    </row>
    <row r="760" spans="1:15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 cm="1">
        <f t="array" ref="F760">_xlfn.XLOOKUP(C760,customers!A759:$A$1001,customers!B759:$B$1001,,0)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4">
        <f>INDEX(products!$A$1:$G$49,MATCH(orders!$D760,products!$A$1:$A$49,0),MATCH(orders!K$1,products!$A$1:$G$1,0))</f>
        <v>1</v>
      </c>
      <c r="L760"/>
      <c r="M760"/>
      <c r="N760" t="str">
        <f t="shared" si="22"/>
        <v>Robusta</v>
      </c>
      <c r="O760" t="str">
        <f t="shared" si="23"/>
        <v>Dark</v>
      </c>
    </row>
    <row r="761" spans="1:15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 cm="1">
        <f t="array" ref="F761">_xlfn.XLOOKUP(C761,customers!A760:$A$1001,customers!B760:$B$1001,,0)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4">
        <f>INDEX(products!$A$1:$G$49,MATCH(orders!$D761,products!$A$1:$A$49,0),MATCH(orders!K$1,products!$A$1:$G$1,0))</f>
        <v>2.5</v>
      </c>
      <c r="L761"/>
      <c r="M761"/>
      <c r="N761" t="str">
        <f t="shared" si="22"/>
        <v>Liberica</v>
      </c>
      <c r="O761" t="str">
        <f t="shared" si="23"/>
        <v>Dark</v>
      </c>
    </row>
    <row r="762" spans="1:15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 cm="1">
        <f t="array" ref="F762">_xlfn.XLOOKUP(C762,customers!A761:$A$1001,customers!B761:$B$1001,,0)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4">
        <f>INDEX(products!$A$1:$G$49,MATCH(orders!$D762,products!$A$1:$A$49,0),MATCH(orders!K$1,products!$A$1:$G$1,0))</f>
        <v>0.5</v>
      </c>
      <c r="L762"/>
      <c r="M762"/>
      <c r="N762" t="str">
        <f t="shared" si="22"/>
        <v>Excelsa</v>
      </c>
      <c r="O762" t="str">
        <f t="shared" si="23"/>
        <v>Light</v>
      </c>
    </row>
    <row r="763" spans="1:15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 cm="1">
        <f t="array" ref="F763">_xlfn.XLOOKUP(C763,customers!A762:$A$1001,customers!B762:$B$1001,,0)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4">
        <f>INDEX(products!$A$1:$G$49,MATCH(orders!$D763,products!$A$1:$A$49,0),MATCH(orders!K$1,products!$A$1:$G$1,0))</f>
        <v>1</v>
      </c>
      <c r="L763"/>
      <c r="M763"/>
      <c r="N763" t="str">
        <f t="shared" si="22"/>
        <v>Excelsa</v>
      </c>
      <c r="O763" t="str">
        <f t="shared" si="23"/>
        <v>Light</v>
      </c>
    </row>
    <row r="764" spans="1:15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 cm="1">
        <f t="array" ref="F764">_xlfn.XLOOKUP(C764,customers!A763:$A$1001,customers!B763:$B$1001,,0)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4">
        <f>INDEX(products!$A$1:$G$49,MATCH(orders!$D764,products!$A$1:$A$49,0),MATCH(orders!K$1,products!$A$1:$G$1,0))</f>
        <v>0.5</v>
      </c>
      <c r="L764"/>
      <c r="M764"/>
      <c r="N764" t="str">
        <f t="shared" si="22"/>
        <v>Liberica</v>
      </c>
      <c r="O764" t="str">
        <f t="shared" si="23"/>
        <v>Medium</v>
      </c>
    </row>
    <row r="765" spans="1:15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 cm="1">
        <f t="array" ref="F765">_xlfn.XLOOKUP(C765,customers!A764:$A$1001,customers!B764:$B$1001,,0)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4">
        <f>INDEX(products!$A$1:$G$49,MATCH(orders!$D765,products!$A$1:$A$49,0),MATCH(orders!K$1,products!$A$1:$G$1,0))</f>
        <v>0.5</v>
      </c>
      <c r="L765"/>
      <c r="M765"/>
      <c r="N765" t="str">
        <f t="shared" si="22"/>
        <v>Arabica</v>
      </c>
      <c r="O765" t="str">
        <f t="shared" si="23"/>
        <v>Light</v>
      </c>
    </row>
    <row r="766" spans="1:15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 cm="1">
        <f t="array" ref="F766">_xlfn.XLOOKUP(C766,customers!A765:$A$1001,customers!B765:$B$1001,,0)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4">
        <f>INDEX(products!$A$1:$G$49,MATCH(orders!$D766,products!$A$1:$A$49,0),MATCH(orders!K$1,products!$A$1:$G$1,0))</f>
        <v>2.5</v>
      </c>
      <c r="L766"/>
      <c r="M766"/>
      <c r="N766" t="str">
        <f t="shared" si="22"/>
        <v>Arabica</v>
      </c>
      <c r="O766" t="str">
        <f t="shared" si="23"/>
        <v>Light</v>
      </c>
    </row>
    <row r="767" spans="1:15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 cm="1">
        <f t="array" ref="F767">_xlfn.XLOOKUP(C767,customers!A766:$A$1001,customers!B766:$B$1001,,0)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4">
        <f>INDEX(products!$A$1:$G$49,MATCH(orders!$D767,products!$A$1:$A$49,0),MATCH(orders!K$1,products!$A$1:$G$1,0))</f>
        <v>1</v>
      </c>
      <c r="L767"/>
      <c r="M767"/>
      <c r="N767" t="str">
        <f t="shared" si="22"/>
        <v>Robusta</v>
      </c>
      <c r="O767" t="str">
        <f t="shared" si="23"/>
        <v>Medium</v>
      </c>
    </row>
    <row r="768" spans="1:15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 cm="1">
        <f t="array" ref="F768">_xlfn.XLOOKUP(C768,customers!A767:$A$1001,customers!B767:$B$1001,,0)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4">
        <f>INDEX(products!$A$1:$G$49,MATCH(orders!$D768,products!$A$1:$A$49,0),MATCH(orders!K$1,products!$A$1:$G$1,0))</f>
        <v>0.5</v>
      </c>
      <c r="L768"/>
      <c r="M768"/>
      <c r="N768" t="str">
        <f t="shared" si="22"/>
        <v>Arabica</v>
      </c>
      <c r="O768" t="str">
        <f t="shared" si="23"/>
        <v>Light</v>
      </c>
    </row>
    <row r="769" spans="1:15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e" cm="1">
        <f t="array" ref="F769">_xlfn.XLOOKUP(C769,customers!A768:$A$1001,customers!B768:$B$1001,,0)</f>
        <v>#N/A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4">
        <f>INDEX(products!$A$1:$G$49,MATCH(orders!$D769,products!$A$1:$A$49,0),MATCH(orders!K$1,products!$A$1:$G$1,0))</f>
        <v>2.5</v>
      </c>
      <c r="L769"/>
      <c r="M769"/>
      <c r="N769" t="str">
        <f t="shared" si="22"/>
        <v>Arabica</v>
      </c>
      <c r="O769" t="str">
        <f t="shared" si="23"/>
        <v>Light</v>
      </c>
    </row>
    <row r="770" spans="1:15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e" cm="1">
        <f t="array" ref="F770">_xlfn.XLOOKUP(C770,customers!A769:$A$1001,customers!B769:$B$1001,,0)</f>
        <v>#N/A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4">
        <f>INDEX(products!$A$1:$G$49,MATCH(orders!$D770,products!$A$1:$A$49,0),MATCH(orders!K$1,products!$A$1:$G$1,0))</f>
        <v>1</v>
      </c>
      <c r="L770"/>
      <c r="M770"/>
      <c r="N770" t="str">
        <f t="shared" si="22"/>
        <v>Robusta</v>
      </c>
      <c r="O770" t="str">
        <f t="shared" si="23"/>
        <v>Light</v>
      </c>
    </row>
    <row r="771" spans="1:15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 cm="1">
        <f t="array" ref="F771">_xlfn.XLOOKUP(C771,customers!A770:$A$1001,customers!B770:$B$1001,,0)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4">
        <f>INDEX(products!$A$1:$G$49,MATCH(orders!$D771,products!$A$1:$A$49,0),MATCH(orders!K$1,products!$A$1:$G$1,0))</f>
        <v>2.5</v>
      </c>
      <c r="L771"/>
      <c r="M771"/>
      <c r="N771" t="str">
        <f t="shared" ref="N771:N834" si="24">IF(I771="Rob", "Robusta",IF(I771="Exc","Excelsa",IF(I771="Ara","Arabica",IF(I771="Lib","Liberica",""))))</f>
        <v>Robusta</v>
      </c>
      <c r="O771" t="str">
        <f t="shared" ref="O771:O834" si="25">IF(J771="M","Medium", IF(J771="L","Light",IF(J771="D","Dark","")))</f>
        <v>Medium</v>
      </c>
    </row>
    <row r="772" spans="1:15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 cm="1">
        <f t="array" ref="F772">_xlfn.XLOOKUP(C772,customers!A771:$A$1001,customers!B771:$B$1001,,0)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4">
        <f>INDEX(products!$A$1:$G$49,MATCH(orders!$D772,products!$A$1:$A$49,0),MATCH(orders!K$1,products!$A$1:$G$1,0))</f>
        <v>1</v>
      </c>
      <c r="L772"/>
      <c r="M772"/>
      <c r="N772" t="str">
        <f t="shared" si="24"/>
        <v>Arabica</v>
      </c>
      <c r="O772" t="str">
        <f t="shared" si="25"/>
        <v>Dark</v>
      </c>
    </row>
    <row r="773" spans="1:15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 cm="1">
        <f t="array" ref="F773">_xlfn.XLOOKUP(C773,customers!A772:$A$1001,customers!B772:$B$1001,,0)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4">
        <f>INDEX(products!$A$1:$G$49,MATCH(orders!$D773,products!$A$1:$A$49,0),MATCH(orders!K$1,products!$A$1:$G$1,0))</f>
        <v>0.5</v>
      </c>
      <c r="L773"/>
      <c r="M773"/>
      <c r="N773" t="str">
        <f t="shared" si="24"/>
        <v>Robusta</v>
      </c>
      <c r="O773" t="str">
        <f t="shared" si="25"/>
        <v>Light</v>
      </c>
    </row>
    <row r="774" spans="1:15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 cm="1">
        <f t="array" ref="F774">_xlfn.XLOOKUP(C774,customers!A773:$A$1001,customers!B773:$B$1001,,0)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4">
        <f>INDEX(products!$A$1:$G$49,MATCH(orders!$D774,products!$A$1:$A$49,0),MATCH(orders!K$1,products!$A$1:$G$1,0))</f>
        <v>1</v>
      </c>
      <c r="L774"/>
      <c r="M774"/>
      <c r="N774" t="str">
        <f t="shared" si="24"/>
        <v>Excelsa</v>
      </c>
      <c r="O774" t="str">
        <f t="shared" si="25"/>
        <v>Medium</v>
      </c>
    </row>
    <row r="775" spans="1:15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 cm="1">
        <f t="array" ref="F775">_xlfn.XLOOKUP(C775,customers!A774:$A$1001,customers!B774:$B$1001,,0)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4">
        <f>INDEX(products!$A$1:$G$49,MATCH(orders!$D775,products!$A$1:$A$49,0),MATCH(orders!K$1,products!$A$1:$G$1,0))</f>
        <v>0.2</v>
      </c>
      <c r="L775"/>
      <c r="M775"/>
      <c r="N775" t="str">
        <f t="shared" si="24"/>
        <v>Liberica</v>
      </c>
      <c r="O775" t="str">
        <f t="shared" si="25"/>
        <v>Medium</v>
      </c>
    </row>
    <row r="776" spans="1:15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 cm="1">
        <f t="array" ref="F776">_xlfn.XLOOKUP(C776,customers!A775:$A$1001,customers!B775:$B$1001,,0)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4">
        <f>INDEX(products!$A$1:$G$49,MATCH(orders!$D776,products!$A$1:$A$49,0),MATCH(orders!K$1,products!$A$1:$G$1,0))</f>
        <v>1</v>
      </c>
      <c r="L776"/>
      <c r="M776"/>
      <c r="N776" t="str">
        <f t="shared" si="24"/>
        <v>Robusta</v>
      </c>
      <c r="O776" t="str">
        <f t="shared" si="25"/>
        <v>Medium</v>
      </c>
    </row>
    <row r="777" spans="1:15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 cm="1">
        <f t="array" ref="F777">_xlfn.XLOOKUP(C777,customers!A776:$A$1001,customers!B776:$B$1001,,0)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4">
        <f>INDEX(products!$A$1:$G$49,MATCH(orders!$D777,products!$A$1:$A$49,0),MATCH(orders!K$1,products!$A$1:$G$1,0))</f>
        <v>0.5</v>
      </c>
      <c r="L777"/>
      <c r="M777"/>
      <c r="N777" t="str">
        <f t="shared" si="24"/>
        <v>Excelsa</v>
      </c>
      <c r="O777" t="str">
        <f t="shared" si="25"/>
        <v>Light</v>
      </c>
    </row>
    <row r="778" spans="1:15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 cm="1">
        <f t="array" ref="F778">_xlfn.XLOOKUP(C778,customers!A777:$A$1001,customers!B777:$B$1001,,0)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4">
        <f>INDEX(products!$A$1:$G$49,MATCH(orders!$D778,products!$A$1:$A$49,0),MATCH(orders!K$1,products!$A$1:$G$1,0))</f>
        <v>0.5</v>
      </c>
      <c r="L778"/>
      <c r="M778"/>
      <c r="N778" t="str">
        <f t="shared" si="24"/>
        <v>Arabica</v>
      </c>
      <c r="O778" t="str">
        <f t="shared" si="25"/>
        <v>Medium</v>
      </c>
    </row>
    <row r="779" spans="1:15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 cm="1">
        <f t="array" ref="F779">_xlfn.XLOOKUP(C779,customers!A778:$A$1001,customers!B778:$B$1001,,0)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4">
        <f>INDEX(products!$A$1:$G$49,MATCH(orders!$D779,products!$A$1:$A$49,0),MATCH(orders!K$1,products!$A$1:$G$1,0))</f>
        <v>2.5</v>
      </c>
      <c r="L779"/>
      <c r="M779"/>
      <c r="N779" t="str">
        <f t="shared" si="24"/>
        <v>Arabica</v>
      </c>
      <c r="O779" t="str">
        <f t="shared" si="25"/>
        <v>Light</v>
      </c>
    </row>
    <row r="780" spans="1:15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 cm="1">
        <f t="array" ref="F780">_xlfn.XLOOKUP(C780,customers!A779:$A$1001,customers!B779:$B$1001,,0)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4">
        <f>INDEX(products!$A$1:$G$49,MATCH(orders!$D780,products!$A$1:$A$49,0),MATCH(orders!K$1,products!$A$1:$G$1,0))</f>
        <v>0.5</v>
      </c>
      <c r="L780"/>
      <c r="M780"/>
      <c r="N780" t="str">
        <f t="shared" si="24"/>
        <v>Liberica</v>
      </c>
      <c r="O780" t="str">
        <f t="shared" si="25"/>
        <v>Light</v>
      </c>
    </row>
    <row r="781" spans="1:15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 cm="1">
        <f t="array" ref="F781">_xlfn.XLOOKUP(C781,customers!A780:$A$1001,customers!B780:$B$1001,,0)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4">
        <f>INDEX(products!$A$1:$G$49,MATCH(orders!$D781,products!$A$1:$A$49,0),MATCH(orders!K$1,products!$A$1:$G$1,0))</f>
        <v>1</v>
      </c>
      <c r="L781"/>
      <c r="M781"/>
      <c r="N781" t="str">
        <f t="shared" si="24"/>
        <v>Liberica</v>
      </c>
      <c r="O781" t="str">
        <f t="shared" si="25"/>
        <v>Dark</v>
      </c>
    </row>
    <row r="782" spans="1:15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 cm="1">
        <f t="array" ref="F782">_xlfn.XLOOKUP(C782,customers!A781:$A$1001,customers!B781:$B$1001,,0)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4">
        <f>INDEX(products!$A$1:$G$49,MATCH(orders!$D782,products!$A$1:$A$49,0),MATCH(orders!K$1,products!$A$1:$G$1,0))</f>
        <v>1</v>
      </c>
      <c r="L782"/>
      <c r="M782"/>
      <c r="N782" t="str">
        <f t="shared" si="24"/>
        <v>Excelsa</v>
      </c>
      <c r="O782" t="str">
        <f t="shared" si="25"/>
        <v>Medium</v>
      </c>
    </row>
    <row r="783" spans="1:15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 cm="1">
        <f t="array" ref="F783">_xlfn.XLOOKUP(C783,customers!A782:$A$1001,customers!B782:$B$1001,,0)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4">
        <f>INDEX(products!$A$1:$G$49,MATCH(orders!$D783,products!$A$1:$A$49,0),MATCH(orders!K$1,products!$A$1:$G$1,0))</f>
        <v>2.5</v>
      </c>
      <c r="L783"/>
      <c r="M783"/>
      <c r="N783" t="str">
        <f t="shared" si="24"/>
        <v>Liberica</v>
      </c>
      <c r="O783" t="str">
        <f t="shared" si="25"/>
        <v>Light</v>
      </c>
    </row>
    <row r="784" spans="1:15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 cm="1">
        <f t="array" ref="F784">_xlfn.XLOOKUP(C784,customers!A783:$A$1001,customers!B783:$B$1001,,0)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4">
        <f>INDEX(products!$A$1:$G$49,MATCH(orders!$D784,products!$A$1:$A$49,0),MATCH(orders!K$1,products!$A$1:$G$1,0))</f>
        <v>0.2</v>
      </c>
      <c r="L784"/>
      <c r="M784"/>
      <c r="N784" t="str">
        <f t="shared" si="24"/>
        <v>Excelsa</v>
      </c>
      <c r="O784" t="str">
        <f t="shared" si="25"/>
        <v>Light</v>
      </c>
    </row>
    <row r="785" spans="1:15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 cm="1">
        <f t="array" ref="F785">_xlfn.XLOOKUP(C785,customers!A784:$A$1001,customers!B784:$B$1001,,0)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4">
        <f>INDEX(products!$A$1:$G$49,MATCH(orders!$D785,products!$A$1:$A$49,0),MATCH(orders!K$1,products!$A$1:$G$1,0))</f>
        <v>0.5</v>
      </c>
      <c r="L785"/>
      <c r="M785"/>
      <c r="N785" t="str">
        <f t="shared" si="24"/>
        <v>Liberica</v>
      </c>
      <c r="O785" t="str">
        <f t="shared" si="25"/>
        <v>Medium</v>
      </c>
    </row>
    <row r="786" spans="1:15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 cm="1">
        <f t="array" ref="F786">_xlfn.XLOOKUP(C786,customers!A785:$A$1001,customers!B785:$B$1001,,0)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4">
        <f>INDEX(products!$A$1:$G$49,MATCH(orders!$D786,products!$A$1:$A$49,0),MATCH(orders!K$1,products!$A$1:$G$1,0))</f>
        <v>1</v>
      </c>
      <c r="L786"/>
      <c r="M786"/>
      <c r="N786" t="str">
        <f t="shared" si="24"/>
        <v>Liberica</v>
      </c>
      <c r="O786" t="str">
        <f t="shared" si="25"/>
        <v>Light</v>
      </c>
    </row>
    <row r="787" spans="1:15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 cm="1">
        <f t="array" ref="F787">_xlfn.XLOOKUP(C787,customers!A786:$A$1001,customers!B786:$B$1001,,0)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4">
        <f>INDEX(products!$A$1:$G$49,MATCH(orders!$D787,products!$A$1:$A$49,0),MATCH(orders!K$1,products!$A$1:$G$1,0))</f>
        <v>2.5</v>
      </c>
      <c r="L787"/>
      <c r="M787"/>
      <c r="N787" t="str">
        <f t="shared" si="24"/>
        <v>Arabica</v>
      </c>
      <c r="O787" t="str">
        <f t="shared" si="25"/>
        <v>Dark</v>
      </c>
    </row>
    <row r="788" spans="1:15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 cm="1">
        <f t="array" ref="F788">_xlfn.XLOOKUP(C788,customers!A787:$A$1001,customers!B787:$B$1001,,0)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4">
        <f>INDEX(products!$A$1:$G$49,MATCH(orders!$D788,products!$A$1:$A$49,0),MATCH(orders!K$1,products!$A$1:$G$1,0))</f>
        <v>2.5</v>
      </c>
      <c r="L788"/>
      <c r="M788"/>
      <c r="N788" t="str">
        <f t="shared" si="24"/>
        <v>Excelsa</v>
      </c>
      <c r="O788" t="str">
        <f t="shared" si="25"/>
        <v>Dark</v>
      </c>
    </row>
    <row r="789" spans="1:15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 cm="1">
        <f t="array" ref="F789">_xlfn.XLOOKUP(C789,customers!A788:$A$1001,customers!B788:$B$1001,,0)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4">
        <f>INDEX(products!$A$1:$G$49,MATCH(orders!$D789,products!$A$1:$A$49,0),MATCH(orders!K$1,products!$A$1:$G$1,0))</f>
        <v>1</v>
      </c>
      <c r="L789"/>
      <c r="M789"/>
      <c r="N789" t="str">
        <f t="shared" si="24"/>
        <v>Excelsa</v>
      </c>
      <c r="O789" t="str">
        <f t="shared" si="25"/>
        <v>Medium</v>
      </c>
    </row>
    <row r="790" spans="1:15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 cm="1">
        <f t="array" ref="F790">_xlfn.XLOOKUP(C790,customers!A789:$A$1001,customers!B789:$B$1001,,0)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4">
        <f>INDEX(products!$A$1:$G$49,MATCH(orders!$D790,products!$A$1:$A$49,0),MATCH(orders!K$1,products!$A$1:$G$1,0))</f>
        <v>2.5</v>
      </c>
      <c r="L790"/>
      <c r="M790"/>
      <c r="N790" t="str">
        <f t="shared" si="24"/>
        <v>Robusta</v>
      </c>
      <c r="O790" t="str">
        <f t="shared" si="25"/>
        <v>Medium</v>
      </c>
    </row>
    <row r="791" spans="1:15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 cm="1">
        <f t="array" ref="F791">_xlfn.XLOOKUP(C791,customers!A790:$A$1001,customers!B790:$B$1001,,0)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4">
        <f>INDEX(products!$A$1:$G$49,MATCH(orders!$D791,products!$A$1:$A$49,0),MATCH(orders!K$1,products!$A$1:$G$1,0))</f>
        <v>1</v>
      </c>
      <c r="L791"/>
      <c r="M791"/>
      <c r="N791" t="str">
        <f t="shared" si="24"/>
        <v>Arabica</v>
      </c>
      <c r="O791" t="str">
        <f t="shared" si="25"/>
        <v>Light</v>
      </c>
    </row>
    <row r="792" spans="1:15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 cm="1">
        <f t="array" ref="F792">_xlfn.XLOOKUP(C792,customers!A791:$A$1001,customers!B791:$B$1001,,0)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4">
        <f>INDEX(products!$A$1:$G$49,MATCH(orders!$D792,products!$A$1:$A$49,0),MATCH(orders!K$1,products!$A$1:$G$1,0))</f>
        <v>0.5</v>
      </c>
      <c r="L792"/>
      <c r="M792"/>
      <c r="N792" t="str">
        <f t="shared" si="24"/>
        <v>Arabica</v>
      </c>
      <c r="O792" t="str">
        <f t="shared" si="25"/>
        <v>Light</v>
      </c>
    </row>
    <row r="793" spans="1:15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 cm="1">
        <f t="array" ref="F793">_xlfn.XLOOKUP(C793,customers!A792:$A$1001,customers!B792:$B$1001,,0)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4">
        <f>INDEX(products!$A$1:$G$49,MATCH(orders!$D793,products!$A$1:$A$49,0),MATCH(orders!K$1,products!$A$1:$G$1,0))</f>
        <v>0.2</v>
      </c>
      <c r="L793"/>
      <c r="M793"/>
      <c r="N793" t="str">
        <f t="shared" si="24"/>
        <v>Liberica</v>
      </c>
      <c r="O793" t="str">
        <f t="shared" si="25"/>
        <v>Light</v>
      </c>
    </row>
    <row r="794" spans="1:15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 cm="1">
        <f t="array" ref="F794">_xlfn.XLOOKUP(C794,customers!A793:$A$1001,customers!B793:$B$1001,,0)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4">
        <f>INDEX(products!$A$1:$G$49,MATCH(orders!$D794,products!$A$1:$A$49,0),MATCH(orders!K$1,products!$A$1:$G$1,0))</f>
        <v>0.5</v>
      </c>
      <c r="L794"/>
      <c r="M794"/>
      <c r="N794" t="str">
        <f t="shared" si="24"/>
        <v>Liberica</v>
      </c>
      <c r="O794" t="str">
        <f t="shared" si="25"/>
        <v>Medium</v>
      </c>
    </row>
    <row r="795" spans="1:15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 cm="1">
        <f t="array" ref="F795">_xlfn.XLOOKUP(C795,customers!A794:$A$1001,customers!B794:$B$1001,,0)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4">
        <f>INDEX(products!$A$1:$G$49,MATCH(orders!$D795,products!$A$1:$A$49,0),MATCH(orders!K$1,products!$A$1:$G$1,0))</f>
        <v>0.2</v>
      </c>
      <c r="L795"/>
      <c r="M795"/>
      <c r="N795" t="str">
        <f t="shared" si="24"/>
        <v>Robusta</v>
      </c>
      <c r="O795" t="str">
        <f t="shared" si="25"/>
        <v>Light</v>
      </c>
    </row>
    <row r="796" spans="1:15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 cm="1">
        <f t="array" ref="F796">_xlfn.XLOOKUP(C796,customers!A795:$A$1001,customers!B795:$B$1001,,0)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4">
        <f>INDEX(products!$A$1:$G$49,MATCH(orders!$D796,products!$A$1:$A$49,0),MATCH(orders!K$1,products!$A$1:$G$1,0))</f>
        <v>2.5</v>
      </c>
      <c r="L796"/>
      <c r="M796"/>
      <c r="N796" t="str">
        <f t="shared" si="24"/>
        <v>Arabica</v>
      </c>
      <c r="O796" t="str">
        <f t="shared" si="25"/>
        <v>Light</v>
      </c>
    </row>
    <row r="797" spans="1:15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 cm="1">
        <f t="array" ref="F797">_xlfn.XLOOKUP(C797,customers!A796:$A$1001,customers!B796:$B$1001,,0)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4">
        <f>INDEX(products!$A$1:$G$49,MATCH(orders!$D797,products!$A$1:$A$49,0),MATCH(orders!K$1,products!$A$1:$G$1,0))</f>
        <v>0.5</v>
      </c>
      <c r="L797"/>
      <c r="M797"/>
      <c r="N797" t="str">
        <f t="shared" si="24"/>
        <v>Robusta</v>
      </c>
      <c r="O797" t="str">
        <f t="shared" si="25"/>
        <v>Light</v>
      </c>
    </row>
    <row r="798" spans="1:15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 cm="1">
        <f t="array" ref="F798">_xlfn.XLOOKUP(C798,customers!A797:$A$1001,customers!B797:$B$1001,,0)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4">
        <f>INDEX(products!$A$1:$G$49,MATCH(orders!$D798,products!$A$1:$A$49,0),MATCH(orders!K$1,products!$A$1:$G$1,0))</f>
        <v>0.5</v>
      </c>
      <c r="L798"/>
      <c r="M798"/>
      <c r="N798" t="str">
        <f t="shared" si="24"/>
        <v>Liberica</v>
      </c>
      <c r="O798" t="str">
        <f t="shared" si="25"/>
        <v>Light</v>
      </c>
    </row>
    <row r="799" spans="1:15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 cm="1">
        <f t="array" ref="F799">_xlfn.XLOOKUP(C799,customers!A798:$A$1001,customers!B798:$B$1001,,0)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4">
        <f>INDEX(products!$A$1:$G$49,MATCH(orders!$D799,products!$A$1:$A$49,0),MATCH(orders!K$1,products!$A$1:$G$1,0))</f>
        <v>0.5</v>
      </c>
      <c r="L799"/>
      <c r="M799"/>
      <c r="N799" t="str">
        <f t="shared" si="24"/>
        <v>Arabica</v>
      </c>
      <c r="O799" t="str">
        <f t="shared" si="25"/>
        <v>Light</v>
      </c>
    </row>
    <row r="800" spans="1:15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 cm="1">
        <f t="array" ref="F800">_xlfn.XLOOKUP(C800,customers!A799:$A$1001,customers!B799:$B$1001,,0)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4">
        <f>INDEX(products!$A$1:$G$49,MATCH(orders!$D800,products!$A$1:$A$49,0),MATCH(orders!K$1,products!$A$1:$G$1,0))</f>
        <v>0.2</v>
      </c>
      <c r="L800"/>
      <c r="M800"/>
      <c r="N800" t="str">
        <f t="shared" si="24"/>
        <v>Robusta</v>
      </c>
      <c r="O800" t="str">
        <f t="shared" si="25"/>
        <v>Dark</v>
      </c>
    </row>
    <row r="801" spans="1:15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 cm="1">
        <f t="array" ref="F801">_xlfn.XLOOKUP(C801,customers!A800:$A$1001,customers!B800:$B$1001,,0)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4">
        <f>INDEX(products!$A$1:$G$49,MATCH(orders!$D801,products!$A$1:$A$49,0),MATCH(orders!K$1,products!$A$1:$G$1,0))</f>
        <v>1</v>
      </c>
      <c r="L801"/>
      <c r="M801"/>
      <c r="N801" t="str">
        <f t="shared" si="24"/>
        <v>Excelsa</v>
      </c>
      <c r="O801" t="str">
        <f t="shared" si="25"/>
        <v>Dark</v>
      </c>
    </row>
    <row r="802" spans="1:15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 cm="1">
        <f t="array" ref="F802">_xlfn.XLOOKUP(C802,customers!A801:$A$1001,customers!B801:$B$1001,,0)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4">
        <f>INDEX(products!$A$1:$G$49,MATCH(orders!$D802,products!$A$1:$A$49,0),MATCH(orders!K$1,products!$A$1:$G$1,0))</f>
        <v>0.2</v>
      </c>
      <c r="L802"/>
      <c r="M802"/>
      <c r="N802" t="str">
        <f t="shared" si="24"/>
        <v>Robusta</v>
      </c>
      <c r="O802" t="str">
        <f t="shared" si="25"/>
        <v>Dark</v>
      </c>
    </row>
    <row r="803" spans="1:15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 cm="1">
        <f t="array" ref="F803">_xlfn.XLOOKUP(C803,customers!A802:$A$1001,customers!B802:$B$1001,,0)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4">
        <f>INDEX(products!$A$1:$G$49,MATCH(orders!$D803,products!$A$1:$A$49,0),MATCH(orders!K$1,products!$A$1:$G$1,0))</f>
        <v>2.5</v>
      </c>
      <c r="L803"/>
      <c r="M803"/>
      <c r="N803" t="str">
        <f t="shared" si="24"/>
        <v>Robusta</v>
      </c>
      <c r="O803" t="str">
        <f t="shared" si="25"/>
        <v>Dark</v>
      </c>
    </row>
    <row r="804" spans="1:15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 cm="1">
        <f t="array" ref="F804">_xlfn.XLOOKUP(C804,customers!A803:$A$1001,customers!B803:$B$1001,,0)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4">
        <f>INDEX(products!$A$1:$G$49,MATCH(orders!$D804,products!$A$1:$A$49,0),MATCH(orders!K$1,products!$A$1:$G$1,0))</f>
        <v>0.2</v>
      </c>
      <c r="L804"/>
      <c r="M804"/>
      <c r="N804" t="str">
        <f t="shared" si="24"/>
        <v>Robusta</v>
      </c>
      <c r="O804" t="str">
        <f t="shared" si="25"/>
        <v>Dark</v>
      </c>
    </row>
    <row r="805" spans="1:15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 cm="1">
        <f t="array" ref="F805">_xlfn.XLOOKUP(C805,customers!A804:$A$1001,customers!B804:$B$1001,,0)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4">
        <f>INDEX(products!$A$1:$G$49,MATCH(orders!$D805,products!$A$1:$A$49,0),MATCH(orders!K$1,products!$A$1:$G$1,0))</f>
        <v>2.5</v>
      </c>
      <c r="L805"/>
      <c r="M805"/>
      <c r="N805" t="str">
        <f t="shared" si="24"/>
        <v>Excelsa</v>
      </c>
      <c r="O805" t="str">
        <f t="shared" si="25"/>
        <v>Medium</v>
      </c>
    </row>
    <row r="806" spans="1:15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 cm="1">
        <f t="array" ref="F806">_xlfn.XLOOKUP(C806,customers!A805:$A$1001,customers!B805:$B$1001,,0)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4">
        <f>INDEX(products!$A$1:$G$49,MATCH(orders!$D806,products!$A$1:$A$49,0),MATCH(orders!K$1,products!$A$1:$G$1,0))</f>
        <v>1</v>
      </c>
      <c r="L806"/>
      <c r="M806"/>
      <c r="N806" t="str">
        <f t="shared" si="24"/>
        <v>Robusta</v>
      </c>
      <c r="O806" t="str">
        <f t="shared" si="25"/>
        <v>Light</v>
      </c>
    </row>
    <row r="807" spans="1:15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 cm="1">
        <f t="array" ref="F807">_xlfn.XLOOKUP(C807,customers!A806:$A$1001,customers!B806:$B$1001,,0)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4">
        <f>INDEX(products!$A$1:$G$49,MATCH(orders!$D807,products!$A$1:$A$49,0),MATCH(orders!K$1,products!$A$1:$G$1,0))</f>
        <v>0.5</v>
      </c>
      <c r="L807"/>
      <c r="M807"/>
      <c r="N807" t="str">
        <f t="shared" si="24"/>
        <v>Robusta</v>
      </c>
      <c r="O807" t="str">
        <f t="shared" si="25"/>
        <v>Medium</v>
      </c>
    </row>
    <row r="808" spans="1:15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 cm="1">
        <f t="array" ref="F808">_xlfn.XLOOKUP(C808,customers!A807:$A$1001,customers!B807:$B$1001,,0)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4">
        <f>INDEX(products!$A$1:$G$49,MATCH(orders!$D808,products!$A$1:$A$49,0),MATCH(orders!K$1,products!$A$1:$G$1,0))</f>
        <v>0.2</v>
      </c>
      <c r="L808"/>
      <c r="M808"/>
      <c r="N808" t="str">
        <f t="shared" si="24"/>
        <v>Liberica</v>
      </c>
      <c r="O808" t="str">
        <f t="shared" si="25"/>
        <v>Dark</v>
      </c>
    </row>
    <row r="809" spans="1:15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 cm="1">
        <f t="array" ref="F809">_xlfn.XLOOKUP(C809,customers!A808:$A$1001,customers!B808:$B$1001,,0)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4">
        <f>INDEX(products!$A$1:$G$49,MATCH(orders!$D809,products!$A$1:$A$49,0),MATCH(orders!K$1,products!$A$1:$G$1,0))</f>
        <v>0.5</v>
      </c>
      <c r="L809"/>
      <c r="M809"/>
      <c r="N809" t="str">
        <f t="shared" si="24"/>
        <v>Liberica</v>
      </c>
      <c r="O809" t="str">
        <f t="shared" si="25"/>
        <v>Dark</v>
      </c>
    </row>
    <row r="810" spans="1:15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 cm="1">
        <f t="array" ref="F810">_xlfn.XLOOKUP(C810,customers!A809:$A$1001,customers!B809:$B$1001,,0)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4">
        <f>INDEX(products!$A$1:$G$49,MATCH(orders!$D810,products!$A$1:$A$49,0),MATCH(orders!K$1,products!$A$1:$G$1,0))</f>
        <v>2.5</v>
      </c>
      <c r="L810"/>
      <c r="M810"/>
      <c r="N810" t="str">
        <f t="shared" si="24"/>
        <v>Robusta</v>
      </c>
      <c r="O810" t="str">
        <f t="shared" si="25"/>
        <v>Light</v>
      </c>
    </row>
    <row r="811" spans="1:15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 cm="1">
        <f t="array" ref="F811">_xlfn.XLOOKUP(C811,customers!A810:$A$1001,customers!B810:$B$1001,,0)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4">
        <f>INDEX(products!$A$1:$G$49,MATCH(orders!$D811,products!$A$1:$A$49,0),MATCH(orders!K$1,products!$A$1:$G$1,0))</f>
        <v>0.2</v>
      </c>
      <c r="L811"/>
      <c r="M811"/>
      <c r="N811" t="str">
        <f t="shared" si="24"/>
        <v>Robusta</v>
      </c>
      <c r="O811" t="str">
        <f t="shared" si="25"/>
        <v>Dark</v>
      </c>
    </row>
    <row r="812" spans="1:15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 cm="1">
        <f t="array" ref="F812">_xlfn.XLOOKUP(C812,customers!A811:$A$1001,customers!B811:$B$1001,,0)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4">
        <f>INDEX(products!$A$1:$G$49,MATCH(orders!$D812,products!$A$1:$A$49,0),MATCH(orders!K$1,products!$A$1:$G$1,0))</f>
        <v>0.5</v>
      </c>
      <c r="L812"/>
      <c r="M812"/>
      <c r="N812" t="str">
        <f t="shared" si="24"/>
        <v>Liberica</v>
      </c>
      <c r="O812" t="str">
        <f t="shared" si="25"/>
        <v>Light</v>
      </c>
    </row>
    <row r="813" spans="1:15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 cm="1">
        <f t="array" ref="F813">_xlfn.XLOOKUP(C813,customers!A812:$A$1001,customers!B812:$B$1001,,0)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4">
        <f>INDEX(products!$A$1:$G$49,MATCH(orders!$D813,products!$A$1:$A$49,0),MATCH(orders!K$1,products!$A$1:$G$1,0))</f>
        <v>1</v>
      </c>
      <c r="L813"/>
      <c r="M813"/>
      <c r="N813" t="str">
        <f t="shared" si="24"/>
        <v>Arabica</v>
      </c>
      <c r="O813" t="str">
        <f t="shared" si="25"/>
        <v>Medium</v>
      </c>
    </row>
    <row r="814" spans="1:15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 cm="1">
        <f t="array" ref="F814">_xlfn.XLOOKUP(C814,customers!A813:$A$1001,customers!B813:$B$1001,,0)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4">
        <f>INDEX(products!$A$1:$G$49,MATCH(orders!$D814,products!$A$1:$A$49,0),MATCH(orders!K$1,products!$A$1:$G$1,0))</f>
        <v>2.5</v>
      </c>
      <c r="L814"/>
      <c r="M814"/>
      <c r="N814" t="str">
        <f t="shared" si="24"/>
        <v>Liberica</v>
      </c>
      <c r="O814" t="str">
        <f t="shared" si="25"/>
        <v>Dark</v>
      </c>
    </row>
    <row r="815" spans="1:15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 cm="1">
        <f t="array" ref="F815">_xlfn.XLOOKUP(C815,customers!A814:$A$1001,customers!B814:$B$1001,,0)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4">
        <f>INDEX(products!$A$1:$G$49,MATCH(orders!$D815,products!$A$1:$A$49,0),MATCH(orders!K$1,products!$A$1:$G$1,0))</f>
        <v>2.5</v>
      </c>
      <c r="L815"/>
      <c r="M815"/>
      <c r="N815" t="str">
        <f t="shared" si="24"/>
        <v>Excelsa</v>
      </c>
      <c r="O815" t="str">
        <f t="shared" si="25"/>
        <v>Medium</v>
      </c>
    </row>
    <row r="816" spans="1:15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 cm="1">
        <f t="array" ref="F816">_xlfn.XLOOKUP(C816,customers!A815:$A$1001,customers!B815:$B$1001,,0)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4">
        <f>INDEX(products!$A$1:$G$49,MATCH(orders!$D816,products!$A$1:$A$49,0),MATCH(orders!K$1,products!$A$1:$G$1,0))</f>
        <v>0.2</v>
      </c>
      <c r="L816"/>
      <c r="M816"/>
      <c r="N816" t="str">
        <f t="shared" si="24"/>
        <v>Excelsa</v>
      </c>
      <c r="O816" t="str">
        <f t="shared" si="25"/>
        <v>Light</v>
      </c>
    </row>
    <row r="817" spans="1:15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 cm="1">
        <f t="array" ref="F817">_xlfn.XLOOKUP(C817,customers!A816:$A$1001,customers!B816:$B$1001,,0)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4">
        <f>INDEX(products!$A$1:$G$49,MATCH(orders!$D817,products!$A$1:$A$49,0),MATCH(orders!K$1,products!$A$1:$G$1,0))</f>
        <v>0.5</v>
      </c>
      <c r="L817"/>
      <c r="M817"/>
      <c r="N817" t="str">
        <f t="shared" si="24"/>
        <v>Robusta</v>
      </c>
      <c r="O817" t="str">
        <f t="shared" si="25"/>
        <v>Medium</v>
      </c>
    </row>
    <row r="818" spans="1:15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 cm="1">
        <f t="array" ref="F818">_xlfn.XLOOKUP(C818,customers!A817:$A$1001,customers!B817:$B$1001,,0)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4">
        <f>INDEX(products!$A$1:$G$49,MATCH(orders!$D818,products!$A$1:$A$49,0),MATCH(orders!K$1,products!$A$1:$G$1,0))</f>
        <v>0.5</v>
      </c>
      <c r="L818"/>
      <c r="M818"/>
      <c r="N818" t="str">
        <f t="shared" si="24"/>
        <v>Liberica</v>
      </c>
      <c r="O818" t="str">
        <f t="shared" si="25"/>
        <v>Light</v>
      </c>
    </row>
    <row r="819" spans="1:15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 cm="1">
        <f t="array" ref="F819">_xlfn.XLOOKUP(C819,customers!A818:$A$1001,customers!B818:$B$1001,,0)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4">
        <f>INDEX(products!$A$1:$G$49,MATCH(orders!$D819,products!$A$1:$A$49,0),MATCH(orders!K$1,products!$A$1:$G$1,0))</f>
        <v>0.5</v>
      </c>
      <c r="L819"/>
      <c r="M819"/>
      <c r="N819" t="str">
        <f t="shared" si="24"/>
        <v>Liberica</v>
      </c>
      <c r="O819" t="str">
        <f t="shared" si="25"/>
        <v>Dark</v>
      </c>
    </row>
    <row r="820" spans="1:15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 cm="1">
        <f t="array" ref="F820">_xlfn.XLOOKUP(C820,customers!A819:$A$1001,customers!B819:$B$1001,,0)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4">
        <f>INDEX(products!$A$1:$G$49,MATCH(orders!$D820,products!$A$1:$A$49,0),MATCH(orders!K$1,products!$A$1:$G$1,0))</f>
        <v>1</v>
      </c>
      <c r="L820"/>
      <c r="M820"/>
      <c r="N820" t="str">
        <f t="shared" si="24"/>
        <v>Liberica</v>
      </c>
      <c r="O820" t="str">
        <f t="shared" si="25"/>
        <v>Light</v>
      </c>
    </row>
    <row r="821" spans="1:15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 cm="1">
        <f t="array" ref="F821">_xlfn.XLOOKUP(C821,customers!A820:$A$1001,customers!B820:$B$1001,,0)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4">
        <f>INDEX(products!$A$1:$G$49,MATCH(orders!$D821,products!$A$1:$A$49,0),MATCH(orders!K$1,products!$A$1:$G$1,0))</f>
        <v>0.2</v>
      </c>
      <c r="L821"/>
      <c r="M821"/>
      <c r="N821" t="str">
        <f t="shared" si="24"/>
        <v>Liberica</v>
      </c>
      <c r="O821" t="str">
        <f t="shared" si="25"/>
        <v>Light</v>
      </c>
    </row>
    <row r="822" spans="1:15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 cm="1">
        <f t="array" ref="F822">_xlfn.XLOOKUP(C822,customers!A821:$A$1001,customers!B821:$B$1001,,0)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4">
        <f>INDEX(products!$A$1:$G$49,MATCH(orders!$D822,products!$A$1:$A$49,0),MATCH(orders!K$1,products!$A$1:$G$1,0))</f>
        <v>1</v>
      </c>
      <c r="L822"/>
      <c r="M822"/>
      <c r="N822" t="str">
        <f t="shared" si="24"/>
        <v>Excelsa</v>
      </c>
      <c r="O822" t="str">
        <f t="shared" si="25"/>
        <v>Medium</v>
      </c>
    </row>
    <row r="823" spans="1:15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 cm="1">
        <f t="array" ref="F823">_xlfn.XLOOKUP(C823,customers!A822:$A$1001,customers!B822:$B$1001,,0)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4">
        <f>INDEX(products!$A$1:$G$49,MATCH(orders!$D823,products!$A$1:$A$49,0),MATCH(orders!K$1,products!$A$1:$G$1,0))</f>
        <v>0.5</v>
      </c>
      <c r="L823"/>
      <c r="M823"/>
      <c r="N823" t="str">
        <f t="shared" si="24"/>
        <v>Robusta</v>
      </c>
      <c r="O823" t="str">
        <f t="shared" si="25"/>
        <v>Dark</v>
      </c>
    </row>
    <row r="824" spans="1:15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 cm="1">
        <f t="array" ref="F824">_xlfn.XLOOKUP(C824,customers!A823:$A$1001,customers!B823:$B$1001,,0)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4">
        <f>INDEX(products!$A$1:$G$49,MATCH(orders!$D824,products!$A$1:$A$49,0),MATCH(orders!K$1,products!$A$1:$G$1,0))</f>
        <v>2.5</v>
      </c>
      <c r="L824"/>
      <c r="M824"/>
      <c r="N824" t="str">
        <f t="shared" si="24"/>
        <v>Excelsa</v>
      </c>
      <c r="O824" t="str">
        <f t="shared" si="25"/>
        <v>Light</v>
      </c>
    </row>
    <row r="825" spans="1:15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 cm="1">
        <f t="array" ref="F825">_xlfn.XLOOKUP(C825,customers!A824:$A$1001,customers!B824:$B$1001,,0)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4">
        <f>INDEX(products!$A$1:$G$49,MATCH(orders!$D825,products!$A$1:$A$49,0),MATCH(orders!K$1,products!$A$1:$G$1,0))</f>
        <v>1</v>
      </c>
      <c r="L825"/>
      <c r="M825"/>
      <c r="N825" t="str">
        <f t="shared" si="24"/>
        <v>Liberica</v>
      </c>
      <c r="O825" t="str">
        <f t="shared" si="25"/>
        <v>Light</v>
      </c>
    </row>
    <row r="826" spans="1:15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 cm="1">
        <f t="array" ref="F826">_xlfn.XLOOKUP(C826,customers!A825:$A$1001,customers!B825:$B$1001,,0)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4">
        <f>INDEX(products!$A$1:$G$49,MATCH(orders!$D826,products!$A$1:$A$49,0),MATCH(orders!K$1,products!$A$1:$G$1,0))</f>
        <v>0.2</v>
      </c>
      <c r="L826"/>
      <c r="M826"/>
      <c r="N826" t="str">
        <f t="shared" si="24"/>
        <v>Arabica</v>
      </c>
      <c r="O826" t="str">
        <f t="shared" si="25"/>
        <v>Medium</v>
      </c>
    </row>
    <row r="827" spans="1:15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 cm="1">
        <f t="array" ref="F827">_xlfn.XLOOKUP(C827,customers!A826:$A$1001,customers!B826:$B$1001,,0)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4">
        <f>INDEX(products!$A$1:$G$49,MATCH(orders!$D827,products!$A$1:$A$49,0),MATCH(orders!K$1,products!$A$1:$G$1,0))</f>
        <v>1</v>
      </c>
      <c r="L827"/>
      <c r="M827"/>
      <c r="N827" t="str">
        <f t="shared" si="24"/>
        <v>Arabica</v>
      </c>
      <c r="O827" t="str">
        <f t="shared" si="25"/>
        <v>Dark</v>
      </c>
    </row>
    <row r="828" spans="1:15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 cm="1">
        <f t="array" ref="F828">_xlfn.XLOOKUP(C828,customers!A827:$A$1001,customers!B827:$B$1001,,0)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4">
        <f>INDEX(products!$A$1:$G$49,MATCH(orders!$D828,products!$A$1:$A$49,0),MATCH(orders!K$1,products!$A$1:$G$1,0))</f>
        <v>0.5</v>
      </c>
      <c r="L828"/>
      <c r="M828"/>
      <c r="N828" t="str">
        <f t="shared" si="24"/>
        <v>Excelsa</v>
      </c>
      <c r="O828" t="str">
        <f t="shared" si="25"/>
        <v>Medium</v>
      </c>
    </row>
    <row r="829" spans="1:15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 cm="1">
        <f t="array" ref="F829">_xlfn.XLOOKUP(C829,customers!A828:$A$1001,customers!B828:$B$1001,,0)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4">
        <f>INDEX(products!$A$1:$G$49,MATCH(orders!$D829,products!$A$1:$A$49,0),MATCH(orders!K$1,products!$A$1:$G$1,0))</f>
        <v>0.2</v>
      </c>
      <c r="L829"/>
      <c r="M829"/>
      <c r="N829" t="str">
        <f t="shared" si="24"/>
        <v>Excelsa</v>
      </c>
      <c r="O829" t="str">
        <f t="shared" si="25"/>
        <v>Medium</v>
      </c>
    </row>
    <row r="830" spans="1:15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 cm="1">
        <f t="array" ref="F830">_xlfn.XLOOKUP(C830,customers!A829:$A$1001,customers!B829:$B$1001,,0)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4">
        <f>INDEX(products!$A$1:$G$49,MATCH(orders!$D830,products!$A$1:$A$49,0),MATCH(orders!K$1,products!$A$1:$G$1,0))</f>
        <v>2.5</v>
      </c>
      <c r="L830"/>
      <c r="M830"/>
      <c r="N830" t="str">
        <f t="shared" si="24"/>
        <v>Arabica</v>
      </c>
      <c r="O830" t="str">
        <f t="shared" si="25"/>
        <v>Dark</v>
      </c>
    </row>
    <row r="831" spans="1:15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 cm="1">
        <f t="array" ref="F831">_xlfn.XLOOKUP(C831,customers!A830:$A$1001,customers!B830:$B$1001,,0)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4">
        <f>INDEX(products!$A$1:$G$49,MATCH(orders!$D831,products!$A$1:$A$49,0),MATCH(orders!K$1,products!$A$1:$G$1,0))</f>
        <v>0.2</v>
      </c>
      <c r="L831"/>
      <c r="M831"/>
      <c r="N831" t="str">
        <f t="shared" si="24"/>
        <v>Arabica</v>
      </c>
      <c r="O831" t="str">
        <f t="shared" si="25"/>
        <v>Dark</v>
      </c>
    </row>
    <row r="832" spans="1:15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 cm="1">
        <f t="array" ref="F832">_xlfn.XLOOKUP(C832,customers!A831:$A$1001,customers!B831:$B$1001,,0)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4">
        <f>INDEX(products!$A$1:$G$49,MATCH(orders!$D832,products!$A$1:$A$49,0),MATCH(orders!K$1,products!$A$1:$G$1,0))</f>
        <v>1</v>
      </c>
      <c r="L832"/>
      <c r="M832"/>
      <c r="N832" t="str">
        <f t="shared" si="24"/>
        <v>Excelsa</v>
      </c>
      <c r="O832" t="str">
        <f t="shared" si="25"/>
        <v>Medium</v>
      </c>
    </row>
    <row r="833" spans="1:15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 cm="1">
        <f t="array" ref="F833">_xlfn.XLOOKUP(C833,customers!A832:$A$1001,customers!B832:$B$1001,,0)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4">
        <f>INDEX(products!$A$1:$G$49,MATCH(orders!$D833,products!$A$1:$A$49,0),MATCH(orders!K$1,products!$A$1:$G$1,0))</f>
        <v>0.2</v>
      </c>
      <c r="L833"/>
      <c r="M833"/>
      <c r="N833" t="str">
        <f t="shared" si="24"/>
        <v>Arabica</v>
      </c>
      <c r="O833" t="str">
        <f t="shared" si="25"/>
        <v>Dark</v>
      </c>
    </row>
    <row r="834" spans="1:15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 cm="1">
        <f t="array" ref="F834">_xlfn.XLOOKUP(C834,customers!A833:$A$1001,customers!B833:$B$1001,,0)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4">
        <f>INDEX(products!$A$1:$G$49,MATCH(orders!$D834,products!$A$1:$A$49,0),MATCH(orders!K$1,products!$A$1:$G$1,0))</f>
        <v>1</v>
      </c>
      <c r="L834"/>
      <c r="M834"/>
      <c r="N834" t="str">
        <f t="shared" si="24"/>
        <v>Robusta</v>
      </c>
      <c r="O834" t="str">
        <f t="shared" si="25"/>
        <v>Medium</v>
      </c>
    </row>
    <row r="835" spans="1:15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 cm="1">
        <f t="array" ref="F835">_xlfn.XLOOKUP(C835,customers!A834:$A$1001,customers!B834:$B$1001,,0)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4">
        <f>INDEX(products!$A$1:$G$49,MATCH(orders!$D835,products!$A$1:$A$49,0),MATCH(orders!K$1,products!$A$1:$G$1,0))</f>
        <v>2.5</v>
      </c>
      <c r="L835"/>
      <c r="M835"/>
      <c r="N835" t="str">
        <f t="shared" ref="N835:N898" si="26">IF(I835="Rob", "Robusta",IF(I835="Exc","Excelsa",IF(I835="Ara","Arabica",IF(I835="Lib","Liberica",""))))</f>
        <v>Robusta</v>
      </c>
      <c r="O835" t="str">
        <f t="shared" ref="O835:O898" si="27">IF(J835="M","Medium", IF(J835="L","Light",IF(J835="D","Dark","")))</f>
        <v>Dark</v>
      </c>
    </row>
    <row r="836" spans="1:15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 cm="1">
        <f t="array" ref="F836">_xlfn.XLOOKUP(C836,customers!A835:$A$1001,customers!B835:$B$1001,,0)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4">
        <f>INDEX(products!$A$1:$G$49,MATCH(orders!$D836,products!$A$1:$A$49,0),MATCH(orders!K$1,products!$A$1:$G$1,0))</f>
        <v>2.5</v>
      </c>
      <c r="L836"/>
      <c r="M836"/>
      <c r="N836" t="str">
        <f t="shared" si="26"/>
        <v>Arabica</v>
      </c>
      <c r="O836" t="str">
        <f t="shared" si="27"/>
        <v>Dark</v>
      </c>
    </row>
    <row r="837" spans="1:15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 cm="1">
        <f t="array" ref="F837">_xlfn.XLOOKUP(C837,customers!A836:$A$1001,customers!B836:$B$1001,,0)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4">
        <f>INDEX(products!$A$1:$G$49,MATCH(orders!$D837,products!$A$1:$A$49,0),MATCH(orders!K$1,products!$A$1:$G$1,0))</f>
        <v>0.5</v>
      </c>
      <c r="L837"/>
      <c r="M837"/>
      <c r="N837" t="str">
        <f t="shared" si="26"/>
        <v>Excelsa</v>
      </c>
      <c r="O837" t="str">
        <f t="shared" si="27"/>
        <v>Light</v>
      </c>
    </row>
    <row r="838" spans="1:15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 cm="1">
        <f t="array" ref="F838">_xlfn.XLOOKUP(C838,customers!A837:$A$1001,customers!B837:$B$1001,,0)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4">
        <f>INDEX(products!$A$1:$G$49,MATCH(orders!$D838,products!$A$1:$A$49,0),MATCH(orders!K$1,products!$A$1:$G$1,0))</f>
        <v>0.2</v>
      </c>
      <c r="L838"/>
      <c r="M838"/>
      <c r="N838" t="str">
        <f t="shared" si="26"/>
        <v>Arabica</v>
      </c>
      <c r="O838" t="str">
        <f t="shared" si="27"/>
        <v>Dark</v>
      </c>
    </row>
    <row r="839" spans="1:15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e" cm="1">
        <f t="array" ref="F839">_xlfn.XLOOKUP(C839,customers!A838:$A$1001,customers!B838:$B$1001,,0)</f>
        <v>#N/A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4">
        <f>INDEX(products!$A$1:$G$49,MATCH(orders!$D839,products!$A$1:$A$49,0),MATCH(orders!K$1,products!$A$1:$G$1,0))</f>
        <v>2.5</v>
      </c>
      <c r="L839"/>
      <c r="M839"/>
      <c r="N839" t="str">
        <f t="shared" si="26"/>
        <v>Liberica</v>
      </c>
      <c r="O839" t="str">
        <f t="shared" si="27"/>
        <v>Medium</v>
      </c>
    </row>
    <row r="840" spans="1:15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 cm="1">
        <f t="array" ref="F840">_xlfn.XLOOKUP(C840,customers!A839:$A$1001,customers!B839:$B$1001,,0)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4">
        <f>INDEX(products!$A$1:$G$49,MATCH(orders!$D840,products!$A$1:$A$49,0),MATCH(orders!K$1,products!$A$1:$G$1,0))</f>
        <v>2.5</v>
      </c>
      <c r="L840"/>
      <c r="M840"/>
      <c r="N840" t="str">
        <f t="shared" si="26"/>
        <v>Arabica</v>
      </c>
      <c r="O840" t="str">
        <f t="shared" si="27"/>
        <v>Dark</v>
      </c>
    </row>
    <row r="841" spans="1:15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 cm="1">
        <f t="array" ref="F841">_xlfn.XLOOKUP(C841,customers!A840:$A$1001,customers!B840:$B$1001,,0)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4">
        <f>INDEX(products!$A$1:$G$49,MATCH(orders!$D841,products!$A$1:$A$49,0),MATCH(orders!K$1,products!$A$1:$G$1,0))</f>
        <v>0.5</v>
      </c>
      <c r="L841"/>
      <c r="M841"/>
      <c r="N841" t="str">
        <f t="shared" si="26"/>
        <v>Excelsa</v>
      </c>
      <c r="O841" t="str">
        <f t="shared" si="27"/>
        <v>Medium</v>
      </c>
    </row>
    <row r="842" spans="1:15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 cm="1">
        <f t="array" ref="F842">_xlfn.XLOOKUP(C842,customers!A841:$A$1001,customers!B841:$B$1001,,0)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4">
        <f>INDEX(products!$A$1:$G$49,MATCH(orders!$D842,products!$A$1:$A$49,0),MATCH(orders!K$1,products!$A$1:$G$1,0))</f>
        <v>0.5</v>
      </c>
      <c r="L842"/>
      <c r="M842"/>
      <c r="N842" t="str">
        <f t="shared" si="26"/>
        <v>Robusta</v>
      </c>
      <c r="O842" t="str">
        <f t="shared" si="27"/>
        <v>Light</v>
      </c>
    </row>
    <row r="843" spans="1:15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 cm="1">
        <f t="array" ref="F843">_xlfn.XLOOKUP(C843,customers!A842:$A$1001,customers!B842:$B$1001,,0)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4">
        <f>INDEX(products!$A$1:$G$49,MATCH(orders!$D843,products!$A$1:$A$49,0),MATCH(orders!K$1,products!$A$1:$G$1,0))</f>
        <v>0.2</v>
      </c>
      <c r="L843"/>
      <c r="M843"/>
      <c r="N843" t="str">
        <f t="shared" si="26"/>
        <v>Liberica</v>
      </c>
      <c r="O843" t="str">
        <f t="shared" si="27"/>
        <v>Medium</v>
      </c>
    </row>
    <row r="844" spans="1:15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e" cm="1">
        <f t="array" ref="F844">_xlfn.XLOOKUP(C844,customers!A843:$A$1001,customers!B843:$B$1001,,0)</f>
        <v>#N/A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4">
        <f>INDEX(products!$A$1:$G$49,MATCH(orders!$D844,products!$A$1:$A$49,0),MATCH(orders!K$1,products!$A$1:$G$1,0))</f>
        <v>0.2</v>
      </c>
      <c r="L844"/>
      <c r="M844"/>
      <c r="N844" t="str">
        <f t="shared" si="26"/>
        <v>Excelsa</v>
      </c>
      <c r="O844" t="str">
        <f t="shared" si="27"/>
        <v>Medium</v>
      </c>
    </row>
    <row r="845" spans="1:15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 cm="1">
        <f t="array" ref="F845">_xlfn.XLOOKUP(C845,customers!A844:$A$1001,customers!B844:$B$1001,,0)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4">
        <f>INDEX(products!$A$1:$G$49,MATCH(orders!$D845,products!$A$1:$A$49,0),MATCH(orders!K$1,products!$A$1:$G$1,0))</f>
        <v>0.2</v>
      </c>
      <c r="L845"/>
      <c r="M845"/>
      <c r="N845" t="str">
        <f t="shared" si="26"/>
        <v>Excelsa</v>
      </c>
      <c r="O845" t="str">
        <f t="shared" si="27"/>
        <v>Medium</v>
      </c>
    </row>
    <row r="846" spans="1:15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 cm="1">
        <f t="array" ref="F846">_xlfn.XLOOKUP(C846,customers!A845:$A$1001,customers!B845:$B$1001,,0)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4">
        <f>INDEX(products!$A$1:$G$49,MATCH(orders!$D846,products!$A$1:$A$49,0),MATCH(orders!K$1,products!$A$1:$G$1,0))</f>
        <v>0.5</v>
      </c>
      <c r="L846"/>
      <c r="M846"/>
      <c r="N846" t="str">
        <f t="shared" si="26"/>
        <v>Arabica</v>
      </c>
      <c r="O846" t="str">
        <f t="shared" si="27"/>
        <v>Dark</v>
      </c>
    </row>
    <row r="847" spans="1:15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 cm="1">
        <f t="array" ref="F847">_xlfn.XLOOKUP(C847,customers!A846:$A$1001,customers!B846:$B$1001,,0)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4">
        <f>INDEX(products!$A$1:$G$49,MATCH(orders!$D847,products!$A$1:$A$49,0),MATCH(orders!K$1,products!$A$1:$G$1,0))</f>
        <v>2.5</v>
      </c>
      <c r="L847"/>
      <c r="M847"/>
      <c r="N847" t="str">
        <f t="shared" si="26"/>
        <v>Excelsa</v>
      </c>
      <c r="O847" t="str">
        <f t="shared" si="27"/>
        <v>Dark</v>
      </c>
    </row>
    <row r="848" spans="1:15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 cm="1">
        <f t="array" ref="F848">_xlfn.XLOOKUP(C848,customers!A847:$A$1001,customers!B847:$B$1001,,0)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4">
        <f>INDEX(products!$A$1:$G$49,MATCH(orders!$D848,products!$A$1:$A$49,0),MATCH(orders!K$1,products!$A$1:$G$1,0))</f>
        <v>2.5</v>
      </c>
      <c r="L848"/>
      <c r="M848"/>
      <c r="N848" t="str">
        <f t="shared" si="26"/>
        <v>Arabica</v>
      </c>
      <c r="O848" t="str">
        <f t="shared" si="27"/>
        <v>Medium</v>
      </c>
    </row>
    <row r="849" spans="1:15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 cm="1">
        <f t="array" ref="F849">_xlfn.XLOOKUP(C849,customers!A848:$A$1001,customers!B848:$B$1001,,0)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4">
        <f>INDEX(products!$A$1:$G$49,MATCH(orders!$D849,products!$A$1:$A$49,0),MATCH(orders!K$1,products!$A$1:$G$1,0))</f>
        <v>0.2</v>
      </c>
      <c r="L849"/>
      <c r="M849"/>
      <c r="N849" t="str">
        <f t="shared" si="26"/>
        <v>Arabica</v>
      </c>
      <c r="O849" t="str">
        <f t="shared" si="27"/>
        <v>Dark</v>
      </c>
    </row>
    <row r="850" spans="1:15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 cm="1">
        <f t="array" ref="F850">_xlfn.XLOOKUP(C850,customers!A849:$A$1001,customers!B849:$B$1001,,0)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4">
        <f>INDEX(products!$A$1:$G$49,MATCH(orders!$D850,products!$A$1:$A$49,0),MATCH(orders!K$1,products!$A$1:$G$1,0))</f>
        <v>0.5</v>
      </c>
      <c r="L850"/>
      <c r="M850"/>
      <c r="N850" t="str">
        <f t="shared" si="26"/>
        <v>Excelsa</v>
      </c>
      <c r="O850" t="str">
        <f t="shared" si="27"/>
        <v>Light</v>
      </c>
    </row>
    <row r="851" spans="1:15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 cm="1">
        <f t="array" ref="F851">_xlfn.XLOOKUP(C851,customers!A850:$A$1001,customers!B850:$B$1001,,0)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4">
        <f>INDEX(products!$A$1:$G$49,MATCH(orders!$D851,products!$A$1:$A$49,0),MATCH(orders!K$1,products!$A$1:$G$1,0))</f>
        <v>0.2</v>
      </c>
      <c r="L851"/>
      <c r="M851"/>
      <c r="N851" t="str">
        <f t="shared" si="26"/>
        <v>Arabica</v>
      </c>
      <c r="O851" t="str">
        <f t="shared" si="27"/>
        <v>Light</v>
      </c>
    </row>
    <row r="852" spans="1:15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 cm="1">
        <f t="array" ref="F852">_xlfn.XLOOKUP(C852,customers!A851:$A$1001,customers!B851:$B$1001,,0)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4">
        <f>INDEX(products!$A$1:$G$49,MATCH(orders!$D852,products!$A$1:$A$49,0),MATCH(orders!K$1,products!$A$1:$G$1,0))</f>
        <v>0.2</v>
      </c>
      <c r="L852"/>
      <c r="M852"/>
      <c r="N852" t="str">
        <f t="shared" si="26"/>
        <v>Arabica</v>
      </c>
      <c r="O852" t="str">
        <f t="shared" si="27"/>
        <v>Medium</v>
      </c>
    </row>
    <row r="853" spans="1:15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 cm="1">
        <f t="array" ref="F853">_xlfn.XLOOKUP(C853,customers!A852:$A$1001,customers!B852:$B$1001,,0)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4">
        <f>INDEX(products!$A$1:$G$49,MATCH(orders!$D853,products!$A$1:$A$49,0),MATCH(orders!K$1,products!$A$1:$G$1,0))</f>
        <v>0.5</v>
      </c>
      <c r="L853"/>
      <c r="M853"/>
      <c r="N853" t="str">
        <f t="shared" si="26"/>
        <v>Liberica</v>
      </c>
      <c r="O853" t="str">
        <f t="shared" si="27"/>
        <v>Dark</v>
      </c>
    </row>
    <row r="854" spans="1:15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 cm="1">
        <f t="array" ref="F854">_xlfn.XLOOKUP(C854,customers!A853:$A$1001,customers!B853:$B$1001,,0)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4">
        <f>INDEX(products!$A$1:$G$49,MATCH(orders!$D854,products!$A$1:$A$49,0),MATCH(orders!K$1,products!$A$1:$G$1,0))</f>
        <v>2.5</v>
      </c>
      <c r="L854"/>
      <c r="M854"/>
      <c r="N854" t="str">
        <f t="shared" si="26"/>
        <v>Liberica</v>
      </c>
      <c r="O854" t="str">
        <f t="shared" si="27"/>
        <v>Dark</v>
      </c>
    </row>
    <row r="855" spans="1:15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 cm="1">
        <f t="array" ref="F855">_xlfn.XLOOKUP(C855,customers!A854:$A$1001,customers!B854:$B$1001,,0)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4">
        <f>INDEX(products!$A$1:$G$49,MATCH(orders!$D855,products!$A$1:$A$49,0),MATCH(orders!K$1,products!$A$1:$G$1,0))</f>
        <v>1</v>
      </c>
      <c r="L855"/>
      <c r="M855"/>
      <c r="N855" t="str">
        <f t="shared" si="26"/>
        <v>Arabica</v>
      </c>
      <c r="O855" t="str">
        <f t="shared" si="27"/>
        <v>Dark</v>
      </c>
    </row>
    <row r="856" spans="1:15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 cm="1">
        <f t="array" ref="F856">_xlfn.XLOOKUP(C856,customers!A855:$A$1001,customers!B855:$B$1001,,0)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4">
        <f>INDEX(products!$A$1:$G$49,MATCH(orders!$D856,products!$A$1:$A$49,0),MATCH(orders!K$1,products!$A$1:$G$1,0))</f>
        <v>0.5</v>
      </c>
      <c r="L856"/>
      <c r="M856"/>
      <c r="N856" t="str">
        <f t="shared" si="26"/>
        <v>Robusta</v>
      </c>
      <c r="O856" t="str">
        <f t="shared" si="27"/>
        <v>Light</v>
      </c>
    </row>
    <row r="857" spans="1:15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 cm="1">
        <f t="array" ref="F857">_xlfn.XLOOKUP(C857,customers!A856:$A$1001,customers!B856:$B$1001,,0)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4">
        <f>INDEX(products!$A$1:$G$49,MATCH(orders!$D857,products!$A$1:$A$49,0),MATCH(orders!K$1,products!$A$1:$G$1,0))</f>
        <v>2.5</v>
      </c>
      <c r="L857"/>
      <c r="M857"/>
      <c r="N857" t="str">
        <f t="shared" si="26"/>
        <v>Liberica</v>
      </c>
      <c r="O857" t="str">
        <f t="shared" si="27"/>
        <v>Dark</v>
      </c>
    </row>
    <row r="858" spans="1:15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e" cm="1">
        <f t="array" ref="F858">_xlfn.XLOOKUP(C858,customers!A857:$A$1001,customers!B857:$B$1001,,0)</f>
        <v>#N/A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4">
        <f>INDEX(products!$A$1:$G$49,MATCH(orders!$D858,products!$A$1:$A$49,0),MATCH(orders!K$1,products!$A$1:$G$1,0))</f>
        <v>0.2</v>
      </c>
      <c r="L858"/>
      <c r="M858"/>
      <c r="N858" t="str">
        <f t="shared" si="26"/>
        <v>Liberica</v>
      </c>
      <c r="O858" t="str">
        <f t="shared" si="27"/>
        <v>Medium</v>
      </c>
    </row>
    <row r="859" spans="1:15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 cm="1">
        <f t="array" ref="F859">_xlfn.XLOOKUP(C859,customers!A858:$A$1001,customers!B858:$B$1001,,0)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4">
        <f>INDEX(products!$A$1:$G$49,MATCH(orders!$D859,products!$A$1:$A$49,0),MATCH(orders!K$1,products!$A$1:$G$1,0))</f>
        <v>2.5</v>
      </c>
      <c r="L859"/>
      <c r="M859"/>
      <c r="N859" t="str">
        <f t="shared" si="26"/>
        <v>Robusta</v>
      </c>
      <c r="O859" t="str">
        <f t="shared" si="27"/>
        <v>Light</v>
      </c>
    </row>
    <row r="860" spans="1:15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 cm="1">
        <f t="array" ref="F860">_xlfn.XLOOKUP(C860,customers!A859:$A$1001,customers!B859:$B$1001,,0)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4">
        <f>INDEX(products!$A$1:$G$49,MATCH(orders!$D860,products!$A$1:$A$49,0),MATCH(orders!K$1,products!$A$1:$G$1,0))</f>
        <v>0.5</v>
      </c>
      <c r="L860"/>
      <c r="M860"/>
      <c r="N860" t="str">
        <f t="shared" si="26"/>
        <v>Liberica</v>
      </c>
      <c r="O860" t="str">
        <f t="shared" si="27"/>
        <v>Medium</v>
      </c>
    </row>
    <row r="861" spans="1:15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 cm="1">
        <f t="array" ref="F861">_xlfn.XLOOKUP(C861,customers!A860:$A$1001,customers!B860:$B$1001,,0)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4">
        <f>INDEX(products!$A$1:$G$49,MATCH(orders!$D861,products!$A$1:$A$49,0),MATCH(orders!K$1,products!$A$1:$G$1,0))</f>
        <v>2.5</v>
      </c>
      <c r="L861"/>
      <c r="M861"/>
      <c r="N861" t="str">
        <f t="shared" si="26"/>
        <v>Arabica</v>
      </c>
      <c r="O861" t="str">
        <f t="shared" si="27"/>
        <v>Light</v>
      </c>
    </row>
    <row r="862" spans="1:15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 cm="1">
        <f t="array" ref="F862">_xlfn.XLOOKUP(C862,customers!A861:$A$1001,customers!B861:$B$1001,,0)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4">
        <f>INDEX(products!$A$1:$G$49,MATCH(orders!$D862,products!$A$1:$A$49,0),MATCH(orders!K$1,products!$A$1:$G$1,0))</f>
        <v>2.5</v>
      </c>
      <c r="L862"/>
      <c r="M862"/>
      <c r="N862" t="str">
        <f t="shared" si="26"/>
        <v>Arabica</v>
      </c>
      <c r="O862" t="str">
        <f t="shared" si="27"/>
        <v>Medium</v>
      </c>
    </row>
    <row r="863" spans="1:15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 cm="1">
        <f t="array" ref="F863">_xlfn.XLOOKUP(C863,customers!A862:$A$1001,customers!B862:$B$1001,,0)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4">
        <f>INDEX(products!$A$1:$G$49,MATCH(orders!$D863,products!$A$1:$A$49,0),MATCH(orders!K$1,products!$A$1:$G$1,0))</f>
        <v>1</v>
      </c>
      <c r="L863"/>
      <c r="M863"/>
      <c r="N863" t="str">
        <f t="shared" si="26"/>
        <v>Liberica</v>
      </c>
      <c r="O863" t="str">
        <f t="shared" si="27"/>
        <v>Dark</v>
      </c>
    </row>
    <row r="864" spans="1:15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 cm="1">
        <f t="array" ref="F864">_xlfn.XLOOKUP(C864,customers!A863:$A$1001,customers!B863:$B$1001,,0)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4">
        <f>INDEX(products!$A$1:$G$49,MATCH(orders!$D864,products!$A$1:$A$49,0),MATCH(orders!K$1,products!$A$1:$G$1,0))</f>
        <v>1</v>
      </c>
      <c r="L864"/>
      <c r="M864"/>
      <c r="N864" t="str">
        <f t="shared" si="26"/>
        <v>Robusta</v>
      </c>
      <c r="O864" t="str">
        <f t="shared" si="27"/>
        <v>Medium</v>
      </c>
    </row>
    <row r="865" spans="1:15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 cm="1">
        <f t="array" ref="F865">_xlfn.XLOOKUP(C865,customers!A864:$A$1001,customers!B864:$B$1001,,0)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4">
        <f>INDEX(products!$A$1:$G$49,MATCH(orders!$D865,products!$A$1:$A$49,0),MATCH(orders!K$1,products!$A$1:$G$1,0))</f>
        <v>1</v>
      </c>
      <c r="L865"/>
      <c r="M865"/>
      <c r="N865" t="str">
        <f t="shared" si="26"/>
        <v>Liberica</v>
      </c>
      <c r="O865" t="str">
        <f t="shared" si="27"/>
        <v>Medium</v>
      </c>
    </row>
    <row r="866" spans="1:15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 cm="1">
        <f t="array" ref="F866">_xlfn.XLOOKUP(C866,customers!A865:$A$1001,customers!B865:$B$1001,,0)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4">
        <f>INDEX(products!$A$1:$G$49,MATCH(orders!$D866,products!$A$1:$A$49,0),MATCH(orders!K$1,products!$A$1:$G$1,0))</f>
        <v>0.2</v>
      </c>
      <c r="L866"/>
      <c r="M866"/>
      <c r="N866" t="str">
        <f t="shared" si="26"/>
        <v>Robusta</v>
      </c>
      <c r="O866" t="str">
        <f t="shared" si="27"/>
        <v>Light</v>
      </c>
    </row>
    <row r="867" spans="1:15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 cm="1">
        <f t="array" ref="F867">_xlfn.XLOOKUP(C867,customers!A866:$A$1001,customers!B866:$B$1001,,0)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4">
        <f>INDEX(products!$A$1:$G$49,MATCH(orders!$D867,products!$A$1:$A$49,0),MATCH(orders!K$1,products!$A$1:$G$1,0))</f>
        <v>0.5</v>
      </c>
      <c r="L867"/>
      <c r="M867"/>
      <c r="N867" t="str">
        <f t="shared" si="26"/>
        <v>Arabica</v>
      </c>
      <c r="O867" t="str">
        <f t="shared" si="27"/>
        <v>Medium</v>
      </c>
    </row>
    <row r="868" spans="1:15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 cm="1">
        <f t="array" ref="F868">_xlfn.XLOOKUP(C868,customers!A867:$A$1001,customers!B867:$B$1001,,0)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4">
        <f>INDEX(products!$A$1:$G$49,MATCH(orders!$D868,products!$A$1:$A$49,0),MATCH(orders!K$1,products!$A$1:$G$1,0))</f>
        <v>0.5</v>
      </c>
      <c r="L868"/>
      <c r="M868"/>
      <c r="N868" t="str">
        <f t="shared" si="26"/>
        <v>Arabica</v>
      </c>
      <c r="O868" t="str">
        <f t="shared" si="27"/>
        <v>Dark</v>
      </c>
    </row>
    <row r="869" spans="1:15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 cm="1">
        <f t="array" ref="F869">_xlfn.XLOOKUP(C869,customers!A868:$A$1001,customers!B868:$B$1001,,0)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4">
        <f>INDEX(products!$A$1:$G$49,MATCH(orders!$D869,products!$A$1:$A$49,0),MATCH(orders!K$1,products!$A$1:$G$1,0))</f>
        <v>2.5</v>
      </c>
      <c r="L869"/>
      <c r="M869"/>
      <c r="N869" t="str">
        <f t="shared" si="26"/>
        <v>Arabica</v>
      </c>
      <c r="O869" t="str">
        <f t="shared" si="27"/>
        <v>Light</v>
      </c>
    </row>
    <row r="870" spans="1:15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 cm="1">
        <f t="array" ref="F870">_xlfn.XLOOKUP(C870,customers!A869:$A$1001,customers!B869:$B$1001,,0)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4">
        <f>INDEX(products!$A$1:$G$49,MATCH(orders!$D870,products!$A$1:$A$49,0),MATCH(orders!K$1,products!$A$1:$G$1,0))</f>
        <v>0.5</v>
      </c>
      <c r="L870"/>
      <c r="M870"/>
      <c r="N870" t="str">
        <f t="shared" si="26"/>
        <v>Excelsa</v>
      </c>
      <c r="O870" t="str">
        <f t="shared" si="27"/>
        <v>Medium</v>
      </c>
    </row>
    <row r="871" spans="1:15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 cm="1">
        <f t="array" ref="F871">_xlfn.XLOOKUP(C871,customers!A870:$A$1001,customers!B870:$B$1001,,0)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4">
        <f>INDEX(products!$A$1:$G$49,MATCH(orders!$D871,products!$A$1:$A$49,0),MATCH(orders!K$1,products!$A$1:$G$1,0))</f>
        <v>0.5</v>
      </c>
      <c r="L871"/>
      <c r="M871"/>
      <c r="N871" t="str">
        <f t="shared" si="26"/>
        <v>Robusta</v>
      </c>
      <c r="O871" t="str">
        <f t="shared" si="27"/>
        <v>Medium</v>
      </c>
    </row>
    <row r="872" spans="1:15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 cm="1">
        <f t="array" ref="F872">_xlfn.XLOOKUP(C872,customers!A871:$A$1001,customers!B871:$B$1001,,0)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4">
        <f>INDEX(products!$A$1:$G$49,MATCH(orders!$D872,products!$A$1:$A$49,0),MATCH(orders!K$1,products!$A$1:$G$1,0))</f>
        <v>0.5</v>
      </c>
      <c r="L872"/>
      <c r="M872"/>
      <c r="N872" t="str">
        <f t="shared" si="26"/>
        <v>Excelsa</v>
      </c>
      <c r="O872" t="str">
        <f t="shared" si="27"/>
        <v>Dark</v>
      </c>
    </row>
    <row r="873" spans="1:15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 cm="1">
        <f t="array" ref="F873">_xlfn.XLOOKUP(C873,customers!A872:$A$1001,customers!B872:$B$1001,,0)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4">
        <f>INDEX(products!$A$1:$G$49,MATCH(orders!$D873,products!$A$1:$A$49,0),MATCH(orders!K$1,products!$A$1:$G$1,0))</f>
        <v>1</v>
      </c>
      <c r="L873"/>
      <c r="M873"/>
      <c r="N873" t="str">
        <f t="shared" si="26"/>
        <v>Excelsa</v>
      </c>
      <c r="O873" t="str">
        <f t="shared" si="27"/>
        <v>Light</v>
      </c>
    </row>
    <row r="874" spans="1:15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 cm="1">
        <f t="array" ref="F874">_xlfn.XLOOKUP(C874,customers!A873:$A$1001,customers!B873:$B$1001,,0)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4">
        <f>INDEX(products!$A$1:$G$49,MATCH(orders!$D874,products!$A$1:$A$49,0),MATCH(orders!K$1,products!$A$1:$G$1,0))</f>
        <v>1</v>
      </c>
      <c r="L874"/>
      <c r="M874"/>
      <c r="N874" t="str">
        <f t="shared" si="26"/>
        <v>Arabica</v>
      </c>
      <c r="O874" t="str">
        <f t="shared" si="27"/>
        <v>Medium</v>
      </c>
    </row>
    <row r="875" spans="1:15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 cm="1">
        <f t="array" ref="F875">_xlfn.XLOOKUP(C875,customers!A874:$A$1001,customers!B874:$B$1001,,0)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4">
        <f>INDEX(products!$A$1:$G$49,MATCH(orders!$D875,products!$A$1:$A$49,0),MATCH(orders!K$1,products!$A$1:$G$1,0))</f>
        <v>0.2</v>
      </c>
      <c r="L875"/>
      <c r="M875"/>
      <c r="N875" t="str">
        <f t="shared" si="26"/>
        <v>Robusta</v>
      </c>
      <c r="O875" t="str">
        <f t="shared" si="27"/>
        <v>Medium</v>
      </c>
    </row>
    <row r="876" spans="1:15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 cm="1">
        <f t="array" ref="F876">_xlfn.XLOOKUP(C876,customers!A875:$A$1001,customers!B875:$B$1001,,0)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4">
        <f>INDEX(products!$A$1:$G$49,MATCH(orders!$D876,products!$A$1:$A$49,0),MATCH(orders!K$1,products!$A$1:$G$1,0))</f>
        <v>1</v>
      </c>
      <c r="L876"/>
      <c r="M876"/>
      <c r="N876" t="str">
        <f t="shared" si="26"/>
        <v>Arabica</v>
      </c>
      <c r="O876" t="str">
        <f t="shared" si="27"/>
        <v>Light</v>
      </c>
    </row>
    <row r="877" spans="1:15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 cm="1">
        <f t="array" ref="F877">_xlfn.XLOOKUP(C877,customers!A876:$A$1001,customers!B876:$B$1001,,0)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4">
        <f>INDEX(products!$A$1:$G$49,MATCH(orders!$D877,products!$A$1:$A$49,0),MATCH(orders!K$1,products!$A$1:$G$1,0))</f>
        <v>0.5</v>
      </c>
      <c r="L877"/>
      <c r="M877"/>
      <c r="N877" t="str">
        <f t="shared" si="26"/>
        <v>Liberica</v>
      </c>
      <c r="O877" t="str">
        <f t="shared" si="27"/>
        <v>Medium</v>
      </c>
    </row>
    <row r="878" spans="1:15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 cm="1">
        <f t="array" ref="F878">_xlfn.XLOOKUP(C878,customers!A877:$A$1001,customers!B877:$B$1001,,0)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4">
        <f>INDEX(products!$A$1:$G$49,MATCH(orders!$D878,products!$A$1:$A$49,0),MATCH(orders!K$1,products!$A$1:$G$1,0))</f>
        <v>0.5</v>
      </c>
      <c r="L878"/>
      <c r="M878"/>
      <c r="N878" t="str">
        <f t="shared" si="26"/>
        <v>Arabica</v>
      </c>
      <c r="O878" t="str">
        <f t="shared" si="27"/>
        <v>Light</v>
      </c>
    </row>
    <row r="879" spans="1:15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 cm="1">
        <f t="array" ref="F879">_xlfn.XLOOKUP(C879,customers!A878:$A$1001,customers!B878:$B$1001,,0)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4">
        <f>INDEX(products!$A$1:$G$49,MATCH(orders!$D879,products!$A$1:$A$49,0),MATCH(orders!K$1,products!$A$1:$G$1,0))</f>
        <v>0.5</v>
      </c>
      <c r="L879"/>
      <c r="M879"/>
      <c r="N879" t="str">
        <f t="shared" si="26"/>
        <v>Liberica</v>
      </c>
      <c r="O879" t="str">
        <f t="shared" si="27"/>
        <v>Light</v>
      </c>
    </row>
    <row r="880" spans="1:15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 cm="1">
        <f t="array" ref="F880">_xlfn.XLOOKUP(C880,customers!A879:$A$1001,customers!B879:$B$1001,,0)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4">
        <f>INDEX(products!$A$1:$G$49,MATCH(orders!$D880,products!$A$1:$A$49,0),MATCH(orders!K$1,products!$A$1:$G$1,0))</f>
        <v>2.5</v>
      </c>
      <c r="L880"/>
      <c r="M880"/>
      <c r="N880" t="str">
        <f t="shared" si="26"/>
        <v>Robusta</v>
      </c>
      <c r="O880" t="str">
        <f t="shared" si="27"/>
        <v>Light</v>
      </c>
    </row>
    <row r="881" spans="1:15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 cm="1">
        <f t="array" ref="F881">_xlfn.XLOOKUP(C881,customers!A880:$A$1001,customers!B880:$B$1001,,0)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4">
        <f>INDEX(products!$A$1:$G$49,MATCH(orders!$D881,products!$A$1:$A$49,0),MATCH(orders!K$1,products!$A$1:$G$1,0))</f>
        <v>0.2</v>
      </c>
      <c r="L881"/>
      <c r="M881"/>
      <c r="N881" t="str">
        <f t="shared" si="26"/>
        <v>Excelsa</v>
      </c>
      <c r="O881" t="str">
        <f t="shared" si="27"/>
        <v>Dark</v>
      </c>
    </row>
    <row r="882" spans="1:15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 cm="1">
        <f t="array" ref="F882">_xlfn.XLOOKUP(C882,customers!A881:$A$1001,customers!B881:$B$1001,,0)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4">
        <f>INDEX(products!$A$1:$G$49,MATCH(orders!$D882,products!$A$1:$A$49,0),MATCH(orders!K$1,products!$A$1:$G$1,0))</f>
        <v>0.2</v>
      </c>
      <c r="L882"/>
      <c r="M882"/>
      <c r="N882" t="str">
        <f t="shared" si="26"/>
        <v>Robusta</v>
      </c>
      <c r="O882" t="str">
        <f t="shared" si="27"/>
        <v>Light</v>
      </c>
    </row>
    <row r="883" spans="1:15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 cm="1">
        <f t="array" ref="F883">_xlfn.XLOOKUP(C883,customers!A882:$A$1001,customers!B882:$B$1001,,0)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4">
        <f>INDEX(products!$A$1:$G$49,MATCH(orders!$D883,products!$A$1:$A$49,0),MATCH(orders!K$1,products!$A$1:$G$1,0))</f>
        <v>0.2</v>
      </c>
      <c r="L883"/>
      <c r="M883"/>
      <c r="N883" t="str">
        <f t="shared" si="26"/>
        <v>Arabica</v>
      </c>
      <c r="O883" t="str">
        <f t="shared" si="27"/>
        <v>Light</v>
      </c>
    </row>
    <row r="884" spans="1:15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 cm="1">
        <f t="array" ref="F884">_xlfn.XLOOKUP(C884,customers!A883:$A$1001,customers!B883:$B$1001,,0)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4">
        <f>INDEX(products!$A$1:$G$49,MATCH(orders!$D884,products!$A$1:$A$49,0),MATCH(orders!K$1,products!$A$1:$G$1,0))</f>
        <v>2.5</v>
      </c>
      <c r="L884"/>
      <c r="M884"/>
      <c r="N884" t="str">
        <f t="shared" si="26"/>
        <v>Arabica</v>
      </c>
      <c r="O884" t="str">
        <f t="shared" si="27"/>
        <v>Dark</v>
      </c>
    </row>
    <row r="885" spans="1:15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 cm="1">
        <f t="array" ref="F885">_xlfn.XLOOKUP(C885,customers!A884:$A$1001,customers!B884:$B$1001,,0)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4">
        <f>INDEX(products!$A$1:$G$49,MATCH(orders!$D885,products!$A$1:$A$49,0),MATCH(orders!K$1,products!$A$1:$G$1,0))</f>
        <v>2.5</v>
      </c>
      <c r="L885"/>
      <c r="M885"/>
      <c r="N885" t="str">
        <f t="shared" si="26"/>
        <v>Arabica</v>
      </c>
      <c r="O885" t="str">
        <f t="shared" si="27"/>
        <v>Medium</v>
      </c>
    </row>
    <row r="886" spans="1:15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 cm="1">
        <f t="array" ref="F886">_xlfn.XLOOKUP(C886,customers!A885:$A$1001,customers!B885:$B$1001,,0)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4">
        <f>INDEX(products!$A$1:$G$49,MATCH(orders!$D886,products!$A$1:$A$49,0),MATCH(orders!K$1,products!$A$1:$G$1,0))</f>
        <v>0.5</v>
      </c>
      <c r="L886"/>
      <c r="M886"/>
      <c r="N886" t="str">
        <f t="shared" si="26"/>
        <v>Robusta</v>
      </c>
      <c r="O886" t="str">
        <f t="shared" si="27"/>
        <v>Dark</v>
      </c>
    </row>
    <row r="887" spans="1:15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 cm="1">
        <f t="array" ref="F887">_xlfn.XLOOKUP(C887,customers!A886:$A$1001,customers!B886:$B$1001,,0)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4">
        <f>INDEX(products!$A$1:$G$49,MATCH(orders!$D887,products!$A$1:$A$49,0),MATCH(orders!K$1,products!$A$1:$G$1,0))</f>
        <v>2.5</v>
      </c>
      <c r="L887"/>
      <c r="M887"/>
      <c r="N887" t="str">
        <f t="shared" si="26"/>
        <v>Robusta</v>
      </c>
      <c r="O887" t="str">
        <f t="shared" si="27"/>
        <v>Dark</v>
      </c>
    </row>
    <row r="888" spans="1:15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 cm="1">
        <f t="array" ref="F888">_xlfn.XLOOKUP(C888,customers!A887:$A$1001,customers!B887:$B$1001,,0)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4">
        <f>INDEX(products!$A$1:$G$49,MATCH(orders!$D888,products!$A$1:$A$49,0),MATCH(orders!K$1,products!$A$1:$G$1,0))</f>
        <v>0.5</v>
      </c>
      <c r="L888"/>
      <c r="M888"/>
      <c r="N888" t="str">
        <f t="shared" si="26"/>
        <v>Liberica</v>
      </c>
      <c r="O888" t="str">
        <f t="shared" si="27"/>
        <v>Medium</v>
      </c>
    </row>
    <row r="889" spans="1:15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 cm="1">
        <f t="array" ref="F889">_xlfn.XLOOKUP(C889,customers!A888:$A$1001,customers!B888:$B$1001,,0)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4">
        <f>INDEX(products!$A$1:$G$49,MATCH(orders!$D889,products!$A$1:$A$49,0),MATCH(orders!K$1,products!$A$1:$G$1,0))</f>
        <v>0.2</v>
      </c>
      <c r="L889"/>
      <c r="M889"/>
      <c r="N889" t="str">
        <f t="shared" si="26"/>
        <v>Excelsa</v>
      </c>
      <c r="O889" t="str">
        <f t="shared" si="27"/>
        <v>Light</v>
      </c>
    </row>
    <row r="890" spans="1:15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 cm="1">
        <f t="array" ref="F890">_xlfn.XLOOKUP(C890,customers!A889:$A$1001,customers!B889:$B$1001,,0)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4">
        <f>INDEX(products!$A$1:$G$49,MATCH(orders!$D890,products!$A$1:$A$49,0),MATCH(orders!K$1,products!$A$1:$G$1,0))</f>
        <v>0.2</v>
      </c>
      <c r="L890"/>
      <c r="M890"/>
      <c r="N890" t="str">
        <f t="shared" si="26"/>
        <v>Arabica</v>
      </c>
      <c r="O890" t="str">
        <f t="shared" si="27"/>
        <v>Light</v>
      </c>
    </row>
    <row r="891" spans="1:15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 cm="1">
        <f t="array" ref="F891">_xlfn.XLOOKUP(C891,customers!A890:$A$1001,customers!B890:$B$1001,,0)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4">
        <f>INDEX(products!$A$1:$G$49,MATCH(orders!$D891,products!$A$1:$A$49,0),MATCH(orders!K$1,products!$A$1:$G$1,0))</f>
        <v>0.2</v>
      </c>
      <c r="L891"/>
      <c r="M891"/>
      <c r="N891" t="str">
        <f t="shared" si="26"/>
        <v>Robusta</v>
      </c>
      <c r="O891" t="str">
        <f t="shared" si="27"/>
        <v>Dark</v>
      </c>
    </row>
    <row r="892" spans="1:15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 cm="1">
        <f t="array" ref="F892">_xlfn.XLOOKUP(C892,customers!A891:$A$1001,customers!B891:$B$1001,,0)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4">
        <f>INDEX(products!$A$1:$G$49,MATCH(orders!$D892,products!$A$1:$A$49,0),MATCH(orders!K$1,products!$A$1:$G$1,0))</f>
        <v>2.5</v>
      </c>
      <c r="L892"/>
      <c r="M892"/>
      <c r="N892" t="str">
        <f t="shared" si="26"/>
        <v>Robusta</v>
      </c>
      <c r="O892" t="str">
        <f t="shared" si="27"/>
        <v>Dark</v>
      </c>
    </row>
    <row r="893" spans="1:15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 cm="1">
        <f t="array" ref="F893">_xlfn.XLOOKUP(C893,customers!A892:$A$1001,customers!B892:$B$1001,,0)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4">
        <f>INDEX(products!$A$1:$G$49,MATCH(orders!$D893,products!$A$1:$A$49,0),MATCH(orders!K$1,products!$A$1:$G$1,0))</f>
        <v>2.5</v>
      </c>
      <c r="L893"/>
      <c r="M893"/>
      <c r="N893" t="str">
        <f t="shared" si="26"/>
        <v>Arabica</v>
      </c>
      <c r="O893" t="str">
        <f t="shared" si="27"/>
        <v>Dark</v>
      </c>
    </row>
    <row r="894" spans="1:15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 cm="1">
        <f t="array" ref="F894">_xlfn.XLOOKUP(C894,customers!A893:$A$1001,customers!B893:$B$1001,,0)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4">
        <f>INDEX(products!$A$1:$G$49,MATCH(orders!$D894,products!$A$1:$A$49,0),MATCH(orders!K$1,products!$A$1:$G$1,0))</f>
        <v>0.2</v>
      </c>
      <c r="L894"/>
      <c r="M894"/>
      <c r="N894" t="str">
        <f t="shared" si="26"/>
        <v>Excelsa</v>
      </c>
      <c r="O894" t="str">
        <f t="shared" si="27"/>
        <v>Medium</v>
      </c>
    </row>
    <row r="895" spans="1:15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 cm="1">
        <f t="array" ref="F895">_xlfn.XLOOKUP(C895,customers!A894:$A$1001,customers!B894:$B$1001,,0)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4">
        <f>INDEX(products!$A$1:$G$49,MATCH(orders!$D895,products!$A$1:$A$49,0),MATCH(orders!K$1,products!$A$1:$G$1,0))</f>
        <v>0.5</v>
      </c>
      <c r="L895"/>
      <c r="M895"/>
      <c r="N895" t="str">
        <f t="shared" si="26"/>
        <v>Liberica</v>
      </c>
      <c r="O895" t="str">
        <f t="shared" si="27"/>
        <v>Light</v>
      </c>
    </row>
    <row r="896" spans="1:15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 cm="1">
        <f t="array" ref="F896">_xlfn.XLOOKUP(C896,customers!A895:$A$1001,customers!B895:$B$1001,,0)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4">
        <f>INDEX(products!$A$1:$G$49,MATCH(orders!$D896,products!$A$1:$A$49,0),MATCH(orders!K$1,products!$A$1:$G$1,0))</f>
        <v>2.5</v>
      </c>
      <c r="L896"/>
      <c r="M896"/>
      <c r="N896" t="str">
        <f t="shared" si="26"/>
        <v>Robusta</v>
      </c>
      <c r="O896" t="str">
        <f t="shared" si="27"/>
        <v>Dark</v>
      </c>
    </row>
    <row r="897" spans="1:15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 cm="1">
        <f t="array" ref="F897">_xlfn.XLOOKUP(C897,customers!A896:$A$1001,customers!B896:$B$1001,,0)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4">
        <f>INDEX(products!$A$1:$G$49,MATCH(orders!$D897,products!$A$1:$A$49,0),MATCH(orders!K$1,products!$A$1:$G$1,0))</f>
        <v>2.5</v>
      </c>
      <c r="L897"/>
      <c r="M897"/>
      <c r="N897" t="str">
        <f t="shared" si="26"/>
        <v>Excelsa</v>
      </c>
      <c r="O897" t="str">
        <f t="shared" si="27"/>
        <v>Medium</v>
      </c>
    </row>
    <row r="898" spans="1:15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 cm="1">
        <f t="array" ref="F898">_xlfn.XLOOKUP(C898,customers!A897:$A$1001,customers!B897:$B$1001,,0)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4">
        <f>INDEX(products!$A$1:$G$49,MATCH(orders!$D898,products!$A$1:$A$49,0),MATCH(orders!K$1,products!$A$1:$G$1,0))</f>
        <v>0.5</v>
      </c>
      <c r="L898"/>
      <c r="M898"/>
      <c r="N898" t="str">
        <f t="shared" si="26"/>
        <v>Robusta</v>
      </c>
      <c r="O898" t="str">
        <f t="shared" si="27"/>
        <v>Dark</v>
      </c>
    </row>
    <row r="899" spans="1:15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 cm="1">
        <f t="array" ref="F899">_xlfn.XLOOKUP(C899,customers!A898:$A$1001,customers!B898:$B$1001,,0)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4">
        <f>INDEX(products!$A$1:$G$49,MATCH(orders!$D899,products!$A$1:$A$49,0),MATCH(orders!K$1,products!$A$1:$G$1,0))</f>
        <v>1</v>
      </c>
      <c r="L899"/>
      <c r="M899"/>
      <c r="N899" t="str">
        <f t="shared" ref="N899:N962" si="28">IF(I899="Rob", "Robusta",IF(I899="Exc","Excelsa",IF(I899="Ara","Arabica",IF(I899="Lib","Liberica",""))))</f>
        <v>Excelsa</v>
      </c>
      <c r="O899" t="str">
        <f t="shared" ref="O899:O962" si="29">IF(J899="M","Medium", IF(J899="L","Light",IF(J899="D","Dark","")))</f>
        <v>Dark</v>
      </c>
    </row>
    <row r="900" spans="1:15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 cm="1">
        <f t="array" ref="F900">_xlfn.XLOOKUP(C900,customers!A899:$A$1001,customers!B899:$B$1001,,0)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4">
        <f>INDEX(products!$A$1:$G$49,MATCH(orders!$D900,products!$A$1:$A$49,0),MATCH(orders!K$1,products!$A$1:$G$1,0))</f>
        <v>0.5</v>
      </c>
      <c r="L900"/>
      <c r="M900"/>
      <c r="N900" t="str">
        <f t="shared" si="28"/>
        <v>Robusta</v>
      </c>
      <c r="O900" t="str">
        <f t="shared" si="29"/>
        <v>Light</v>
      </c>
    </row>
    <row r="901" spans="1:15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e" cm="1">
        <f t="array" ref="F901">_xlfn.XLOOKUP(C901,customers!A900:$A$1001,customers!B900:$B$1001,,0)</f>
        <v>#N/A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4">
        <f>INDEX(products!$A$1:$G$49,MATCH(orders!$D901,products!$A$1:$A$49,0),MATCH(orders!K$1,products!$A$1:$G$1,0))</f>
        <v>1</v>
      </c>
      <c r="L901"/>
      <c r="M901"/>
      <c r="N901" t="str">
        <f t="shared" si="28"/>
        <v>Liberica</v>
      </c>
      <c r="O901" t="str">
        <f t="shared" si="29"/>
        <v>Medium</v>
      </c>
    </row>
    <row r="902" spans="1:15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 cm="1">
        <f t="array" ref="F902">_xlfn.XLOOKUP(C902,customers!A901:$A$1001,customers!B901:$B$1001,,0)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4">
        <f>INDEX(products!$A$1:$G$49,MATCH(orders!$D902,products!$A$1:$A$49,0),MATCH(orders!K$1,products!$A$1:$G$1,0))</f>
        <v>1</v>
      </c>
      <c r="L902"/>
      <c r="M902"/>
      <c r="N902" t="str">
        <f t="shared" si="28"/>
        <v>Liberica</v>
      </c>
      <c r="O902" t="str">
        <f t="shared" si="29"/>
        <v>Light</v>
      </c>
    </row>
    <row r="903" spans="1:15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 cm="1">
        <f t="array" ref="F903">_xlfn.XLOOKUP(C903,customers!A902:$A$1001,customers!B902:$B$1001,,0)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4">
        <f>INDEX(products!$A$1:$G$49,MATCH(orders!$D903,products!$A$1:$A$49,0),MATCH(orders!K$1,products!$A$1:$G$1,0))</f>
        <v>0.2</v>
      </c>
      <c r="L903"/>
      <c r="M903"/>
      <c r="N903" t="str">
        <f t="shared" si="28"/>
        <v>Robusta</v>
      </c>
      <c r="O903" t="str">
        <f t="shared" si="29"/>
        <v>Light</v>
      </c>
    </row>
    <row r="904" spans="1:15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 cm="1">
        <f t="array" ref="F904">_xlfn.XLOOKUP(C904,customers!A903:$A$1001,customers!B903:$B$1001,,0)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4">
        <f>INDEX(products!$A$1:$G$49,MATCH(orders!$D904,products!$A$1:$A$49,0),MATCH(orders!K$1,products!$A$1:$G$1,0))</f>
        <v>2.5</v>
      </c>
      <c r="L904"/>
      <c r="M904"/>
      <c r="N904" t="str">
        <f t="shared" si="28"/>
        <v>Excelsa</v>
      </c>
      <c r="O904" t="str">
        <f t="shared" si="29"/>
        <v>Medium</v>
      </c>
    </row>
    <row r="905" spans="1:15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 cm="1">
        <f t="array" ref="F905">_xlfn.XLOOKUP(C905,customers!A904:$A$1001,customers!B904:$B$1001,,0)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4">
        <f>INDEX(products!$A$1:$G$49,MATCH(orders!$D905,products!$A$1:$A$49,0),MATCH(orders!K$1,products!$A$1:$G$1,0))</f>
        <v>0.5</v>
      </c>
      <c r="L905"/>
      <c r="M905"/>
      <c r="N905" t="str">
        <f t="shared" si="28"/>
        <v>Liberica</v>
      </c>
      <c r="O905" t="str">
        <f t="shared" si="29"/>
        <v>Medium</v>
      </c>
    </row>
    <row r="906" spans="1:15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 cm="1">
        <f t="array" ref="F906">_xlfn.XLOOKUP(C906,customers!A905:$A$1001,customers!B905:$B$1001,,0)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4">
        <f>INDEX(products!$A$1:$G$49,MATCH(orders!$D906,products!$A$1:$A$49,0),MATCH(orders!K$1,products!$A$1:$G$1,0))</f>
        <v>2.5</v>
      </c>
      <c r="L906"/>
      <c r="M906"/>
      <c r="N906" t="str">
        <f t="shared" si="28"/>
        <v>Arabica</v>
      </c>
      <c r="O906" t="str">
        <f t="shared" si="29"/>
        <v>Light</v>
      </c>
    </row>
    <row r="907" spans="1:15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 cm="1">
        <f t="array" ref="F907">_xlfn.XLOOKUP(C907,customers!A906:$A$1001,customers!B906:$B$1001,,0)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4">
        <f>INDEX(products!$A$1:$G$49,MATCH(orders!$D907,products!$A$1:$A$49,0),MATCH(orders!K$1,products!$A$1:$G$1,0))</f>
        <v>0.5</v>
      </c>
      <c r="L907"/>
      <c r="M907"/>
      <c r="N907" t="str">
        <f t="shared" si="28"/>
        <v>Arabica</v>
      </c>
      <c r="O907" t="str">
        <f t="shared" si="29"/>
        <v>Medium</v>
      </c>
    </row>
    <row r="908" spans="1:15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 cm="1">
        <f t="array" ref="F908">_xlfn.XLOOKUP(C908,customers!A907:$A$1001,customers!B907:$B$1001,,0)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4">
        <f>INDEX(products!$A$1:$G$49,MATCH(orders!$D908,products!$A$1:$A$49,0),MATCH(orders!K$1,products!$A$1:$G$1,0))</f>
        <v>0.5</v>
      </c>
      <c r="L908"/>
      <c r="M908"/>
      <c r="N908" t="str">
        <f t="shared" si="28"/>
        <v>Arabica</v>
      </c>
      <c r="O908" t="str">
        <f t="shared" si="29"/>
        <v>Medium</v>
      </c>
    </row>
    <row r="909" spans="1:15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 cm="1">
        <f t="array" ref="F909">_xlfn.XLOOKUP(C909,customers!A908:$A$1001,customers!B908:$B$1001,,0)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4">
        <f>INDEX(products!$A$1:$G$49,MATCH(orders!$D909,products!$A$1:$A$49,0),MATCH(orders!K$1,products!$A$1:$G$1,0))</f>
        <v>1</v>
      </c>
      <c r="L909"/>
      <c r="M909"/>
      <c r="N909" t="str">
        <f t="shared" si="28"/>
        <v>Liberica</v>
      </c>
      <c r="O909" t="str">
        <f t="shared" si="29"/>
        <v>Dark</v>
      </c>
    </row>
    <row r="910" spans="1:15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 cm="1">
        <f t="array" ref="F910">_xlfn.XLOOKUP(C910,customers!A909:$A$1001,customers!B909:$B$1001,,0)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4">
        <f>INDEX(products!$A$1:$G$49,MATCH(orders!$D910,products!$A$1:$A$49,0),MATCH(orders!K$1,products!$A$1:$G$1,0))</f>
        <v>1</v>
      </c>
      <c r="L910"/>
      <c r="M910"/>
      <c r="N910" t="str">
        <f t="shared" si="28"/>
        <v>Robusta</v>
      </c>
      <c r="O910" t="str">
        <f t="shared" si="29"/>
        <v>Light</v>
      </c>
    </row>
    <row r="911" spans="1:15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 cm="1">
        <f t="array" ref="F911">_xlfn.XLOOKUP(C911,customers!A910:$A$1001,customers!B910:$B$1001,,0)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4">
        <f>INDEX(products!$A$1:$G$49,MATCH(orders!$D911,products!$A$1:$A$49,0),MATCH(orders!K$1,products!$A$1:$G$1,0))</f>
        <v>0.2</v>
      </c>
      <c r="L911"/>
      <c r="M911"/>
      <c r="N911" t="str">
        <f t="shared" si="28"/>
        <v>Robusta</v>
      </c>
      <c r="O911" t="str">
        <f t="shared" si="29"/>
        <v>Light</v>
      </c>
    </row>
    <row r="912" spans="1:15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 cm="1">
        <f t="array" ref="F912">_xlfn.XLOOKUP(C912,customers!A911:$A$1001,customers!B911:$B$1001,,0)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4">
        <f>INDEX(products!$A$1:$G$49,MATCH(orders!$D912,products!$A$1:$A$49,0),MATCH(orders!K$1,products!$A$1:$G$1,0))</f>
        <v>2.5</v>
      </c>
      <c r="L912"/>
      <c r="M912"/>
      <c r="N912" t="str">
        <f t="shared" si="28"/>
        <v>Arabica</v>
      </c>
      <c r="O912" t="str">
        <f t="shared" si="29"/>
        <v>Dark</v>
      </c>
    </row>
    <row r="913" spans="1:15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 cm="1">
        <f t="array" ref="F913">_xlfn.XLOOKUP(C913,customers!A912:$A$1001,customers!B912:$B$1001,,0)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4">
        <f>INDEX(products!$A$1:$G$49,MATCH(orders!$D913,products!$A$1:$A$49,0),MATCH(orders!K$1,products!$A$1:$G$1,0))</f>
        <v>1</v>
      </c>
      <c r="L913"/>
      <c r="M913"/>
      <c r="N913" t="str">
        <f t="shared" si="28"/>
        <v>Arabica</v>
      </c>
      <c r="O913" t="str">
        <f t="shared" si="29"/>
        <v>Medium</v>
      </c>
    </row>
    <row r="914" spans="1:15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 cm="1">
        <f t="array" ref="F914">_xlfn.XLOOKUP(C914,customers!A913:$A$1001,customers!B913:$B$1001,,0)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4">
        <f>INDEX(products!$A$1:$G$49,MATCH(orders!$D914,products!$A$1:$A$49,0),MATCH(orders!K$1,products!$A$1:$G$1,0))</f>
        <v>2.5</v>
      </c>
      <c r="L914"/>
      <c r="M914"/>
      <c r="N914" t="str">
        <f t="shared" si="28"/>
        <v>Robusta</v>
      </c>
      <c r="O914" t="str">
        <f t="shared" si="29"/>
        <v>Medium</v>
      </c>
    </row>
    <row r="915" spans="1:15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 cm="1">
        <f t="array" ref="F915">_xlfn.XLOOKUP(C915,customers!A914:$A$1001,customers!B914:$B$1001,,0)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4">
        <f>INDEX(products!$A$1:$G$49,MATCH(orders!$D915,products!$A$1:$A$49,0),MATCH(orders!K$1,products!$A$1:$G$1,0))</f>
        <v>0.5</v>
      </c>
      <c r="L915"/>
      <c r="M915"/>
      <c r="N915" t="str">
        <f t="shared" si="28"/>
        <v>Arabica</v>
      </c>
      <c r="O915" t="str">
        <f t="shared" si="29"/>
        <v>Medium</v>
      </c>
    </row>
    <row r="916" spans="1:15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 cm="1">
        <f t="array" ref="F916">_xlfn.XLOOKUP(C916,customers!A915:$A$1001,customers!B915:$B$1001,,0)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4">
        <f>INDEX(products!$A$1:$G$49,MATCH(orders!$D916,products!$A$1:$A$49,0),MATCH(orders!K$1,products!$A$1:$G$1,0))</f>
        <v>1</v>
      </c>
      <c r="L916"/>
      <c r="M916"/>
      <c r="N916" t="str">
        <f t="shared" si="28"/>
        <v>Arabica</v>
      </c>
      <c r="O916" t="str">
        <f t="shared" si="29"/>
        <v>Medium</v>
      </c>
    </row>
    <row r="917" spans="1:15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 cm="1">
        <f t="array" ref="F917">_xlfn.XLOOKUP(C917,customers!A916:$A$1001,customers!B916:$B$1001,,0)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4">
        <f>INDEX(products!$A$1:$G$49,MATCH(orders!$D917,products!$A$1:$A$49,0),MATCH(orders!K$1,products!$A$1:$G$1,0))</f>
        <v>2.5</v>
      </c>
      <c r="L917"/>
      <c r="M917"/>
      <c r="N917" t="str">
        <f t="shared" si="28"/>
        <v>Excelsa</v>
      </c>
      <c r="O917" t="str">
        <f t="shared" si="29"/>
        <v>Dark</v>
      </c>
    </row>
    <row r="918" spans="1:15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 cm="1">
        <f t="array" ref="F918">_xlfn.XLOOKUP(C918,customers!A917:$A$1001,customers!B917:$B$1001,,0)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4">
        <f>INDEX(products!$A$1:$G$49,MATCH(orders!$D918,products!$A$1:$A$49,0),MATCH(orders!K$1,products!$A$1:$G$1,0))</f>
        <v>0.2</v>
      </c>
      <c r="L918"/>
      <c r="M918"/>
      <c r="N918" t="str">
        <f t="shared" si="28"/>
        <v>Excelsa</v>
      </c>
      <c r="O918" t="str">
        <f t="shared" si="29"/>
        <v>Dark</v>
      </c>
    </row>
    <row r="919" spans="1:15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 cm="1">
        <f t="array" ref="F919">_xlfn.XLOOKUP(C919,customers!A918:$A$1001,customers!B918:$B$1001,,0)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4">
        <f>INDEX(products!$A$1:$G$49,MATCH(orders!$D919,products!$A$1:$A$49,0),MATCH(orders!K$1,products!$A$1:$G$1,0))</f>
        <v>0.5</v>
      </c>
      <c r="L919"/>
      <c r="M919"/>
      <c r="N919" t="str">
        <f t="shared" si="28"/>
        <v>Arabica</v>
      </c>
      <c r="O919" t="str">
        <f t="shared" si="29"/>
        <v>Medium</v>
      </c>
    </row>
    <row r="920" spans="1:15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 cm="1">
        <f t="array" ref="F920">_xlfn.XLOOKUP(C920,customers!A919:$A$1001,customers!B919:$B$1001,,0)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4">
        <f>INDEX(products!$A$1:$G$49,MATCH(orders!$D920,products!$A$1:$A$49,0),MATCH(orders!K$1,products!$A$1:$G$1,0))</f>
        <v>0.5</v>
      </c>
      <c r="L920"/>
      <c r="M920"/>
      <c r="N920" t="str">
        <f t="shared" si="28"/>
        <v>Excelsa</v>
      </c>
      <c r="O920" t="str">
        <f t="shared" si="29"/>
        <v>Dark</v>
      </c>
    </row>
    <row r="921" spans="1:15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 cm="1">
        <f t="array" ref="F921">_xlfn.XLOOKUP(C921,customers!A920:$A$1001,customers!B920:$B$1001,,0)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4">
        <f>INDEX(products!$A$1:$G$49,MATCH(orders!$D921,products!$A$1:$A$49,0),MATCH(orders!K$1,products!$A$1:$G$1,0))</f>
        <v>0.2</v>
      </c>
      <c r="L921"/>
      <c r="M921"/>
      <c r="N921" t="str">
        <f t="shared" si="28"/>
        <v>Robusta</v>
      </c>
      <c r="O921" t="str">
        <f t="shared" si="29"/>
        <v>Dark</v>
      </c>
    </row>
    <row r="922" spans="1:15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 cm="1">
        <f t="array" ref="F922">_xlfn.XLOOKUP(C922,customers!A921:$A$1001,customers!B921:$B$1001,,0)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4">
        <f>INDEX(products!$A$1:$G$49,MATCH(orders!$D922,products!$A$1:$A$49,0),MATCH(orders!K$1,products!$A$1:$G$1,0))</f>
        <v>2.5</v>
      </c>
      <c r="L922"/>
      <c r="M922"/>
      <c r="N922" t="str">
        <f t="shared" si="28"/>
        <v>Robusta</v>
      </c>
      <c r="O922" t="str">
        <f t="shared" si="29"/>
        <v>Dark</v>
      </c>
    </row>
    <row r="923" spans="1:15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 cm="1">
        <f t="array" ref="F923">_xlfn.XLOOKUP(C923,customers!A922:$A$1001,customers!B922:$B$1001,,0)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4">
        <f>INDEX(products!$A$1:$G$49,MATCH(orders!$D923,products!$A$1:$A$49,0),MATCH(orders!K$1,products!$A$1:$G$1,0))</f>
        <v>0.2</v>
      </c>
      <c r="L923"/>
      <c r="M923"/>
      <c r="N923" t="str">
        <f t="shared" si="28"/>
        <v>Liberica</v>
      </c>
      <c r="O923" t="str">
        <f t="shared" si="29"/>
        <v>Dark</v>
      </c>
    </row>
    <row r="924" spans="1:15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 cm="1">
        <f t="array" ref="F924">_xlfn.XLOOKUP(C924,customers!A923:$A$1001,customers!B923:$B$1001,,0)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4">
        <f>INDEX(products!$A$1:$G$49,MATCH(orders!$D924,products!$A$1:$A$49,0),MATCH(orders!K$1,products!$A$1:$G$1,0))</f>
        <v>1</v>
      </c>
      <c r="L924"/>
      <c r="M924"/>
      <c r="N924" t="str">
        <f t="shared" si="28"/>
        <v>Arabica</v>
      </c>
      <c r="O924" t="str">
        <f t="shared" si="29"/>
        <v>Medium</v>
      </c>
    </row>
    <row r="925" spans="1:15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 cm="1">
        <f t="array" ref="F925">_xlfn.XLOOKUP(C925,customers!A924:$A$1001,customers!B924:$B$1001,,0)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4">
        <f>INDEX(products!$A$1:$G$49,MATCH(orders!$D925,products!$A$1:$A$49,0),MATCH(orders!K$1,products!$A$1:$G$1,0))</f>
        <v>2.5</v>
      </c>
      <c r="L925"/>
      <c r="M925"/>
      <c r="N925" t="str">
        <f t="shared" si="28"/>
        <v>Excelsa</v>
      </c>
      <c r="O925" t="str">
        <f t="shared" si="29"/>
        <v>Dark</v>
      </c>
    </row>
    <row r="926" spans="1:15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 cm="1">
        <f t="array" ref="F926">_xlfn.XLOOKUP(C926,customers!A925:$A$1001,customers!B925:$B$1001,,0)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4">
        <f>INDEX(products!$A$1:$G$49,MATCH(orders!$D926,products!$A$1:$A$49,0),MATCH(orders!K$1,products!$A$1:$G$1,0))</f>
        <v>2.5</v>
      </c>
      <c r="L926"/>
      <c r="M926"/>
      <c r="N926" t="str">
        <f t="shared" si="28"/>
        <v>Arabica</v>
      </c>
      <c r="O926" t="str">
        <f t="shared" si="29"/>
        <v>Light</v>
      </c>
    </row>
    <row r="927" spans="1:15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e" cm="1">
        <f t="array" ref="F927">_xlfn.XLOOKUP(C927,customers!A926:$A$1001,customers!B926:$B$1001,,0)</f>
        <v>#N/A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4">
        <f>INDEX(products!$A$1:$G$49,MATCH(orders!$D927,products!$A$1:$A$49,0),MATCH(orders!K$1,products!$A$1:$G$1,0))</f>
        <v>0.5</v>
      </c>
      <c r="L927"/>
      <c r="M927"/>
      <c r="N927" t="str">
        <f t="shared" si="28"/>
        <v>Arabica</v>
      </c>
      <c r="O927" t="str">
        <f t="shared" si="29"/>
        <v>Medium</v>
      </c>
    </row>
    <row r="928" spans="1:15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 cm="1">
        <f t="array" ref="F928">_xlfn.XLOOKUP(C928,customers!A927:$A$1001,customers!B927:$B$1001,,0)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4">
        <f>INDEX(products!$A$1:$G$49,MATCH(orders!$D928,products!$A$1:$A$49,0),MATCH(orders!K$1,products!$A$1:$G$1,0))</f>
        <v>0.5</v>
      </c>
      <c r="L928"/>
      <c r="M928"/>
      <c r="N928" t="str">
        <f t="shared" si="28"/>
        <v>Arabica</v>
      </c>
      <c r="O928" t="str">
        <f t="shared" si="29"/>
        <v>Medium</v>
      </c>
    </row>
    <row r="929" spans="1:15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 cm="1">
        <f t="array" ref="F929">_xlfn.XLOOKUP(C929,customers!A928:$A$1001,customers!B928:$B$1001,,0)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4">
        <f>INDEX(products!$A$1:$G$49,MATCH(orders!$D929,products!$A$1:$A$49,0),MATCH(orders!K$1,products!$A$1:$G$1,0))</f>
        <v>2.5</v>
      </c>
      <c r="L929"/>
      <c r="M929"/>
      <c r="N929" t="str">
        <f t="shared" si="28"/>
        <v>Excelsa</v>
      </c>
      <c r="O929" t="str">
        <f t="shared" si="29"/>
        <v>Dark</v>
      </c>
    </row>
    <row r="930" spans="1:15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 cm="1">
        <f t="array" ref="F930">_xlfn.XLOOKUP(C930,customers!A929:$A$1001,customers!B929:$B$1001,,0)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4">
        <f>INDEX(products!$A$1:$G$49,MATCH(orders!$D930,products!$A$1:$A$49,0),MATCH(orders!K$1,products!$A$1:$G$1,0))</f>
        <v>2.5</v>
      </c>
      <c r="L930"/>
      <c r="M930"/>
      <c r="N930" t="str">
        <f t="shared" si="28"/>
        <v>Excelsa</v>
      </c>
      <c r="O930" t="str">
        <f t="shared" si="29"/>
        <v>Medium</v>
      </c>
    </row>
    <row r="931" spans="1:15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 cm="1">
        <f t="array" ref="F931">_xlfn.XLOOKUP(C931,customers!A930:$A$1001,customers!B930:$B$1001,,0)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4">
        <f>INDEX(products!$A$1:$G$49,MATCH(orders!$D931,products!$A$1:$A$49,0),MATCH(orders!K$1,products!$A$1:$G$1,0))</f>
        <v>0.2</v>
      </c>
      <c r="L931"/>
      <c r="M931"/>
      <c r="N931" t="str">
        <f t="shared" si="28"/>
        <v>Excelsa</v>
      </c>
      <c r="O931" t="str">
        <f t="shared" si="29"/>
        <v>Light</v>
      </c>
    </row>
    <row r="932" spans="1:15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 cm="1">
        <f t="array" ref="F932">_xlfn.XLOOKUP(C932,customers!A931:$A$1001,customers!B931:$B$1001,,0)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4">
        <f>INDEX(products!$A$1:$G$49,MATCH(orders!$D932,products!$A$1:$A$49,0),MATCH(orders!K$1,products!$A$1:$G$1,0))</f>
        <v>1</v>
      </c>
      <c r="L932"/>
      <c r="M932"/>
      <c r="N932" t="str">
        <f t="shared" si="28"/>
        <v>Excelsa</v>
      </c>
      <c r="O932" t="str">
        <f t="shared" si="29"/>
        <v>Dark</v>
      </c>
    </row>
    <row r="933" spans="1:15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 cm="1">
        <f t="array" ref="F933">_xlfn.XLOOKUP(C933,customers!A932:$A$1001,customers!B932:$B$1001,,0)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4">
        <f>INDEX(products!$A$1:$G$49,MATCH(orders!$D933,products!$A$1:$A$49,0),MATCH(orders!K$1,products!$A$1:$G$1,0))</f>
        <v>0.5</v>
      </c>
      <c r="L933"/>
      <c r="M933"/>
      <c r="N933" t="str">
        <f t="shared" si="28"/>
        <v>Arabica</v>
      </c>
      <c r="O933" t="str">
        <f t="shared" si="29"/>
        <v>Dark</v>
      </c>
    </row>
    <row r="934" spans="1:15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 cm="1">
        <f t="array" ref="F934">_xlfn.XLOOKUP(C934,customers!A933:$A$1001,customers!B933:$B$1001,,0)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4">
        <f>INDEX(products!$A$1:$G$49,MATCH(orders!$D934,products!$A$1:$A$49,0),MATCH(orders!K$1,products!$A$1:$G$1,0))</f>
        <v>1</v>
      </c>
      <c r="L934"/>
      <c r="M934"/>
      <c r="N934" t="str">
        <f t="shared" si="28"/>
        <v>Excelsa</v>
      </c>
      <c r="O934" t="str">
        <f t="shared" si="29"/>
        <v>Medium</v>
      </c>
    </row>
    <row r="935" spans="1:15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 cm="1">
        <f t="array" ref="F935">_xlfn.XLOOKUP(C935,customers!A934:$A$1001,customers!B934:$B$1001,,0)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4">
        <f>INDEX(products!$A$1:$G$49,MATCH(orders!$D935,products!$A$1:$A$49,0),MATCH(orders!K$1,products!$A$1:$G$1,0))</f>
        <v>1</v>
      </c>
      <c r="L935"/>
      <c r="M935"/>
      <c r="N935" t="str">
        <f t="shared" si="28"/>
        <v>Robusta</v>
      </c>
      <c r="O935" t="str">
        <f t="shared" si="29"/>
        <v>Dark</v>
      </c>
    </row>
    <row r="936" spans="1:15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 cm="1">
        <f t="array" ref="F936">_xlfn.XLOOKUP(C936,customers!A935:$A$1001,customers!B935:$B$1001,,0)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4">
        <f>INDEX(products!$A$1:$G$49,MATCH(orders!$D936,products!$A$1:$A$49,0),MATCH(orders!K$1,products!$A$1:$G$1,0))</f>
        <v>2.5</v>
      </c>
      <c r="L936"/>
      <c r="M936"/>
      <c r="N936" t="str">
        <f t="shared" si="28"/>
        <v>Robusta</v>
      </c>
      <c r="O936" t="str">
        <f t="shared" si="29"/>
        <v>Medium</v>
      </c>
    </row>
    <row r="937" spans="1:15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 cm="1">
        <f t="array" ref="F937">_xlfn.XLOOKUP(C937,customers!A936:$A$1001,customers!B936:$B$1001,,0)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4">
        <f>INDEX(products!$A$1:$G$49,MATCH(orders!$D937,products!$A$1:$A$49,0),MATCH(orders!K$1,products!$A$1:$G$1,0))</f>
        <v>2.5</v>
      </c>
      <c r="L937"/>
      <c r="M937"/>
      <c r="N937" t="str">
        <f t="shared" si="28"/>
        <v>Arabica</v>
      </c>
      <c r="O937" t="str">
        <f t="shared" si="29"/>
        <v>Medium</v>
      </c>
    </row>
    <row r="938" spans="1:15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 cm="1">
        <f t="array" ref="F938">_xlfn.XLOOKUP(C938,customers!A937:$A$1001,customers!B937:$B$1001,,0)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4">
        <f>INDEX(products!$A$1:$G$49,MATCH(orders!$D938,products!$A$1:$A$49,0),MATCH(orders!K$1,products!$A$1:$G$1,0))</f>
        <v>0.5</v>
      </c>
      <c r="L938"/>
      <c r="M938"/>
      <c r="N938" t="str">
        <f t="shared" si="28"/>
        <v>Liberica</v>
      </c>
      <c r="O938" t="str">
        <f t="shared" si="29"/>
        <v>Dark</v>
      </c>
    </row>
    <row r="939" spans="1:15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 cm="1">
        <f t="array" ref="F939">_xlfn.XLOOKUP(C939,customers!A938:$A$1001,customers!B938:$B$1001,,0)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4">
        <f>INDEX(products!$A$1:$G$49,MATCH(orders!$D939,products!$A$1:$A$49,0),MATCH(orders!K$1,products!$A$1:$G$1,0))</f>
        <v>2.5</v>
      </c>
      <c r="L939"/>
      <c r="M939"/>
      <c r="N939" t="str">
        <f t="shared" si="28"/>
        <v>Robusta</v>
      </c>
      <c r="O939" t="str">
        <f t="shared" si="29"/>
        <v>Medium</v>
      </c>
    </row>
    <row r="940" spans="1:15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 cm="1">
        <f t="array" ref="F940">_xlfn.XLOOKUP(C940,customers!A939:$A$1001,customers!B939:$B$1001,,0)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4">
        <f>INDEX(products!$A$1:$G$49,MATCH(orders!$D940,products!$A$1:$A$49,0),MATCH(orders!K$1,products!$A$1:$G$1,0))</f>
        <v>1</v>
      </c>
      <c r="L940"/>
      <c r="M940"/>
      <c r="N940" t="str">
        <f t="shared" si="28"/>
        <v>Excelsa</v>
      </c>
      <c r="O940" t="str">
        <f t="shared" si="29"/>
        <v>Light</v>
      </c>
    </row>
    <row r="941" spans="1:15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 cm="1">
        <f t="array" ref="F941">_xlfn.XLOOKUP(C941,customers!A940:$A$1001,customers!B940:$B$1001,,0)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4">
        <f>INDEX(products!$A$1:$G$49,MATCH(orders!$D941,products!$A$1:$A$49,0),MATCH(orders!K$1,products!$A$1:$G$1,0))</f>
        <v>0.2</v>
      </c>
      <c r="L941"/>
      <c r="M941"/>
      <c r="N941" t="str">
        <f t="shared" si="28"/>
        <v>Liberica</v>
      </c>
      <c r="O941" t="str">
        <f t="shared" si="29"/>
        <v>Light</v>
      </c>
    </row>
    <row r="942" spans="1:15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 cm="1">
        <f t="array" ref="F942">_xlfn.XLOOKUP(C942,customers!A941:$A$1001,customers!B941:$B$1001,,0)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4">
        <f>INDEX(products!$A$1:$G$49,MATCH(orders!$D942,products!$A$1:$A$49,0),MATCH(orders!K$1,products!$A$1:$G$1,0))</f>
        <v>0.5</v>
      </c>
      <c r="L942"/>
      <c r="M942"/>
      <c r="N942" t="str">
        <f t="shared" si="28"/>
        <v>Robusta</v>
      </c>
      <c r="O942" t="str">
        <f t="shared" si="29"/>
        <v>Light</v>
      </c>
    </row>
    <row r="943" spans="1:15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 cm="1">
        <f t="array" ref="F943">_xlfn.XLOOKUP(C943,customers!A942:$A$1001,customers!B942:$B$1001,,0)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4">
        <f>INDEX(products!$A$1:$G$49,MATCH(orders!$D943,products!$A$1:$A$49,0),MATCH(orders!K$1,products!$A$1:$G$1,0))</f>
        <v>0.5</v>
      </c>
      <c r="L943"/>
      <c r="M943"/>
      <c r="N943" t="str">
        <f t="shared" si="28"/>
        <v>Arabica</v>
      </c>
      <c r="O943" t="str">
        <f t="shared" si="29"/>
        <v>Light</v>
      </c>
    </row>
    <row r="944" spans="1:15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 cm="1">
        <f t="array" ref="F944">_xlfn.XLOOKUP(C944,customers!A943:$A$1001,customers!B943:$B$1001,,0)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4">
        <f>INDEX(products!$A$1:$G$49,MATCH(orders!$D944,products!$A$1:$A$49,0),MATCH(orders!K$1,products!$A$1:$G$1,0))</f>
        <v>1</v>
      </c>
      <c r="L944"/>
      <c r="M944"/>
      <c r="N944" t="str">
        <f t="shared" si="28"/>
        <v>Robusta</v>
      </c>
      <c r="O944" t="str">
        <f t="shared" si="29"/>
        <v>Light</v>
      </c>
    </row>
    <row r="945" spans="1:15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 cm="1">
        <f t="array" ref="F945">_xlfn.XLOOKUP(C945,customers!A944:$A$1001,customers!B944:$B$1001,,0)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4">
        <f>INDEX(products!$A$1:$G$49,MATCH(orders!$D945,products!$A$1:$A$49,0),MATCH(orders!K$1,products!$A$1:$G$1,0))</f>
        <v>0.5</v>
      </c>
      <c r="L945"/>
      <c r="M945"/>
      <c r="N945" t="str">
        <f t="shared" si="28"/>
        <v>Arabica</v>
      </c>
      <c r="O945" t="str">
        <f t="shared" si="29"/>
        <v>Light</v>
      </c>
    </row>
    <row r="946" spans="1:15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 cm="1">
        <f t="array" ref="F946">_xlfn.XLOOKUP(C946,customers!A945:$A$1001,customers!B945:$B$1001,,0)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4">
        <f>INDEX(products!$A$1:$G$49,MATCH(orders!$D946,products!$A$1:$A$49,0),MATCH(orders!K$1,products!$A$1:$G$1,0))</f>
        <v>0.5</v>
      </c>
      <c r="L946"/>
      <c r="M946"/>
      <c r="N946" t="str">
        <f t="shared" si="28"/>
        <v>Robusta</v>
      </c>
      <c r="O946" t="str">
        <f t="shared" si="29"/>
        <v>Light</v>
      </c>
    </row>
    <row r="947" spans="1:15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 cm="1">
        <f t="array" ref="F947">_xlfn.XLOOKUP(C947,customers!A946:$A$1001,customers!B946:$B$1001,,0)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4">
        <f>INDEX(products!$A$1:$G$49,MATCH(orders!$D947,products!$A$1:$A$49,0),MATCH(orders!K$1,products!$A$1:$G$1,0))</f>
        <v>2.5</v>
      </c>
      <c r="L947"/>
      <c r="M947"/>
      <c r="N947" t="str">
        <f t="shared" si="28"/>
        <v>Liberica</v>
      </c>
      <c r="O947" t="str">
        <f t="shared" si="29"/>
        <v>Dark</v>
      </c>
    </row>
    <row r="948" spans="1:15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 cm="1">
        <f t="array" ref="F948">_xlfn.XLOOKUP(C948,customers!A947:$A$1001,customers!B947:$B$1001,,0)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4">
        <f>INDEX(products!$A$1:$G$49,MATCH(orders!$D948,products!$A$1:$A$49,0),MATCH(orders!K$1,products!$A$1:$G$1,0))</f>
        <v>0.5</v>
      </c>
      <c r="L948"/>
      <c r="M948"/>
      <c r="N948" t="str">
        <f t="shared" si="28"/>
        <v>Liberica</v>
      </c>
      <c r="O948" t="str">
        <f t="shared" si="29"/>
        <v>Dark</v>
      </c>
    </row>
    <row r="949" spans="1:15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 cm="1">
        <f t="array" ref="F949">_xlfn.XLOOKUP(C949,customers!A948:$A$1001,customers!B948:$B$1001,,0)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4">
        <f>INDEX(products!$A$1:$G$49,MATCH(orders!$D949,products!$A$1:$A$49,0),MATCH(orders!K$1,products!$A$1:$G$1,0))</f>
        <v>1</v>
      </c>
      <c r="L949"/>
      <c r="M949"/>
      <c r="N949" t="str">
        <f t="shared" si="28"/>
        <v>Arabica</v>
      </c>
      <c r="O949" t="str">
        <f t="shared" si="29"/>
        <v>Medium</v>
      </c>
    </row>
    <row r="950" spans="1:15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 cm="1">
        <f t="array" ref="F950">_xlfn.XLOOKUP(C950,customers!A949:$A$1001,customers!B949:$B$1001,,0)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4">
        <f>INDEX(products!$A$1:$G$49,MATCH(orders!$D950,products!$A$1:$A$49,0),MATCH(orders!K$1,products!$A$1:$G$1,0))</f>
        <v>2.5</v>
      </c>
      <c r="L950"/>
      <c r="M950"/>
      <c r="N950" t="str">
        <f t="shared" si="28"/>
        <v>Excelsa</v>
      </c>
      <c r="O950" t="str">
        <f t="shared" si="29"/>
        <v>Dark</v>
      </c>
    </row>
    <row r="951" spans="1:15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 cm="1">
        <f t="array" ref="F951">_xlfn.XLOOKUP(C951,customers!A950:$A$1001,customers!B950:$B$1001,,0)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4">
        <f>INDEX(products!$A$1:$G$49,MATCH(orders!$D951,products!$A$1:$A$49,0),MATCH(orders!K$1,products!$A$1:$G$1,0))</f>
        <v>2.5</v>
      </c>
      <c r="L951"/>
      <c r="M951"/>
      <c r="N951" t="str">
        <f t="shared" si="28"/>
        <v>Robusta</v>
      </c>
      <c r="O951" t="str">
        <f t="shared" si="29"/>
        <v>Light</v>
      </c>
    </row>
    <row r="952" spans="1:15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 cm="1">
        <f t="array" ref="F952">_xlfn.XLOOKUP(C952,customers!A951:$A$1001,customers!B951:$B$1001,,0)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4">
        <f>INDEX(products!$A$1:$G$49,MATCH(orders!$D952,products!$A$1:$A$49,0),MATCH(orders!K$1,products!$A$1:$G$1,0))</f>
        <v>0.2</v>
      </c>
      <c r="L952"/>
      <c r="M952"/>
      <c r="N952" t="str">
        <f t="shared" si="28"/>
        <v>Robusta</v>
      </c>
      <c r="O952" t="str">
        <f t="shared" si="29"/>
        <v>Light</v>
      </c>
    </row>
    <row r="953" spans="1:15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 cm="1">
        <f t="array" ref="F953">_xlfn.XLOOKUP(C953,customers!A952:$A$1001,customers!B952:$B$1001,,0)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4">
        <f>INDEX(products!$A$1:$G$49,MATCH(orders!$D953,products!$A$1:$A$49,0),MATCH(orders!K$1,products!$A$1:$G$1,0))</f>
        <v>0.2</v>
      </c>
      <c r="L953"/>
      <c r="M953"/>
      <c r="N953" t="str">
        <f t="shared" si="28"/>
        <v>Robusta</v>
      </c>
      <c r="O953" t="str">
        <f t="shared" si="29"/>
        <v>Light</v>
      </c>
    </row>
    <row r="954" spans="1:15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 cm="1">
        <f t="array" ref="F954">_xlfn.XLOOKUP(C954,customers!A953:$A$1001,customers!B953:$B$1001,,0)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4">
        <f>INDEX(products!$A$1:$G$49,MATCH(orders!$D954,products!$A$1:$A$49,0),MATCH(orders!K$1,products!$A$1:$G$1,0))</f>
        <v>1</v>
      </c>
      <c r="L954"/>
      <c r="M954"/>
      <c r="N954" t="str">
        <f t="shared" si="28"/>
        <v>Arabica</v>
      </c>
      <c r="O954" t="str">
        <f t="shared" si="29"/>
        <v>Medium</v>
      </c>
    </row>
    <row r="955" spans="1:15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e" cm="1">
        <f t="array" ref="F955">_xlfn.XLOOKUP(C955,customers!A954:$A$1001,customers!B954:$B$1001,,0)</f>
        <v>#N/A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4">
        <f>INDEX(products!$A$1:$G$49,MATCH(orders!$D955,products!$A$1:$A$49,0),MATCH(orders!K$1,products!$A$1:$G$1,0))</f>
        <v>0.2</v>
      </c>
      <c r="L955"/>
      <c r="M955"/>
      <c r="N955" t="str">
        <f t="shared" si="28"/>
        <v>Arabica</v>
      </c>
      <c r="O955" t="str">
        <f t="shared" si="29"/>
        <v>Light</v>
      </c>
    </row>
    <row r="956" spans="1:15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e" cm="1">
        <f t="array" ref="F956">_xlfn.XLOOKUP(C956,customers!A955:$A$1001,customers!B955:$B$1001,,0)</f>
        <v>#N/A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4">
        <f>INDEX(products!$A$1:$G$49,MATCH(orders!$D956,products!$A$1:$A$49,0),MATCH(orders!K$1,products!$A$1:$G$1,0))</f>
        <v>2.5</v>
      </c>
      <c r="L956"/>
      <c r="M956"/>
      <c r="N956" t="str">
        <f t="shared" si="28"/>
        <v>Excelsa</v>
      </c>
      <c r="O956" t="str">
        <f t="shared" si="29"/>
        <v>Dark</v>
      </c>
    </row>
    <row r="957" spans="1:15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e" cm="1">
        <f t="array" ref="F957">_xlfn.XLOOKUP(C957,customers!A956:$A$1001,customers!B956:$B$1001,,0)</f>
        <v>#N/A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4">
        <f>INDEX(products!$A$1:$G$49,MATCH(orders!$D957,products!$A$1:$A$49,0),MATCH(orders!K$1,products!$A$1:$G$1,0))</f>
        <v>2.5</v>
      </c>
      <c r="L957"/>
      <c r="M957"/>
      <c r="N957" t="str">
        <f t="shared" si="28"/>
        <v>Excelsa</v>
      </c>
      <c r="O957" t="str">
        <f t="shared" si="29"/>
        <v>Light</v>
      </c>
    </row>
    <row r="958" spans="1:15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e" cm="1">
        <f t="array" ref="F958">_xlfn.XLOOKUP(C958,customers!A957:$A$1001,customers!B957:$B$1001,,0)</f>
        <v>#N/A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4">
        <f>INDEX(products!$A$1:$G$49,MATCH(orders!$D958,products!$A$1:$A$49,0),MATCH(orders!K$1,products!$A$1:$G$1,0))</f>
        <v>2.5</v>
      </c>
      <c r="L958"/>
      <c r="M958"/>
      <c r="N958" t="str">
        <f t="shared" si="28"/>
        <v>Robusta</v>
      </c>
      <c r="O958" t="str">
        <f t="shared" si="29"/>
        <v>Light</v>
      </c>
    </row>
    <row r="959" spans="1:15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e" cm="1">
        <f t="array" ref="F959">_xlfn.XLOOKUP(C959,customers!A958:$A$1001,customers!B958:$B$1001,,0)</f>
        <v>#N/A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4">
        <f>INDEX(products!$A$1:$G$49,MATCH(orders!$D959,products!$A$1:$A$49,0),MATCH(orders!K$1,products!$A$1:$G$1,0))</f>
        <v>1</v>
      </c>
      <c r="L959"/>
      <c r="M959"/>
      <c r="N959" t="str">
        <f t="shared" si="28"/>
        <v>Excelsa</v>
      </c>
      <c r="O959" t="str">
        <f t="shared" si="29"/>
        <v>Light</v>
      </c>
    </row>
    <row r="960" spans="1:15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e" cm="1">
        <f t="array" ref="F960">_xlfn.XLOOKUP(C960,customers!A959:$A$1001,customers!B959:$B$1001,,0)</f>
        <v>#N/A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4">
        <f>INDEX(products!$A$1:$G$49,MATCH(orders!$D960,products!$A$1:$A$49,0),MATCH(orders!K$1,products!$A$1:$G$1,0))</f>
        <v>0.2</v>
      </c>
      <c r="L960"/>
      <c r="M960"/>
      <c r="N960" t="str">
        <f t="shared" si="28"/>
        <v>Arabica</v>
      </c>
      <c r="O960" t="str">
        <f t="shared" si="29"/>
        <v>Light</v>
      </c>
    </row>
    <row r="961" spans="1:15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 cm="1">
        <f t="array" ref="F961">_xlfn.XLOOKUP(C961,customers!A960:$A$1001,customers!B960:$B$1001,,0)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4">
        <f>INDEX(products!$A$1:$G$49,MATCH(orders!$D961,products!$A$1:$A$49,0),MATCH(orders!K$1,products!$A$1:$G$1,0))</f>
        <v>0.2</v>
      </c>
      <c r="L961"/>
      <c r="M961"/>
      <c r="N961" t="str">
        <f t="shared" si="28"/>
        <v>Liberica</v>
      </c>
      <c r="O961" t="str">
        <f t="shared" si="29"/>
        <v>Light</v>
      </c>
    </row>
    <row r="962" spans="1:15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 cm="1">
        <f t="array" ref="F962">_xlfn.XLOOKUP(C962,customers!A961:$A$1001,customers!B961:$B$1001,,0)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4">
        <f>INDEX(products!$A$1:$G$49,MATCH(orders!$D962,products!$A$1:$A$49,0),MATCH(orders!K$1,products!$A$1:$G$1,0))</f>
        <v>1</v>
      </c>
      <c r="L962"/>
      <c r="M962"/>
      <c r="N962" t="str">
        <f t="shared" si="28"/>
        <v>Liberica</v>
      </c>
      <c r="O962" t="str">
        <f t="shared" si="29"/>
        <v>Light</v>
      </c>
    </row>
    <row r="963" spans="1:15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 cm="1">
        <f t="array" ref="F963">_xlfn.XLOOKUP(C963,customers!A962:$A$1001,customers!B962:$B$1001,,0)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4">
        <f>INDEX(products!$A$1:$G$49,MATCH(orders!$D963,products!$A$1:$A$49,0),MATCH(orders!K$1,products!$A$1:$G$1,0))</f>
        <v>2.5</v>
      </c>
      <c r="L963"/>
      <c r="M963"/>
      <c r="N963" t="str">
        <f t="shared" ref="N963:N1001" si="30">IF(I963="Rob", "Robusta",IF(I963="Exc","Excelsa",IF(I963="Ara","Arabica",IF(I963="Lib","Liberica",""))))</f>
        <v>Arabica</v>
      </c>
      <c r="O963" t="str">
        <f t="shared" ref="O963:O1001" si="31">IF(J963="M","Medium", IF(J963="L","Light",IF(J963="D","Dark","")))</f>
        <v>Dark</v>
      </c>
    </row>
    <row r="964" spans="1:15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 cm="1">
        <f t="array" ref="F964">_xlfn.XLOOKUP(C964,customers!A963:$A$1001,customers!B963:$B$1001,,0)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4">
        <f>INDEX(products!$A$1:$G$49,MATCH(orders!$D964,products!$A$1:$A$49,0),MATCH(orders!K$1,products!$A$1:$G$1,0))</f>
        <v>1</v>
      </c>
      <c r="L964"/>
      <c r="M964"/>
      <c r="N964" t="str">
        <f t="shared" si="30"/>
        <v>Robusta</v>
      </c>
      <c r="O964" t="str">
        <f t="shared" si="31"/>
        <v>Dark</v>
      </c>
    </row>
    <row r="965" spans="1:15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 cm="1">
        <f t="array" ref="F965">_xlfn.XLOOKUP(C965,customers!A964:$A$1001,customers!B964:$B$1001,,0)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4">
        <f>INDEX(products!$A$1:$G$49,MATCH(orders!$D965,products!$A$1:$A$49,0),MATCH(orders!K$1,products!$A$1:$G$1,0))</f>
        <v>0.5</v>
      </c>
      <c r="L965"/>
      <c r="M965"/>
      <c r="N965" t="str">
        <f t="shared" si="30"/>
        <v>Robusta</v>
      </c>
      <c r="O965" t="str">
        <f t="shared" si="31"/>
        <v>Medium</v>
      </c>
    </row>
    <row r="966" spans="1:15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 cm="1">
        <f t="array" ref="F966">_xlfn.XLOOKUP(C966,customers!A965:$A$1001,customers!B965:$B$1001,,0)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4">
        <f>INDEX(products!$A$1:$G$49,MATCH(orders!$D966,products!$A$1:$A$49,0),MATCH(orders!K$1,products!$A$1:$G$1,0))</f>
        <v>0.2</v>
      </c>
      <c r="L966"/>
      <c r="M966"/>
      <c r="N966" t="str">
        <f t="shared" si="30"/>
        <v>Excelsa</v>
      </c>
      <c r="O966" t="str">
        <f t="shared" si="31"/>
        <v>Light</v>
      </c>
    </row>
    <row r="967" spans="1:15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 cm="1">
        <f t="array" ref="F967">_xlfn.XLOOKUP(C967,customers!A966:$A$1001,customers!B966:$B$1001,,0)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4">
        <f>INDEX(products!$A$1:$G$49,MATCH(orders!$D967,products!$A$1:$A$49,0),MATCH(orders!K$1,products!$A$1:$G$1,0))</f>
        <v>1</v>
      </c>
      <c r="L967"/>
      <c r="M967"/>
      <c r="N967" t="str">
        <f t="shared" si="30"/>
        <v>Robusta</v>
      </c>
      <c r="O967" t="str">
        <f t="shared" si="31"/>
        <v>Medium</v>
      </c>
    </row>
    <row r="968" spans="1:15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 cm="1">
        <f t="array" ref="F968">_xlfn.XLOOKUP(C968,customers!A967:$A$1001,customers!B967:$B$1001,,0)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4">
        <f>INDEX(products!$A$1:$G$49,MATCH(orders!$D968,products!$A$1:$A$49,0),MATCH(orders!K$1,products!$A$1:$G$1,0))</f>
        <v>0.5</v>
      </c>
      <c r="L968"/>
      <c r="M968"/>
      <c r="N968" t="str">
        <f t="shared" si="30"/>
        <v>Excelsa</v>
      </c>
      <c r="O968" t="str">
        <f t="shared" si="31"/>
        <v>Light</v>
      </c>
    </row>
    <row r="969" spans="1:15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 cm="1">
        <f t="array" ref="F969">_xlfn.XLOOKUP(C969,customers!A968:$A$1001,customers!B968:$B$1001,,0)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4">
        <f>INDEX(products!$A$1:$G$49,MATCH(orders!$D969,products!$A$1:$A$49,0),MATCH(orders!K$1,products!$A$1:$G$1,0))</f>
        <v>0.2</v>
      </c>
      <c r="L969"/>
      <c r="M969"/>
      <c r="N969" t="str">
        <f t="shared" si="30"/>
        <v>Robusta</v>
      </c>
      <c r="O969" t="str">
        <f t="shared" si="31"/>
        <v>Dark</v>
      </c>
    </row>
    <row r="970" spans="1:15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 cm="1">
        <f t="array" ref="F970">_xlfn.XLOOKUP(C970,customers!A969:$A$1001,customers!B969:$B$1001,,0)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4">
        <f>INDEX(products!$A$1:$G$49,MATCH(orders!$D970,products!$A$1:$A$49,0),MATCH(orders!K$1,products!$A$1:$G$1,0))</f>
        <v>0.2</v>
      </c>
      <c r="L970"/>
      <c r="M970"/>
      <c r="N970" t="str">
        <f t="shared" si="30"/>
        <v>Robusta</v>
      </c>
      <c r="O970" t="str">
        <f t="shared" si="31"/>
        <v>Medium</v>
      </c>
    </row>
    <row r="971" spans="1:15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 cm="1">
        <f t="array" ref="F971">_xlfn.XLOOKUP(C971,customers!A970:$A$1001,customers!B970:$B$1001,,0)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4">
        <f>INDEX(products!$A$1:$G$49,MATCH(orders!$D971,products!$A$1:$A$49,0),MATCH(orders!K$1,products!$A$1:$G$1,0))</f>
        <v>1</v>
      </c>
      <c r="L971"/>
      <c r="M971"/>
      <c r="N971" t="str">
        <f t="shared" si="30"/>
        <v>Liberica</v>
      </c>
      <c r="O971" t="str">
        <f t="shared" si="31"/>
        <v>Dark</v>
      </c>
    </row>
    <row r="972" spans="1:15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 cm="1">
        <f t="array" ref="F972">_xlfn.XLOOKUP(C972,customers!A971:$A$1001,customers!B971:$B$1001,,0)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4">
        <f>INDEX(products!$A$1:$G$49,MATCH(orders!$D972,products!$A$1:$A$49,0),MATCH(orders!K$1,products!$A$1:$G$1,0))</f>
        <v>0.5</v>
      </c>
      <c r="L972"/>
      <c r="M972"/>
      <c r="N972" t="str">
        <f t="shared" si="30"/>
        <v>Excelsa</v>
      </c>
      <c r="O972" t="str">
        <f t="shared" si="31"/>
        <v>Medium</v>
      </c>
    </row>
    <row r="973" spans="1:15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 cm="1">
        <f t="array" ref="F973">_xlfn.XLOOKUP(C973,customers!A972:$A$1001,customers!B972:$B$1001,,0)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4">
        <f>INDEX(products!$A$1:$G$49,MATCH(orders!$D973,products!$A$1:$A$49,0),MATCH(orders!K$1,products!$A$1:$G$1,0))</f>
        <v>2.5</v>
      </c>
      <c r="L973"/>
      <c r="M973"/>
      <c r="N973" t="str">
        <f t="shared" si="30"/>
        <v>Arabica</v>
      </c>
      <c r="O973" t="str">
        <f t="shared" si="31"/>
        <v>Light</v>
      </c>
    </row>
    <row r="974" spans="1:15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 cm="1">
        <f t="array" ref="F974">_xlfn.XLOOKUP(C974,customers!A973:$A$1001,customers!B973:$B$1001,,0)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4">
        <f>INDEX(products!$A$1:$G$49,MATCH(orders!$D974,products!$A$1:$A$49,0),MATCH(orders!K$1,products!$A$1:$G$1,0))</f>
        <v>2.5</v>
      </c>
      <c r="L974"/>
      <c r="M974"/>
      <c r="N974" t="str">
        <f t="shared" si="30"/>
        <v>Arabica</v>
      </c>
      <c r="O974" t="str">
        <f t="shared" si="31"/>
        <v>Light</v>
      </c>
    </row>
    <row r="975" spans="1:15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 cm="1">
        <f t="array" ref="F975">_xlfn.XLOOKUP(C975,customers!A974:$A$1001,customers!B974:$B$1001,,0)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4">
        <f>INDEX(products!$A$1:$G$49,MATCH(orders!$D975,products!$A$1:$A$49,0),MATCH(orders!K$1,products!$A$1:$G$1,0))</f>
        <v>1</v>
      </c>
      <c r="L975"/>
      <c r="M975"/>
      <c r="N975" t="str">
        <f t="shared" si="30"/>
        <v>Liberica</v>
      </c>
      <c r="O975" t="str">
        <f t="shared" si="31"/>
        <v>Medium</v>
      </c>
    </row>
    <row r="976" spans="1:15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 cm="1">
        <f t="array" ref="F976">_xlfn.XLOOKUP(C976,customers!A975:$A$1001,customers!B975:$B$1001,,0)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4">
        <f>INDEX(products!$A$1:$G$49,MATCH(orders!$D976,products!$A$1:$A$49,0),MATCH(orders!K$1,products!$A$1:$G$1,0))</f>
        <v>0.5</v>
      </c>
      <c r="L976"/>
      <c r="M976"/>
      <c r="N976" t="str">
        <f t="shared" si="30"/>
        <v>Robusta</v>
      </c>
      <c r="O976" t="str">
        <f t="shared" si="31"/>
        <v>Dark</v>
      </c>
    </row>
    <row r="977" spans="1:15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 cm="1">
        <f t="array" ref="F977">_xlfn.XLOOKUP(C977,customers!A976:$A$1001,customers!B976:$B$1001,,0)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4">
        <f>INDEX(products!$A$1:$G$49,MATCH(orders!$D977,products!$A$1:$A$49,0),MATCH(orders!K$1,products!$A$1:$G$1,0))</f>
        <v>0.2</v>
      </c>
      <c r="L977"/>
      <c r="M977"/>
      <c r="N977" t="str">
        <f t="shared" si="30"/>
        <v>Arabica</v>
      </c>
      <c r="O977" t="str">
        <f t="shared" si="31"/>
        <v>Dark</v>
      </c>
    </row>
    <row r="978" spans="1:15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 cm="1">
        <f t="array" ref="F978">_xlfn.XLOOKUP(C978,customers!A977:$A$1001,customers!B977:$B$1001,,0)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4">
        <f>INDEX(products!$A$1:$G$49,MATCH(orders!$D978,products!$A$1:$A$49,0),MATCH(orders!K$1,products!$A$1:$G$1,0))</f>
        <v>2.5</v>
      </c>
      <c r="L978"/>
      <c r="M978"/>
      <c r="N978" t="str">
        <f t="shared" si="30"/>
        <v>Robusta</v>
      </c>
      <c r="O978" t="str">
        <f t="shared" si="31"/>
        <v>Light</v>
      </c>
    </row>
    <row r="979" spans="1:15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 cm="1">
        <f t="array" ref="F979">_xlfn.XLOOKUP(C979,customers!A978:$A$1001,customers!B978:$B$1001,,0)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4">
        <f>INDEX(products!$A$1:$G$49,MATCH(orders!$D979,products!$A$1:$A$49,0),MATCH(orders!K$1,products!$A$1:$G$1,0))</f>
        <v>1</v>
      </c>
      <c r="L979"/>
      <c r="M979"/>
      <c r="N979" t="str">
        <f t="shared" si="30"/>
        <v>Robusta</v>
      </c>
      <c r="O979" t="str">
        <f t="shared" si="31"/>
        <v>Light</v>
      </c>
    </row>
    <row r="980" spans="1:15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e" cm="1">
        <f t="array" ref="F980">_xlfn.XLOOKUP(C980,customers!A979:$A$1001,customers!B979:$B$1001,,0)</f>
        <v>#N/A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4">
        <f>INDEX(products!$A$1:$G$49,MATCH(orders!$D980,products!$A$1:$A$49,0),MATCH(orders!K$1,products!$A$1:$G$1,0))</f>
        <v>0.5</v>
      </c>
      <c r="L980"/>
      <c r="M980"/>
      <c r="N980" t="str">
        <f t="shared" si="30"/>
        <v>Arabica</v>
      </c>
      <c r="O980" t="str">
        <f t="shared" si="31"/>
        <v>Light</v>
      </c>
    </row>
    <row r="981" spans="1:15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 cm="1">
        <f t="array" ref="F981">_xlfn.XLOOKUP(C981,customers!A980:$A$1001,customers!B980:$B$1001,,0)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4">
        <f>INDEX(products!$A$1:$G$49,MATCH(orders!$D981,products!$A$1:$A$49,0),MATCH(orders!K$1,products!$A$1:$G$1,0))</f>
        <v>0.5</v>
      </c>
      <c r="L981"/>
      <c r="M981"/>
      <c r="N981" t="str">
        <f t="shared" si="30"/>
        <v>Robusta</v>
      </c>
      <c r="O981" t="str">
        <f t="shared" si="31"/>
        <v>Dark</v>
      </c>
    </row>
    <row r="982" spans="1:15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 cm="1">
        <f t="array" ref="F982">_xlfn.XLOOKUP(C982,customers!A981:$A$1001,customers!B981:$B$1001,,0)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4">
        <f>INDEX(products!$A$1:$G$49,MATCH(orders!$D982,products!$A$1:$A$49,0),MATCH(orders!K$1,products!$A$1:$G$1,0))</f>
        <v>2.5</v>
      </c>
      <c r="L982"/>
      <c r="M982"/>
      <c r="N982" t="str">
        <f t="shared" si="30"/>
        <v>Excelsa</v>
      </c>
      <c r="O982" t="str">
        <f t="shared" si="31"/>
        <v>Dark</v>
      </c>
    </row>
    <row r="983" spans="1:15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 cm="1">
        <f t="array" ref="F983">_xlfn.XLOOKUP(C983,customers!A982:$A$1001,customers!B982:$B$1001,,0)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4">
        <f>INDEX(products!$A$1:$G$49,MATCH(orders!$D983,products!$A$1:$A$49,0),MATCH(orders!K$1,products!$A$1:$G$1,0))</f>
        <v>0.2</v>
      </c>
      <c r="L983"/>
      <c r="M983"/>
      <c r="N983" t="str">
        <f t="shared" si="30"/>
        <v>Excelsa</v>
      </c>
      <c r="O983" t="str">
        <f t="shared" si="31"/>
        <v>Dark</v>
      </c>
    </row>
    <row r="984" spans="1:15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 cm="1">
        <f t="array" ref="F984">_xlfn.XLOOKUP(C984,customers!A983:$A$1001,customers!B983:$B$1001,,0)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4">
        <f>INDEX(products!$A$1:$G$49,MATCH(orders!$D984,products!$A$1:$A$49,0),MATCH(orders!K$1,products!$A$1:$G$1,0))</f>
        <v>1</v>
      </c>
      <c r="L984"/>
      <c r="M984"/>
      <c r="N984" t="str">
        <f t="shared" si="30"/>
        <v>Robusta</v>
      </c>
      <c r="O984" t="str">
        <f t="shared" si="31"/>
        <v>Light</v>
      </c>
    </row>
    <row r="985" spans="1:15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 cm="1">
        <f t="array" ref="F985">_xlfn.XLOOKUP(C985,customers!A984:$A$1001,customers!B984:$B$1001,,0)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4">
        <f>INDEX(products!$A$1:$G$49,MATCH(orders!$D985,products!$A$1:$A$49,0),MATCH(orders!K$1,products!$A$1:$G$1,0))</f>
        <v>0.2</v>
      </c>
      <c r="L985"/>
      <c r="M985"/>
      <c r="N985" t="str">
        <f t="shared" si="30"/>
        <v>Arabica</v>
      </c>
      <c r="O985" t="str">
        <f t="shared" si="31"/>
        <v>Medium</v>
      </c>
    </row>
    <row r="986" spans="1:15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 cm="1">
        <f t="array" ref="F986">_xlfn.XLOOKUP(C986,customers!A985:$A$1001,customers!B985:$B$1001,,0)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4">
        <f>INDEX(products!$A$1:$G$49,MATCH(orders!$D986,products!$A$1:$A$49,0),MATCH(orders!K$1,products!$A$1:$G$1,0))</f>
        <v>2.5</v>
      </c>
      <c r="L986"/>
      <c r="M986"/>
      <c r="N986" t="str">
        <f t="shared" si="30"/>
        <v>Excelsa</v>
      </c>
      <c r="O986" t="str">
        <f t="shared" si="31"/>
        <v>Medium</v>
      </c>
    </row>
    <row r="987" spans="1:15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 cm="1">
        <f t="array" ref="F987">_xlfn.XLOOKUP(C987,customers!A986:$A$1001,customers!B986:$B$1001,,0)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4">
        <f>INDEX(products!$A$1:$G$49,MATCH(orders!$D987,products!$A$1:$A$49,0),MATCH(orders!K$1,products!$A$1:$G$1,0))</f>
        <v>1</v>
      </c>
      <c r="L987"/>
      <c r="M987"/>
      <c r="N987" t="str">
        <f t="shared" si="30"/>
        <v>Robusta</v>
      </c>
      <c r="O987" t="str">
        <f t="shared" si="31"/>
        <v>Light</v>
      </c>
    </row>
    <row r="988" spans="1:15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 cm="1">
        <f t="array" ref="F988">_xlfn.XLOOKUP(C988,customers!A987:$A$1001,customers!B987:$B$1001,,0)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4">
        <f>INDEX(products!$A$1:$G$49,MATCH(orders!$D988,products!$A$1:$A$49,0),MATCH(orders!K$1,products!$A$1:$G$1,0))</f>
        <v>2.5</v>
      </c>
      <c r="L988"/>
      <c r="M988"/>
      <c r="N988" t="str">
        <f t="shared" si="30"/>
        <v>Liberica</v>
      </c>
      <c r="O988" t="str">
        <f t="shared" si="31"/>
        <v>Medium</v>
      </c>
    </row>
    <row r="989" spans="1:15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 cm="1">
        <f t="array" ref="F989">_xlfn.XLOOKUP(C989,customers!A988:$A$1001,customers!B988:$B$1001,,0)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4">
        <f>INDEX(products!$A$1:$G$49,MATCH(orders!$D989,products!$A$1:$A$49,0),MATCH(orders!K$1,products!$A$1:$G$1,0))</f>
        <v>0.5</v>
      </c>
      <c r="L989"/>
      <c r="M989"/>
      <c r="N989" t="str">
        <f t="shared" si="30"/>
        <v>Arabica</v>
      </c>
      <c r="O989" t="str">
        <f t="shared" si="31"/>
        <v>Dark</v>
      </c>
    </row>
    <row r="990" spans="1:15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 cm="1">
        <f t="array" ref="F990">_xlfn.XLOOKUP(C990,customers!A989:$A$1001,customers!B989:$B$1001,,0)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4">
        <f>INDEX(products!$A$1:$G$49,MATCH(orders!$D990,products!$A$1:$A$49,0),MATCH(orders!K$1,products!$A$1:$G$1,0))</f>
        <v>1</v>
      </c>
      <c r="L990"/>
      <c r="M990"/>
      <c r="N990" t="str">
        <f t="shared" si="30"/>
        <v>Robusta</v>
      </c>
      <c r="O990" t="str">
        <f t="shared" si="31"/>
        <v>Medium</v>
      </c>
    </row>
    <row r="991" spans="1:15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 cm="1">
        <f t="array" ref="F991">_xlfn.XLOOKUP(C991,customers!A990:$A$1001,customers!B990:$B$1001,,0)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4">
        <f>INDEX(products!$A$1:$G$49,MATCH(orders!$D991,products!$A$1:$A$49,0),MATCH(orders!K$1,products!$A$1:$G$1,0))</f>
        <v>2.5</v>
      </c>
      <c r="L991"/>
      <c r="M991"/>
      <c r="N991" t="str">
        <f t="shared" si="30"/>
        <v>Arabica</v>
      </c>
      <c r="O991" t="str">
        <f t="shared" si="31"/>
        <v>Medium</v>
      </c>
    </row>
    <row r="992" spans="1:15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 cm="1">
        <f t="array" ref="F992">_xlfn.XLOOKUP(C992,customers!A991:$A$1001,customers!B991:$B$1001,,0)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4">
        <f>INDEX(products!$A$1:$G$49,MATCH(orders!$D992,products!$A$1:$A$49,0),MATCH(orders!K$1,products!$A$1:$G$1,0))</f>
        <v>0.2</v>
      </c>
      <c r="L992"/>
      <c r="M992"/>
      <c r="N992" t="str">
        <f t="shared" si="30"/>
        <v>Excelsa</v>
      </c>
      <c r="O992" t="str">
        <f t="shared" si="31"/>
        <v>Dark</v>
      </c>
    </row>
    <row r="993" spans="1:15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 cm="1">
        <f t="array" ref="F993">_xlfn.XLOOKUP(C993,customers!A992:$A$1001,customers!B992:$B$1001,,0)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4">
        <f>INDEX(products!$A$1:$G$49,MATCH(orders!$D993,products!$A$1:$A$49,0),MATCH(orders!K$1,products!$A$1:$G$1,0))</f>
        <v>0.5</v>
      </c>
      <c r="L993"/>
      <c r="M993"/>
      <c r="N993" t="str">
        <f t="shared" si="30"/>
        <v>Liberica</v>
      </c>
      <c r="O993" t="str">
        <f t="shared" si="31"/>
        <v>Dark</v>
      </c>
    </row>
    <row r="994" spans="1:15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 cm="1">
        <f t="array" ref="F994">_xlfn.XLOOKUP(C994,customers!A993:$A$1001,customers!B993:$B$1001,,0)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4">
        <f>INDEX(products!$A$1:$G$49,MATCH(orders!$D994,products!$A$1:$A$49,0),MATCH(orders!K$1,products!$A$1:$G$1,0))</f>
        <v>2.5</v>
      </c>
      <c r="L994"/>
      <c r="M994"/>
      <c r="N994" t="str">
        <f t="shared" si="30"/>
        <v>Liberica</v>
      </c>
      <c r="O994" t="str">
        <f t="shared" si="31"/>
        <v>Light</v>
      </c>
    </row>
    <row r="995" spans="1:15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 cm="1">
        <f t="array" ref="F995">_xlfn.XLOOKUP(C995,customers!A994:$A$1001,customers!B994:$B$1001,,0)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4">
        <f>INDEX(products!$A$1:$G$49,MATCH(orders!$D995,products!$A$1:$A$49,0),MATCH(orders!K$1,products!$A$1:$G$1,0))</f>
        <v>1</v>
      </c>
      <c r="L995"/>
      <c r="M995"/>
      <c r="N995" t="str">
        <f t="shared" si="30"/>
        <v>Arabica</v>
      </c>
      <c r="O995" t="str">
        <f t="shared" si="31"/>
        <v>Light</v>
      </c>
    </row>
    <row r="996" spans="1:15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 cm="1">
        <f t="array" ref="F996">_xlfn.XLOOKUP(C996,customers!A995:$A$1001,customers!B995:$B$1001,,0)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4">
        <f>INDEX(products!$A$1:$G$49,MATCH(orders!$D996,products!$A$1:$A$49,0),MATCH(orders!K$1,products!$A$1:$G$1,0))</f>
        <v>0.2</v>
      </c>
      <c r="L996"/>
      <c r="M996"/>
      <c r="N996" t="str">
        <f t="shared" si="30"/>
        <v>Arabica</v>
      </c>
      <c r="O996" t="str">
        <f t="shared" si="31"/>
        <v>Dark</v>
      </c>
    </row>
    <row r="997" spans="1:15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 cm="1">
        <f t="array" ref="F997">_xlfn.XLOOKUP(C997,customers!A996:$A$1001,customers!B996:$B$1001,,0)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4">
        <f>INDEX(products!$A$1:$G$49,MATCH(orders!$D997,products!$A$1:$A$49,0),MATCH(orders!K$1,products!$A$1:$G$1,0))</f>
        <v>2.5</v>
      </c>
      <c r="L997"/>
      <c r="M997"/>
      <c r="N997" t="str">
        <f t="shared" si="30"/>
        <v>Robusta</v>
      </c>
      <c r="O997" t="str">
        <f t="shared" si="31"/>
        <v>Light</v>
      </c>
    </row>
    <row r="998" spans="1:15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 cm="1">
        <f t="array" ref="F998">_xlfn.XLOOKUP(C998,customers!A997:$A$1001,customers!B997:$B$1001,,0)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4">
        <f>INDEX(products!$A$1:$G$49,MATCH(orders!$D998,products!$A$1:$A$49,0),MATCH(orders!K$1,products!$A$1:$G$1,0))</f>
        <v>0.5</v>
      </c>
      <c r="L998"/>
      <c r="M998"/>
      <c r="N998" t="str">
        <f t="shared" si="30"/>
        <v>Robusta</v>
      </c>
      <c r="O998" t="str">
        <f t="shared" si="31"/>
        <v>Medium</v>
      </c>
    </row>
    <row r="999" spans="1:15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 cm="1">
        <f t="array" ref="F999">_xlfn.XLOOKUP(C999,customers!A998:$A$1001,customers!B998:$B$1001,,0)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4">
        <f>INDEX(products!$A$1:$G$49,MATCH(orders!$D999,products!$A$1:$A$49,0),MATCH(orders!K$1,products!$A$1:$G$1,0))</f>
        <v>0.5</v>
      </c>
      <c r="L999"/>
      <c r="M999"/>
      <c r="N999" t="str">
        <f t="shared" si="30"/>
        <v>Arabica</v>
      </c>
      <c r="O999" t="str">
        <f t="shared" si="31"/>
        <v>Medium</v>
      </c>
    </row>
    <row r="1000" spans="1:15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 cm="1">
        <f t="array" ref="F1000">_xlfn.XLOOKUP(C1000,customers!A999:$A$1001,customers!B999:$B$1001,,0)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4">
        <f>INDEX(products!$A$1:$G$49,MATCH(orders!$D1000,products!$A$1:$A$49,0),MATCH(orders!K$1,products!$A$1:$G$1,0))</f>
        <v>1</v>
      </c>
      <c r="L1000"/>
      <c r="M1000"/>
      <c r="N1000" t="str">
        <f t="shared" si="30"/>
        <v>Arabica</v>
      </c>
      <c r="O1000" t="str">
        <f t="shared" si="31"/>
        <v>Dark</v>
      </c>
    </row>
    <row r="1001" spans="1:15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 cm="1">
        <f t="array" ref="F1001">_xlfn.XLOOKUP(C1001,customers!A1000:$A$1001,customers!B1000:$B$1001,,0)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4">
        <f>INDEX(products!$A$1:$G$49,MATCH(orders!$D1001,products!$A$1:$A$49,0),MATCH(orders!K$1,products!$A$1:$G$1,0))</f>
        <v>0.2</v>
      </c>
      <c r="L1001"/>
      <c r="M1001"/>
      <c r="N1001" t="str">
        <f t="shared" si="30"/>
        <v>Excelsa</v>
      </c>
      <c r="O1001" t="str">
        <f t="shared" si="31"/>
        <v>Medium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4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G9" sqref="G9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Asim</dc:creator>
  <cp:keywords/>
  <dc:description/>
  <cp:lastModifiedBy>Muhammad Asim</cp:lastModifiedBy>
  <cp:revision/>
  <dcterms:created xsi:type="dcterms:W3CDTF">2022-11-26T09:51:45Z</dcterms:created>
  <dcterms:modified xsi:type="dcterms:W3CDTF">2023-08-05T16:55:02Z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2023-08-05T12:14:44Z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939220d5-94ce-4603-ae2b-fda7ad9c5390</vt:lpwstr>
  </property>
  <property fmtid="{D5CDD505-2E9C-101B-9397-08002B2CF9AE}" pid="8" name="MSIP_Label_defa4170-0d19-0005-0004-bc88714345d2_ContentBits">
    <vt:lpwstr>0</vt:lpwstr>
  </property>
</Properties>
</file>