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ämäTyökirja" defaultThemeVersion="166925"/>
  <mc:AlternateContent xmlns:mc="http://schemas.openxmlformats.org/markup-compatibility/2006">
    <mc:Choice Requires="x15">
      <x15ac:absPath xmlns:x15ac="http://schemas.microsoft.com/office/spreadsheetml/2010/11/ac" url="C:\Users\Irina\Documents\ohjelmistokehityksen teknologioita\project\Tables\Tables\data\"/>
    </mc:Choice>
  </mc:AlternateContent>
  <xr:revisionPtr revIDLastSave="0" documentId="13_ncr:1_{AA8DF855-1274-4780-8ED2-B90D4E346C52}" xr6:coauthVersionLast="45" xr6:coauthVersionMax="45" xr10:uidLastSave="{00000000-0000-0000-0000-000000000000}"/>
  <bookViews>
    <workbookView xWindow="-120" yWindow="-120" windowWidth="20730" windowHeight="11160" xr2:uid="{8975B3B1-4C40-40C5-A12A-62763715026A}"/>
  </bookViews>
  <sheets>
    <sheet name="92082" sheetId="15" r:id="rId1"/>
    <sheet name="92074" sheetId="14" r:id="rId2"/>
    <sheet name="92067" sheetId="13" r:id="rId3"/>
    <sheet name="92065" sheetId="12" r:id="rId4"/>
    <sheet name="92063" sheetId="11" r:id="rId5"/>
    <sheet name="92058" sheetId="10" r:id="rId6"/>
    <sheet name="92057" sheetId="9" r:id="rId7"/>
    <sheet name="92043" sheetId="8" r:id="rId8"/>
    <sheet name="92041" sheetId="7" r:id="rId9"/>
    <sheet name="92039" sheetId="6" r:id="rId10"/>
    <sheet name="92012" sheetId="5" r:id="rId11"/>
    <sheet name="92011" sheetId="4" r:id="rId12"/>
    <sheet name="92008" sheetId="3" r:id="rId13"/>
    <sheet name="92006" sheetId="2" r:id="rId14"/>
    <sheet name="malli" sheetId="1" r:id="rId15"/>
  </sheets>
  <definedNames>
    <definedName name="Print_Area" localSheetId="14">malli!#REF!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15" l="1"/>
  <c r="K43" i="15" s="1"/>
  <c r="B41" i="15"/>
  <c r="L40" i="15"/>
  <c r="K40" i="15"/>
  <c r="J40" i="15"/>
  <c r="I40" i="15"/>
  <c r="L39" i="15"/>
  <c r="K39" i="15"/>
  <c r="J39" i="15"/>
  <c r="I39" i="15"/>
  <c r="L38" i="15"/>
  <c r="K38" i="15"/>
  <c r="J38" i="15"/>
  <c r="I38" i="15"/>
  <c r="L37" i="15"/>
  <c r="K37" i="15"/>
  <c r="J37" i="15"/>
  <c r="I37" i="15"/>
  <c r="L36" i="15"/>
  <c r="K36" i="15"/>
  <c r="J36" i="15"/>
  <c r="I36" i="15"/>
  <c r="L35" i="15"/>
  <c r="K35" i="15"/>
  <c r="J35" i="15"/>
  <c r="I35" i="15"/>
  <c r="L34" i="15"/>
  <c r="K34" i="15"/>
  <c r="J34" i="15"/>
  <c r="I34" i="15"/>
  <c r="J33" i="15"/>
  <c r="I33" i="15"/>
  <c r="J32" i="15"/>
  <c r="I32" i="15"/>
  <c r="K32" i="15" s="1"/>
  <c r="L32" i="15" s="1"/>
  <c r="J31" i="15"/>
  <c r="I31" i="15"/>
  <c r="K31" i="15" s="1"/>
  <c r="L31" i="15" s="1"/>
  <c r="L30" i="15"/>
  <c r="K30" i="15"/>
  <c r="J30" i="15"/>
  <c r="I30" i="15"/>
  <c r="L29" i="15"/>
  <c r="K29" i="15"/>
  <c r="J29" i="15"/>
  <c r="I29" i="15"/>
  <c r="L28" i="15"/>
  <c r="K28" i="15"/>
  <c r="J28" i="15"/>
  <c r="I28" i="15"/>
  <c r="J27" i="15"/>
  <c r="I27" i="15"/>
  <c r="J26" i="15"/>
  <c r="I26" i="15"/>
  <c r="J25" i="15"/>
  <c r="I25" i="15"/>
  <c r="L24" i="15"/>
  <c r="K24" i="15"/>
  <c r="J24" i="15"/>
  <c r="I24" i="15"/>
  <c r="L23" i="15"/>
  <c r="K23" i="15"/>
  <c r="J23" i="15"/>
  <c r="I23" i="15"/>
  <c r="L22" i="15"/>
  <c r="K22" i="15"/>
  <c r="J22" i="15"/>
  <c r="I22" i="15"/>
  <c r="J21" i="15"/>
  <c r="I21" i="15"/>
  <c r="K21" i="15" s="1"/>
  <c r="L21" i="15" s="1"/>
  <c r="J20" i="15"/>
  <c r="I20" i="15"/>
  <c r="J19" i="15"/>
  <c r="I19" i="15"/>
  <c r="J18" i="15"/>
  <c r="I18" i="15"/>
  <c r="L17" i="15"/>
  <c r="K17" i="15"/>
  <c r="J17" i="15"/>
  <c r="I17" i="15"/>
  <c r="L16" i="15"/>
  <c r="K16" i="15"/>
  <c r="J16" i="15"/>
  <c r="I16" i="15"/>
  <c r="L15" i="15"/>
  <c r="K15" i="15"/>
  <c r="J15" i="15"/>
  <c r="I15" i="15"/>
  <c r="J14" i="15"/>
  <c r="I14" i="15"/>
  <c r="K14" i="15" s="1"/>
  <c r="L14" i="15" s="1"/>
  <c r="J13" i="15"/>
  <c r="I13" i="15"/>
  <c r="K13" i="15" s="1"/>
  <c r="L13" i="15" s="1"/>
  <c r="J12" i="15"/>
  <c r="I12" i="15"/>
  <c r="K12" i="15" s="1"/>
  <c r="L12" i="15" s="1"/>
  <c r="J11" i="15"/>
  <c r="I11" i="15"/>
  <c r="K11" i="15" s="1"/>
  <c r="L11" i="15" s="1"/>
  <c r="L10" i="15"/>
  <c r="K10" i="15"/>
  <c r="J10" i="15"/>
  <c r="I10" i="15"/>
  <c r="K42" i="14"/>
  <c r="K43" i="14" s="1"/>
  <c r="B41" i="14"/>
  <c r="L40" i="14"/>
  <c r="K40" i="14"/>
  <c r="J40" i="14"/>
  <c r="I40" i="14"/>
  <c r="L39" i="14"/>
  <c r="K39" i="14"/>
  <c r="J39" i="14"/>
  <c r="I39" i="14"/>
  <c r="L38" i="14"/>
  <c r="K38" i="14"/>
  <c r="J38" i="14"/>
  <c r="I38" i="14"/>
  <c r="L37" i="14"/>
  <c r="K37" i="14"/>
  <c r="J37" i="14"/>
  <c r="I37" i="14"/>
  <c r="L36" i="14"/>
  <c r="K36" i="14"/>
  <c r="J36" i="14"/>
  <c r="I36" i="14"/>
  <c r="L35" i="14"/>
  <c r="K35" i="14"/>
  <c r="J35" i="14"/>
  <c r="I35" i="14"/>
  <c r="J34" i="14"/>
  <c r="I34" i="14"/>
  <c r="J33" i="14"/>
  <c r="I33" i="14"/>
  <c r="K33" i="14" s="1"/>
  <c r="L33" i="14" s="1"/>
  <c r="J32" i="14"/>
  <c r="I32" i="14"/>
  <c r="J31" i="14"/>
  <c r="I31" i="14"/>
  <c r="K31" i="14" s="1"/>
  <c r="L31" i="14" s="1"/>
  <c r="L30" i="14"/>
  <c r="K30" i="14"/>
  <c r="J30" i="14"/>
  <c r="I30" i="14"/>
  <c r="L29" i="14"/>
  <c r="K29" i="14"/>
  <c r="J29" i="14"/>
  <c r="I29" i="14"/>
  <c r="J28" i="14"/>
  <c r="I28" i="14"/>
  <c r="K28" i="14" s="1"/>
  <c r="L28" i="14" s="1"/>
  <c r="J27" i="14"/>
  <c r="I27" i="14"/>
  <c r="K27" i="14" s="1"/>
  <c r="L27" i="14" s="1"/>
  <c r="J26" i="14"/>
  <c r="I26" i="14"/>
  <c r="K26" i="14" s="1"/>
  <c r="L26" i="14" s="1"/>
  <c r="J25" i="14"/>
  <c r="I25" i="14"/>
  <c r="K25" i="14" s="1"/>
  <c r="L25" i="14" s="1"/>
  <c r="L24" i="14"/>
  <c r="K24" i="14"/>
  <c r="J24" i="14"/>
  <c r="I24" i="14"/>
  <c r="L23" i="14"/>
  <c r="K23" i="14"/>
  <c r="J23" i="14"/>
  <c r="I23" i="14"/>
  <c r="L22" i="14"/>
  <c r="K22" i="14"/>
  <c r="J22" i="14"/>
  <c r="I22" i="14"/>
  <c r="J21" i="14"/>
  <c r="I21" i="14"/>
  <c r="K21" i="14" s="1"/>
  <c r="L21" i="14" s="1"/>
  <c r="J20" i="14"/>
  <c r="I20" i="14"/>
  <c r="K20" i="14" s="1"/>
  <c r="L20" i="14" s="1"/>
  <c r="J19" i="14"/>
  <c r="I19" i="14"/>
  <c r="J18" i="14"/>
  <c r="I18" i="14"/>
  <c r="K18" i="14" s="1"/>
  <c r="L18" i="14" s="1"/>
  <c r="J17" i="14"/>
  <c r="I17" i="14"/>
  <c r="K17" i="14" s="1"/>
  <c r="L17" i="14" s="1"/>
  <c r="L16" i="14"/>
  <c r="K16" i="14"/>
  <c r="J16" i="14"/>
  <c r="I16" i="14"/>
  <c r="L15" i="14"/>
  <c r="K15" i="14"/>
  <c r="J15" i="14"/>
  <c r="I15" i="14"/>
  <c r="K14" i="14"/>
  <c r="L14" i="14" s="1"/>
  <c r="J14" i="14"/>
  <c r="I14" i="14"/>
  <c r="J13" i="14"/>
  <c r="I13" i="14"/>
  <c r="K13" i="14" s="1"/>
  <c r="L13" i="14" s="1"/>
  <c r="J12" i="14"/>
  <c r="K12" i="14" s="1"/>
  <c r="L12" i="14" s="1"/>
  <c r="I12" i="14"/>
  <c r="J11" i="14"/>
  <c r="I11" i="14"/>
  <c r="K11" i="14" s="1"/>
  <c r="L11" i="14" s="1"/>
  <c r="J10" i="14"/>
  <c r="I10" i="14"/>
  <c r="K42" i="13"/>
  <c r="K43" i="13" s="1"/>
  <c r="B41" i="13"/>
  <c r="L40" i="13"/>
  <c r="K40" i="13"/>
  <c r="J40" i="13"/>
  <c r="I40" i="13"/>
  <c r="L39" i="13"/>
  <c r="K39" i="13"/>
  <c r="J39" i="13"/>
  <c r="I39" i="13"/>
  <c r="L38" i="13"/>
  <c r="K38" i="13"/>
  <c r="J38" i="13"/>
  <c r="I38" i="13"/>
  <c r="L37" i="13"/>
  <c r="K37" i="13"/>
  <c r="J37" i="13"/>
  <c r="I37" i="13"/>
  <c r="L36" i="13"/>
  <c r="K36" i="13"/>
  <c r="J36" i="13"/>
  <c r="I36" i="13"/>
  <c r="L35" i="13"/>
  <c r="K35" i="13"/>
  <c r="J35" i="13"/>
  <c r="I35" i="13"/>
  <c r="L34" i="13"/>
  <c r="K34" i="13"/>
  <c r="J34" i="13"/>
  <c r="I34" i="13"/>
  <c r="J33" i="13"/>
  <c r="I33" i="13"/>
  <c r="K33" i="13" s="1"/>
  <c r="L33" i="13" s="1"/>
  <c r="J32" i="13"/>
  <c r="I32" i="13"/>
  <c r="K32" i="13" s="1"/>
  <c r="L32" i="13" s="1"/>
  <c r="J31" i="13"/>
  <c r="I31" i="13"/>
  <c r="K31" i="13" s="1"/>
  <c r="L31" i="13" s="1"/>
  <c r="L30" i="13"/>
  <c r="K30" i="13"/>
  <c r="J30" i="13"/>
  <c r="I30" i="13"/>
  <c r="L29" i="13"/>
  <c r="K29" i="13"/>
  <c r="J29" i="13"/>
  <c r="I29" i="13"/>
  <c r="L28" i="13"/>
  <c r="K28" i="13"/>
  <c r="J28" i="13"/>
  <c r="I28" i="13"/>
  <c r="J27" i="13"/>
  <c r="I27" i="13"/>
  <c r="J26" i="13"/>
  <c r="I26" i="13"/>
  <c r="K26" i="13" s="1"/>
  <c r="L26" i="13" s="1"/>
  <c r="J25" i="13"/>
  <c r="I25" i="13"/>
  <c r="K25" i="13" s="1"/>
  <c r="L25" i="13" s="1"/>
  <c r="L24" i="13"/>
  <c r="K24" i="13"/>
  <c r="J24" i="13"/>
  <c r="I24" i="13"/>
  <c r="L23" i="13"/>
  <c r="K23" i="13"/>
  <c r="J23" i="13"/>
  <c r="I23" i="13"/>
  <c r="L22" i="13"/>
  <c r="K22" i="13"/>
  <c r="J22" i="13"/>
  <c r="I22" i="13"/>
  <c r="J21" i="13"/>
  <c r="I21" i="13"/>
  <c r="J20" i="13"/>
  <c r="I20" i="13"/>
  <c r="K20" i="13" s="1"/>
  <c r="L20" i="13" s="1"/>
  <c r="J19" i="13"/>
  <c r="I19" i="13"/>
  <c r="J18" i="13"/>
  <c r="I18" i="13"/>
  <c r="L17" i="13"/>
  <c r="K17" i="13"/>
  <c r="J17" i="13"/>
  <c r="I17" i="13"/>
  <c r="L16" i="13"/>
  <c r="K16" i="13"/>
  <c r="J16" i="13"/>
  <c r="I16" i="13"/>
  <c r="L15" i="13"/>
  <c r="K15" i="13"/>
  <c r="J15" i="13"/>
  <c r="I15" i="13"/>
  <c r="J14" i="13"/>
  <c r="I14" i="13"/>
  <c r="K14" i="13" s="1"/>
  <c r="L14" i="13" s="1"/>
  <c r="J13" i="13"/>
  <c r="I13" i="13"/>
  <c r="K13" i="13" s="1"/>
  <c r="L13" i="13" s="1"/>
  <c r="J12" i="13"/>
  <c r="I12" i="13"/>
  <c r="J11" i="13"/>
  <c r="I11" i="13"/>
  <c r="K11" i="13" s="1"/>
  <c r="L11" i="13" s="1"/>
  <c r="L10" i="13"/>
  <c r="K10" i="13"/>
  <c r="J10" i="13"/>
  <c r="I10" i="13"/>
  <c r="K42" i="12"/>
  <c r="K43" i="12" s="1"/>
  <c r="B41" i="12"/>
  <c r="L40" i="12"/>
  <c r="K40" i="12"/>
  <c r="J40" i="12"/>
  <c r="I40" i="12"/>
  <c r="L39" i="12"/>
  <c r="K39" i="12"/>
  <c r="J39" i="12"/>
  <c r="I39" i="12"/>
  <c r="L38" i="12"/>
  <c r="K38" i="12"/>
  <c r="J38" i="12"/>
  <c r="I38" i="12"/>
  <c r="L37" i="12"/>
  <c r="K37" i="12"/>
  <c r="J37" i="12"/>
  <c r="I37" i="12"/>
  <c r="L36" i="12"/>
  <c r="K36" i="12"/>
  <c r="J36" i="12"/>
  <c r="I36" i="12"/>
  <c r="L35" i="12"/>
  <c r="K35" i="12"/>
  <c r="J35" i="12"/>
  <c r="I35" i="12"/>
  <c r="J34" i="12"/>
  <c r="I34" i="12"/>
  <c r="K34" i="12" s="1"/>
  <c r="L34" i="12" s="1"/>
  <c r="J33" i="12"/>
  <c r="I33" i="12"/>
  <c r="K33" i="12" s="1"/>
  <c r="L33" i="12" s="1"/>
  <c r="J32" i="12"/>
  <c r="I32" i="12"/>
  <c r="K32" i="12" s="1"/>
  <c r="L32" i="12" s="1"/>
  <c r="J31" i="12"/>
  <c r="I31" i="12"/>
  <c r="L30" i="12"/>
  <c r="K30" i="12"/>
  <c r="J30" i="12"/>
  <c r="I30" i="12"/>
  <c r="L29" i="12"/>
  <c r="K29" i="12"/>
  <c r="J29" i="12"/>
  <c r="I29" i="12"/>
  <c r="J28" i="12"/>
  <c r="I28" i="12"/>
  <c r="K28" i="12" s="1"/>
  <c r="L28" i="12" s="1"/>
  <c r="J27" i="12"/>
  <c r="I27" i="12"/>
  <c r="K27" i="12" s="1"/>
  <c r="L27" i="12" s="1"/>
  <c r="J26" i="12"/>
  <c r="I26" i="12"/>
  <c r="K26" i="12" s="1"/>
  <c r="L26" i="12" s="1"/>
  <c r="J25" i="12"/>
  <c r="I25" i="12"/>
  <c r="K25" i="12" s="1"/>
  <c r="L25" i="12" s="1"/>
  <c r="L24" i="12"/>
  <c r="K24" i="12"/>
  <c r="J24" i="12"/>
  <c r="I24" i="12"/>
  <c r="L23" i="12"/>
  <c r="K23" i="12"/>
  <c r="J23" i="12"/>
  <c r="I23" i="12"/>
  <c r="L22" i="12"/>
  <c r="K22" i="12"/>
  <c r="J22" i="12"/>
  <c r="I22" i="12"/>
  <c r="J21" i="12"/>
  <c r="I21" i="12"/>
  <c r="J20" i="12"/>
  <c r="I20" i="12"/>
  <c r="K20" i="12" s="1"/>
  <c r="L20" i="12" s="1"/>
  <c r="J19" i="12"/>
  <c r="I19" i="12"/>
  <c r="K19" i="12" s="1"/>
  <c r="L19" i="12" s="1"/>
  <c r="J18" i="12"/>
  <c r="I18" i="12"/>
  <c r="K18" i="12" s="1"/>
  <c r="L18" i="12" s="1"/>
  <c r="J17" i="12"/>
  <c r="I17" i="12"/>
  <c r="K17" i="12" s="1"/>
  <c r="L17" i="12" s="1"/>
  <c r="L16" i="12"/>
  <c r="K16" i="12"/>
  <c r="J16" i="12"/>
  <c r="I16" i="12"/>
  <c r="L15" i="12"/>
  <c r="K15" i="12"/>
  <c r="J15" i="12"/>
  <c r="I15" i="12"/>
  <c r="J14" i="12"/>
  <c r="I14" i="12"/>
  <c r="K14" i="12" s="1"/>
  <c r="L14" i="12" s="1"/>
  <c r="J13" i="12"/>
  <c r="I13" i="12"/>
  <c r="J12" i="12"/>
  <c r="I12" i="12"/>
  <c r="K12" i="12" s="1"/>
  <c r="L12" i="12" s="1"/>
  <c r="J11" i="12"/>
  <c r="I11" i="12"/>
  <c r="J10" i="12"/>
  <c r="I10" i="12"/>
  <c r="K42" i="11"/>
  <c r="K43" i="11" s="1"/>
  <c r="B41" i="11"/>
  <c r="L40" i="11"/>
  <c r="K40" i="11"/>
  <c r="J40" i="11"/>
  <c r="I40" i="11"/>
  <c r="L39" i="11"/>
  <c r="K39" i="11"/>
  <c r="J39" i="11"/>
  <c r="I39" i="11"/>
  <c r="L38" i="11"/>
  <c r="K38" i="11"/>
  <c r="J38" i="11"/>
  <c r="I38" i="11"/>
  <c r="L37" i="11"/>
  <c r="K37" i="11"/>
  <c r="J37" i="11"/>
  <c r="I37" i="11"/>
  <c r="L36" i="11"/>
  <c r="K36" i="11"/>
  <c r="J36" i="11"/>
  <c r="I36" i="11"/>
  <c r="L35" i="11"/>
  <c r="K35" i="11"/>
  <c r="J35" i="11"/>
  <c r="I35" i="11"/>
  <c r="J34" i="11"/>
  <c r="I34" i="11"/>
  <c r="K34" i="11" s="1"/>
  <c r="L34" i="11" s="1"/>
  <c r="J33" i="11"/>
  <c r="I33" i="11"/>
  <c r="K33" i="11" s="1"/>
  <c r="L33" i="11" s="1"/>
  <c r="J32" i="11"/>
  <c r="I32" i="11"/>
  <c r="K32" i="11" s="1"/>
  <c r="L32" i="11" s="1"/>
  <c r="J31" i="11"/>
  <c r="I31" i="11"/>
  <c r="L30" i="11"/>
  <c r="K30" i="11"/>
  <c r="J30" i="11"/>
  <c r="I30" i="11"/>
  <c r="L29" i="11"/>
  <c r="K29" i="11"/>
  <c r="J29" i="11"/>
  <c r="I29" i="11"/>
  <c r="J28" i="11"/>
  <c r="I28" i="11"/>
  <c r="J27" i="11"/>
  <c r="I27" i="11"/>
  <c r="K27" i="11" s="1"/>
  <c r="L27" i="11" s="1"/>
  <c r="J26" i="11"/>
  <c r="I26" i="11"/>
  <c r="J25" i="11"/>
  <c r="I25" i="11"/>
  <c r="K25" i="11" s="1"/>
  <c r="L25" i="11" s="1"/>
  <c r="L24" i="11"/>
  <c r="K24" i="11"/>
  <c r="J24" i="11"/>
  <c r="I24" i="11"/>
  <c r="L23" i="11"/>
  <c r="K23" i="11"/>
  <c r="J23" i="11"/>
  <c r="I23" i="11"/>
  <c r="L22" i="11"/>
  <c r="K22" i="11"/>
  <c r="J22" i="11"/>
  <c r="I22" i="11"/>
  <c r="J21" i="11"/>
  <c r="I21" i="11"/>
  <c r="K21" i="11" s="1"/>
  <c r="L21" i="11" s="1"/>
  <c r="J20" i="11"/>
  <c r="I20" i="11"/>
  <c r="K20" i="11" s="1"/>
  <c r="L20" i="11" s="1"/>
  <c r="J19" i="11"/>
  <c r="I19" i="11"/>
  <c r="K19" i="11" s="1"/>
  <c r="L19" i="11" s="1"/>
  <c r="J18" i="11"/>
  <c r="I18" i="11"/>
  <c r="K18" i="11" s="1"/>
  <c r="L18" i="11" s="1"/>
  <c r="J17" i="11"/>
  <c r="I17" i="11"/>
  <c r="K17" i="11" s="1"/>
  <c r="L17" i="11" s="1"/>
  <c r="L16" i="11"/>
  <c r="K16" i="11"/>
  <c r="J16" i="11"/>
  <c r="I16" i="11"/>
  <c r="L15" i="11"/>
  <c r="K15" i="11"/>
  <c r="J15" i="11"/>
  <c r="I15" i="11"/>
  <c r="J14" i="11"/>
  <c r="I14" i="11"/>
  <c r="K14" i="11" s="1"/>
  <c r="L14" i="11" s="1"/>
  <c r="J13" i="11"/>
  <c r="I13" i="11"/>
  <c r="K13" i="11" s="1"/>
  <c r="L13" i="11" s="1"/>
  <c r="J12" i="11"/>
  <c r="I12" i="11"/>
  <c r="K12" i="11" s="1"/>
  <c r="L12" i="11" s="1"/>
  <c r="J11" i="11"/>
  <c r="I11" i="11"/>
  <c r="K11" i="11" s="1"/>
  <c r="L11" i="11" s="1"/>
  <c r="J10" i="11"/>
  <c r="I10" i="11"/>
  <c r="K42" i="10"/>
  <c r="K43" i="10" s="1"/>
  <c r="B41" i="10"/>
  <c r="L40" i="10"/>
  <c r="K40" i="10"/>
  <c r="J40" i="10"/>
  <c r="I40" i="10"/>
  <c r="L39" i="10"/>
  <c r="K39" i="10"/>
  <c r="J39" i="10"/>
  <c r="I39" i="10"/>
  <c r="L38" i="10"/>
  <c r="K38" i="10"/>
  <c r="J38" i="10"/>
  <c r="I38" i="10"/>
  <c r="L37" i="10"/>
  <c r="K37" i="10"/>
  <c r="J37" i="10"/>
  <c r="I37" i="10"/>
  <c r="L36" i="10"/>
  <c r="K36" i="10"/>
  <c r="J36" i="10"/>
  <c r="I36" i="10"/>
  <c r="L35" i="10"/>
  <c r="K35" i="10"/>
  <c r="J35" i="10"/>
  <c r="I35" i="10"/>
  <c r="L34" i="10"/>
  <c r="K34" i="10"/>
  <c r="J34" i="10"/>
  <c r="I34" i="10"/>
  <c r="J33" i="10"/>
  <c r="I33" i="10"/>
  <c r="K33" i="10" s="1"/>
  <c r="L33" i="10" s="1"/>
  <c r="L32" i="10"/>
  <c r="K32" i="10"/>
  <c r="J32" i="10"/>
  <c r="I32" i="10"/>
  <c r="L31" i="10"/>
  <c r="K31" i="10"/>
  <c r="J31" i="10"/>
  <c r="I31" i="10"/>
  <c r="L30" i="10"/>
  <c r="K30" i="10"/>
  <c r="J30" i="10"/>
  <c r="I30" i="10"/>
  <c r="L29" i="10"/>
  <c r="K29" i="10"/>
  <c r="J29" i="10"/>
  <c r="I29" i="10"/>
  <c r="L28" i="10"/>
  <c r="K28" i="10"/>
  <c r="J28" i="10"/>
  <c r="I28" i="10"/>
  <c r="J27" i="10"/>
  <c r="I27" i="10"/>
  <c r="K27" i="10" s="1"/>
  <c r="L27" i="10" s="1"/>
  <c r="L26" i="10"/>
  <c r="K26" i="10"/>
  <c r="J26" i="10"/>
  <c r="I26" i="10"/>
  <c r="L25" i="10"/>
  <c r="K25" i="10"/>
  <c r="J25" i="10"/>
  <c r="I25" i="10"/>
  <c r="L24" i="10"/>
  <c r="K24" i="10"/>
  <c r="J24" i="10"/>
  <c r="I24" i="10"/>
  <c r="L23" i="10"/>
  <c r="K23" i="10"/>
  <c r="J23" i="10"/>
  <c r="I23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L19" i="10"/>
  <c r="K19" i="10"/>
  <c r="J19" i="10"/>
  <c r="I19" i="10"/>
  <c r="J18" i="10"/>
  <c r="I18" i="10"/>
  <c r="K18" i="10" s="1"/>
  <c r="L18" i="10" s="1"/>
  <c r="L17" i="10"/>
  <c r="K17" i="10"/>
  <c r="J17" i="10"/>
  <c r="I17" i="10"/>
  <c r="L16" i="10"/>
  <c r="K16" i="10"/>
  <c r="J16" i="10"/>
  <c r="I16" i="10"/>
  <c r="L15" i="10"/>
  <c r="K15" i="10"/>
  <c r="J15" i="10"/>
  <c r="I15" i="10"/>
  <c r="L14" i="10"/>
  <c r="K14" i="10"/>
  <c r="J14" i="10"/>
  <c r="I14" i="10"/>
  <c r="L13" i="10"/>
  <c r="K13" i="10"/>
  <c r="J13" i="10"/>
  <c r="I13" i="10"/>
  <c r="L12" i="10"/>
  <c r="K12" i="10"/>
  <c r="J12" i="10"/>
  <c r="I12" i="10"/>
  <c r="J11" i="10"/>
  <c r="I11" i="10"/>
  <c r="K11" i="10" s="1"/>
  <c r="L11" i="10" s="1"/>
  <c r="L10" i="10"/>
  <c r="K10" i="10"/>
  <c r="J10" i="10"/>
  <c r="I10" i="10"/>
  <c r="K42" i="9"/>
  <c r="K43" i="9" s="1"/>
  <c r="B41" i="9"/>
  <c r="L40" i="9"/>
  <c r="K40" i="9"/>
  <c r="J40" i="9"/>
  <c r="I40" i="9"/>
  <c r="L39" i="9"/>
  <c r="K39" i="9"/>
  <c r="J39" i="9"/>
  <c r="I39" i="9"/>
  <c r="L38" i="9"/>
  <c r="K38" i="9"/>
  <c r="J38" i="9"/>
  <c r="I38" i="9"/>
  <c r="L37" i="9"/>
  <c r="K37" i="9"/>
  <c r="J37" i="9"/>
  <c r="I37" i="9"/>
  <c r="L36" i="9"/>
  <c r="K36" i="9"/>
  <c r="J36" i="9"/>
  <c r="I36" i="9"/>
  <c r="L35" i="9"/>
  <c r="K35" i="9"/>
  <c r="J35" i="9"/>
  <c r="I35" i="9"/>
  <c r="J34" i="9"/>
  <c r="I34" i="9"/>
  <c r="K34" i="9" s="1"/>
  <c r="L34" i="9" s="1"/>
  <c r="J33" i="9"/>
  <c r="I33" i="9"/>
  <c r="K33" i="9" s="1"/>
  <c r="L33" i="9" s="1"/>
  <c r="J32" i="9"/>
  <c r="I32" i="9"/>
  <c r="K32" i="9" s="1"/>
  <c r="L32" i="9" s="1"/>
  <c r="J31" i="9"/>
  <c r="I31" i="9"/>
  <c r="K31" i="9" s="1"/>
  <c r="L31" i="9" s="1"/>
  <c r="L30" i="9"/>
  <c r="K30" i="9"/>
  <c r="J30" i="9"/>
  <c r="I30" i="9"/>
  <c r="L29" i="9"/>
  <c r="K29" i="9"/>
  <c r="J29" i="9"/>
  <c r="I29" i="9"/>
  <c r="J28" i="9"/>
  <c r="I28" i="9"/>
  <c r="K28" i="9" s="1"/>
  <c r="L28" i="9" s="1"/>
  <c r="J27" i="9"/>
  <c r="I27" i="9"/>
  <c r="K27" i="9" s="1"/>
  <c r="L27" i="9" s="1"/>
  <c r="J26" i="9"/>
  <c r="I26" i="9"/>
  <c r="K26" i="9" s="1"/>
  <c r="L26" i="9" s="1"/>
  <c r="J25" i="9"/>
  <c r="I25" i="9"/>
  <c r="K25" i="9" s="1"/>
  <c r="L25" i="9" s="1"/>
  <c r="L24" i="9"/>
  <c r="K24" i="9"/>
  <c r="J24" i="9"/>
  <c r="I24" i="9"/>
  <c r="L23" i="9"/>
  <c r="K23" i="9"/>
  <c r="J23" i="9"/>
  <c r="I23" i="9"/>
  <c r="L22" i="9"/>
  <c r="K22" i="9"/>
  <c r="J22" i="9"/>
  <c r="I22" i="9"/>
  <c r="J21" i="9"/>
  <c r="I21" i="9"/>
  <c r="J20" i="9"/>
  <c r="I20" i="9"/>
  <c r="K20" i="9" s="1"/>
  <c r="L20" i="9" s="1"/>
  <c r="J19" i="9"/>
  <c r="I19" i="9"/>
  <c r="K19" i="9" s="1"/>
  <c r="L19" i="9" s="1"/>
  <c r="K18" i="9"/>
  <c r="L18" i="9" s="1"/>
  <c r="J18" i="9"/>
  <c r="I18" i="9"/>
  <c r="J17" i="9"/>
  <c r="I17" i="9"/>
  <c r="K17" i="9" s="1"/>
  <c r="L17" i="9" s="1"/>
  <c r="L16" i="9"/>
  <c r="K16" i="9"/>
  <c r="J16" i="9"/>
  <c r="I16" i="9"/>
  <c r="L15" i="9"/>
  <c r="K15" i="9"/>
  <c r="J15" i="9"/>
  <c r="I15" i="9"/>
  <c r="J14" i="9"/>
  <c r="I14" i="9"/>
  <c r="K14" i="9" s="1"/>
  <c r="L14" i="9" s="1"/>
  <c r="J13" i="9"/>
  <c r="I13" i="9"/>
  <c r="K13" i="9" s="1"/>
  <c r="L13" i="9" s="1"/>
  <c r="J12" i="9"/>
  <c r="K12" i="9" s="1"/>
  <c r="L12" i="9" s="1"/>
  <c r="I12" i="9"/>
  <c r="J11" i="9"/>
  <c r="K11" i="9" s="1"/>
  <c r="L11" i="9" s="1"/>
  <c r="I11" i="9"/>
  <c r="J10" i="9"/>
  <c r="I10" i="9"/>
  <c r="K42" i="8"/>
  <c r="K43" i="8" s="1"/>
  <c r="B41" i="8"/>
  <c r="L40" i="8"/>
  <c r="K40" i="8"/>
  <c r="J40" i="8"/>
  <c r="I40" i="8"/>
  <c r="L39" i="8"/>
  <c r="K39" i="8"/>
  <c r="J39" i="8"/>
  <c r="I39" i="8"/>
  <c r="L38" i="8"/>
  <c r="K38" i="8"/>
  <c r="J38" i="8"/>
  <c r="I38" i="8"/>
  <c r="L37" i="8"/>
  <c r="K37" i="8"/>
  <c r="J37" i="8"/>
  <c r="I37" i="8"/>
  <c r="L36" i="8"/>
  <c r="K36" i="8"/>
  <c r="J36" i="8"/>
  <c r="I36" i="8"/>
  <c r="L35" i="8"/>
  <c r="K35" i="8"/>
  <c r="J35" i="8"/>
  <c r="I35" i="8"/>
  <c r="J34" i="8"/>
  <c r="I34" i="8"/>
  <c r="K34" i="8" s="1"/>
  <c r="L34" i="8" s="1"/>
  <c r="J33" i="8"/>
  <c r="I33" i="8"/>
  <c r="K33" i="8" s="1"/>
  <c r="L33" i="8" s="1"/>
  <c r="J32" i="8"/>
  <c r="I32" i="8"/>
  <c r="K32" i="8" s="1"/>
  <c r="L32" i="8" s="1"/>
  <c r="J31" i="8"/>
  <c r="I31" i="8"/>
  <c r="K31" i="8" s="1"/>
  <c r="L31" i="8" s="1"/>
  <c r="L30" i="8"/>
  <c r="K30" i="8"/>
  <c r="J30" i="8"/>
  <c r="I30" i="8"/>
  <c r="L29" i="8"/>
  <c r="K29" i="8"/>
  <c r="J29" i="8"/>
  <c r="I29" i="8"/>
  <c r="J28" i="8"/>
  <c r="I28" i="8"/>
  <c r="K28" i="8" s="1"/>
  <c r="L28" i="8" s="1"/>
  <c r="J27" i="8"/>
  <c r="I27" i="8"/>
  <c r="K27" i="8" s="1"/>
  <c r="L27" i="8" s="1"/>
  <c r="J26" i="8"/>
  <c r="I26" i="8"/>
  <c r="K26" i="8" s="1"/>
  <c r="L26" i="8" s="1"/>
  <c r="J25" i="8"/>
  <c r="I25" i="8"/>
  <c r="K25" i="8" s="1"/>
  <c r="L25" i="8" s="1"/>
  <c r="L24" i="8"/>
  <c r="K24" i="8"/>
  <c r="J24" i="8"/>
  <c r="I24" i="8"/>
  <c r="L23" i="8"/>
  <c r="K23" i="8"/>
  <c r="J23" i="8"/>
  <c r="I23" i="8"/>
  <c r="L22" i="8"/>
  <c r="K22" i="8"/>
  <c r="J22" i="8"/>
  <c r="I22" i="8"/>
  <c r="J21" i="8"/>
  <c r="I21" i="8"/>
  <c r="K21" i="8" s="1"/>
  <c r="L21" i="8" s="1"/>
  <c r="J20" i="8"/>
  <c r="I20" i="8"/>
  <c r="K20" i="8" s="1"/>
  <c r="L20" i="8" s="1"/>
  <c r="J19" i="8"/>
  <c r="I19" i="8"/>
  <c r="K19" i="8" s="1"/>
  <c r="L19" i="8" s="1"/>
  <c r="J18" i="8"/>
  <c r="I18" i="8"/>
  <c r="K18" i="8" s="1"/>
  <c r="L18" i="8" s="1"/>
  <c r="L17" i="8"/>
  <c r="J17" i="8"/>
  <c r="K17" i="8" s="1"/>
  <c r="I17" i="8"/>
  <c r="L16" i="8"/>
  <c r="K16" i="8"/>
  <c r="J16" i="8"/>
  <c r="I16" i="8"/>
  <c r="L15" i="8"/>
  <c r="K15" i="8"/>
  <c r="J15" i="8"/>
  <c r="I15" i="8"/>
  <c r="J14" i="8"/>
  <c r="I14" i="8"/>
  <c r="K14" i="8" s="1"/>
  <c r="L14" i="8" s="1"/>
  <c r="J13" i="8"/>
  <c r="I13" i="8"/>
  <c r="K13" i="8" s="1"/>
  <c r="L13" i="8" s="1"/>
  <c r="J12" i="8"/>
  <c r="I12" i="8"/>
  <c r="K12" i="8" s="1"/>
  <c r="L12" i="8" s="1"/>
  <c r="J11" i="8"/>
  <c r="I11" i="8"/>
  <c r="K11" i="8" s="1"/>
  <c r="L11" i="8" s="1"/>
  <c r="J10" i="8"/>
  <c r="I10" i="8"/>
  <c r="K42" i="7"/>
  <c r="K43" i="7" s="1"/>
  <c r="B41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L36" i="7"/>
  <c r="K36" i="7"/>
  <c r="J36" i="7"/>
  <c r="I36" i="7"/>
  <c r="L35" i="7"/>
  <c r="K35" i="7"/>
  <c r="J35" i="7"/>
  <c r="I35" i="7"/>
  <c r="J34" i="7"/>
  <c r="I34" i="7"/>
  <c r="K34" i="7" s="1"/>
  <c r="L34" i="7" s="1"/>
  <c r="J33" i="7"/>
  <c r="I33" i="7"/>
  <c r="K33" i="7" s="1"/>
  <c r="L33" i="7" s="1"/>
  <c r="J32" i="7"/>
  <c r="I32" i="7"/>
  <c r="K32" i="7" s="1"/>
  <c r="L32" i="7" s="1"/>
  <c r="L31" i="7"/>
  <c r="K31" i="7"/>
  <c r="J31" i="7"/>
  <c r="I31" i="7"/>
  <c r="L30" i="7"/>
  <c r="K30" i="7"/>
  <c r="J30" i="7"/>
  <c r="I30" i="7"/>
  <c r="L29" i="7"/>
  <c r="K29" i="7"/>
  <c r="J29" i="7"/>
  <c r="I29" i="7"/>
  <c r="K28" i="7"/>
  <c r="L28" i="7" s="1"/>
  <c r="J28" i="7"/>
  <c r="I28" i="7"/>
  <c r="J27" i="7"/>
  <c r="I27" i="7"/>
  <c r="J26" i="7"/>
  <c r="I26" i="7"/>
  <c r="L25" i="7"/>
  <c r="K25" i="7"/>
  <c r="J25" i="7"/>
  <c r="I25" i="7"/>
  <c r="L24" i="7"/>
  <c r="K24" i="7"/>
  <c r="J24" i="7"/>
  <c r="I24" i="7"/>
  <c r="L23" i="7"/>
  <c r="K23" i="7"/>
  <c r="J23" i="7"/>
  <c r="I23" i="7"/>
  <c r="L22" i="7"/>
  <c r="K22" i="7"/>
  <c r="J22" i="7"/>
  <c r="I22" i="7"/>
  <c r="L21" i="7"/>
  <c r="K21" i="7"/>
  <c r="J21" i="7"/>
  <c r="I21" i="7"/>
  <c r="J20" i="7"/>
  <c r="I20" i="7"/>
  <c r="K20" i="7" s="1"/>
  <c r="L20" i="7" s="1"/>
  <c r="L19" i="7"/>
  <c r="K19" i="7"/>
  <c r="J19" i="7"/>
  <c r="I19" i="7"/>
  <c r="J18" i="7"/>
  <c r="K18" i="7" s="1"/>
  <c r="L18" i="7" s="1"/>
  <c r="I18" i="7"/>
  <c r="J17" i="7"/>
  <c r="I17" i="7"/>
  <c r="K17" i="7" s="1"/>
  <c r="L17" i="7" s="1"/>
  <c r="L16" i="7"/>
  <c r="K16" i="7"/>
  <c r="J16" i="7"/>
  <c r="I16" i="7"/>
  <c r="L15" i="7"/>
  <c r="K15" i="7"/>
  <c r="J15" i="7"/>
  <c r="I15" i="7"/>
  <c r="L14" i="7"/>
  <c r="K14" i="7"/>
  <c r="J14" i="7"/>
  <c r="I14" i="7"/>
  <c r="J13" i="7"/>
  <c r="I13" i="7"/>
  <c r="K13" i="7" s="1"/>
  <c r="L13" i="7" s="1"/>
  <c r="L12" i="7"/>
  <c r="K12" i="7"/>
  <c r="J12" i="7"/>
  <c r="I12" i="7"/>
  <c r="K11" i="7"/>
  <c r="L11" i="7" s="1"/>
  <c r="J11" i="7"/>
  <c r="I11" i="7"/>
  <c r="J10" i="7"/>
  <c r="I10" i="7"/>
  <c r="K42" i="6"/>
  <c r="K43" i="6" s="1"/>
  <c r="B41" i="6"/>
  <c r="L40" i="6"/>
  <c r="K40" i="6"/>
  <c r="J40" i="6"/>
  <c r="I40" i="6"/>
  <c r="L39" i="6"/>
  <c r="K39" i="6"/>
  <c r="J39" i="6"/>
  <c r="I39" i="6"/>
  <c r="L38" i="6"/>
  <c r="K38" i="6"/>
  <c r="J38" i="6"/>
  <c r="I38" i="6"/>
  <c r="L37" i="6"/>
  <c r="K37" i="6"/>
  <c r="J37" i="6"/>
  <c r="I37" i="6"/>
  <c r="L36" i="6"/>
  <c r="K36" i="6"/>
  <c r="J36" i="6"/>
  <c r="I36" i="6"/>
  <c r="L35" i="6"/>
  <c r="K35" i="6"/>
  <c r="J35" i="6"/>
  <c r="I35" i="6"/>
  <c r="L34" i="6"/>
  <c r="K34" i="6"/>
  <c r="J34" i="6"/>
  <c r="I34" i="6"/>
  <c r="J33" i="6"/>
  <c r="I33" i="6"/>
  <c r="K33" i="6" s="1"/>
  <c r="L33" i="6" s="1"/>
  <c r="K32" i="6"/>
  <c r="L32" i="6" s="1"/>
  <c r="J32" i="6"/>
  <c r="I32" i="6"/>
  <c r="J31" i="6"/>
  <c r="I31" i="6"/>
  <c r="K31" i="6" s="1"/>
  <c r="L31" i="6" s="1"/>
  <c r="L30" i="6"/>
  <c r="K30" i="6"/>
  <c r="J30" i="6"/>
  <c r="I30" i="6"/>
  <c r="L29" i="6"/>
  <c r="K29" i="6"/>
  <c r="J29" i="6"/>
  <c r="I29" i="6"/>
  <c r="L28" i="6"/>
  <c r="K28" i="6"/>
  <c r="J28" i="6"/>
  <c r="I28" i="6"/>
  <c r="J27" i="6"/>
  <c r="I27" i="6"/>
  <c r="K27" i="6" s="1"/>
  <c r="L27" i="6" s="1"/>
  <c r="J26" i="6"/>
  <c r="I26" i="6"/>
  <c r="K26" i="6" s="1"/>
  <c r="L26" i="6" s="1"/>
  <c r="K25" i="6"/>
  <c r="L25" i="6" s="1"/>
  <c r="J25" i="6"/>
  <c r="I25" i="6"/>
  <c r="L24" i="6"/>
  <c r="K24" i="6"/>
  <c r="J24" i="6"/>
  <c r="I24" i="6"/>
  <c r="L23" i="6"/>
  <c r="K23" i="6"/>
  <c r="J23" i="6"/>
  <c r="I23" i="6"/>
  <c r="L22" i="6"/>
  <c r="K22" i="6"/>
  <c r="J22" i="6"/>
  <c r="I22" i="6"/>
  <c r="J21" i="6"/>
  <c r="I21" i="6"/>
  <c r="K21" i="6" s="1"/>
  <c r="L21" i="6" s="1"/>
  <c r="J20" i="6"/>
  <c r="I20" i="6"/>
  <c r="J19" i="6"/>
  <c r="I19" i="6"/>
  <c r="K19" i="6" s="1"/>
  <c r="L19" i="6" s="1"/>
  <c r="J18" i="6"/>
  <c r="I18" i="6"/>
  <c r="L17" i="6"/>
  <c r="K17" i="6"/>
  <c r="J17" i="6"/>
  <c r="I17" i="6"/>
  <c r="L16" i="6"/>
  <c r="K16" i="6"/>
  <c r="J16" i="6"/>
  <c r="I16" i="6"/>
  <c r="L15" i="6"/>
  <c r="K15" i="6"/>
  <c r="J15" i="6"/>
  <c r="I15" i="6"/>
  <c r="J14" i="6"/>
  <c r="I14" i="6"/>
  <c r="K14" i="6" s="1"/>
  <c r="L14" i="6" s="1"/>
  <c r="J13" i="6"/>
  <c r="I13" i="6"/>
  <c r="J12" i="6"/>
  <c r="I12" i="6"/>
  <c r="K12" i="6" s="1"/>
  <c r="L12" i="6" s="1"/>
  <c r="J11" i="6"/>
  <c r="I11" i="6"/>
  <c r="K11" i="6" s="1"/>
  <c r="L11" i="6" s="1"/>
  <c r="L10" i="6"/>
  <c r="K10" i="6"/>
  <c r="J10" i="6"/>
  <c r="I10" i="6"/>
  <c r="K42" i="5"/>
  <c r="K43" i="5" s="1"/>
  <c r="B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J34" i="5"/>
  <c r="I34" i="5"/>
  <c r="K34" i="5" s="1"/>
  <c r="L34" i="5" s="1"/>
  <c r="J33" i="5"/>
  <c r="I33" i="5"/>
  <c r="K33" i="5" s="1"/>
  <c r="L33" i="5" s="1"/>
  <c r="J32" i="5"/>
  <c r="I32" i="5"/>
  <c r="J31" i="5"/>
  <c r="I31" i="5"/>
  <c r="L30" i="5"/>
  <c r="K30" i="5"/>
  <c r="J30" i="5"/>
  <c r="I30" i="5"/>
  <c r="L29" i="5"/>
  <c r="K29" i="5"/>
  <c r="J29" i="5"/>
  <c r="I29" i="5"/>
  <c r="J28" i="5"/>
  <c r="I28" i="5"/>
  <c r="K28" i="5" s="1"/>
  <c r="L28" i="5" s="1"/>
  <c r="J27" i="5"/>
  <c r="I27" i="5"/>
  <c r="J26" i="5"/>
  <c r="I26" i="5"/>
  <c r="K26" i="5" s="1"/>
  <c r="L26" i="5" s="1"/>
  <c r="J25" i="5"/>
  <c r="I25" i="5"/>
  <c r="K25" i="5" s="1"/>
  <c r="L25" i="5" s="1"/>
  <c r="L24" i="5"/>
  <c r="K24" i="5"/>
  <c r="J24" i="5"/>
  <c r="I24" i="5"/>
  <c r="L23" i="5"/>
  <c r="K23" i="5"/>
  <c r="J23" i="5"/>
  <c r="I23" i="5"/>
  <c r="L22" i="5"/>
  <c r="K22" i="5"/>
  <c r="J22" i="5"/>
  <c r="I22" i="5"/>
  <c r="J21" i="5"/>
  <c r="I21" i="5"/>
  <c r="K21" i="5" s="1"/>
  <c r="L21" i="5" s="1"/>
  <c r="J20" i="5"/>
  <c r="I20" i="5"/>
  <c r="K20" i="5" s="1"/>
  <c r="L20" i="5" s="1"/>
  <c r="J19" i="5"/>
  <c r="I19" i="5"/>
  <c r="K19" i="5" s="1"/>
  <c r="L19" i="5" s="1"/>
  <c r="J18" i="5"/>
  <c r="I18" i="5"/>
  <c r="K18" i="5" s="1"/>
  <c r="L18" i="5" s="1"/>
  <c r="J17" i="5"/>
  <c r="I17" i="5"/>
  <c r="K17" i="5" s="1"/>
  <c r="L17" i="5" s="1"/>
  <c r="L16" i="5"/>
  <c r="K16" i="5"/>
  <c r="J16" i="5"/>
  <c r="I16" i="5"/>
  <c r="L15" i="5"/>
  <c r="K15" i="5"/>
  <c r="J15" i="5"/>
  <c r="I15" i="5"/>
  <c r="J14" i="5"/>
  <c r="I14" i="5"/>
  <c r="J13" i="5"/>
  <c r="I13" i="5"/>
  <c r="K13" i="5" s="1"/>
  <c r="L13" i="5" s="1"/>
  <c r="J12" i="5"/>
  <c r="I12" i="5"/>
  <c r="K12" i="5" s="1"/>
  <c r="L12" i="5" s="1"/>
  <c r="J11" i="5"/>
  <c r="I11" i="5"/>
  <c r="K11" i="5" s="1"/>
  <c r="L11" i="5" s="1"/>
  <c r="J10" i="5"/>
  <c r="I10" i="5"/>
  <c r="K42" i="4"/>
  <c r="K43" i="4" s="1"/>
  <c r="B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J32" i="4"/>
  <c r="I32" i="4"/>
  <c r="J31" i="4"/>
  <c r="I31" i="4"/>
  <c r="K31" i="4" s="1"/>
  <c r="L31" i="4" s="1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J26" i="4"/>
  <c r="I26" i="4"/>
  <c r="K26" i="4" s="1"/>
  <c r="L26" i="4" s="1"/>
  <c r="J25" i="4"/>
  <c r="I25" i="4"/>
  <c r="K25" i="4" s="1"/>
  <c r="L25" i="4" s="1"/>
  <c r="L24" i="4"/>
  <c r="K24" i="4"/>
  <c r="J24" i="4"/>
  <c r="I24" i="4"/>
  <c r="L23" i="4"/>
  <c r="K23" i="4"/>
  <c r="J23" i="4"/>
  <c r="I23" i="4"/>
  <c r="L22" i="4"/>
  <c r="K22" i="4"/>
  <c r="J22" i="4"/>
  <c r="I22" i="4"/>
  <c r="J21" i="4"/>
  <c r="I21" i="4"/>
  <c r="K21" i="4" s="1"/>
  <c r="L21" i="4" s="1"/>
  <c r="J20" i="4"/>
  <c r="I20" i="4"/>
  <c r="K20" i="4" s="1"/>
  <c r="L20" i="4" s="1"/>
  <c r="J19" i="4"/>
  <c r="I19" i="4"/>
  <c r="K19" i="4" s="1"/>
  <c r="L19" i="4" s="1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J14" i="4"/>
  <c r="I14" i="4"/>
  <c r="K14" i="4" s="1"/>
  <c r="L14" i="4" s="1"/>
  <c r="J13" i="4"/>
  <c r="I13" i="4"/>
  <c r="J12" i="4"/>
  <c r="I12" i="4"/>
  <c r="L11" i="4"/>
  <c r="K11" i="4"/>
  <c r="J11" i="4"/>
  <c r="I11" i="4"/>
  <c r="L10" i="4"/>
  <c r="K10" i="4"/>
  <c r="J10" i="4"/>
  <c r="I10" i="4"/>
  <c r="K42" i="3"/>
  <c r="K43" i="3" s="1"/>
  <c r="B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J33" i="3"/>
  <c r="I33" i="3"/>
  <c r="K33" i="3" s="1"/>
  <c r="L33" i="3" s="1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J27" i="3"/>
  <c r="I27" i="3"/>
  <c r="K27" i="3" s="1"/>
  <c r="L27" i="3" s="1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J11" i="3"/>
  <c r="I11" i="3"/>
  <c r="K11" i="3" s="1"/>
  <c r="L11" i="3" s="1"/>
  <c r="L10" i="3"/>
  <c r="K10" i="3"/>
  <c r="J10" i="3"/>
  <c r="J41" i="3" s="1"/>
  <c r="I10" i="3"/>
  <c r="K42" i="2"/>
  <c r="K43" i="2" s="1"/>
  <c r="B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J34" i="2"/>
  <c r="I34" i="2"/>
  <c r="K34" i="2" s="1"/>
  <c r="L34" i="2" s="1"/>
  <c r="J33" i="2"/>
  <c r="I33" i="2"/>
  <c r="J32" i="2"/>
  <c r="I32" i="2"/>
  <c r="K32" i="2" s="1"/>
  <c r="L32" i="2" s="1"/>
  <c r="K31" i="2"/>
  <c r="L31" i="2" s="1"/>
  <c r="J31" i="2"/>
  <c r="I31" i="2"/>
  <c r="L30" i="2"/>
  <c r="K30" i="2"/>
  <c r="J30" i="2"/>
  <c r="I30" i="2"/>
  <c r="L29" i="2"/>
  <c r="K29" i="2"/>
  <c r="J29" i="2"/>
  <c r="I29" i="2"/>
  <c r="J28" i="2"/>
  <c r="I28" i="2"/>
  <c r="K28" i="2" s="1"/>
  <c r="L28" i="2" s="1"/>
  <c r="J27" i="2"/>
  <c r="I27" i="2"/>
  <c r="K27" i="2" s="1"/>
  <c r="L27" i="2" s="1"/>
  <c r="J26" i="2"/>
  <c r="I26" i="2"/>
  <c r="J25" i="2"/>
  <c r="I25" i="2"/>
  <c r="K25" i="2" s="1"/>
  <c r="L25" i="2" s="1"/>
  <c r="L24" i="2"/>
  <c r="K24" i="2"/>
  <c r="J24" i="2"/>
  <c r="I24" i="2"/>
  <c r="L23" i="2"/>
  <c r="K23" i="2"/>
  <c r="J23" i="2"/>
  <c r="I23" i="2"/>
  <c r="L22" i="2"/>
  <c r="K22" i="2"/>
  <c r="J22" i="2"/>
  <c r="I22" i="2"/>
  <c r="J21" i="2"/>
  <c r="I21" i="2"/>
  <c r="K21" i="2" s="1"/>
  <c r="L21" i="2" s="1"/>
  <c r="J20" i="2"/>
  <c r="I20" i="2"/>
  <c r="J19" i="2"/>
  <c r="I19" i="2"/>
  <c r="K19" i="2" s="1"/>
  <c r="L19" i="2" s="1"/>
  <c r="K18" i="2"/>
  <c r="L18" i="2" s="1"/>
  <c r="J18" i="2"/>
  <c r="I18" i="2"/>
  <c r="J17" i="2"/>
  <c r="I17" i="2"/>
  <c r="K17" i="2" s="1"/>
  <c r="L17" i="2" s="1"/>
  <c r="L16" i="2"/>
  <c r="K16" i="2"/>
  <c r="J16" i="2"/>
  <c r="I16" i="2"/>
  <c r="L15" i="2"/>
  <c r="K15" i="2"/>
  <c r="J15" i="2"/>
  <c r="I15" i="2"/>
  <c r="J14" i="2"/>
  <c r="I14" i="2"/>
  <c r="K14" i="2" s="1"/>
  <c r="L14" i="2" s="1"/>
  <c r="J13" i="2"/>
  <c r="I13" i="2"/>
  <c r="K13" i="2" s="1"/>
  <c r="L13" i="2" s="1"/>
  <c r="J12" i="2"/>
  <c r="I12" i="2"/>
  <c r="K12" i="2" s="1"/>
  <c r="L12" i="2" s="1"/>
  <c r="J11" i="2"/>
  <c r="I11" i="2"/>
  <c r="K11" i="2" s="1"/>
  <c r="L11" i="2" s="1"/>
  <c r="J10" i="2"/>
  <c r="I10" i="2"/>
  <c r="K33" i="15" l="1"/>
  <c r="L33" i="15" s="1"/>
  <c r="K27" i="15"/>
  <c r="L27" i="15" s="1"/>
  <c r="K26" i="15"/>
  <c r="L26" i="15" s="1"/>
  <c r="K25" i="15"/>
  <c r="L25" i="15" s="1"/>
  <c r="K20" i="15"/>
  <c r="L20" i="15" s="1"/>
  <c r="K19" i="15"/>
  <c r="L19" i="15" s="1"/>
  <c r="J41" i="15"/>
  <c r="K18" i="15"/>
  <c r="L18" i="15" s="1"/>
  <c r="B43" i="15"/>
  <c r="K34" i="14"/>
  <c r="L34" i="14" s="1"/>
  <c r="K32" i="14"/>
  <c r="L32" i="14" s="1"/>
  <c r="K19" i="14"/>
  <c r="L19" i="14" s="1"/>
  <c r="J41" i="14"/>
  <c r="B43" i="14"/>
  <c r="K10" i="14"/>
  <c r="K27" i="13"/>
  <c r="L27" i="13" s="1"/>
  <c r="K21" i="13"/>
  <c r="L21" i="13" s="1"/>
  <c r="L41" i="13" s="1"/>
  <c r="K45" i="13" s="1"/>
  <c r="K19" i="13"/>
  <c r="L19" i="13" s="1"/>
  <c r="K18" i="13"/>
  <c r="L18" i="13" s="1"/>
  <c r="K12" i="13"/>
  <c r="L12" i="13" s="1"/>
  <c r="B43" i="13"/>
  <c r="J41" i="13"/>
  <c r="K41" i="13"/>
  <c r="K31" i="12"/>
  <c r="L31" i="12" s="1"/>
  <c r="K21" i="12"/>
  <c r="L21" i="12" s="1"/>
  <c r="K13" i="12"/>
  <c r="L13" i="12" s="1"/>
  <c r="B43" i="12"/>
  <c r="K11" i="12"/>
  <c r="L11" i="12" s="1"/>
  <c r="J41" i="12"/>
  <c r="K10" i="12"/>
  <c r="K31" i="11"/>
  <c r="L31" i="11" s="1"/>
  <c r="K28" i="11"/>
  <c r="L28" i="11" s="1"/>
  <c r="K26" i="11"/>
  <c r="L26" i="11" s="1"/>
  <c r="B43" i="11"/>
  <c r="K10" i="11"/>
  <c r="J41" i="11"/>
  <c r="B43" i="10"/>
  <c r="J41" i="10"/>
  <c r="K41" i="10"/>
  <c r="L41" i="10"/>
  <c r="K45" i="10" s="1"/>
  <c r="K21" i="9"/>
  <c r="L21" i="9" s="1"/>
  <c r="B43" i="9"/>
  <c r="J41" i="9"/>
  <c r="K10" i="9"/>
  <c r="J41" i="8"/>
  <c r="B43" i="8"/>
  <c r="K10" i="8"/>
  <c r="K27" i="7"/>
  <c r="L27" i="7" s="1"/>
  <c r="K26" i="7"/>
  <c r="L26" i="7" s="1"/>
  <c r="J41" i="7"/>
  <c r="B43" i="7"/>
  <c r="K10" i="7"/>
  <c r="J41" i="6"/>
  <c r="K20" i="6"/>
  <c r="L20" i="6" s="1"/>
  <c r="K18" i="6"/>
  <c r="L18" i="6" s="1"/>
  <c r="K13" i="6"/>
  <c r="L13" i="6" s="1"/>
  <c r="B43" i="6"/>
  <c r="L41" i="6"/>
  <c r="K45" i="6" s="1"/>
  <c r="K32" i="5"/>
  <c r="L32" i="5" s="1"/>
  <c r="K31" i="5"/>
  <c r="L31" i="5" s="1"/>
  <c r="K27" i="5"/>
  <c r="L27" i="5" s="1"/>
  <c r="K14" i="5"/>
  <c r="L14" i="5" s="1"/>
  <c r="J41" i="5"/>
  <c r="B43" i="5"/>
  <c r="K10" i="5"/>
  <c r="K32" i="4"/>
  <c r="L32" i="4" s="1"/>
  <c r="B43" i="4"/>
  <c r="K13" i="4"/>
  <c r="L13" i="4" s="1"/>
  <c r="K12" i="4"/>
  <c r="L12" i="4" s="1"/>
  <c r="J41" i="4"/>
  <c r="K41" i="4"/>
  <c r="L41" i="4"/>
  <c r="K45" i="4" s="1"/>
  <c r="B43" i="3"/>
  <c r="K41" i="3"/>
  <c r="L41" i="3"/>
  <c r="K45" i="3" s="1"/>
  <c r="K33" i="2"/>
  <c r="L33" i="2" s="1"/>
  <c r="K26" i="2"/>
  <c r="L26" i="2" s="1"/>
  <c r="K20" i="2"/>
  <c r="L20" i="2" s="1"/>
  <c r="J41" i="2"/>
  <c r="B43" i="2"/>
  <c r="K10" i="2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L41" i="15" l="1"/>
  <c r="K45" i="15" s="1"/>
  <c r="K41" i="15"/>
  <c r="K41" i="14"/>
  <c r="L10" i="14"/>
  <c r="L41" i="14" s="1"/>
  <c r="K45" i="14" s="1"/>
  <c r="K41" i="12"/>
  <c r="L10" i="12"/>
  <c r="L41" i="12" s="1"/>
  <c r="K45" i="12" s="1"/>
  <c r="K41" i="11"/>
  <c r="L10" i="11"/>
  <c r="L41" i="11" s="1"/>
  <c r="K45" i="11" s="1"/>
  <c r="K41" i="9"/>
  <c r="L10" i="9"/>
  <c r="L41" i="9" s="1"/>
  <c r="K45" i="9" s="1"/>
  <c r="K41" i="8"/>
  <c r="L10" i="8"/>
  <c r="L41" i="8" s="1"/>
  <c r="K45" i="8" s="1"/>
  <c r="K41" i="7"/>
  <c r="L10" i="7"/>
  <c r="L41" i="7" s="1"/>
  <c r="K45" i="7" s="1"/>
  <c r="K41" i="6"/>
  <c r="K41" i="5"/>
  <c r="L10" i="5"/>
  <c r="L41" i="5" s="1"/>
  <c r="K45" i="5" s="1"/>
  <c r="K41" i="2"/>
  <c r="L10" i="2"/>
  <c r="L41" i="2" s="1"/>
  <c r="K45" i="2" s="1"/>
  <c r="K42" i="1"/>
  <c r="K43" i="1" s="1"/>
  <c r="B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K10" i="1"/>
  <c r="K41" i="1" s="1"/>
  <c r="J41" i="1"/>
  <c r="I10" i="1"/>
  <c r="B43" i="1" l="1"/>
  <c r="L41" i="1"/>
  <c r="K45" i="1" s="1"/>
</calcChain>
</file>

<file path=xl/sharedStrings.xml><?xml version="1.0" encoding="utf-8"?>
<sst xmlns="http://schemas.openxmlformats.org/spreadsheetml/2006/main" count="839" uniqueCount="69">
  <si>
    <r>
      <t>Oy Varaosat</t>
    </r>
    <r>
      <rPr>
        <sz val="10"/>
        <rFont val="Arial Cyr"/>
      </rPr>
      <t xml:space="preserve">
Talotie 12, 56218 Nokia - Tel. 0401111111 Fax 0911111111
</t>
    </r>
  </si>
  <si>
    <t>Kuukausi:</t>
  </si>
  <si>
    <t>Osasto</t>
  </si>
  <si>
    <t>Nokia 2</t>
  </si>
  <si>
    <t>Nimi:</t>
  </si>
  <si>
    <t>Pvm:</t>
  </si>
  <si>
    <t>Työvaihe</t>
  </si>
  <si>
    <t>Työvuoro</t>
  </si>
  <si>
    <t>Tuottavuus</t>
  </si>
  <si>
    <t>Tuntti Palkka</t>
  </si>
  <si>
    <t>Ulostulon lisäys</t>
  </si>
  <si>
    <t>Yhteensä</t>
  </si>
  <si>
    <t>aamu</t>
  </si>
  <si>
    <t>päivä</t>
  </si>
  <si>
    <t>yö</t>
  </si>
  <si>
    <t>Aktuaalinen</t>
  </si>
  <si>
    <t>Maksettava</t>
  </si>
  <si>
    <t>01.</t>
  </si>
  <si>
    <t>02.</t>
  </si>
  <si>
    <t>03.</t>
  </si>
  <si>
    <t>04.</t>
  </si>
  <si>
    <t>05.</t>
  </si>
  <si>
    <t>06.</t>
  </si>
  <si>
    <t>07.</t>
  </si>
  <si>
    <t>08.</t>
  </si>
  <si>
    <t>09.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</si>
  <si>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</si>
  <si>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</si>
  <si>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</si>
  <si>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</si>
  <si>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</si>
  <si>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</si>
  <si>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</si>
  <si>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</si>
  <si>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</si>
  <si>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</si>
  <si>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</si>
  <si>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</si>
  <si>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</si>
  <si>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</si>
  <si>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</si>
  <si>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</si>
  <si>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</si>
  <si>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</si>
  <si>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</si>
  <si>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</si>
  <si>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</si>
  <si>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</si>
  <si>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Yhteensä:</t>
  </si>
  <si>
    <t>Keskituottavuus:</t>
  </si>
  <si>
    <t>Yövuoro (tunnit)</t>
  </si>
  <si>
    <t>Yövuoro (palkkalisäys)</t>
  </si>
  <si>
    <t>Kuukausi palkka verollinen</t>
  </si>
  <si>
    <t>PVM:</t>
  </si>
  <si>
    <t>Allekirjoitus:</t>
  </si>
  <si>
    <t>Sukunimi 3</t>
  </si>
  <si>
    <t>Sukunimi 4</t>
  </si>
  <si>
    <t>Sukunimi 5</t>
  </si>
  <si>
    <t>Sukunimi 6</t>
  </si>
  <si>
    <t>Sukunimi 8</t>
  </si>
  <si>
    <t>Sukunimi 10</t>
  </si>
  <si>
    <t>Sukunimi 11</t>
  </si>
  <si>
    <t>Sukunimi 14</t>
  </si>
  <si>
    <t>Sukunimi 15</t>
  </si>
  <si>
    <t>Sukunimi 16</t>
  </si>
  <si>
    <t>Sukunimi 17</t>
  </si>
  <si>
    <t>Sukunimi 19</t>
  </si>
  <si>
    <t>Sukunimi 20</t>
  </si>
  <si>
    <t>Sukunimi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</si>
</sst>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"/>
    <numFmt numFmtId="165" formatCode="0.0;\-0.0;;@"/>
    <numFmt numFmtId="166" formatCode="0.0%"/>
    <numFmt numFmtId="167" formatCode="#,##0.0"/>
    <numFmt numFmtId="168" formatCode="#,##0.0\ &quot;€&quot;"/>
  </numFmts>
  <fonts count="4">
    <font>
      <sz val="10"/>
      <name val="Arial Cyr"/>
    </font>
    <font>
      <b/>
      <sz val="18"/>
      <name val="Arial Cyr"/>
    </font>
    <font>
      <b/>
      <sz val="10"/>
      <name val="Arial Cyr"/>
    </font>
    <font>
      <sz val="11"/>
      <name val="Arial Cy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12" xfId="0" applyNumberForma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9" xfId="0" applyBorder="1" applyAlignment="1" applyProtection="1">
      <alignment horizontal="right" vertical="center"/>
      <protection locked="0"/>
    </xf>
    <xf numFmtId="0" fontId="2" fillId="0" borderId="21" xfId="0" applyFont="1" applyBorder="1" applyAlignment="1">
      <alignment horizontal="center" vertical="center"/>
    </xf>
    <xf numFmtId="0" fontId="0" fillId="0" borderId="7" xfId="0" applyFill="1" applyBorder="1"/>
    <xf numFmtId="0" fontId="0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6" fontId="3" fillId="0" borderId="9" xfId="0" applyNumberFormat="1" applyFont="1" applyFill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23" xfId="0" applyBorder="1" applyAlignment="1"/>
    <xf numFmtId="0" fontId="0" fillId="0" borderId="0" xfId="0" applyFill="1"/>
    <xf numFmtId="0" fontId="0" fillId="0" borderId="0" xfId="0" applyAlignment="1"/>
    <xf numFmtId="0" fontId="3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" fontId="0" fillId="0" borderId="9" xfId="0" applyNumberFormat="1" applyBorder="1" applyAlignment="1" applyProtection="1">
      <alignment horizontal="left" vertical="center"/>
      <protection locked="0"/>
    </xf>
    <xf numFmtId="17" fontId="0" fillId="0" borderId="10" xfId="0" applyNumberFormat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7" fontId="0" fillId="0" borderId="9" xfId="0" applyNumberFormat="1" applyBorder="1" applyAlignment="1"/>
    <xf numFmtId="167" fontId="0" fillId="0" borderId="11" xfId="0" applyNumberFormat="1" applyBorder="1" applyAlignment="1"/>
    <xf numFmtId="10" fontId="2" fillId="0" borderId="9" xfId="0" applyNumberFormat="1" applyFont="1" applyBorder="1" applyAlignment="1">
      <alignment horizontal="center" wrapText="1"/>
    </xf>
    <xf numFmtId="10" fontId="2" fillId="0" borderId="10" xfId="0" applyNumberFormat="1" applyFont="1" applyBorder="1" applyAlignment="1">
      <alignment horizontal="center" wrapText="1"/>
    </xf>
    <xf numFmtId="10" fontId="2" fillId="0" borderId="1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9" xfId="0" applyNumberFormat="1" applyBorder="1" applyAlignment="1"/>
    <xf numFmtId="164" fontId="0" fillId="0" borderId="11" xfId="0" applyNumberFormat="1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168" fontId="2" fillId="0" borderId="9" xfId="0" applyNumberFormat="1" applyFont="1" applyBorder="1" applyAlignment="1"/>
    <xf numFmtId="168" fontId="2" fillId="0" borderId="11" xfId="0" applyNumberFormat="1" applyFont="1" applyBorder="1" applyAlignment="1"/>
    <xf numFmtId="0" fontId="2" fillId="0" borderId="0" xfId="0" applyFont="1" applyBorder="1" applyAlignment="1"/>
    <xf numFmtId="14" fontId="0" fillId="0" borderId="23" xfId="0" applyNumberForma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CE62-2037-48BE-8CE9-5E9568166184}">
  <sheetPr codeName="Taul15"/>
  <dimension ref="A1:L50"/>
  <sheetViews>
    <sheetView tabSelected="1"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92082</v>
      </c>
      <c r="C7" s="59" t="s">
        <v>68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31">
        <v>6</v>
      </c>
      <c r="C11" s="11"/>
      <c r="D11" s="12">
        <v>14</v>
      </c>
      <c r="E11" s="13">
        <v>7.5</v>
      </c>
      <c r="F11" s="13"/>
      <c r="G11" s="13"/>
      <c r="H11" s="14">
        <v>0.26833333333333337</v>
      </c>
      <c r="I11" s="14">
        <f t="shared" ref="I11:I40" si="0">IF(H11="","",IF(H11&gt;1.5,1.5,H11))</f>
        <v>0.26833333333333337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31">
        <v>14</v>
      </c>
      <c r="C12" s="11"/>
      <c r="D12" s="12">
        <v>22</v>
      </c>
      <c r="E12" s="13"/>
      <c r="F12" s="13">
        <v>7.5</v>
      </c>
      <c r="G12" s="13"/>
      <c r="H12" s="14">
        <v>1.0106382978723407</v>
      </c>
      <c r="I12" s="14">
        <f t="shared" si="0"/>
        <v>1.0106382978723407</v>
      </c>
      <c r="J12" s="15">
        <f t="shared" si="1"/>
        <v>67.5</v>
      </c>
      <c r="K12" s="16">
        <f t="shared" si="2"/>
        <v>32.553191489361723</v>
      </c>
      <c r="L12" s="17">
        <f t="shared" si="3"/>
        <v>100.05319148936172</v>
      </c>
    </row>
    <row r="13" spans="1:12" ht="15" thickBot="1">
      <c r="A13" s="9" t="s">
        <v>20</v>
      </c>
      <c r="B13" s="31">
        <v>14</v>
      </c>
      <c r="C13" s="11"/>
      <c r="D13" s="12">
        <v>22</v>
      </c>
      <c r="E13" s="13"/>
      <c r="F13" s="13">
        <v>7.5</v>
      </c>
      <c r="G13" s="13"/>
      <c r="H13" s="14">
        <v>0.30769230769230771</v>
      </c>
      <c r="I13" s="14">
        <f t="shared" si="0"/>
        <v>0.30769230769230771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31">
        <v>14</v>
      </c>
      <c r="C14" s="11"/>
      <c r="D14" s="12">
        <v>22</v>
      </c>
      <c r="E14" s="13"/>
      <c r="F14" s="13">
        <v>7.5</v>
      </c>
      <c r="G14" s="13"/>
      <c r="H14" s="14">
        <v>1.0106382978723407</v>
      </c>
      <c r="I14" s="14">
        <f t="shared" si="0"/>
        <v>1.0106382978723407</v>
      </c>
      <c r="J14" s="15">
        <f t="shared" si="1"/>
        <v>67.5</v>
      </c>
      <c r="K14" s="16">
        <f t="shared" si="2"/>
        <v>32.553191489361723</v>
      </c>
      <c r="L14" s="17">
        <f t="shared" si="3"/>
        <v>100.05319148936172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31">
        <v>6</v>
      </c>
      <c r="C18" s="11"/>
      <c r="D18" s="12">
        <v>14</v>
      </c>
      <c r="E18" s="13">
        <v>7.5</v>
      </c>
      <c r="F18" s="13"/>
      <c r="G18" s="13"/>
      <c r="H18" s="14">
        <v>0.26833333333333337</v>
      </c>
      <c r="I18" s="14">
        <f t="shared" si="0"/>
        <v>0.26833333333333337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31">
        <v>14</v>
      </c>
      <c r="C19" s="11"/>
      <c r="D19" s="12">
        <v>22</v>
      </c>
      <c r="E19" s="13"/>
      <c r="F19" s="13">
        <v>7.5</v>
      </c>
      <c r="G19" s="13"/>
      <c r="H19" s="14">
        <v>1.0106382978723407</v>
      </c>
      <c r="I19" s="14">
        <f t="shared" si="0"/>
        <v>1.0106382978723407</v>
      </c>
      <c r="J19" s="15">
        <f t="shared" si="1"/>
        <v>67.5</v>
      </c>
      <c r="K19" s="16">
        <f t="shared" si="2"/>
        <v>32.553191489361723</v>
      </c>
      <c r="L19" s="17">
        <f t="shared" si="3"/>
        <v>100.05319148936172</v>
      </c>
    </row>
    <row r="20" spans="1:12" ht="15" thickBot="1">
      <c r="A20" s="9" t="s">
        <v>27</v>
      </c>
      <c r="B20" s="31">
        <v>14</v>
      </c>
      <c r="C20" s="11"/>
      <c r="D20" s="12">
        <v>22</v>
      </c>
      <c r="E20" s="13"/>
      <c r="F20" s="13">
        <v>7.5</v>
      </c>
      <c r="G20" s="13"/>
      <c r="H20" s="14">
        <v>0.30769230769230771</v>
      </c>
      <c r="I20" s="14">
        <f t="shared" si="0"/>
        <v>0.30769230769230771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31">
        <v>14</v>
      </c>
      <c r="C21" s="11"/>
      <c r="D21" s="12">
        <v>22</v>
      </c>
      <c r="E21" s="13"/>
      <c r="F21" s="13">
        <v>7.5</v>
      </c>
      <c r="G21" s="13"/>
      <c r="H21" s="14">
        <v>1.0106382978723407</v>
      </c>
      <c r="I21" s="14">
        <f t="shared" si="0"/>
        <v>1.0106382978723407</v>
      </c>
      <c r="J21" s="15">
        <f t="shared" si="1"/>
        <v>67.5</v>
      </c>
      <c r="K21" s="16">
        <f t="shared" si="2"/>
        <v>32.553191489361723</v>
      </c>
      <c r="L21" s="17">
        <f t="shared" si="3"/>
        <v>100.05319148936172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14</v>
      </c>
      <c r="C25" s="11"/>
      <c r="D25" s="12">
        <v>22</v>
      </c>
      <c r="E25" s="13"/>
      <c r="F25" s="13">
        <v>7.5</v>
      </c>
      <c r="G25" s="13"/>
      <c r="H25" s="14">
        <v>1.0106382978723407</v>
      </c>
      <c r="I25" s="14">
        <f t="shared" si="0"/>
        <v>1.0106382978723407</v>
      </c>
      <c r="J25" s="15">
        <f t="shared" si="1"/>
        <v>67.5</v>
      </c>
      <c r="K25" s="16">
        <f t="shared" si="2"/>
        <v>32.553191489361723</v>
      </c>
      <c r="L25" s="17">
        <f t="shared" si="3"/>
        <v>100.05319148936172</v>
      </c>
    </row>
    <row r="26" spans="1:12" ht="15" thickBot="1">
      <c r="A26" s="9" t="s">
        <v>33</v>
      </c>
      <c r="B26" s="31">
        <v>14</v>
      </c>
      <c r="C26" s="11"/>
      <c r="D26" s="12">
        <v>22</v>
      </c>
      <c r="E26" s="13"/>
      <c r="F26" s="13">
        <v>7.5</v>
      </c>
      <c r="G26" s="13"/>
      <c r="H26" s="14">
        <v>0.30769230769230771</v>
      </c>
      <c r="I26" s="14">
        <f t="shared" si="0"/>
        <v>0.30769230769230771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31">
        <v>6</v>
      </c>
      <c r="C27" s="11"/>
      <c r="D27" s="12">
        <v>14</v>
      </c>
      <c r="E27" s="13">
        <v>7.5</v>
      </c>
      <c r="F27" s="13"/>
      <c r="G27" s="13"/>
      <c r="H27" s="14">
        <v>0.26833333333333337</v>
      </c>
      <c r="I27" s="14">
        <f t="shared" si="0"/>
        <v>0.26833333333333337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31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14</v>
      </c>
      <c r="C31" s="11"/>
      <c r="D31" s="12">
        <v>22</v>
      </c>
      <c r="E31" s="13"/>
      <c r="F31" s="13">
        <v>7.5</v>
      </c>
      <c r="G31" s="13"/>
      <c r="H31" s="14">
        <v>1.0106382978723407</v>
      </c>
      <c r="I31" s="14">
        <f t="shared" si="0"/>
        <v>1.0106382978723407</v>
      </c>
      <c r="J31" s="15">
        <f t="shared" si="1"/>
        <v>67.5</v>
      </c>
      <c r="K31" s="16">
        <f t="shared" si="2"/>
        <v>32.553191489361723</v>
      </c>
      <c r="L31" s="17">
        <f t="shared" si="3"/>
        <v>100.05319148936172</v>
      </c>
    </row>
    <row r="32" spans="1:12" ht="15" thickBot="1">
      <c r="A32" s="9" t="s">
        <v>39</v>
      </c>
      <c r="B32" s="31">
        <v>14</v>
      </c>
      <c r="C32" s="11"/>
      <c r="D32" s="12">
        <v>22</v>
      </c>
      <c r="E32" s="13"/>
      <c r="F32" s="13">
        <v>7.5</v>
      </c>
      <c r="G32" s="13"/>
      <c r="H32" s="14">
        <v>0.30769230769230771</v>
      </c>
      <c r="I32" s="14">
        <f t="shared" si="0"/>
        <v>0.30769230769230771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31">
        <v>6</v>
      </c>
      <c r="C33" s="11"/>
      <c r="D33" s="12">
        <v>14</v>
      </c>
      <c r="E33" s="13">
        <v>7.5</v>
      </c>
      <c r="F33" s="13"/>
      <c r="G33" s="13"/>
      <c r="H33" s="14">
        <v>0.26833333333333337</v>
      </c>
      <c r="I33" s="14">
        <f t="shared" si="0"/>
        <v>0.26833333333333337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31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105</v>
      </c>
      <c r="C41" s="68"/>
      <c r="D41" s="68"/>
      <c r="E41" s="69"/>
      <c r="F41" s="70"/>
      <c r="G41" s="71"/>
      <c r="H41" s="71"/>
      <c r="I41" s="71"/>
      <c r="J41" s="21">
        <f>SUM(J10:J40)</f>
        <v>945</v>
      </c>
      <c r="K41" s="21">
        <f>SUM(K10:K40)</f>
        <v>195.31914893617034</v>
      </c>
      <c r="L41" s="16">
        <f>SUM(L10:L40)</f>
        <v>1140.3191489361704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0</v>
      </c>
      <c r="L42" s="77"/>
    </row>
    <row r="43" spans="1:12" ht="13.5" thickBot="1">
      <c r="B43" s="78">
        <f>IFERROR(SUM(I10:I40)/COUNTIF(I10:I40,"&gt;0"),"")</f>
        <v>0.59770945366690054</v>
      </c>
      <c r="C43" s="79"/>
      <c r="D43" s="79"/>
      <c r="E43" s="80"/>
      <c r="H43" s="81" t="s">
        <v>51</v>
      </c>
      <c r="I43" s="81"/>
      <c r="J43" s="82"/>
      <c r="K43" s="83">
        <f>K42*L4*0.25</f>
        <v>0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1140.3191489361704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8726-FA27-4C85-85E4-5809DB049AAA}">
  <sheetPr codeName="Taul6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9.5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92039</v>
      </c>
      <c r="C7" s="59" t="s">
        <v>59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31">
        <v>14</v>
      </c>
      <c r="C11" s="11"/>
      <c r="D11" s="12">
        <v>22</v>
      </c>
      <c r="E11" s="13"/>
      <c r="F11" s="13">
        <v>7.5</v>
      </c>
      <c r="G11" s="13"/>
      <c r="H11" s="14">
        <v>1.6310776942355891</v>
      </c>
      <c r="I11" s="14">
        <f t="shared" ref="I11:I40" si="0">IF(H11="","",IF(H11&gt;1.5,1.5,H11))</f>
        <v>1.5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77.25</v>
      </c>
      <c r="L11" s="17">
        <f t="shared" ref="L11:L40" si="3">IF(H11="","",J11+K11)</f>
        <v>148.5</v>
      </c>
    </row>
    <row r="12" spans="1:12" ht="15" thickBot="1">
      <c r="A12" s="9" t="s">
        <v>19</v>
      </c>
      <c r="B12" s="31">
        <v>22</v>
      </c>
      <c r="C12" s="11"/>
      <c r="D12" s="12">
        <v>6</v>
      </c>
      <c r="E12" s="13"/>
      <c r="F12" s="13"/>
      <c r="G12" s="13">
        <v>7.5</v>
      </c>
      <c r="H12" s="14">
        <v>1.4444444444444444</v>
      </c>
      <c r="I12" s="14">
        <f t="shared" si="0"/>
        <v>1.4444444444444444</v>
      </c>
      <c r="J12" s="15">
        <f t="shared" si="1"/>
        <v>71.25</v>
      </c>
      <c r="K12" s="16">
        <f t="shared" si="2"/>
        <v>71.75</v>
      </c>
      <c r="L12" s="17">
        <f t="shared" si="3"/>
        <v>143</v>
      </c>
    </row>
    <row r="13" spans="1:12" ht="15" thickBot="1">
      <c r="A13" s="9" t="s">
        <v>20</v>
      </c>
      <c r="B13" s="31">
        <v>22</v>
      </c>
      <c r="C13" s="11"/>
      <c r="D13" s="12">
        <v>6</v>
      </c>
      <c r="E13" s="13"/>
      <c r="F13" s="13"/>
      <c r="G13" s="13">
        <v>7.5</v>
      </c>
      <c r="H13" s="14">
        <v>1.4761904761904763</v>
      </c>
      <c r="I13" s="14">
        <f t="shared" si="0"/>
        <v>1.4761904761904763</v>
      </c>
      <c r="J13" s="15">
        <f t="shared" si="1"/>
        <v>71.25</v>
      </c>
      <c r="K13" s="16">
        <f t="shared" si="2"/>
        <v>74.892857142857167</v>
      </c>
      <c r="L13" s="17">
        <f t="shared" si="3"/>
        <v>146.14285714285717</v>
      </c>
    </row>
    <row r="14" spans="1:12" ht="15" thickBot="1">
      <c r="A14" s="18" t="s">
        <v>21</v>
      </c>
      <c r="B14" s="31">
        <v>22</v>
      </c>
      <c r="C14" s="11"/>
      <c r="D14" s="12">
        <v>6</v>
      </c>
      <c r="E14" s="13"/>
      <c r="F14" s="13"/>
      <c r="G14" s="13">
        <v>7.5</v>
      </c>
      <c r="H14" s="14">
        <v>1.4444444444444444</v>
      </c>
      <c r="I14" s="14">
        <f t="shared" si="0"/>
        <v>1.4444444444444444</v>
      </c>
      <c r="J14" s="15">
        <f t="shared" si="1"/>
        <v>71.25</v>
      </c>
      <c r="K14" s="16">
        <f t="shared" si="2"/>
        <v>71.75</v>
      </c>
      <c r="L14" s="17">
        <f t="shared" si="3"/>
        <v>143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31">
        <v>14</v>
      </c>
      <c r="C18" s="11"/>
      <c r="D18" s="12">
        <v>22</v>
      </c>
      <c r="E18" s="13"/>
      <c r="F18" s="13">
        <v>7.5</v>
      </c>
      <c r="G18" s="13"/>
      <c r="H18" s="14">
        <v>1.6310776942355891</v>
      </c>
      <c r="I18" s="14">
        <f t="shared" si="0"/>
        <v>1.5</v>
      </c>
      <c r="J18" s="15">
        <f t="shared" si="1"/>
        <v>71.25</v>
      </c>
      <c r="K18" s="16">
        <f t="shared" si="2"/>
        <v>77.25</v>
      </c>
      <c r="L18" s="17">
        <f t="shared" si="3"/>
        <v>148.5</v>
      </c>
    </row>
    <row r="19" spans="1:12" ht="15" thickBot="1">
      <c r="A19" s="18" t="s">
        <v>26</v>
      </c>
      <c r="B19" s="31">
        <v>22</v>
      </c>
      <c r="C19" s="11"/>
      <c r="D19" s="12">
        <v>6</v>
      </c>
      <c r="E19" s="13"/>
      <c r="F19" s="13"/>
      <c r="G19" s="13">
        <v>7.5</v>
      </c>
      <c r="H19" s="14">
        <v>1.4444444444444444</v>
      </c>
      <c r="I19" s="14">
        <f t="shared" si="0"/>
        <v>1.4444444444444444</v>
      </c>
      <c r="J19" s="15">
        <f t="shared" si="1"/>
        <v>71.25</v>
      </c>
      <c r="K19" s="16">
        <f t="shared" si="2"/>
        <v>71.75</v>
      </c>
      <c r="L19" s="17">
        <f t="shared" si="3"/>
        <v>143</v>
      </c>
    </row>
    <row r="20" spans="1:12" ht="15" thickBot="1">
      <c r="A20" s="9" t="s">
        <v>27</v>
      </c>
      <c r="B20" s="31">
        <v>22</v>
      </c>
      <c r="C20" s="11"/>
      <c r="D20" s="12">
        <v>6</v>
      </c>
      <c r="E20" s="13"/>
      <c r="F20" s="13"/>
      <c r="G20" s="13">
        <v>7.5</v>
      </c>
      <c r="H20" s="14">
        <v>1.4761904761904763</v>
      </c>
      <c r="I20" s="14">
        <f t="shared" si="0"/>
        <v>1.4761904761904763</v>
      </c>
      <c r="J20" s="15">
        <f t="shared" si="1"/>
        <v>71.25</v>
      </c>
      <c r="K20" s="16">
        <f t="shared" si="2"/>
        <v>74.892857142857167</v>
      </c>
      <c r="L20" s="17">
        <f t="shared" si="3"/>
        <v>146.14285714285717</v>
      </c>
    </row>
    <row r="21" spans="1:12" ht="15" thickBot="1">
      <c r="A21" s="9" t="s">
        <v>28</v>
      </c>
      <c r="B21" s="31">
        <v>22</v>
      </c>
      <c r="C21" s="11"/>
      <c r="D21" s="12">
        <v>6</v>
      </c>
      <c r="E21" s="13"/>
      <c r="F21" s="13"/>
      <c r="G21" s="13">
        <v>7.5</v>
      </c>
      <c r="H21" s="14">
        <v>1.4444444444444444</v>
      </c>
      <c r="I21" s="14">
        <f t="shared" si="0"/>
        <v>1.4444444444444444</v>
      </c>
      <c r="J21" s="15">
        <f t="shared" si="1"/>
        <v>71.25</v>
      </c>
      <c r="K21" s="16">
        <f t="shared" si="2"/>
        <v>71.75</v>
      </c>
      <c r="L21" s="17">
        <f t="shared" si="3"/>
        <v>143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22</v>
      </c>
      <c r="C25" s="11"/>
      <c r="D25" s="12">
        <v>6</v>
      </c>
      <c r="E25" s="13"/>
      <c r="F25" s="13"/>
      <c r="G25" s="13">
        <v>7.5</v>
      </c>
      <c r="H25" s="14">
        <v>1.4444444444444444</v>
      </c>
      <c r="I25" s="14">
        <f t="shared" si="0"/>
        <v>1.4444444444444444</v>
      </c>
      <c r="J25" s="15">
        <f t="shared" si="1"/>
        <v>71.25</v>
      </c>
      <c r="K25" s="16">
        <f t="shared" si="2"/>
        <v>71.75</v>
      </c>
      <c r="L25" s="17">
        <f t="shared" si="3"/>
        <v>143</v>
      </c>
    </row>
    <row r="26" spans="1:12" ht="15" thickBot="1">
      <c r="A26" s="9" t="s">
        <v>33</v>
      </c>
      <c r="B26" s="31">
        <v>22</v>
      </c>
      <c r="C26" s="11"/>
      <c r="D26" s="12">
        <v>6</v>
      </c>
      <c r="E26" s="13"/>
      <c r="F26" s="13"/>
      <c r="G26" s="13">
        <v>7.5</v>
      </c>
      <c r="H26" s="14">
        <v>1.4761904761904763</v>
      </c>
      <c r="I26" s="14">
        <f t="shared" si="0"/>
        <v>1.4761904761904763</v>
      </c>
      <c r="J26" s="15">
        <f t="shared" si="1"/>
        <v>71.25</v>
      </c>
      <c r="K26" s="16">
        <f t="shared" si="2"/>
        <v>74.892857142857167</v>
      </c>
      <c r="L26" s="17">
        <f t="shared" si="3"/>
        <v>146.14285714285717</v>
      </c>
    </row>
    <row r="27" spans="1:12" ht="15" thickBot="1">
      <c r="A27" s="9" t="s">
        <v>34</v>
      </c>
      <c r="B27" s="31">
        <v>14</v>
      </c>
      <c r="C27" s="11"/>
      <c r="D27" s="12">
        <v>22</v>
      </c>
      <c r="E27" s="13"/>
      <c r="F27" s="13">
        <v>7.5</v>
      </c>
      <c r="G27" s="13"/>
      <c r="H27" s="14">
        <v>1.6310776942355891</v>
      </c>
      <c r="I27" s="14">
        <f t="shared" si="0"/>
        <v>1.5</v>
      </c>
      <c r="J27" s="15">
        <f t="shared" si="1"/>
        <v>71.25</v>
      </c>
      <c r="K27" s="16">
        <f t="shared" si="2"/>
        <v>77.25</v>
      </c>
      <c r="L27" s="17">
        <f t="shared" si="3"/>
        <v>148.5</v>
      </c>
    </row>
    <row r="28" spans="1:12" ht="15" thickBot="1">
      <c r="A28" s="9" t="s">
        <v>35</v>
      </c>
      <c r="B28" s="31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22</v>
      </c>
      <c r="C31" s="11"/>
      <c r="D31" s="12">
        <v>6</v>
      </c>
      <c r="E31" s="13"/>
      <c r="F31" s="13"/>
      <c r="G31" s="13">
        <v>7.5</v>
      </c>
      <c r="H31" s="14">
        <v>1.4444444444444444</v>
      </c>
      <c r="I31" s="14">
        <f t="shared" si="0"/>
        <v>1.4444444444444444</v>
      </c>
      <c r="J31" s="15">
        <f t="shared" si="1"/>
        <v>71.25</v>
      </c>
      <c r="K31" s="16">
        <f t="shared" si="2"/>
        <v>71.75</v>
      </c>
      <c r="L31" s="17">
        <f t="shared" si="3"/>
        <v>143</v>
      </c>
    </row>
    <row r="32" spans="1:12" ht="15" thickBot="1">
      <c r="A32" s="9" t="s">
        <v>39</v>
      </c>
      <c r="B32" s="31">
        <v>22</v>
      </c>
      <c r="C32" s="11"/>
      <c r="D32" s="12">
        <v>6</v>
      </c>
      <c r="E32" s="13"/>
      <c r="F32" s="13"/>
      <c r="G32" s="13">
        <v>7.5</v>
      </c>
      <c r="H32" s="14">
        <v>1.4761904761904763</v>
      </c>
      <c r="I32" s="14">
        <f t="shared" si="0"/>
        <v>1.4761904761904763</v>
      </c>
      <c r="J32" s="15">
        <f t="shared" si="1"/>
        <v>71.25</v>
      </c>
      <c r="K32" s="16">
        <f t="shared" si="2"/>
        <v>74.892857142857167</v>
      </c>
      <c r="L32" s="17">
        <f t="shared" si="3"/>
        <v>146.14285714285717</v>
      </c>
    </row>
    <row r="33" spans="1:12" ht="15" thickBot="1">
      <c r="A33" s="9" t="s">
        <v>40</v>
      </c>
      <c r="B33" s="31">
        <v>14</v>
      </c>
      <c r="C33" s="11"/>
      <c r="D33" s="12">
        <v>22</v>
      </c>
      <c r="E33" s="13"/>
      <c r="F33" s="13">
        <v>7.5</v>
      </c>
      <c r="G33" s="13"/>
      <c r="H33" s="14">
        <v>1.6310776942355891</v>
      </c>
      <c r="I33" s="14">
        <f t="shared" si="0"/>
        <v>1.5</v>
      </c>
      <c r="J33" s="15">
        <f t="shared" si="1"/>
        <v>71.25</v>
      </c>
      <c r="K33" s="16">
        <f t="shared" si="2"/>
        <v>77.25</v>
      </c>
      <c r="L33" s="17">
        <f t="shared" si="3"/>
        <v>148.5</v>
      </c>
    </row>
    <row r="34" spans="1:12" ht="15" thickBot="1">
      <c r="A34" s="9" t="s">
        <v>41</v>
      </c>
      <c r="B34" s="31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105</v>
      </c>
      <c r="C41" s="68"/>
      <c r="D41" s="68"/>
      <c r="E41" s="69"/>
      <c r="F41" s="70"/>
      <c r="G41" s="71"/>
      <c r="H41" s="71"/>
      <c r="I41" s="71"/>
      <c r="J41" s="21">
        <f>SUM(J10:J40)</f>
        <v>997.5</v>
      </c>
      <c r="K41" s="21">
        <f>SUM(K10:K40)</f>
        <v>1039.0714285714287</v>
      </c>
      <c r="L41" s="16">
        <f>SUM(L10:L40)</f>
        <v>2036.5714285714284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75</v>
      </c>
      <c r="L42" s="77"/>
    </row>
    <row r="43" spans="1:12" ht="13.5" thickBot="1">
      <c r="B43" s="78">
        <f>IFERROR(SUM(I10:I40)/COUNTIF(I10:I40,"&gt;0"),"")</f>
        <v>1.4693877551020407</v>
      </c>
      <c r="C43" s="79"/>
      <c r="D43" s="79"/>
      <c r="E43" s="80"/>
      <c r="H43" s="81" t="s">
        <v>51</v>
      </c>
      <c r="I43" s="81"/>
      <c r="J43" s="82"/>
      <c r="K43" s="83">
        <f>K42*L4*0.25</f>
        <v>178.125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2214.6964285714284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1F84-7B58-4BB2-80B6-11771BBD2790}">
  <sheetPr codeName="Taul5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92012</v>
      </c>
      <c r="C7" s="59" t="s">
        <v>58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>
        <v>6</v>
      </c>
      <c r="C10" s="11"/>
      <c r="D10" s="12">
        <v>14</v>
      </c>
      <c r="E10" s="13">
        <v>7.5</v>
      </c>
      <c r="F10" s="13"/>
      <c r="G10" s="13"/>
      <c r="H10" s="14">
        <v>0.4375</v>
      </c>
      <c r="I10" s="14">
        <f>IF(H10="","",IF(H10&gt;1.5,1.5,H10))</f>
        <v>0.4375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31">
        <v>6</v>
      </c>
      <c r="C11" s="11"/>
      <c r="D11" s="12">
        <v>14</v>
      </c>
      <c r="E11" s="13">
        <v>7.5</v>
      </c>
      <c r="F11" s="13"/>
      <c r="G11" s="13"/>
      <c r="H11" s="14">
        <v>1</v>
      </c>
      <c r="I11" s="14">
        <f t="shared" ref="I11:I40" si="0">IF(H11="","",IF(H11&gt;1.5,1.5,H11))</f>
        <v>1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31">
        <v>14</v>
      </c>
      <c r="C12" s="11"/>
      <c r="D12" s="12">
        <v>22</v>
      </c>
      <c r="E12" s="13"/>
      <c r="F12" s="13">
        <v>7.5</v>
      </c>
      <c r="G12" s="13"/>
      <c r="H12" s="14">
        <v>0.65451215451215461</v>
      </c>
      <c r="I12" s="14">
        <f t="shared" si="0"/>
        <v>0.65451215451215461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31">
        <v>14</v>
      </c>
      <c r="C13" s="11"/>
      <c r="D13" s="12">
        <v>22</v>
      </c>
      <c r="E13" s="13"/>
      <c r="F13" s="13">
        <v>7.5</v>
      </c>
      <c r="G13" s="13"/>
      <c r="H13" s="14">
        <v>0.8928571428571429</v>
      </c>
      <c r="I13" s="14">
        <f t="shared" si="0"/>
        <v>0.8928571428571429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31">
        <v>14</v>
      </c>
      <c r="C14" s="11"/>
      <c r="D14" s="12">
        <v>22</v>
      </c>
      <c r="E14" s="13"/>
      <c r="F14" s="13">
        <v>7.5</v>
      </c>
      <c r="G14" s="13"/>
      <c r="H14" s="14">
        <v>0.65451215451215461</v>
      </c>
      <c r="I14" s="14">
        <f t="shared" si="0"/>
        <v>0.65451215451215461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>
        <v>6</v>
      </c>
      <c r="C17" s="11"/>
      <c r="D17" s="12">
        <v>14</v>
      </c>
      <c r="E17" s="13">
        <v>7.5</v>
      </c>
      <c r="F17" s="13"/>
      <c r="G17" s="13"/>
      <c r="H17" s="14">
        <v>0.4375</v>
      </c>
      <c r="I17" s="14">
        <f t="shared" si="0"/>
        <v>0.4375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31">
        <v>6</v>
      </c>
      <c r="C18" s="11"/>
      <c r="D18" s="12">
        <v>14</v>
      </c>
      <c r="E18" s="13">
        <v>7.5</v>
      </c>
      <c r="F18" s="13"/>
      <c r="G18" s="13"/>
      <c r="H18" s="14">
        <v>1</v>
      </c>
      <c r="I18" s="14">
        <f t="shared" si="0"/>
        <v>1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31">
        <v>14</v>
      </c>
      <c r="C19" s="11"/>
      <c r="D19" s="12">
        <v>22</v>
      </c>
      <c r="E19" s="13"/>
      <c r="F19" s="13">
        <v>7.5</v>
      </c>
      <c r="G19" s="13"/>
      <c r="H19" s="14">
        <v>0.65451215451215461</v>
      </c>
      <c r="I19" s="14">
        <f t="shared" si="0"/>
        <v>0.65451215451215461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31">
        <v>14</v>
      </c>
      <c r="C20" s="11"/>
      <c r="D20" s="12">
        <v>22</v>
      </c>
      <c r="E20" s="13"/>
      <c r="F20" s="13">
        <v>7.5</v>
      </c>
      <c r="G20" s="13"/>
      <c r="H20" s="14">
        <v>0.8928571428571429</v>
      </c>
      <c r="I20" s="14">
        <f t="shared" si="0"/>
        <v>0.8928571428571429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31">
        <v>14</v>
      </c>
      <c r="C21" s="11"/>
      <c r="D21" s="12">
        <v>22</v>
      </c>
      <c r="E21" s="13"/>
      <c r="F21" s="13">
        <v>7.5</v>
      </c>
      <c r="G21" s="13"/>
      <c r="H21" s="14">
        <v>0.65451215451215461</v>
      </c>
      <c r="I21" s="14">
        <f t="shared" si="0"/>
        <v>0.65451215451215461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14</v>
      </c>
      <c r="C25" s="11"/>
      <c r="D25" s="12">
        <v>22</v>
      </c>
      <c r="E25" s="13"/>
      <c r="F25" s="13">
        <v>7.5</v>
      </c>
      <c r="G25" s="13"/>
      <c r="H25" s="14">
        <v>0.65451215451215461</v>
      </c>
      <c r="I25" s="14">
        <f t="shared" si="0"/>
        <v>0.65451215451215461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31">
        <v>14</v>
      </c>
      <c r="C26" s="11"/>
      <c r="D26" s="12">
        <v>22</v>
      </c>
      <c r="E26" s="13"/>
      <c r="F26" s="13">
        <v>7.5</v>
      </c>
      <c r="G26" s="13"/>
      <c r="H26" s="14">
        <v>0.8928571428571429</v>
      </c>
      <c r="I26" s="14">
        <f t="shared" si="0"/>
        <v>0.8928571428571429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31">
        <v>6</v>
      </c>
      <c r="C27" s="11"/>
      <c r="D27" s="12">
        <v>14</v>
      </c>
      <c r="E27" s="13">
        <v>7.5</v>
      </c>
      <c r="F27" s="13"/>
      <c r="G27" s="13"/>
      <c r="H27" s="14">
        <v>1</v>
      </c>
      <c r="I27" s="14">
        <f t="shared" si="0"/>
        <v>1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31">
        <v>6</v>
      </c>
      <c r="C28" s="11"/>
      <c r="D28" s="12">
        <v>14</v>
      </c>
      <c r="E28" s="13">
        <v>7.5</v>
      </c>
      <c r="F28" s="13"/>
      <c r="G28" s="13"/>
      <c r="H28" s="14">
        <v>0.4375</v>
      </c>
      <c r="I28" s="14">
        <f t="shared" si="0"/>
        <v>0.4375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14</v>
      </c>
      <c r="C31" s="11"/>
      <c r="D31" s="12">
        <v>22</v>
      </c>
      <c r="E31" s="13"/>
      <c r="F31" s="13">
        <v>7.5</v>
      </c>
      <c r="G31" s="13"/>
      <c r="H31" s="14">
        <v>0.65451215451215461</v>
      </c>
      <c r="I31" s="14">
        <f t="shared" si="0"/>
        <v>0.65451215451215461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31">
        <v>14</v>
      </c>
      <c r="C32" s="11"/>
      <c r="D32" s="12">
        <v>22</v>
      </c>
      <c r="E32" s="13"/>
      <c r="F32" s="13">
        <v>7.5</v>
      </c>
      <c r="G32" s="13"/>
      <c r="H32" s="14">
        <v>0.8928571428571429</v>
      </c>
      <c r="I32" s="14">
        <f t="shared" si="0"/>
        <v>0.8928571428571429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31">
        <v>6</v>
      </c>
      <c r="C33" s="11"/>
      <c r="D33" s="12">
        <v>14</v>
      </c>
      <c r="E33" s="13">
        <v>7.5</v>
      </c>
      <c r="F33" s="13"/>
      <c r="G33" s="13"/>
      <c r="H33" s="14">
        <v>1</v>
      </c>
      <c r="I33" s="14">
        <f t="shared" si="0"/>
        <v>1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31">
        <v>6</v>
      </c>
      <c r="C34" s="11"/>
      <c r="D34" s="12">
        <v>14</v>
      </c>
      <c r="E34" s="13">
        <v>7.5</v>
      </c>
      <c r="F34" s="13"/>
      <c r="G34" s="13"/>
      <c r="H34" s="14">
        <v>0.4375</v>
      </c>
      <c r="I34" s="14">
        <f t="shared" si="0"/>
        <v>0.4375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135</v>
      </c>
      <c r="C41" s="68"/>
      <c r="D41" s="68"/>
      <c r="E41" s="69"/>
      <c r="F41" s="70"/>
      <c r="G41" s="71"/>
      <c r="H41" s="71"/>
      <c r="I41" s="71"/>
      <c r="J41" s="21">
        <f>SUM(J10:J40)</f>
        <v>1215</v>
      </c>
      <c r="K41" s="21">
        <f>SUM(K10:K40)</f>
        <v>0</v>
      </c>
      <c r="L41" s="16">
        <f>SUM(L10:L40)</f>
        <v>1215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0</v>
      </c>
      <c r="L42" s="77"/>
    </row>
    <row r="43" spans="1:12" ht="13.5" thickBot="1">
      <c r="B43" s="78">
        <f>IFERROR(SUM(I10:I40)/COUNTIF(I10:I40,"&gt;0"),"")</f>
        <v>0.736027861027861</v>
      </c>
      <c r="C43" s="79"/>
      <c r="D43" s="79"/>
      <c r="E43" s="80"/>
      <c r="H43" s="81" t="s">
        <v>51</v>
      </c>
      <c r="I43" s="81"/>
      <c r="J43" s="82"/>
      <c r="K43" s="83">
        <f>K42*L4*0.25</f>
        <v>0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1215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6099-D73C-4ABD-960D-5D20D88E9BD8}">
  <sheetPr codeName="Taul4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92011</v>
      </c>
      <c r="C7" s="59" t="s">
        <v>57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31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31">
        <v>6</v>
      </c>
      <c r="C12" s="11"/>
      <c r="D12" s="12">
        <v>14</v>
      </c>
      <c r="E12" s="13">
        <v>7.5</v>
      </c>
      <c r="F12" s="13"/>
      <c r="G12" s="13"/>
      <c r="H12" s="14">
        <v>0.67982456140350878</v>
      </c>
      <c r="I12" s="14">
        <f t="shared" si="0"/>
        <v>0.67982456140350878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31">
        <v>6</v>
      </c>
      <c r="C13" s="11"/>
      <c r="D13" s="12">
        <v>14</v>
      </c>
      <c r="E13" s="13">
        <v>7.5</v>
      </c>
      <c r="F13" s="13"/>
      <c r="G13" s="13"/>
      <c r="H13" s="14">
        <v>1.0275689223057645</v>
      </c>
      <c r="I13" s="14">
        <f t="shared" si="0"/>
        <v>1.0275689223057645</v>
      </c>
      <c r="J13" s="15">
        <f t="shared" si="1"/>
        <v>67.5</v>
      </c>
      <c r="K13" s="16">
        <f t="shared" si="2"/>
        <v>34.229323308270679</v>
      </c>
      <c r="L13" s="17">
        <f t="shared" si="3"/>
        <v>101.72932330827068</v>
      </c>
    </row>
    <row r="14" spans="1:12" ht="15" thickBot="1">
      <c r="A14" s="18" t="s">
        <v>21</v>
      </c>
      <c r="B14" s="31">
        <v>6</v>
      </c>
      <c r="C14" s="11"/>
      <c r="D14" s="12">
        <v>14</v>
      </c>
      <c r="E14" s="13">
        <v>7.5</v>
      </c>
      <c r="F14" s="13"/>
      <c r="G14" s="13"/>
      <c r="H14" s="14">
        <v>0.67982456140350878</v>
      </c>
      <c r="I14" s="14">
        <f t="shared" si="0"/>
        <v>0.67982456140350878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31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31">
        <v>6</v>
      </c>
      <c r="C19" s="11"/>
      <c r="D19" s="12">
        <v>14</v>
      </c>
      <c r="E19" s="13">
        <v>7.5</v>
      </c>
      <c r="F19" s="13"/>
      <c r="G19" s="13"/>
      <c r="H19" s="14">
        <v>0.67982456140350878</v>
      </c>
      <c r="I19" s="14">
        <f t="shared" si="0"/>
        <v>0.67982456140350878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31">
        <v>6</v>
      </c>
      <c r="C20" s="11"/>
      <c r="D20" s="12">
        <v>14</v>
      </c>
      <c r="E20" s="13">
        <v>7.5</v>
      </c>
      <c r="F20" s="13"/>
      <c r="G20" s="13"/>
      <c r="H20" s="14">
        <v>1.0275689223057645</v>
      </c>
      <c r="I20" s="14">
        <f t="shared" si="0"/>
        <v>1.0275689223057645</v>
      </c>
      <c r="J20" s="15">
        <f t="shared" si="1"/>
        <v>67.5</v>
      </c>
      <c r="K20" s="16">
        <f t="shared" si="2"/>
        <v>34.229323308270679</v>
      </c>
      <c r="L20" s="17">
        <f t="shared" si="3"/>
        <v>101.72932330827068</v>
      </c>
    </row>
    <row r="21" spans="1:12" ht="15" thickBot="1">
      <c r="A21" s="9" t="s">
        <v>28</v>
      </c>
      <c r="B21" s="31">
        <v>6</v>
      </c>
      <c r="C21" s="11"/>
      <c r="D21" s="12">
        <v>14</v>
      </c>
      <c r="E21" s="13">
        <v>7.5</v>
      </c>
      <c r="F21" s="13"/>
      <c r="G21" s="13"/>
      <c r="H21" s="14">
        <v>0.67982456140350878</v>
      </c>
      <c r="I21" s="14">
        <f t="shared" si="0"/>
        <v>0.67982456140350878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6</v>
      </c>
      <c r="C25" s="11"/>
      <c r="D25" s="12">
        <v>14</v>
      </c>
      <c r="E25" s="13">
        <v>7.5</v>
      </c>
      <c r="F25" s="13"/>
      <c r="G25" s="13"/>
      <c r="H25" s="14">
        <v>0.67982456140350878</v>
      </c>
      <c r="I25" s="14">
        <f t="shared" si="0"/>
        <v>0.67982456140350878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31">
        <v>6</v>
      </c>
      <c r="C26" s="11"/>
      <c r="D26" s="12">
        <v>14</v>
      </c>
      <c r="E26" s="13">
        <v>7.5</v>
      </c>
      <c r="F26" s="13"/>
      <c r="G26" s="13"/>
      <c r="H26" s="14">
        <v>1.0275689223057645</v>
      </c>
      <c r="I26" s="14">
        <f t="shared" si="0"/>
        <v>1.0275689223057645</v>
      </c>
      <c r="J26" s="15">
        <f t="shared" si="1"/>
        <v>67.5</v>
      </c>
      <c r="K26" s="16">
        <f t="shared" si="2"/>
        <v>34.229323308270679</v>
      </c>
      <c r="L26" s="17">
        <f t="shared" si="3"/>
        <v>101.72932330827068</v>
      </c>
    </row>
    <row r="27" spans="1:12" ht="15" thickBot="1">
      <c r="A27" s="9" t="s">
        <v>34</v>
      </c>
      <c r="B27" s="31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31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6</v>
      </c>
      <c r="C31" s="11"/>
      <c r="D31" s="12">
        <v>14</v>
      </c>
      <c r="E31" s="13">
        <v>7.5</v>
      </c>
      <c r="F31" s="13"/>
      <c r="G31" s="13"/>
      <c r="H31" s="14">
        <v>0.67982456140350878</v>
      </c>
      <c r="I31" s="14">
        <f t="shared" si="0"/>
        <v>0.67982456140350878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31">
        <v>6</v>
      </c>
      <c r="C32" s="11"/>
      <c r="D32" s="12">
        <v>14</v>
      </c>
      <c r="E32" s="13">
        <v>7.5</v>
      </c>
      <c r="F32" s="13"/>
      <c r="G32" s="13"/>
      <c r="H32" s="14">
        <v>1.0275689223057645</v>
      </c>
      <c r="I32" s="14">
        <f t="shared" si="0"/>
        <v>1.0275689223057645</v>
      </c>
      <c r="J32" s="15">
        <f t="shared" si="1"/>
        <v>67.5</v>
      </c>
      <c r="K32" s="16">
        <f t="shared" si="2"/>
        <v>34.229323308270679</v>
      </c>
      <c r="L32" s="17">
        <f t="shared" si="3"/>
        <v>101.72932330827068</v>
      </c>
    </row>
    <row r="33" spans="1:12" ht="15" thickBot="1">
      <c r="A33" s="9" t="s">
        <v>40</v>
      </c>
      <c r="B33" s="31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31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75</v>
      </c>
      <c r="C41" s="68"/>
      <c r="D41" s="68"/>
      <c r="E41" s="69"/>
      <c r="F41" s="70"/>
      <c r="G41" s="71"/>
      <c r="H41" s="71"/>
      <c r="I41" s="71"/>
      <c r="J41" s="21">
        <f>SUM(J10:J40)</f>
        <v>675</v>
      </c>
      <c r="K41" s="21">
        <f>SUM(K10:K40)</f>
        <v>136.91729323308272</v>
      </c>
      <c r="L41" s="16">
        <f>SUM(L10:L40)</f>
        <v>811.91729323308266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0</v>
      </c>
      <c r="L42" s="77"/>
    </row>
    <row r="43" spans="1:12" ht="13.5" thickBot="1">
      <c r="B43" s="78">
        <f>IFERROR(SUM(I10:I40)/COUNTIF(I10:I40,"&gt;0"),"")</f>
        <v>0.81892230576441105</v>
      </c>
      <c r="C43" s="79"/>
      <c r="D43" s="79"/>
      <c r="E43" s="80"/>
      <c r="H43" s="81" t="s">
        <v>51</v>
      </c>
      <c r="I43" s="81"/>
      <c r="J43" s="82"/>
      <c r="K43" s="83">
        <f>K42*L4*0.25</f>
        <v>0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811.91729323308266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7489-D894-40D0-9ED6-03DC103C058F}">
  <sheetPr codeName="Taul3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9.5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92008</v>
      </c>
      <c r="C7" s="59" t="s">
        <v>56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31">
        <v>22</v>
      </c>
      <c r="C11" s="11"/>
      <c r="D11" s="12">
        <v>6</v>
      </c>
      <c r="E11" s="13"/>
      <c r="F11" s="13"/>
      <c r="G11" s="13">
        <v>7.5</v>
      </c>
      <c r="H11" s="14">
        <v>0.81666666666666676</v>
      </c>
      <c r="I11" s="14">
        <f t="shared" ref="I11:I40" si="0">IF(H11="","",IF(H11&gt;1.5,1.5,H11))</f>
        <v>0.81666666666666676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71.25</v>
      </c>
    </row>
    <row r="12" spans="1:12" ht="15" thickBot="1">
      <c r="A12" s="9" t="s">
        <v>19</v>
      </c>
      <c r="B12" s="31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31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31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31">
        <v>22</v>
      </c>
      <c r="C18" s="11"/>
      <c r="D18" s="12">
        <v>6</v>
      </c>
      <c r="E18" s="13"/>
      <c r="F18" s="13"/>
      <c r="G18" s="13">
        <v>7.5</v>
      </c>
      <c r="H18" s="14">
        <v>0.81666666666666676</v>
      </c>
      <c r="I18" s="14">
        <f t="shared" si="0"/>
        <v>0.81666666666666676</v>
      </c>
      <c r="J18" s="15">
        <f t="shared" si="1"/>
        <v>71.25</v>
      </c>
      <c r="K18" s="16">
        <f t="shared" si="2"/>
        <v>0</v>
      </c>
      <c r="L18" s="17">
        <f t="shared" si="3"/>
        <v>71.25</v>
      </c>
    </row>
    <row r="19" spans="1:12" ht="15" thickBot="1">
      <c r="A19" s="18" t="s">
        <v>26</v>
      </c>
      <c r="B19" s="31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31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31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31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31">
        <v>22</v>
      </c>
      <c r="C27" s="11"/>
      <c r="D27" s="12">
        <v>6</v>
      </c>
      <c r="E27" s="13"/>
      <c r="F27" s="13"/>
      <c r="G27" s="13">
        <v>7.5</v>
      </c>
      <c r="H27" s="14">
        <v>0.81666666666666676</v>
      </c>
      <c r="I27" s="14">
        <f t="shared" si="0"/>
        <v>0.81666666666666676</v>
      </c>
      <c r="J27" s="15">
        <f t="shared" si="1"/>
        <v>71.25</v>
      </c>
      <c r="K27" s="16">
        <f t="shared" si="2"/>
        <v>0</v>
      </c>
      <c r="L27" s="17">
        <f t="shared" si="3"/>
        <v>71.25</v>
      </c>
    </row>
    <row r="28" spans="1:12" ht="15" thickBot="1">
      <c r="A28" s="9" t="s">
        <v>35</v>
      </c>
      <c r="B28" s="31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31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31">
        <v>22</v>
      </c>
      <c r="C33" s="11"/>
      <c r="D33" s="12">
        <v>6</v>
      </c>
      <c r="E33" s="13"/>
      <c r="F33" s="13"/>
      <c r="G33" s="13">
        <v>7.5</v>
      </c>
      <c r="H33" s="14">
        <v>0.81666666666666676</v>
      </c>
      <c r="I33" s="14">
        <f t="shared" si="0"/>
        <v>0.81666666666666676</v>
      </c>
      <c r="J33" s="15">
        <f t="shared" si="1"/>
        <v>71.25</v>
      </c>
      <c r="K33" s="16">
        <f t="shared" si="2"/>
        <v>0</v>
      </c>
      <c r="L33" s="17">
        <f t="shared" si="3"/>
        <v>71.25</v>
      </c>
    </row>
    <row r="34" spans="1:12" ht="15" thickBot="1">
      <c r="A34" s="9" t="s">
        <v>41</v>
      </c>
      <c r="B34" s="31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30</v>
      </c>
      <c r="C41" s="68"/>
      <c r="D41" s="68"/>
      <c r="E41" s="69"/>
      <c r="F41" s="70"/>
      <c r="G41" s="71"/>
      <c r="H41" s="71"/>
      <c r="I41" s="71"/>
      <c r="J41" s="21">
        <f>SUM(J10:J40)</f>
        <v>285</v>
      </c>
      <c r="K41" s="21">
        <f>SUM(K10:K40)</f>
        <v>0</v>
      </c>
      <c r="L41" s="16">
        <f>SUM(L10:L40)</f>
        <v>285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30</v>
      </c>
      <c r="L42" s="77"/>
    </row>
    <row r="43" spans="1:12" ht="13.5" thickBot="1">
      <c r="B43" s="78">
        <f>IFERROR(SUM(I10:I40)/COUNTIF(I10:I40,"&gt;0"),"")</f>
        <v>0.81666666666666676</v>
      </c>
      <c r="C43" s="79"/>
      <c r="D43" s="79"/>
      <c r="E43" s="80"/>
      <c r="H43" s="81" t="s">
        <v>51</v>
      </c>
      <c r="I43" s="81"/>
      <c r="J43" s="82"/>
      <c r="K43" s="83">
        <f>K42*L4*0.25</f>
        <v>71.25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356.25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50F5-CAA0-48B2-A278-0FC0653123FE}">
  <sheetPr codeName="Taul2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92006</v>
      </c>
      <c r="C7" s="59" t="s">
        <v>55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>
        <v>6</v>
      </c>
      <c r="C10" s="11"/>
      <c r="D10" s="12">
        <v>14</v>
      </c>
      <c r="E10" s="13">
        <v>7.5</v>
      </c>
      <c r="F10" s="13"/>
      <c r="G10" s="13"/>
      <c r="H10" s="14">
        <v>0.4375</v>
      </c>
      <c r="I10" s="14">
        <f>IF(H10="","",IF(H10&gt;1.5,1.5,H10))</f>
        <v>0.4375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31">
        <v>6</v>
      </c>
      <c r="C11" s="11"/>
      <c r="D11" s="12">
        <v>14</v>
      </c>
      <c r="E11" s="13">
        <v>7.5</v>
      </c>
      <c r="F11" s="13"/>
      <c r="G11" s="13"/>
      <c r="H11" s="14">
        <v>1</v>
      </c>
      <c r="I11" s="14">
        <f t="shared" ref="I11:I40" si="0">IF(H11="","",IF(H11&gt;1.5,1.5,H11))</f>
        <v>1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31">
        <v>14</v>
      </c>
      <c r="C12" s="11"/>
      <c r="D12" s="12">
        <v>22</v>
      </c>
      <c r="E12" s="13"/>
      <c r="F12" s="13">
        <v>7.5</v>
      </c>
      <c r="G12" s="13"/>
      <c r="H12" s="14">
        <v>0.45970695970695974</v>
      </c>
      <c r="I12" s="14">
        <f t="shared" si="0"/>
        <v>0.45970695970695974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31">
        <v>14</v>
      </c>
      <c r="C13" s="11"/>
      <c r="D13" s="12">
        <v>22</v>
      </c>
      <c r="E13" s="13"/>
      <c r="F13" s="13">
        <v>7.5</v>
      </c>
      <c r="G13" s="13"/>
      <c r="H13" s="14">
        <v>1.170799944736115</v>
      </c>
      <c r="I13" s="14">
        <f t="shared" si="0"/>
        <v>1.170799944736115</v>
      </c>
      <c r="J13" s="15">
        <f t="shared" si="1"/>
        <v>67.5</v>
      </c>
      <c r="K13" s="16">
        <f t="shared" si="2"/>
        <v>48.409194528875389</v>
      </c>
      <c r="L13" s="17">
        <f t="shared" si="3"/>
        <v>115.90919452887539</v>
      </c>
    </row>
    <row r="14" spans="1:12" ht="15" thickBot="1">
      <c r="A14" s="18" t="s">
        <v>21</v>
      </c>
      <c r="B14" s="31">
        <v>14</v>
      </c>
      <c r="C14" s="11"/>
      <c r="D14" s="12">
        <v>22</v>
      </c>
      <c r="E14" s="13"/>
      <c r="F14" s="13">
        <v>7.5</v>
      </c>
      <c r="G14" s="13"/>
      <c r="H14" s="14">
        <v>0.45970695970695974</v>
      </c>
      <c r="I14" s="14">
        <f t="shared" si="0"/>
        <v>0.45970695970695974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>
        <v>6</v>
      </c>
      <c r="C17" s="11"/>
      <c r="D17" s="12">
        <v>14</v>
      </c>
      <c r="E17" s="13">
        <v>7.5</v>
      </c>
      <c r="F17" s="13"/>
      <c r="G17" s="13"/>
      <c r="H17" s="14">
        <v>0.4375</v>
      </c>
      <c r="I17" s="14">
        <f t="shared" si="0"/>
        <v>0.4375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31">
        <v>6</v>
      </c>
      <c r="C18" s="11"/>
      <c r="D18" s="12">
        <v>14</v>
      </c>
      <c r="E18" s="13">
        <v>7.5</v>
      </c>
      <c r="F18" s="13"/>
      <c r="G18" s="13"/>
      <c r="H18" s="14">
        <v>1</v>
      </c>
      <c r="I18" s="14">
        <f t="shared" si="0"/>
        <v>1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31">
        <v>14</v>
      </c>
      <c r="C19" s="11"/>
      <c r="D19" s="12">
        <v>22</v>
      </c>
      <c r="E19" s="13"/>
      <c r="F19" s="13">
        <v>7.5</v>
      </c>
      <c r="G19" s="13"/>
      <c r="H19" s="14">
        <v>0.45970695970695974</v>
      </c>
      <c r="I19" s="14">
        <f t="shared" si="0"/>
        <v>0.45970695970695974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31">
        <v>14</v>
      </c>
      <c r="C20" s="11"/>
      <c r="D20" s="12">
        <v>22</v>
      </c>
      <c r="E20" s="13"/>
      <c r="F20" s="13">
        <v>7.5</v>
      </c>
      <c r="G20" s="13"/>
      <c r="H20" s="14">
        <v>1.170799944736115</v>
      </c>
      <c r="I20" s="14">
        <f t="shared" si="0"/>
        <v>1.170799944736115</v>
      </c>
      <c r="J20" s="15">
        <f t="shared" si="1"/>
        <v>67.5</v>
      </c>
      <c r="K20" s="16">
        <f t="shared" si="2"/>
        <v>48.409194528875389</v>
      </c>
      <c r="L20" s="17">
        <f t="shared" si="3"/>
        <v>115.90919452887539</v>
      </c>
    </row>
    <row r="21" spans="1:12" ht="15" thickBot="1">
      <c r="A21" s="9" t="s">
        <v>28</v>
      </c>
      <c r="B21" s="31">
        <v>14</v>
      </c>
      <c r="C21" s="11"/>
      <c r="D21" s="12">
        <v>22</v>
      </c>
      <c r="E21" s="13"/>
      <c r="F21" s="13">
        <v>7.5</v>
      </c>
      <c r="G21" s="13"/>
      <c r="H21" s="14">
        <v>0.45970695970695974</v>
      </c>
      <c r="I21" s="14">
        <f t="shared" si="0"/>
        <v>0.45970695970695974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14</v>
      </c>
      <c r="C25" s="11"/>
      <c r="D25" s="12">
        <v>22</v>
      </c>
      <c r="E25" s="13"/>
      <c r="F25" s="13">
        <v>7.5</v>
      </c>
      <c r="G25" s="13"/>
      <c r="H25" s="14">
        <v>0.45970695970695974</v>
      </c>
      <c r="I25" s="14">
        <f t="shared" si="0"/>
        <v>0.45970695970695974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31">
        <v>14</v>
      </c>
      <c r="C26" s="11"/>
      <c r="D26" s="12">
        <v>22</v>
      </c>
      <c r="E26" s="13"/>
      <c r="F26" s="13">
        <v>7.5</v>
      </c>
      <c r="G26" s="13"/>
      <c r="H26" s="14">
        <v>1.170799944736115</v>
      </c>
      <c r="I26" s="14">
        <f t="shared" si="0"/>
        <v>1.170799944736115</v>
      </c>
      <c r="J26" s="15">
        <f t="shared" si="1"/>
        <v>67.5</v>
      </c>
      <c r="K26" s="16">
        <f t="shared" si="2"/>
        <v>48.409194528875389</v>
      </c>
      <c r="L26" s="17">
        <f t="shared" si="3"/>
        <v>115.90919452887539</v>
      </c>
    </row>
    <row r="27" spans="1:12" ht="15" thickBot="1">
      <c r="A27" s="9" t="s">
        <v>34</v>
      </c>
      <c r="B27" s="31">
        <v>6</v>
      </c>
      <c r="C27" s="11"/>
      <c r="D27" s="12">
        <v>14</v>
      </c>
      <c r="E27" s="13">
        <v>7.5</v>
      </c>
      <c r="F27" s="13"/>
      <c r="G27" s="13"/>
      <c r="H27" s="14">
        <v>1</v>
      </c>
      <c r="I27" s="14">
        <f t="shared" si="0"/>
        <v>1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31">
        <v>6</v>
      </c>
      <c r="C28" s="11"/>
      <c r="D28" s="12">
        <v>14</v>
      </c>
      <c r="E28" s="13">
        <v>7.5</v>
      </c>
      <c r="F28" s="13"/>
      <c r="G28" s="13"/>
      <c r="H28" s="14">
        <v>0.4375</v>
      </c>
      <c r="I28" s="14">
        <f t="shared" si="0"/>
        <v>0.4375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14</v>
      </c>
      <c r="C31" s="11"/>
      <c r="D31" s="12">
        <v>22</v>
      </c>
      <c r="E31" s="13"/>
      <c r="F31" s="13">
        <v>7.5</v>
      </c>
      <c r="G31" s="13"/>
      <c r="H31" s="14">
        <v>0.45970695970695974</v>
      </c>
      <c r="I31" s="14">
        <f t="shared" si="0"/>
        <v>0.45970695970695974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31">
        <v>14</v>
      </c>
      <c r="C32" s="11"/>
      <c r="D32" s="12">
        <v>22</v>
      </c>
      <c r="E32" s="13"/>
      <c r="F32" s="13">
        <v>7.5</v>
      </c>
      <c r="G32" s="13"/>
      <c r="H32" s="14">
        <v>1.170799944736115</v>
      </c>
      <c r="I32" s="14">
        <f t="shared" si="0"/>
        <v>1.170799944736115</v>
      </c>
      <c r="J32" s="15">
        <f t="shared" si="1"/>
        <v>67.5</v>
      </c>
      <c r="K32" s="16">
        <f t="shared" si="2"/>
        <v>48.409194528875389</v>
      </c>
      <c r="L32" s="17">
        <f t="shared" si="3"/>
        <v>115.90919452887539</v>
      </c>
    </row>
    <row r="33" spans="1:12" ht="15" thickBot="1">
      <c r="A33" s="9" t="s">
        <v>40</v>
      </c>
      <c r="B33" s="31">
        <v>6</v>
      </c>
      <c r="C33" s="11"/>
      <c r="D33" s="12">
        <v>14</v>
      </c>
      <c r="E33" s="13">
        <v>7.5</v>
      </c>
      <c r="F33" s="13"/>
      <c r="G33" s="13"/>
      <c r="H33" s="14">
        <v>1</v>
      </c>
      <c r="I33" s="14">
        <f t="shared" si="0"/>
        <v>1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31">
        <v>6</v>
      </c>
      <c r="C34" s="11"/>
      <c r="D34" s="12">
        <v>14</v>
      </c>
      <c r="E34" s="13">
        <v>7.5</v>
      </c>
      <c r="F34" s="13"/>
      <c r="G34" s="13"/>
      <c r="H34" s="14">
        <v>0.4375</v>
      </c>
      <c r="I34" s="14">
        <f t="shared" si="0"/>
        <v>0.4375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135</v>
      </c>
      <c r="C41" s="68"/>
      <c r="D41" s="68"/>
      <c r="E41" s="69"/>
      <c r="F41" s="70"/>
      <c r="G41" s="71"/>
      <c r="H41" s="71"/>
      <c r="I41" s="71"/>
      <c r="J41" s="21">
        <f>SUM(J10:J40)</f>
        <v>1215</v>
      </c>
      <c r="K41" s="21">
        <f>SUM(K10:K40)</f>
        <v>193.63677811550156</v>
      </c>
      <c r="L41" s="16">
        <f>SUM(L10:L40)</f>
        <v>1408.6367781155013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0</v>
      </c>
      <c r="L42" s="77"/>
    </row>
    <row r="43" spans="1:12" ht="13.5" thickBot="1">
      <c r="B43" s="78">
        <f>IFERROR(SUM(I10:I40)/COUNTIF(I10:I40,"&gt;0"),"")</f>
        <v>0.73285786317701218</v>
      </c>
      <c r="C43" s="79"/>
      <c r="D43" s="79"/>
      <c r="E43" s="80"/>
      <c r="H43" s="81" t="s">
        <v>51</v>
      </c>
      <c r="I43" s="81"/>
      <c r="J43" s="82"/>
      <c r="K43" s="83">
        <f>K42*L4*0.25</f>
        <v>0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1408.6367781155013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AE5D-492E-413D-91C8-46136788C327}">
  <sheetPr codeName="Taul1">
    <pageSetUpPr fitToPage="1"/>
  </sheetPr>
  <dimension ref="A1:L47"/>
  <sheetViews>
    <sheetView topLeftCell="A25" zoomScaleNormal="100" workbookViewId="0">
      <selection activeCell="L47" sqref="L47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14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/>
      <c r="C7" s="59"/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0</v>
      </c>
      <c r="C41" s="68"/>
      <c r="D41" s="68"/>
      <c r="E41" s="69"/>
      <c r="F41" s="70"/>
      <c r="G41" s="71"/>
      <c r="H41" s="71"/>
      <c r="I41" s="71"/>
      <c r="J41" s="21">
        <f>SUM(J10:J40)</f>
        <v>0</v>
      </c>
      <c r="K41" s="21">
        <f>SUM(K10:K40)</f>
        <v>0</v>
      </c>
      <c r="L41" s="16">
        <f>SUM(L10:L40)</f>
        <v>0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0</v>
      </c>
      <c r="L42" s="77"/>
    </row>
    <row r="43" spans="1:12" ht="13.5" thickBot="1">
      <c r="B43" s="78" t="str">
        <f>IFERROR(SUM(I10:I40)/COUNTIF(I10:I40,"&gt;0"),"")</f>
        <v/>
      </c>
      <c r="C43" s="79"/>
      <c r="D43" s="79"/>
      <c r="E43" s="80"/>
      <c r="H43" s="81" t="s">
        <v>51</v>
      </c>
      <c r="I43" s="81"/>
      <c r="J43" s="82"/>
      <c r="K43" s="83">
        <f>K42*L4*0.25</f>
        <v>0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23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0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/>
      <c r="E47" s="91"/>
      <c r="G47" s="25"/>
      <c r="H47" s="27"/>
      <c r="I47" s="92" t="s">
        <v>54</v>
      </c>
      <c r="J47" s="92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D1CB-66ED-488E-8960-73883825E9EA}">
  <sheetPr codeName="Taul14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92074</v>
      </c>
      <c r="C7" s="59" t="s">
        <v>67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>
        <v>22</v>
      </c>
      <c r="C10" s="11"/>
      <c r="D10" s="12">
        <v>6</v>
      </c>
      <c r="E10" s="13"/>
      <c r="F10" s="13"/>
      <c r="G10" s="13">
        <v>7.5</v>
      </c>
      <c r="H10" s="14">
        <v>0.25000000000000006</v>
      </c>
      <c r="I10" s="14">
        <f>IF(H10="","",IF(H10&gt;1.5,1.5,H10))</f>
        <v>0.25000000000000006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31">
        <v>22</v>
      </c>
      <c r="C11" s="11"/>
      <c r="D11" s="12">
        <v>6</v>
      </c>
      <c r="E11" s="13"/>
      <c r="F11" s="13"/>
      <c r="G11" s="13">
        <v>7.5</v>
      </c>
      <c r="H11" s="14">
        <v>0.35162907268170429</v>
      </c>
      <c r="I11" s="14">
        <f t="shared" ref="I11:I40" si="0">IF(H11="","",IF(H11&gt;1.5,1.5,H11))</f>
        <v>0.35162907268170429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31">
        <v>6</v>
      </c>
      <c r="C12" s="11"/>
      <c r="D12" s="12">
        <v>14</v>
      </c>
      <c r="E12" s="13">
        <v>7.5</v>
      </c>
      <c r="F12" s="13"/>
      <c r="G12" s="13"/>
      <c r="H12" s="14">
        <v>0.31578947368421051</v>
      </c>
      <c r="I12" s="14">
        <f t="shared" si="0"/>
        <v>0.31578947368421051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31">
        <v>6</v>
      </c>
      <c r="C13" s="11"/>
      <c r="D13" s="12">
        <v>14</v>
      </c>
      <c r="E13" s="13">
        <v>7.5</v>
      </c>
      <c r="F13" s="13"/>
      <c r="G13" s="13"/>
      <c r="H13" s="14">
        <v>0.79366451471714639</v>
      </c>
      <c r="I13" s="14">
        <f t="shared" si="0"/>
        <v>0.79366451471714639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31">
        <v>6</v>
      </c>
      <c r="C14" s="11"/>
      <c r="D14" s="12">
        <v>14</v>
      </c>
      <c r="E14" s="13">
        <v>7.5</v>
      </c>
      <c r="F14" s="13"/>
      <c r="G14" s="13"/>
      <c r="H14" s="14">
        <v>0.31578947368421051</v>
      </c>
      <c r="I14" s="14">
        <f t="shared" si="0"/>
        <v>0.31578947368421051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>
        <v>22</v>
      </c>
      <c r="C17" s="11"/>
      <c r="D17" s="12">
        <v>6</v>
      </c>
      <c r="E17" s="13"/>
      <c r="F17" s="13"/>
      <c r="G17" s="13">
        <v>7.5</v>
      </c>
      <c r="H17" s="14">
        <v>0.25000000000000006</v>
      </c>
      <c r="I17" s="14">
        <f t="shared" si="0"/>
        <v>0.25000000000000006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31">
        <v>22</v>
      </c>
      <c r="C18" s="11"/>
      <c r="D18" s="12">
        <v>6</v>
      </c>
      <c r="E18" s="13"/>
      <c r="F18" s="13"/>
      <c r="G18" s="13">
        <v>7.5</v>
      </c>
      <c r="H18" s="14">
        <v>0.35162907268170429</v>
      </c>
      <c r="I18" s="14">
        <f t="shared" si="0"/>
        <v>0.35162907268170429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31">
        <v>6</v>
      </c>
      <c r="C19" s="11"/>
      <c r="D19" s="12">
        <v>14</v>
      </c>
      <c r="E19" s="13">
        <v>7.5</v>
      </c>
      <c r="F19" s="13"/>
      <c r="G19" s="13"/>
      <c r="H19" s="14">
        <v>0.31578947368421051</v>
      </c>
      <c r="I19" s="14">
        <f t="shared" si="0"/>
        <v>0.31578947368421051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31">
        <v>6</v>
      </c>
      <c r="C20" s="11"/>
      <c r="D20" s="12">
        <v>14</v>
      </c>
      <c r="E20" s="13">
        <v>7.5</v>
      </c>
      <c r="F20" s="13"/>
      <c r="G20" s="13"/>
      <c r="H20" s="14">
        <v>0.79366451471714639</v>
      </c>
      <c r="I20" s="14">
        <f t="shared" si="0"/>
        <v>0.79366451471714639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31">
        <v>6</v>
      </c>
      <c r="C21" s="11"/>
      <c r="D21" s="12">
        <v>14</v>
      </c>
      <c r="E21" s="13">
        <v>7.5</v>
      </c>
      <c r="F21" s="13"/>
      <c r="G21" s="13"/>
      <c r="H21" s="14">
        <v>0.31578947368421051</v>
      </c>
      <c r="I21" s="14">
        <f t="shared" si="0"/>
        <v>0.31578947368421051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6</v>
      </c>
      <c r="C25" s="11"/>
      <c r="D25" s="12">
        <v>14</v>
      </c>
      <c r="E25" s="13">
        <v>7.5</v>
      </c>
      <c r="F25" s="13"/>
      <c r="G25" s="13"/>
      <c r="H25" s="14">
        <v>0.31578947368421051</v>
      </c>
      <c r="I25" s="14">
        <f t="shared" si="0"/>
        <v>0.31578947368421051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31">
        <v>6</v>
      </c>
      <c r="C26" s="11"/>
      <c r="D26" s="12">
        <v>14</v>
      </c>
      <c r="E26" s="13">
        <v>7.5</v>
      </c>
      <c r="F26" s="13"/>
      <c r="G26" s="13"/>
      <c r="H26" s="14">
        <v>0.79366451471714639</v>
      </c>
      <c r="I26" s="14">
        <f t="shared" si="0"/>
        <v>0.79366451471714639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31">
        <v>22</v>
      </c>
      <c r="C27" s="11"/>
      <c r="D27" s="12">
        <v>6</v>
      </c>
      <c r="E27" s="13"/>
      <c r="F27" s="13"/>
      <c r="G27" s="13">
        <v>7.5</v>
      </c>
      <c r="H27" s="14">
        <v>0.35162907268170429</v>
      </c>
      <c r="I27" s="14">
        <f t="shared" si="0"/>
        <v>0.35162907268170429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31">
        <v>22</v>
      </c>
      <c r="C28" s="11"/>
      <c r="D28" s="12">
        <v>6</v>
      </c>
      <c r="E28" s="13"/>
      <c r="F28" s="13"/>
      <c r="G28" s="13">
        <v>7.5</v>
      </c>
      <c r="H28" s="14">
        <v>0.25000000000000006</v>
      </c>
      <c r="I28" s="14">
        <f t="shared" si="0"/>
        <v>0.25000000000000006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6</v>
      </c>
      <c r="C31" s="11"/>
      <c r="D31" s="12">
        <v>14</v>
      </c>
      <c r="E31" s="13">
        <v>7.5</v>
      </c>
      <c r="F31" s="13"/>
      <c r="G31" s="13"/>
      <c r="H31" s="14">
        <v>0.31578947368421051</v>
      </c>
      <c r="I31" s="14">
        <f t="shared" si="0"/>
        <v>0.31578947368421051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31">
        <v>6</v>
      </c>
      <c r="C32" s="11"/>
      <c r="D32" s="12">
        <v>14</v>
      </c>
      <c r="E32" s="13">
        <v>7.5</v>
      </c>
      <c r="F32" s="13"/>
      <c r="G32" s="13"/>
      <c r="H32" s="14">
        <v>0.79366451471714639</v>
      </c>
      <c r="I32" s="14">
        <f t="shared" si="0"/>
        <v>0.79366451471714639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31">
        <v>22</v>
      </c>
      <c r="C33" s="11"/>
      <c r="D33" s="12">
        <v>6</v>
      </c>
      <c r="E33" s="13"/>
      <c r="F33" s="13"/>
      <c r="G33" s="13">
        <v>7.5</v>
      </c>
      <c r="H33" s="14">
        <v>0.35162907268170429</v>
      </c>
      <c r="I33" s="14">
        <f t="shared" si="0"/>
        <v>0.35162907268170429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31">
        <v>22</v>
      </c>
      <c r="C34" s="11"/>
      <c r="D34" s="12">
        <v>6</v>
      </c>
      <c r="E34" s="13"/>
      <c r="F34" s="13"/>
      <c r="G34" s="13">
        <v>7.5</v>
      </c>
      <c r="H34" s="14">
        <v>0.25000000000000006</v>
      </c>
      <c r="I34" s="14">
        <f t="shared" si="0"/>
        <v>0.25000000000000006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135</v>
      </c>
      <c r="C41" s="68"/>
      <c r="D41" s="68"/>
      <c r="E41" s="69"/>
      <c r="F41" s="70"/>
      <c r="G41" s="71"/>
      <c r="H41" s="71"/>
      <c r="I41" s="71"/>
      <c r="J41" s="21">
        <f>SUM(J10:J40)</f>
        <v>1215</v>
      </c>
      <c r="K41" s="21">
        <f>SUM(K10:K40)</f>
        <v>0</v>
      </c>
      <c r="L41" s="16">
        <f>SUM(L10:L40)</f>
        <v>1215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60</v>
      </c>
      <c r="L42" s="77"/>
    </row>
    <row r="43" spans="1:12" ht="13.5" thickBot="1">
      <c r="B43" s="78">
        <f>IFERROR(SUM(I10:I40)/COUNTIF(I10:I40,"&gt;0"),"")</f>
        <v>0.41532839953892586</v>
      </c>
      <c r="C43" s="79"/>
      <c r="D43" s="79"/>
      <c r="E43" s="80"/>
      <c r="H43" s="81" t="s">
        <v>51</v>
      </c>
      <c r="I43" s="81"/>
      <c r="J43" s="82"/>
      <c r="K43" s="83">
        <f>K42*L4*0.25</f>
        <v>135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1350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AE50-819C-4E05-98BD-4D9A9B4EC9DA}">
  <sheetPr codeName="Taul13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92067</v>
      </c>
      <c r="C7" s="59" t="s">
        <v>66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31">
        <v>6</v>
      </c>
      <c r="C11" s="11"/>
      <c r="D11" s="12">
        <v>14</v>
      </c>
      <c r="E11" s="13">
        <v>7.5</v>
      </c>
      <c r="F11" s="13"/>
      <c r="G11" s="13"/>
      <c r="H11" s="14">
        <v>0.3125</v>
      </c>
      <c r="I11" s="14">
        <f t="shared" ref="I11:I40" si="0">IF(H11="","",IF(H11&gt;1.5,1.5,H11))</f>
        <v>0.3125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31">
        <v>14</v>
      </c>
      <c r="C12" s="11"/>
      <c r="D12" s="12">
        <v>22</v>
      </c>
      <c r="E12" s="13"/>
      <c r="F12" s="13">
        <v>7.5</v>
      </c>
      <c r="G12" s="13"/>
      <c r="H12" s="14">
        <v>0.28571428571428575</v>
      </c>
      <c r="I12" s="14">
        <f t="shared" si="0"/>
        <v>0.28571428571428575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31">
        <v>22</v>
      </c>
      <c r="C13" s="11"/>
      <c r="D13" s="12">
        <v>6</v>
      </c>
      <c r="E13" s="13"/>
      <c r="F13" s="13"/>
      <c r="G13" s="13">
        <v>7.5</v>
      </c>
      <c r="H13" s="14">
        <v>0.38686868686868686</v>
      </c>
      <c r="I13" s="14">
        <f t="shared" si="0"/>
        <v>0.38686868686868686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31">
        <v>14</v>
      </c>
      <c r="C14" s="11"/>
      <c r="D14" s="12">
        <v>22</v>
      </c>
      <c r="E14" s="13"/>
      <c r="F14" s="13">
        <v>7.5</v>
      </c>
      <c r="G14" s="13"/>
      <c r="H14" s="14">
        <v>0.28571428571428575</v>
      </c>
      <c r="I14" s="14">
        <f t="shared" si="0"/>
        <v>0.28571428571428575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31">
        <v>6</v>
      </c>
      <c r="C18" s="11"/>
      <c r="D18" s="12">
        <v>14</v>
      </c>
      <c r="E18" s="13">
        <v>7.5</v>
      </c>
      <c r="F18" s="13"/>
      <c r="G18" s="13"/>
      <c r="H18" s="14">
        <v>0.3125</v>
      </c>
      <c r="I18" s="14">
        <f t="shared" si="0"/>
        <v>0.3125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31">
        <v>14</v>
      </c>
      <c r="C19" s="11"/>
      <c r="D19" s="12">
        <v>22</v>
      </c>
      <c r="E19" s="13"/>
      <c r="F19" s="13">
        <v>7.5</v>
      </c>
      <c r="G19" s="13"/>
      <c r="H19" s="14">
        <v>0.28571428571428575</v>
      </c>
      <c r="I19" s="14">
        <f t="shared" si="0"/>
        <v>0.28571428571428575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31">
        <v>22</v>
      </c>
      <c r="C20" s="11"/>
      <c r="D20" s="12">
        <v>6</v>
      </c>
      <c r="E20" s="13"/>
      <c r="F20" s="13"/>
      <c r="G20" s="13">
        <v>7.5</v>
      </c>
      <c r="H20" s="14">
        <v>0.38686868686868686</v>
      </c>
      <c r="I20" s="14">
        <f t="shared" si="0"/>
        <v>0.38686868686868686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31">
        <v>14</v>
      </c>
      <c r="C21" s="11"/>
      <c r="D21" s="12">
        <v>22</v>
      </c>
      <c r="E21" s="13"/>
      <c r="F21" s="13">
        <v>7.5</v>
      </c>
      <c r="G21" s="13"/>
      <c r="H21" s="14">
        <v>0.28571428571428575</v>
      </c>
      <c r="I21" s="14">
        <f t="shared" si="0"/>
        <v>0.28571428571428575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14</v>
      </c>
      <c r="C25" s="11"/>
      <c r="D25" s="12">
        <v>22</v>
      </c>
      <c r="E25" s="13"/>
      <c r="F25" s="13">
        <v>7.5</v>
      </c>
      <c r="G25" s="13"/>
      <c r="H25" s="14">
        <v>0.28571428571428575</v>
      </c>
      <c r="I25" s="14">
        <f t="shared" si="0"/>
        <v>0.28571428571428575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31">
        <v>22</v>
      </c>
      <c r="C26" s="11"/>
      <c r="D26" s="12">
        <v>6</v>
      </c>
      <c r="E26" s="13"/>
      <c r="F26" s="13"/>
      <c r="G26" s="13">
        <v>7.5</v>
      </c>
      <c r="H26" s="14">
        <v>0.38686868686868686</v>
      </c>
      <c r="I26" s="14">
        <f t="shared" si="0"/>
        <v>0.38686868686868686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31">
        <v>6</v>
      </c>
      <c r="C27" s="11"/>
      <c r="D27" s="12">
        <v>14</v>
      </c>
      <c r="E27" s="13">
        <v>7.5</v>
      </c>
      <c r="F27" s="13"/>
      <c r="G27" s="13"/>
      <c r="H27" s="14">
        <v>0.3125</v>
      </c>
      <c r="I27" s="14">
        <f t="shared" si="0"/>
        <v>0.3125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31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14</v>
      </c>
      <c r="C31" s="11"/>
      <c r="D31" s="12">
        <v>22</v>
      </c>
      <c r="E31" s="13"/>
      <c r="F31" s="13">
        <v>7.5</v>
      </c>
      <c r="G31" s="13"/>
      <c r="H31" s="14">
        <v>0.28571428571428575</v>
      </c>
      <c r="I31" s="14">
        <f t="shared" si="0"/>
        <v>0.28571428571428575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31">
        <v>22</v>
      </c>
      <c r="C32" s="11"/>
      <c r="D32" s="12">
        <v>6</v>
      </c>
      <c r="E32" s="13"/>
      <c r="F32" s="13"/>
      <c r="G32" s="13">
        <v>7.5</v>
      </c>
      <c r="H32" s="14">
        <v>0.38686868686868686</v>
      </c>
      <c r="I32" s="14">
        <f t="shared" si="0"/>
        <v>0.38686868686868686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31">
        <v>6</v>
      </c>
      <c r="C33" s="11"/>
      <c r="D33" s="12">
        <v>14</v>
      </c>
      <c r="E33" s="13">
        <v>7.5</v>
      </c>
      <c r="F33" s="13"/>
      <c r="G33" s="13"/>
      <c r="H33" s="14">
        <v>0.3125</v>
      </c>
      <c r="I33" s="14">
        <f t="shared" si="0"/>
        <v>0.3125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31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105</v>
      </c>
      <c r="C41" s="68"/>
      <c r="D41" s="68"/>
      <c r="E41" s="69"/>
      <c r="F41" s="70"/>
      <c r="G41" s="71"/>
      <c r="H41" s="71"/>
      <c r="I41" s="71"/>
      <c r="J41" s="21">
        <f>SUM(J10:J40)</f>
        <v>945</v>
      </c>
      <c r="K41" s="21">
        <f>SUM(K10:K40)</f>
        <v>0</v>
      </c>
      <c r="L41" s="16">
        <f>SUM(L10:L40)</f>
        <v>945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30</v>
      </c>
      <c r="L42" s="77"/>
    </row>
    <row r="43" spans="1:12" ht="13.5" thickBot="1">
      <c r="B43" s="78">
        <f>IFERROR(SUM(I10:I40)/COUNTIF(I10:I40,"&gt;0"),"")</f>
        <v>0.32226860441146155</v>
      </c>
      <c r="C43" s="79"/>
      <c r="D43" s="79"/>
      <c r="E43" s="80"/>
      <c r="H43" s="81" t="s">
        <v>51</v>
      </c>
      <c r="I43" s="81"/>
      <c r="J43" s="82"/>
      <c r="K43" s="83">
        <f>K42*L4*0.25</f>
        <v>67.5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1012.5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E1F9-0A65-4EC6-804F-7CEB7BBAFF13}">
  <sheetPr codeName="Taul12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92065</v>
      </c>
      <c r="C7" s="59" t="s">
        <v>65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>
        <v>6</v>
      </c>
      <c r="C10" s="11"/>
      <c r="D10" s="12">
        <v>14</v>
      </c>
      <c r="E10" s="13">
        <v>7.5</v>
      </c>
      <c r="F10" s="13"/>
      <c r="G10" s="13"/>
      <c r="H10" s="14">
        <v>0.32</v>
      </c>
      <c r="I10" s="14">
        <f>IF(H10="","",IF(H10&gt;1.5,1.5,H10))</f>
        <v>0.32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31">
        <v>14</v>
      </c>
      <c r="C11" s="11"/>
      <c r="D11" s="12">
        <v>22</v>
      </c>
      <c r="E11" s="13"/>
      <c r="F11" s="13">
        <v>7.5</v>
      </c>
      <c r="G11" s="13"/>
      <c r="H11" s="14">
        <v>0.8075980392156864</v>
      </c>
      <c r="I11" s="14">
        <f t="shared" ref="I11:I40" si="0">IF(H11="","",IF(H11&gt;1.5,1.5,H11))</f>
        <v>0.8075980392156864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31">
        <v>22</v>
      </c>
      <c r="C12" s="11"/>
      <c r="D12" s="12">
        <v>6</v>
      </c>
      <c r="E12" s="13"/>
      <c r="F12" s="13"/>
      <c r="G12" s="13">
        <v>7.5</v>
      </c>
      <c r="H12" s="14">
        <v>0.76130949573093065</v>
      </c>
      <c r="I12" s="14">
        <f t="shared" si="0"/>
        <v>0.76130949573093065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31">
        <v>22</v>
      </c>
      <c r="C13" s="11"/>
      <c r="D13" s="12">
        <v>6</v>
      </c>
      <c r="E13" s="13"/>
      <c r="F13" s="13"/>
      <c r="G13" s="13">
        <v>7.5</v>
      </c>
      <c r="H13" s="14">
        <v>0.34615384615384615</v>
      </c>
      <c r="I13" s="14">
        <f t="shared" si="0"/>
        <v>0.34615384615384615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31">
        <v>22</v>
      </c>
      <c r="C14" s="11"/>
      <c r="D14" s="12">
        <v>6</v>
      </c>
      <c r="E14" s="13"/>
      <c r="F14" s="13"/>
      <c r="G14" s="13">
        <v>7.5</v>
      </c>
      <c r="H14" s="14">
        <v>0.76130949573093065</v>
      </c>
      <c r="I14" s="14">
        <f t="shared" si="0"/>
        <v>0.76130949573093065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>
        <v>6</v>
      </c>
      <c r="C17" s="11"/>
      <c r="D17" s="12">
        <v>14</v>
      </c>
      <c r="E17" s="13">
        <v>7.5</v>
      </c>
      <c r="F17" s="13"/>
      <c r="G17" s="13"/>
      <c r="H17" s="14">
        <v>0.32</v>
      </c>
      <c r="I17" s="14">
        <f t="shared" si="0"/>
        <v>0.32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31">
        <v>14</v>
      </c>
      <c r="C18" s="11"/>
      <c r="D18" s="12">
        <v>22</v>
      </c>
      <c r="E18" s="13"/>
      <c r="F18" s="13">
        <v>7.5</v>
      </c>
      <c r="G18" s="13"/>
      <c r="H18" s="14">
        <v>0.8075980392156864</v>
      </c>
      <c r="I18" s="14">
        <f t="shared" si="0"/>
        <v>0.8075980392156864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31">
        <v>22</v>
      </c>
      <c r="C19" s="11"/>
      <c r="D19" s="12">
        <v>6</v>
      </c>
      <c r="E19" s="13"/>
      <c r="F19" s="13"/>
      <c r="G19" s="13">
        <v>7.5</v>
      </c>
      <c r="H19" s="14">
        <v>0.76130949573093065</v>
      </c>
      <c r="I19" s="14">
        <f t="shared" si="0"/>
        <v>0.76130949573093065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31">
        <v>22</v>
      </c>
      <c r="C20" s="11"/>
      <c r="D20" s="12">
        <v>6</v>
      </c>
      <c r="E20" s="13"/>
      <c r="F20" s="13"/>
      <c r="G20" s="13">
        <v>7.5</v>
      </c>
      <c r="H20" s="14">
        <v>0.34615384615384615</v>
      </c>
      <c r="I20" s="14">
        <f t="shared" si="0"/>
        <v>0.34615384615384615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31">
        <v>22</v>
      </c>
      <c r="C21" s="11"/>
      <c r="D21" s="12">
        <v>6</v>
      </c>
      <c r="E21" s="13"/>
      <c r="F21" s="13"/>
      <c r="G21" s="13">
        <v>7.5</v>
      </c>
      <c r="H21" s="14">
        <v>0.76130949573093065</v>
      </c>
      <c r="I21" s="14">
        <f t="shared" si="0"/>
        <v>0.76130949573093065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22</v>
      </c>
      <c r="C25" s="11"/>
      <c r="D25" s="12">
        <v>6</v>
      </c>
      <c r="E25" s="13"/>
      <c r="F25" s="13"/>
      <c r="G25" s="13">
        <v>7.5</v>
      </c>
      <c r="H25" s="14">
        <v>0.76130949573093065</v>
      </c>
      <c r="I25" s="14">
        <f t="shared" si="0"/>
        <v>0.76130949573093065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31">
        <v>22</v>
      </c>
      <c r="C26" s="11"/>
      <c r="D26" s="12">
        <v>6</v>
      </c>
      <c r="E26" s="13"/>
      <c r="F26" s="13"/>
      <c r="G26" s="13">
        <v>7.5</v>
      </c>
      <c r="H26" s="14">
        <v>0.34615384615384615</v>
      </c>
      <c r="I26" s="14">
        <f t="shared" si="0"/>
        <v>0.34615384615384615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31">
        <v>14</v>
      </c>
      <c r="C27" s="11"/>
      <c r="D27" s="12">
        <v>22</v>
      </c>
      <c r="E27" s="13"/>
      <c r="F27" s="13">
        <v>7.5</v>
      </c>
      <c r="G27" s="13"/>
      <c r="H27" s="14">
        <v>0.8075980392156864</v>
      </c>
      <c r="I27" s="14">
        <f t="shared" si="0"/>
        <v>0.8075980392156864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31">
        <v>6</v>
      </c>
      <c r="C28" s="11"/>
      <c r="D28" s="12">
        <v>14</v>
      </c>
      <c r="E28" s="13">
        <v>7.5</v>
      </c>
      <c r="F28" s="13"/>
      <c r="G28" s="13"/>
      <c r="H28" s="14">
        <v>0.32</v>
      </c>
      <c r="I28" s="14">
        <f t="shared" si="0"/>
        <v>0.32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22</v>
      </c>
      <c r="C31" s="11"/>
      <c r="D31" s="12">
        <v>6</v>
      </c>
      <c r="E31" s="13"/>
      <c r="F31" s="13"/>
      <c r="G31" s="13">
        <v>7.5</v>
      </c>
      <c r="H31" s="14">
        <v>0.76130949573093065</v>
      </c>
      <c r="I31" s="14">
        <f t="shared" si="0"/>
        <v>0.76130949573093065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31">
        <v>22</v>
      </c>
      <c r="C32" s="11"/>
      <c r="D32" s="12">
        <v>6</v>
      </c>
      <c r="E32" s="13"/>
      <c r="F32" s="13"/>
      <c r="G32" s="13">
        <v>7.5</v>
      </c>
      <c r="H32" s="14">
        <v>0.34615384615384615</v>
      </c>
      <c r="I32" s="14">
        <f t="shared" si="0"/>
        <v>0.34615384615384615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31">
        <v>14</v>
      </c>
      <c r="C33" s="11"/>
      <c r="D33" s="12">
        <v>22</v>
      </c>
      <c r="E33" s="13"/>
      <c r="F33" s="13">
        <v>7.5</v>
      </c>
      <c r="G33" s="13"/>
      <c r="H33" s="14">
        <v>0.8075980392156864</v>
      </c>
      <c r="I33" s="14">
        <f t="shared" si="0"/>
        <v>0.8075980392156864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31">
        <v>6</v>
      </c>
      <c r="C34" s="11"/>
      <c r="D34" s="12">
        <v>14</v>
      </c>
      <c r="E34" s="13">
        <v>7.5</v>
      </c>
      <c r="F34" s="13"/>
      <c r="G34" s="13"/>
      <c r="H34" s="14">
        <v>0.32</v>
      </c>
      <c r="I34" s="14">
        <f t="shared" si="0"/>
        <v>0.32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135</v>
      </c>
      <c r="C41" s="68"/>
      <c r="D41" s="68"/>
      <c r="E41" s="69"/>
      <c r="F41" s="70"/>
      <c r="G41" s="71"/>
      <c r="H41" s="71"/>
      <c r="I41" s="71"/>
      <c r="J41" s="21">
        <f>SUM(J10:J40)</f>
        <v>1215</v>
      </c>
      <c r="K41" s="21">
        <f>SUM(K10:K40)</f>
        <v>0</v>
      </c>
      <c r="L41" s="16">
        <f>SUM(L10:L40)</f>
        <v>1215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75</v>
      </c>
      <c r="L42" s="77"/>
    </row>
    <row r="43" spans="1:12" ht="13.5" thickBot="1">
      <c r="B43" s="78">
        <f>IFERROR(SUM(I10:I40)/COUNTIF(I10:I40,"&gt;0"),"")</f>
        <v>0.58127025088131756</v>
      </c>
      <c r="C43" s="79"/>
      <c r="D43" s="79"/>
      <c r="E43" s="80"/>
      <c r="H43" s="81" t="s">
        <v>51</v>
      </c>
      <c r="I43" s="81"/>
      <c r="J43" s="82"/>
      <c r="K43" s="83">
        <f>K42*L4*0.25</f>
        <v>168.75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1383.75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633B-F547-4E91-AD13-D8274B8B61E6}">
  <sheetPr codeName="Taul11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12.75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92063</v>
      </c>
      <c r="C7" s="59" t="s">
        <v>64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>
        <v>6</v>
      </c>
      <c r="C10" s="11"/>
      <c r="D10" s="12">
        <v>14</v>
      </c>
      <c r="E10" s="13">
        <v>7.5</v>
      </c>
      <c r="F10" s="13"/>
      <c r="G10" s="13"/>
      <c r="H10" s="14">
        <v>1.01</v>
      </c>
      <c r="I10" s="14">
        <f>IF(H10="","",IF(H10&gt;1.5,1.5,H10))</f>
        <v>1.01</v>
      </c>
      <c r="J10" s="15">
        <f>IF((E10+F10+G10)=0,"",(E10+F10+G10)*L$4)</f>
        <v>95.625</v>
      </c>
      <c r="K10" s="16">
        <f>IF((E10+F10+G10)=0,"",IF(I10&gt;100%,(E10+F10+G10)*I10*13.2-J10,0))</f>
        <v>4.3649999999999949</v>
      </c>
      <c r="L10" s="17">
        <f>IF(H10="","",J10+K10)</f>
        <v>99.99</v>
      </c>
    </row>
    <row r="11" spans="1:12" ht="15" thickBot="1">
      <c r="A11" s="9" t="s">
        <v>18</v>
      </c>
      <c r="B11" s="31">
        <v>6</v>
      </c>
      <c r="C11" s="11"/>
      <c r="D11" s="12">
        <v>14</v>
      </c>
      <c r="E11" s="13">
        <v>7.5</v>
      </c>
      <c r="F11" s="13"/>
      <c r="G11" s="13"/>
      <c r="H11" s="14">
        <v>1.1777777777777778</v>
      </c>
      <c r="I11" s="14">
        <f t="shared" ref="I11:I40" si="0">IF(H11="","",IF(H11&gt;1.5,1.5,H11))</f>
        <v>1.1777777777777778</v>
      </c>
      <c r="J11" s="15">
        <f t="shared" ref="J11:J40" si="1">IF((E11+F11+G11)=0,"",(E11+F11+G11)*L$4)</f>
        <v>95.625</v>
      </c>
      <c r="K11" s="16">
        <f t="shared" ref="K11:K40" si="2">IF((E11+F11+G11)=0,"",IF(I11&gt;100%,(E11+F11+G11)*I11*13.2-J11,0))</f>
        <v>20.975000000000009</v>
      </c>
      <c r="L11" s="17">
        <f t="shared" ref="L11:L40" si="3">IF(H11="","",J11+K11)</f>
        <v>116.60000000000001</v>
      </c>
    </row>
    <row r="12" spans="1:12" ht="15" thickBot="1">
      <c r="A12" s="9" t="s">
        <v>19</v>
      </c>
      <c r="B12" s="31">
        <v>14</v>
      </c>
      <c r="C12" s="11"/>
      <c r="D12" s="12">
        <v>22</v>
      </c>
      <c r="E12" s="13"/>
      <c r="F12" s="13">
        <v>7.5</v>
      </c>
      <c r="G12" s="13"/>
      <c r="H12" s="14">
        <v>1.2380952380952381</v>
      </c>
      <c r="I12" s="14">
        <f t="shared" si="0"/>
        <v>1.2380952380952381</v>
      </c>
      <c r="J12" s="15">
        <f t="shared" si="1"/>
        <v>95.625</v>
      </c>
      <c r="K12" s="16">
        <f t="shared" si="2"/>
        <v>26.946428571428569</v>
      </c>
      <c r="L12" s="17">
        <f t="shared" si="3"/>
        <v>122.57142857142857</v>
      </c>
    </row>
    <row r="13" spans="1:12" ht="15" thickBot="1">
      <c r="A13" s="9" t="s">
        <v>20</v>
      </c>
      <c r="B13" s="31">
        <v>14</v>
      </c>
      <c r="C13" s="11"/>
      <c r="D13" s="12">
        <v>22</v>
      </c>
      <c r="E13" s="13"/>
      <c r="F13" s="13">
        <v>7.5</v>
      </c>
      <c r="G13" s="13"/>
      <c r="H13" s="14">
        <v>1.2223057644110276</v>
      </c>
      <c r="I13" s="14">
        <f t="shared" si="0"/>
        <v>1.2223057644110276</v>
      </c>
      <c r="J13" s="15">
        <f t="shared" si="1"/>
        <v>95.625</v>
      </c>
      <c r="K13" s="16">
        <f t="shared" si="2"/>
        <v>25.383270676691708</v>
      </c>
      <c r="L13" s="17">
        <f t="shared" si="3"/>
        <v>121.00827067669171</v>
      </c>
    </row>
    <row r="14" spans="1:12" ht="15" thickBot="1">
      <c r="A14" s="18" t="s">
        <v>21</v>
      </c>
      <c r="B14" s="31">
        <v>14</v>
      </c>
      <c r="C14" s="11"/>
      <c r="D14" s="12">
        <v>22</v>
      </c>
      <c r="E14" s="13"/>
      <c r="F14" s="13">
        <v>7.5</v>
      </c>
      <c r="G14" s="13"/>
      <c r="H14" s="14">
        <v>1.2380952380952381</v>
      </c>
      <c r="I14" s="14">
        <f t="shared" si="0"/>
        <v>1.2380952380952381</v>
      </c>
      <c r="J14" s="15">
        <f t="shared" si="1"/>
        <v>95.625</v>
      </c>
      <c r="K14" s="16">
        <f t="shared" si="2"/>
        <v>26.946428571428569</v>
      </c>
      <c r="L14" s="17">
        <f t="shared" si="3"/>
        <v>122.57142857142857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>
        <v>6</v>
      </c>
      <c r="C17" s="11"/>
      <c r="D17" s="12">
        <v>14</v>
      </c>
      <c r="E17" s="13">
        <v>7.5</v>
      </c>
      <c r="F17" s="13"/>
      <c r="G17" s="13"/>
      <c r="H17" s="14">
        <v>1.01</v>
      </c>
      <c r="I17" s="14">
        <f t="shared" si="0"/>
        <v>1.01</v>
      </c>
      <c r="J17" s="15">
        <f t="shared" si="1"/>
        <v>95.625</v>
      </c>
      <c r="K17" s="16">
        <f t="shared" si="2"/>
        <v>4.3649999999999949</v>
      </c>
      <c r="L17" s="17">
        <f t="shared" si="3"/>
        <v>99.99</v>
      </c>
    </row>
    <row r="18" spans="1:12" ht="15" thickBot="1">
      <c r="A18" s="9" t="s">
        <v>25</v>
      </c>
      <c r="B18" s="31">
        <v>6</v>
      </c>
      <c r="C18" s="11"/>
      <c r="D18" s="12">
        <v>14</v>
      </c>
      <c r="E18" s="13">
        <v>7.5</v>
      </c>
      <c r="F18" s="13"/>
      <c r="G18" s="13"/>
      <c r="H18" s="14">
        <v>1.1777777777777778</v>
      </c>
      <c r="I18" s="14">
        <f t="shared" si="0"/>
        <v>1.1777777777777778</v>
      </c>
      <c r="J18" s="15">
        <f t="shared" si="1"/>
        <v>95.625</v>
      </c>
      <c r="K18" s="16">
        <f t="shared" si="2"/>
        <v>20.975000000000009</v>
      </c>
      <c r="L18" s="17">
        <f t="shared" si="3"/>
        <v>116.60000000000001</v>
      </c>
    </row>
    <row r="19" spans="1:12" ht="15" thickBot="1">
      <c r="A19" s="18" t="s">
        <v>26</v>
      </c>
      <c r="B19" s="31">
        <v>14</v>
      </c>
      <c r="C19" s="11"/>
      <c r="D19" s="12">
        <v>22</v>
      </c>
      <c r="E19" s="13"/>
      <c r="F19" s="13">
        <v>7.5</v>
      </c>
      <c r="G19" s="13"/>
      <c r="H19" s="14">
        <v>1.2380952380952381</v>
      </c>
      <c r="I19" s="14">
        <f t="shared" si="0"/>
        <v>1.2380952380952381</v>
      </c>
      <c r="J19" s="15">
        <f t="shared" si="1"/>
        <v>95.625</v>
      </c>
      <c r="K19" s="16">
        <f t="shared" si="2"/>
        <v>26.946428571428569</v>
      </c>
      <c r="L19" s="17">
        <f t="shared" si="3"/>
        <v>122.57142857142857</v>
      </c>
    </row>
    <row r="20" spans="1:12" ht="15" thickBot="1">
      <c r="A20" s="9" t="s">
        <v>27</v>
      </c>
      <c r="B20" s="31">
        <v>14</v>
      </c>
      <c r="C20" s="11"/>
      <c r="D20" s="12">
        <v>22</v>
      </c>
      <c r="E20" s="13"/>
      <c r="F20" s="13">
        <v>7.5</v>
      </c>
      <c r="G20" s="13"/>
      <c r="H20" s="14">
        <v>1.2223057644110276</v>
      </c>
      <c r="I20" s="14">
        <f t="shared" si="0"/>
        <v>1.2223057644110276</v>
      </c>
      <c r="J20" s="15">
        <f t="shared" si="1"/>
        <v>95.625</v>
      </c>
      <c r="K20" s="16">
        <f t="shared" si="2"/>
        <v>25.383270676691708</v>
      </c>
      <c r="L20" s="17">
        <f t="shared" si="3"/>
        <v>121.00827067669171</v>
      </c>
    </row>
    <row r="21" spans="1:12" ht="15" thickBot="1">
      <c r="A21" s="9" t="s">
        <v>28</v>
      </c>
      <c r="B21" s="31">
        <v>14</v>
      </c>
      <c r="C21" s="11"/>
      <c r="D21" s="12">
        <v>22</v>
      </c>
      <c r="E21" s="13"/>
      <c r="F21" s="13">
        <v>7.5</v>
      </c>
      <c r="G21" s="13"/>
      <c r="H21" s="14">
        <v>1.2380952380952381</v>
      </c>
      <c r="I21" s="14">
        <f t="shared" si="0"/>
        <v>1.2380952380952381</v>
      </c>
      <c r="J21" s="15">
        <f t="shared" si="1"/>
        <v>95.625</v>
      </c>
      <c r="K21" s="16">
        <f t="shared" si="2"/>
        <v>26.946428571428569</v>
      </c>
      <c r="L21" s="17">
        <f t="shared" si="3"/>
        <v>122.57142857142857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14</v>
      </c>
      <c r="C25" s="11"/>
      <c r="D25" s="12">
        <v>22</v>
      </c>
      <c r="E25" s="13"/>
      <c r="F25" s="13">
        <v>7.5</v>
      </c>
      <c r="G25" s="13"/>
      <c r="H25" s="14">
        <v>1.2380952380952381</v>
      </c>
      <c r="I25" s="14">
        <f t="shared" si="0"/>
        <v>1.2380952380952381</v>
      </c>
      <c r="J25" s="15">
        <f t="shared" si="1"/>
        <v>95.625</v>
      </c>
      <c r="K25" s="16">
        <f t="shared" si="2"/>
        <v>26.946428571428569</v>
      </c>
      <c r="L25" s="17">
        <f t="shared" si="3"/>
        <v>122.57142857142857</v>
      </c>
    </row>
    <row r="26" spans="1:12" ht="15" thickBot="1">
      <c r="A26" s="9" t="s">
        <v>33</v>
      </c>
      <c r="B26" s="31">
        <v>14</v>
      </c>
      <c r="C26" s="11"/>
      <c r="D26" s="12">
        <v>22</v>
      </c>
      <c r="E26" s="13"/>
      <c r="F26" s="13">
        <v>7.5</v>
      </c>
      <c r="G26" s="13"/>
      <c r="H26" s="14">
        <v>1.2223057644110276</v>
      </c>
      <c r="I26" s="14">
        <f t="shared" si="0"/>
        <v>1.2223057644110276</v>
      </c>
      <c r="J26" s="15">
        <f t="shared" si="1"/>
        <v>95.625</v>
      </c>
      <c r="K26" s="16">
        <f t="shared" si="2"/>
        <v>25.383270676691708</v>
      </c>
      <c r="L26" s="17">
        <f t="shared" si="3"/>
        <v>121.00827067669171</v>
      </c>
    </row>
    <row r="27" spans="1:12" ht="15" thickBot="1">
      <c r="A27" s="9" t="s">
        <v>34</v>
      </c>
      <c r="B27" s="31">
        <v>6</v>
      </c>
      <c r="C27" s="11"/>
      <c r="D27" s="12">
        <v>14</v>
      </c>
      <c r="E27" s="13">
        <v>7.5</v>
      </c>
      <c r="F27" s="13"/>
      <c r="G27" s="13"/>
      <c r="H27" s="14">
        <v>1.1777777777777778</v>
      </c>
      <c r="I27" s="14">
        <f t="shared" si="0"/>
        <v>1.1777777777777778</v>
      </c>
      <c r="J27" s="15">
        <f t="shared" si="1"/>
        <v>95.625</v>
      </c>
      <c r="K27" s="16">
        <f t="shared" si="2"/>
        <v>20.975000000000009</v>
      </c>
      <c r="L27" s="17">
        <f t="shared" si="3"/>
        <v>116.60000000000001</v>
      </c>
    </row>
    <row r="28" spans="1:12" ht="15" thickBot="1">
      <c r="A28" s="9" t="s">
        <v>35</v>
      </c>
      <c r="B28" s="31">
        <v>6</v>
      </c>
      <c r="C28" s="11"/>
      <c r="D28" s="12">
        <v>14</v>
      </c>
      <c r="E28" s="13">
        <v>7.5</v>
      </c>
      <c r="F28" s="13"/>
      <c r="G28" s="13"/>
      <c r="H28" s="14">
        <v>1.01</v>
      </c>
      <c r="I28" s="14">
        <f t="shared" si="0"/>
        <v>1.01</v>
      </c>
      <c r="J28" s="15">
        <f t="shared" si="1"/>
        <v>95.625</v>
      </c>
      <c r="K28" s="16">
        <f t="shared" si="2"/>
        <v>4.3649999999999949</v>
      </c>
      <c r="L28" s="17">
        <f t="shared" si="3"/>
        <v>99.99</v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14</v>
      </c>
      <c r="C31" s="11"/>
      <c r="D31" s="12">
        <v>22</v>
      </c>
      <c r="E31" s="13"/>
      <c r="F31" s="13">
        <v>7.5</v>
      </c>
      <c r="G31" s="13"/>
      <c r="H31" s="14">
        <v>1.2380952380952381</v>
      </c>
      <c r="I31" s="14">
        <f t="shared" si="0"/>
        <v>1.2380952380952381</v>
      </c>
      <c r="J31" s="15">
        <f t="shared" si="1"/>
        <v>95.625</v>
      </c>
      <c r="K31" s="16">
        <f t="shared" si="2"/>
        <v>26.946428571428569</v>
      </c>
      <c r="L31" s="17">
        <f t="shared" si="3"/>
        <v>122.57142857142857</v>
      </c>
    </row>
    <row r="32" spans="1:12" ht="15" thickBot="1">
      <c r="A32" s="9" t="s">
        <v>39</v>
      </c>
      <c r="B32" s="31">
        <v>14</v>
      </c>
      <c r="C32" s="11"/>
      <c r="D32" s="12">
        <v>22</v>
      </c>
      <c r="E32" s="13"/>
      <c r="F32" s="13">
        <v>7.5</v>
      </c>
      <c r="G32" s="13"/>
      <c r="H32" s="14">
        <v>1.2223057644110276</v>
      </c>
      <c r="I32" s="14">
        <f t="shared" si="0"/>
        <v>1.2223057644110276</v>
      </c>
      <c r="J32" s="15">
        <f t="shared" si="1"/>
        <v>95.625</v>
      </c>
      <c r="K32" s="16">
        <f t="shared" si="2"/>
        <v>25.383270676691708</v>
      </c>
      <c r="L32" s="17">
        <f t="shared" si="3"/>
        <v>121.00827067669171</v>
      </c>
    </row>
    <row r="33" spans="1:12" ht="15" thickBot="1">
      <c r="A33" s="9" t="s">
        <v>40</v>
      </c>
      <c r="B33" s="31">
        <v>6</v>
      </c>
      <c r="C33" s="11"/>
      <c r="D33" s="12">
        <v>14</v>
      </c>
      <c r="E33" s="13">
        <v>7.5</v>
      </c>
      <c r="F33" s="13"/>
      <c r="G33" s="13"/>
      <c r="H33" s="14">
        <v>1.1777777777777778</v>
      </c>
      <c r="I33" s="14">
        <f t="shared" si="0"/>
        <v>1.1777777777777778</v>
      </c>
      <c r="J33" s="15">
        <f t="shared" si="1"/>
        <v>95.625</v>
      </c>
      <c r="K33" s="16">
        <f t="shared" si="2"/>
        <v>20.975000000000009</v>
      </c>
      <c r="L33" s="17">
        <f t="shared" si="3"/>
        <v>116.60000000000001</v>
      </c>
    </row>
    <row r="34" spans="1:12" ht="15" thickBot="1">
      <c r="A34" s="9" t="s">
        <v>41</v>
      </c>
      <c r="B34" s="31">
        <v>6</v>
      </c>
      <c r="C34" s="11"/>
      <c r="D34" s="12">
        <v>14</v>
      </c>
      <c r="E34" s="13">
        <v>7.5</v>
      </c>
      <c r="F34" s="13"/>
      <c r="G34" s="13"/>
      <c r="H34" s="14">
        <v>1.01</v>
      </c>
      <c r="I34" s="14">
        <f t="shared" si="0"/>
        <v>1.01</v>
      </c>
      <c r="J34" s="15">
        <f t="shared" si="1"/>
        <v>95.625</v>
      </c>
      <c r="K34" s="16">
        <f t="shared" si="2"/>
        <v>4.3649999999999949</v>
      </c>
      <c r="L34" s="17">
        <f t="shared" si="3"/>
        <v>99.99</v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135</v>
      </c>
      <c r="C41" s="68"/>
      <c r="D41" s="68"/>
      <c r="E41" s="69"/>
      <c r="F41" s="70"/>
      <c r="G41" s="71"/>
      <c r="H41" s="71"/>
      <c r="I41" s="71"/>
      <c r="J41" s="21">
        <f>SUM(J10:J40)</f>
        <v>1721.25</v>
      </c>
      <c r="K41" s="21">
        <f>SUM(K10:K40)</f>
        <v>364.57165413533829</v>
      </c>
      <c r="L41" s="16">
        <f>SUM(L10:L40)</f>
        <v>2085.8216541353381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0</v>
      </c>
      <c r="L42" s="77"/>
    </row>
    <row r="43" spans="1:12" ht="13.5" thickBot="1">
      <c r="B43" s="78">
        <f>IFERROR(SUM(I10:I40)/COUNTIF(I10:I40,"&gt;0"),"")</f>
        <v>1.1704947554070362</v>
      </c>
      <c r="C43" s="79"/>
      <c r="D43" s="79"/>
      <c r="E43" s="80"/>
      <c r="H43" s="81" t="s">
        <v>51</v>
      </c>
      <c r="I43" s="81"/>
      <c r="J43" s="82"/>
      <c r="K43" s="83">
        <f>K42*L4*0.25</f>
        <v>0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2085.8216541353381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1EFE-8E2C-45AD-89AD-3054E00EC5F8}">
  <sheetPr codeName="Taul10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92058</v>
      </c>
      <c r="C7" s="59" t="s">
        <v>63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31">
        <v>22</v>
      </c>
      <c r="C11" s="11"/>
      <c r="D11" s="12">
        <v>6</v>
      </c>
      <c r="E11" s="13"/>
      <c r="F11" s="13"/>
      <c r="G11" s="13">
        <v>7.5</v>
      </c>
      <c r="H11" s="14">
        <v>0.4375</v>
      </c>
      <c r="I11" s="14">
        <f t="shared" ref="I11:I40" si="0">IF(H11="","",IF(H11&gt;1.5,1.5,H11))</f>
        <v>0.4375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31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31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31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31">
        <v>22</v>
      </c>
      <c r="C18" s="11"/>
      <c r="D18" s="12">
        <v>6</v>
      </c>
      <c r="E18" s="13"/>
      <c r="F18" s="13"/>
      <c r="G18" s="13">
        <v>7.5</v>
      </c>
      <c r="H18" s="14">
        <v>0.4375</v>
      </c>
      <c r="I18" s="14">
        <f t="shared" si="0"/>
        <v>0.4375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31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31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31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31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31">
        <v>22</v>
      </c>
      <c r="C27" s="11"/>
      <c r="D27" s="12">
        <v>6</v>
      </c>
      <c r="E27" s="13"/>
      <c r="F27" s="13"/>
      <c r="G27" s="13">
        <v>7.5</v>
      </c>
      <c r="H27" s="14">
        <v>0.4375</v>
      </c>
      <c r="I27" s="14">
        <f t="shared" si="0"/>
        <v>0.4375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31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31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31">
        <v>22</v>
      </c>
      <c r="C33" s="11"/>
      <c r="D33" s="12">
        <v>6</v>
      </c>
      <c r="E33" s="13"/>
      <c r="F33" s="13"/>
      <c r="G33" s="13">
        <v>7.5</v>
      </c>
      <c r="H33" s="14">
        <v>0.4375</v>
      </c>
      <c r="I33" s="14">
        <f t="shared" si="0"/>
        <v>0.4375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31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30</v>
      </c>
      <c r="C41" s="68"/>
      <c r="D41" s="68"/>
      <c r="E41" s="69"/>
      <c r="F41" s="70"/>
      <c r="G41" s="71"/>
      <c r="H41" s="71"/>
      <c r="I41" s="71"/>
      <c r="J41" s="21">
        <f>SUM(J10:J40)</f>
        <v>270</v>
      </c>
      <c r="K41" s="21">
        <f>SUM(K10:K40)</f>
        <v>0</v>
      </c>
      <c r="L41" s="16">
        <f>SUM(L10:L40)</f>
        <v>270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30</v>
      </c>
      <c r="L42" s="77"/>
    </row>
    <row r="43" spans="1:12" ht="13.5" thickBot="1">
      <c r="B43" s="78">
        <f>IFERROR(SUM(I10:I40)/COUNTIF(I10:I40,"&gt;0"),"")</f>
        <v>0.4375</v>
      </c>
      <c r="C43" s="79"/>
      <c r="D43" s="79"/>
      <c r="E43" s="80"/>
      <c r="H43" s="81" t="s">
        <v>51</v>
      </c>
      <c r="I43" s="81"/>
      <c r="J43" s="82"/>
      <c r="K43" s="83">
        <f>K42*L4*0.25</f>
        <v>67.5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337.5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1C19-CF0F-42FE-AB43-10CF8C5947D8}">
  <sheetPr codeName="Taul9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9.5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92057</v>
      </c>
      <c r="C7" s="59" t="s">
        <v>62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>
        <v>22</v>
      </c>
      <c r="C10" s="11"/>
      <c r="D10" s="12">
        <v>6</v>
      </c>
      <c r="E10" s="13"/>
      <c r="F10" s="13"/>
      <c r="G10" s="13">
        <v>7.5</v>
      </c>
      <c r="H10" s="14">
        <v>1.0773049645390071</v>
      </c>
      <c r="I10" s="14">
        <f>IF(H10="","",IF(H10&gt;1.5,1.5,H10))</f>
        <v>1.0773049645390071</v>
      </c>
      <c r="J10" s="15">
        <f>IF((E10+F10+G10)=0,"",(E10+F10+G10)*L$4)</f>
        <v>71.25</v>
      </c>
      <c r="K10" s="16">
        <f>IF((E10+F10+G10)=0,"",IF(I10&gt;100%,(E10+F10+G10)*I10*13.2-J10,0))</f>
        <v>35.403191489361703</v>
      </c>
      <c r="L10" s="17">
        <f>IF(H10="","",J10+K10)</f>
        <v>106.6531914893617</v>
      </c>
    </row>
    <row r="11" spans="1:12" ht="15" thickBot="1">
      <c r="A11" s="9" t="s">
        <v>18</v>
      </c>
      <c r="B11" s="31">
        <v>22</v>
      </c>
      <c r="C11" s="11"/>
      <c r="D11" s="12">
        <v>6</v>
      </c>
      <c r="E11" s="13"/>
      <c r="F11" s="13"/>
      <c r="G11" s="13">
        <v>7.5</v>
      </c>
      <c r="H11" s="14">
        <v>1.3725490196078431</v>
      </c>
      <c r="I11" s="14">
        <f t="shared" ref="I11:I40" si="0">IF(H11="","",IF(H11&gt;1.5,1.5,H11))</f>
        <v>1.3725490196078431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64.632352941176464</v>
      </c>
      <c r="L11" s="17">
        <f t="shared" ref="L11:L40" si="3">IF(H11="","",J11+K11)</f>
        <v>135.88235294117646</v>
      </c>
    </row>
    <row r="12" spans="1:12" ht="15" thickBot="1">
      <c r="A12" s="9" t="s">
        <v>19</v>
      </c>
      <c r="B12" s="31">
        <v>6</v>
      </c>
      <c r="C12" s="11"/>
      <c r="D12" s="12">
        <v>14</v>
      </c>
      <c r="E12" s="13">
        <v>7.5</v>
      </c>
      <c r="F12" s="13"/>
      <c r="G12" s="13"/>
      <c r="H12" s="14">
        <v>1.0654545454545454</v>
      </c>
      <c r="I12" s="14">
        <f t="shared" si="0"/>
        <v>1.0654545454545454</v>
      </c>
      <c r="J12" s="15">
        <f t="shared" si="1"/>
        <v>71.25</v>
      </c>
      <c r="K12" s="16">
        <f t="shared" si="2"/>
        <v>34.22999999999999</v>
      </c>
      <c r="L12" s="17">
        <f t="shared" si="3"/>
        <v>105.47999999999999</v>
      </c>
    </row>
    <row r="13" spans="1:12" ht="15" thickBot="1">
      <c r="A13" s="9" t="s">
        <v>20</v>
      </c>
      <c r="B13" s="31">
        <v>6</v>
      </c>
      <c r="C13" s="11"/>
      <c r="D13" s="12">
        <v>14</v>
      </c>
      <c r="E13" s="13">
        <v>7.5</v>
      </c>
      <c r="F13" s="13"/>
      <c r="G13" s="13"/>
      <c r="H13" s="14">
        <v>1.1309090909090909</v>
      </c>
      <c r="I13" s="14">
        <f t="shared" si="0"/>
        <v>1.1309090909090909</v>
      </c>
      <c r="J13" s="15">
        <f t="shared" si="1"/>
        <v>71.25</v>
      </c>
      <c r="K13" s="16">
        <f t="shared" si="2"/>
        <v>40.70999999999998</v>
      </c>
      <c r="L13" s="17">
        <f t="shared" si="3"/>
        <v>111.95999999999998</v>
      </c>
    </row>
    <row r="14" spans="1:12" ht="15" thickBot="1">
      <c r="A14" s="18" t="s">
        <v>21</v>
      </c>
      <c r="B14" s="31">
        <v>6</v>
      </c>
      <c r="C14" s="11"/>
      <c r="D14" s="12">
        <v>14</v>
      </c>
      <c r="E14" s="13">
        <v>7.5</v>
      </c>
      <c r="F14" s="13"/>
      <c r="G14" s="13"/>
      <c r="H14" s="14">
        <v>1.0654545454545454</v>
      </c>
      <c r="I14" s="14">
        <f t="shared" si="0"/>
        <v>1.0654545454545454</v>
      </c>
      <c r="J14" s="15">
        <f t="shared" si="1"/>
        <v>71.25</v>
      </c>
      <c r="K14" s="16">
        <f t="shared" si="2"/>
        <v>34.22999999999999</v>
      </c>
      <c r="L14" s="17">
        <f t="shared" si="3"/>
        <v>105.47999999999999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>
        <v>22</v>
      </c>
      <c r="C17" s="11"/>
      <c r="D17" s="12">
        <v>6</v>
      </c>
      <c r="E17" s="13"/>
      <c r="F17" s="13"/>
      <c r="G17" s="13">
        <v>7.5</v>
      </c>
      <c r="H17" s="14">
        <v>1.0773049645390071</v>
      </c>
      <c r="I17" s="14">
        <f t="shared" si="0"/>
        <v>1.0773049645390071</v>
      </c>
      <c r="J17" s="15">
        <f t="shared" si="1"/>
        <v>71.25</v>
      </c>
      <c r="K17" s="16">
        <f t="shared" si="2"/>
        <v>35.403191489361703</v>
      </c>
      <c r="L17" s="17">
        <f t="shared" si="3"/>
        <v>106.6531914893617</v>
      </c>
    </row>
    <row r="18" spans="1:12" ht="15" thickBot="1">
      <c r="A18" s="9" t="s">
        <v>25</v>
      </c>
      <c r="B18" s="31">
        <v>22</v>
      </c>
      <c r="C18" s="11"/>
      <c r="D18" s="12">
        <v>6</v>
      </c>
      <c r="E18" s="13"/>
      <c r="F18" s="13"/>
      <c r="G18" s="13">
        <v>7.5</v>
      </c>
      <c r="H18" s="14">
        <v>1.3725490196078431</v>
      </c>
      <c r="I18" s="14">
        <f t="shared" si="0"/>
        <v>1.3725490196078431</v>
      </c>
      <c r="J18" s="15">
        <f t="shared" si="1"/>
        <v>71.25</v>
      </c>
      <c r="K18" s="16">
        <f t="shared" si="2"/>
        <v>64.632352941176464</v>
      </c>
      <c r="L18" s="17">
        <f t="shared" si="3"/>
        <v>135.88235294117646</v>
      </c>
    </row>
    <row r="19" spans="1:12" ht="15" thickBot="1">
      <c r="A19" s="18" t="s">
        <v>26</v>
      </c>
      <c r="B19" s="31">
        <v>6</v>
      </c>
      <c r="C19" s="11"/>
      <c r="D19" s="12">
        <v>14</v>
      </c>
      <c r="E19" s="13">
        <v>7.5</v>
      </c>
      <c r="F19" s="13"/>
      <c r="G19" s="13"/>
      <c r="H19" s="14">
        <v>1.0654545454545454</v>
      </c>
      <c r="I19" s="14">
        <f t="shared" si="0"/>
        <v>1.0654545454545454</v>
      </c>
      <c r="J19" s="15">
        <f t="shared" si="1"/>
        <v>71.25</v>
      </c>
      <c r="K19" s="16">
        <f t="shared" si="2"/>
        <v>34.22999999999999</v>
      </c>
      <c r="L19" s="17">
        <f t="shared" si="3"/>
        <v>105.47999999999999</v>
      </c>
    </row>
    <row r="20" spans="1:12" ht="15" thickBot="1">
      <c r="A20" s="9" t="s">
        <v>27</v>
      </c>
      <c r="B20" s="31">
        <v>6</v>
      </c>
      <c r="C20" s="11"/>
      <c r="D20" s="12">
        <v>14</v>
      </c>
      <c r="E20" s="13">
        <v>7.5</v>
      </c>
      <c r="F20" s="13"/>
      <c r="G20" s="13"/>
      <c r="H20" s="14">
        <v>1.1309090909090909</v>
      </c>
      <c r="I20" s="14">
        <f t="shared" si="0"/>
        <v>1.1309090909090909</v>
      </c>
      <c r="J20" s="15">
        <f t="shared" si="1"/>
        <v>71.25</v>
      </c>
      <c r="K20" s="16">
        <f t="shared" si="2"/>
        <v>40.70999999999998</v>
      </c>
      <c r="L20" s="17">
        <f t="shared" si="3"/>
        <v>111.95999999999998</v>
      </c>
    </row>
    <row r="21" spans="1:12" ht="15" thickBot="1">
      <c r="A21" s="9" t="s">
        <v>28</v>
      </c>
      <c r="B21" s="31">
        <v>6</v>
      </c>
      <c r="C21" s="11"/>
      <c r="D21" s="12">
        <v>14</v>
      </c>
      <c r="E21" s="13">
        <v>7.5</v>
      </c>
      <c r="F21" s="13"/>
      <c r="G21" s="13"/>
      <c r="H21" s="14">
        <v>1.0654545454545454</v>
      </c>
      <c r="I21" s="14">
        <f t="shared" si="0"/>
        <v>1.0654545454545454</v>
      </c>
      <c r="J21" s="15">
        <f t="shared" si="1"/>
        <v>71.25</v>
      </c>
      <c r="K21" s="16">
        <f t="shared" si="2"/>
        <v>34.22999999999999</v>
      </c>
      <c r="L21" s="17">
        <f t="shared" si="3"/>
        <v>105.47999999999999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6</v>
      </c>
      <c r="C25" s="11"/>
      <c r="D25" s="12">
        <v>14</v>
      </c>
      <c r="E25" s="13">
        <v>7.5</v>
      </c>
      <c r="F25" s="13"/>
      <c r="G25" s="13"/>
      <c r="H25" s="14">
        <v>1.0654545454545454</v>
      </c>
      <c r="I25" s="14">
        <f t="shared" si="0"/>
        <v>1.0654545454545454</v>
      </c>
      <c r="J25" s="15">
        <f t="shared" si="1"/>
        <v>71.25</v>
      </c>
      <c r="K25" s="16">
        <f t="shared" si="2"/>
        <v>34.22999999999999</v>
      </c>
      <c r="L25" s="17">
        <f t="shared" si="3"/>
        <v>105.47999999999999</v>
      </c>
    </row>
    <row r="26" spans="1:12" ht="15" thickBot="1">
      <c r="A26" s="9" t="s">
        <v>33</v>
      </c>
      <c r="B26" s="31">
        <v>6</v>
      </c>
      <c r="C26" s="11"/>
      <c r="D26" s="12">
        <v>14</v>
      </c>
      <c r="E26" s="13">
        <v>7.5</v>
      </c>
      <c r="F26" s="13"/>
      <c r="G26" s="13"/>
      <c r="H26" s="14">
        <v>1.1309090909090909</v>
      </c>
      <c r="I26" s="14">
        <f t="shared" si="0"/>
        <v>1.1309090909090909</v>
      </c>
      <c r="J26" s="15">
        <f t="shared" si="1"/>
        <v>71.25</v>
      </c>
      <c r="K26" s="16">
        <f t="shared" si="2"/>
        <v>40.70999999999998</v>
      </c>
      <c r="L26" s="17">
        <f t="shared" si="3"/>
        <v>111.95999999999998</v>
      </c>
    </row>
    <row r="27" spans="1:12" ht="15" thickBot="1">
      <c r="A27" s="9" t="s">
        <v>34</v>
      </c>
      <c r="B27" s="31">
        <v>22</v>
      </c>
      <c r="C27" s="11"/>
      <c r="D27" s="12">
        <v>6</v>
      </c>
      <c r="E27" s="13"/>
      <c r="F27" s="13"/>
      <c r="G27" s="13">
        <v>7.5</v>
      </c>
      <c r="H27" s="14">
        <v>1.3725490196078431</v>
      </c>
      <c r="I27" s="14">
        <f t="shared" si="0"/>
        <v>1.3725490196078431</v>
      </c>
      <c r="J27" s="15">
        <f t="shared" si="1"/>
        <v>71.25</v>
      </c>
      <c r="K27" s="16">
        <f t="shared" si="2"/>
        <v>64.632352941176464</v>
      </c>
      <c r="L27" s="17">
        <f t="shared" si="3"/>
        <v>135.88235294117646</v>
      </c>
    </row>
    <row r="28" spans="1:12" ht="15" thickBot="1">
      <c r="A28" s="9" t="s">
        <v>35</v>
      </c>
      <c r="B28" s="31">
        <v>22</v>
      </c>
      <c r="C28" s="11"/>
      <c r="D28" s="12">
        <v>6</v>
      </c>
      <c r="E28" s="13"/>
      <c r="F28" s="13"/>
      <c r="G28" s="13">
        <v>7.5</v>
      </c>
      <c r="H28" s="14">
        <v>1.0773049645390071</v>
      </c>
      <c r="I28" s="14">
        <f t="shared" si="0"/>
        <v>1.0773049645390071</v>
      </c>
      <c r="J28" s="15">
        <f t="shared" si="1"/>
        <v>71.25</v>
      </c>
      <c r="K28" s="16">
        <f t="shared" si="2"/>
        <v>35.403191489361703</v>
      </c>
      <c r="L28" s="17">
        <f t="shared" si="3"/>
        <v>106.6531914893617</v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6</v>
      </c>
      <c r="C31" s="11"/>
      <c r="D31" s="12">
        <v>14</v>
      </c>
      <c r="E31" s="13">
        <v>7.5</v>
      </c>
      <c r="F31" s="13"/>
      <c r="G31" s="13"/>
      <c r="H31" s="14">
        <v>1.0654545454545454</v>
      </c>
      <c r="I31" s="14">
        <f t="shared" si="0"/>
        <v>1.0654545454545454</v>
      </c>
      <c r="J31" s="15">
        <f t="shared" si="1"/>
        <v>71.25</v>
      </c>
      <c r="K31" s="16">
        <f t="shared" si="2"/>
        <v>34.22999999999999</v>
      </c>
      <c r="L31" s="17">
        <f t="shared" si="3"/>
        <v>105.47999999999999</v>
      </c>
    </row>
    <row r="32" spans="1:12" ht="15" thickBot="1">
      <c r="A32" s="9" t="s">
        <v>39</v>
      </c>
      <c r="B32" s="31">
        <v>6</v>
      </c>
      <c r="C32" s="11"/>
      <c r="D32" s="12">
        <v>14</v>
      </c>
      <c r="E32" s="13">
        <v>7.5</v>
      </c>
      <c r="F32" s="13"/>
      <c r="G32" s="13"/>
      <c r="H32" s="14">
        <v>1.1309090909090909</v>
      </c>
      <c r="I32" s="14">
        <f t="shared" si="0"/>
        <v>1.1309090909090909</v>
      </c>
      <c r="J32" s="15">
        <f t="shared" si="1"/>
        <v>71.25</v>
      </c>
      <c r="K32" s="16">
        <f t="shared" si="2"/>
        <v>40.70999999999998</v>
      </c>
      <c r="L32" s="17">
        <f t="shared" si="3"/>
        <v>111.95999999999998</v>
      </c>
    </row>
    <row r="33" spans="1:12" ht="15" thickBot="1">
      <c r="A33" s="9" t="s">
        <v>40</v>
      </c>
      <c r="B33" s="31">
        <v>22</v>
      </c>
      <c r="C33" s="11"/>
      <c r="D33" s="12">
        <v>6</v>
      </c>
      <c r="E33" s="13"/>
      <c r="F33" s="13"/>
      <c r="G33" s="13">
        <v>7.5</v>
      </c>
      <c r="H33" s="14">
        <v>1.3725490196078431</v>
      </c>
      <c r="I33" s="14">
        <f t="shared" si="0"/>
        <v>1.3725490196078431</v>
      </c>
      <c r="J33" s="15">
        <f t="shared" si="1"/>
        <v>71.25</v>
      </c>
      <c r="K33" s="16">
        <f t="shared" si="2"/>
        <v>64.632352941176464</v>
      </c>
      <c r="L33" s="17">
        <f t="shared" si="3"/>
        <v>135.88235294117646</v>
      </c>
    </row>
    <row r="34" spans="1:12" ht="15" thickBot="1">
      <c r="A34" s="9" t="s">
        <v>41</v>
      </c>
      <c r="B34" s="31">
        <v>22</v>
      </c>
      <c r="C34" s="11"/>
      <c r="D34" s="12">
        <v>6</v>
      </c>
      <c r="E34" s="13"/>
      <c r="F34" s="13"/>
      <c r="G34" s="13">
        <v>7.5</v>
      </c>
      <c r="H34" s="14">
        <v>1.0773049645390071</v>
      </c>
      <c r="I34" s="14">
        <f t="shared" si="0"/>
        <v>1.0773049645390071</v>
      </c>
      <c r="J34" s="15">
        <f t="shared" si="1"/>
        <v>71.25</v>
      </c>
      <c r="K34" s="16">
        <f t="shared" si="2"/>
        <v>35.403191489361703</v>
      </c>
      <c r="L34" s="17">
        <f t="shared" si="3"/>
        <v>106.6531914893617</v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135</v>
      </c>
      <c r="C41" s="68"/>
      <c r="D41" s="68"/>
      <c r="E41" s="69"/>
      <c r="F41" s="70"/>
      <c r="G41" s="71"/>
      <c r="H41" s="71"/>
      <c r="I41" s="71"/>
      <c r="J41" s="21">
        <f>SUM(J10:J40)</f>
        <v>1282.5</v>
      </c>
      <c r="K41" s="21">
        <f>SUM(K10:K40)</f>
        <v>768.36217772215252</v>
      </c>
      <c r="L41" s="16">
        <f>SUM(L10:L40)</f>
        <v>2050.8621777221529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60</v>
      </c>
      <c r="L42" s="77"/>
    </row>
    <row r="43" spans="1:12" ht="13.5" thickBot="1">
      <c r="B43" s="78">
        <f>IFERROR(SUM(I10:I40)/COUNTIF(I10:I40,"&gt;0"),"")</f>
        <v>1.1508766429417241</v>
      </c>
      <c r="C43" s="79"/>
      <c r="D43" s="79"/>
      <c r="E43" s="80"/>
      <c r="H43" s="81" t="s">
        <v>51</v>
      </c>
      <c r="I43" s="81"/>
      <c r="J43" s="82"/>
      <c r="K43" s="83">
        <f>K42*L4*0.25</f>
        <v>142.5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2193.3621777221529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3A61-2BAD-42FE-AC04-2420CE6B40C2}">
  <sheetPr codeName="Taul8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92043</v>
      </c>
      <c r="C7" s="59" t="s">
        <v>61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>
        <v>22</v>
      </c>
      <c r="C10" s="11"/>
      <c r="D10" s="12">
        <v>6</v>
      </c>
      <c r="E10" s="13"/>
      <c r="F10" s="13"/>
      <c r="G10" s="13">
        <v>7.5</v>
      </c>
      <c r="H10" s="14">
        <v>0.25000000000000006</v>
      </c>
      <c r="I10" s="14">
        <f>IF(H10="","",IF(H10&gt;1.5,1.5,H10))</f>
        <v>0.25000000000000006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31">
        <v>22</v>
      </c>
      <c r="C11" s="11"/>
      <c r="D11" s="12">
        <v>6</v>
      </c>
      <c r="E11" s="13"/>
      <c r="F11" s="13"/>
      <c r="G11" s="13">
        <v>7.5</v>
      </c>
      <c r="H11" s="14">
        <v>0.52857142857142858</v>
      </c>
      <c r="I11" s="14">
        <f t="shared" ref="I11:I40" si="0">IF(H11="","",IF(H11&gt;1.5,1.5,H11))</f>
        <v>0.52857142857142858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31">
        <v>6</v>
      </c>
      <c r="C12" s="11"/>
      <c r="D12" s="12">
        <v>14</v>
      </c>
      <c r="E12" s="13">
        <v>7.5</v>
      </c>
      <c r="F12" s="13"/>
      <c r="G12" s="13"/>
      <c r="H12" s="14">
        <v>0.837092731829574</v>
      </c>
      <c r="I12" s="14">
        <f t="shared" si="0"/>
        <v>0.837092731829574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31">
        <v>6</v>
      </c>
      <c r="C13" s="11"/>
      <c r="D13" s="12">
        <v>14</v>
      </c>
      <c r="E13" s="13">
        <v>7.5</v>
      </c>
      <c r="F13" s="13"/>
      <c r="G13" s="13"/>
      <c r="H13" s="14">
        <v>0.84210526315789469</v>
      </c>
      <c r="I13" s="14">
        <f t="shared" si="0"/>
        <v>0.84210526315789469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31">
        <v>6</v>
      </c>
      <c r="C14" s="11"/>
      <c r="D14" s="12">
        <v>14</v>
      </c>
      <c r="E14" s="13">
        <v>7.5</v>
      </c>
      <c r="F14" s="13"/>
      <c r="G14" s="13"/>
      <c r="H14" s="14">
        <v>0.837092731829574</v>
      </c>
      <c r="I14" s="14">
        <f t="shared" si="0"/>
        <v>0.837092731829574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>
        <v>22</v>
      </c>
      <c r="C17" s="11"/>
      <c r="D17" s="12">
        <v>6</v>
      </c>
      <c r="E17" s="13"/>
      <c r="F17" s="13"/>
      <c r="G17" s="13">
        <v>7.5</v>
      </c>
      <c r="H17" s="14">
        <v>0.25000000000000006</v>
      </c>
      <c r="I17" s="14">
        <f t="shared" si="0"/>
        <v>0.25000000000000006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31">
        <v>22</v>
      </c>
      <c r="C18" s="11"/>
      <c r="D18" s="12">
        <v>6</v>
      </c>
      <c r="E18" s="13"/>
      <c r="F18" s="13"/>
      <c r="G18" s="13">
        <v>7.5</v>
      </c>
      <c r="H18" s="14">
        <v>0.52857142857142858</v>
      </c>
      <c r="I18" s="14">
        <f t="shared" si="0"/>
        <v>0.52857142857142858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31">
        <v>6</v>
      </c>
      <c r="C19" s="11"/>
      <c r="D19" s="12">
        <v>14</v>
      </c>
      <c r="E19" s="13">
        <v>7.5</v>
      </c>
      <c r="F19" s="13"/>
      <c r="G19" s="13"/>
      <c r="H19" s="14">
        <v>0.837092731829574</v>
      </c>
      <c r="I19" s="14">
        <f t="shared" si="0"/>
        <v>0.837092731829574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31">
        <v>6</v>
      </c>
      <c r="C20" s="11"/>
      <c r="D20" s="12">
        <v>14</v>
      </c>
      <c r="E20" s="13">
        <v>7.5</v>
      </c>
      <c r="F20" s="13"/>
      <c r="G20" s="13"/>
      <c r="H20" s="14">
        <v>0.84210526315789469</v>
      </c>
      <c r="I20" s="14">
        <f t="shared" si="0"/>
        <v>0.84210526315789469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31">
        <v>6</v>
      </c>
      <c r="C21" s="11"/>
      <c r="D21" s="12">
        <v>14</v>
      </c>
      <c r="E21" s="13">
        <v>7.5</v>
      </c>
      <c r="F21" s="13"/>
      <c r="G21" s="13"/>
      <c r="H21" s="14">
        <v>0.837092731829574</v>
      </c>
      <c r="I21" s="14">
        <f t="shared" si="0"/>
        <v>0.837092731829574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>
        <v>6</v>
      </c>
      <c r="C25" s="11"/>
      <c r="D25" s="12">
        <v>14</v>
      </c>
      <c r="E25" s="13">
        <v>7.5</v>
      </c>
      <c r="F25" s="13"/>
      <c r="G25" s="13"/>
      <c r="H25" s="14">
        <v>0.837092731829574</v>
      </c>
      <c r="I25" s="14">
        <f t="shared" si="0"/>
        <v>0.837092731829574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31">
        <v>6</v>
      </c>
      <c r="C26" s="11"/>
      <c r="D26" s="12">
        <v>14</v>
      </c>
      <c r="E26" s="13">
        <v>7.5</v>
      </c>
      <c r="F26" s="13"/>
      <c r="G26" s="13"/>
      <c r="H26" s="14">
        <v>0.84210526315789469</v>
      </c>
      <c r="I26" s="14">
        <f t="shared" si="0"/>
        <v>0.84210526315789469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31">
        <v>22</v>
      </c>
      <c r="C27" s="11"/>
      <c r="D27" s="12">
        <v>6</v>
      </c>
      <c r="E27" s="13"/>
      <c r="F27" s="13"/>
      <c r="G27" s="13">
        <v>7.5</v>
      </c>
      <c r="H27" s="14">
        <v>0.52857142857142858</v>
      </c>
      <c r="I27" s="14">
        <f t="shared" si="0"/>
        <v>0.52857142857142858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31">
        <v>22</v>
      </c>
      <c r="C28" s="11"/>
      <c r="D28" s="12">
        <v>6</v>
      </c>
      <c r="E28" s="13"/>
      <c r="F28" s="13"/>
      <c r="G28" s="13">
        <v>7.5</v>
      </c>
      <c r="H28" s="14">
        <v>0.25000000000000006</v>
      </c>
      <c r="I28" s="14">
        <f t="shared" si="0"/>
        <v>0.25000000000000006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>
        <v>6</v>
      </c>
      <c r="C31" s="11"/>
      <c r="D31" s="12">
        <v>14</v>
      </c>
      <c r="E31" s="13">
        <v>7.5</v>
      </c>
      <c r="F31" s="13"/>
      <c r="G31" s="13"/>
      <c r="H31" s="14">
        <v>0.837092731829574</v>
      </c>
      <c r="I31" s="14">
        <f t="shared" si="0"/>
        <v>0.837092731829574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31">
        <v>6</v>
      </c>
      <c r="C32" s="11"/>
      <c r="D32" s="12">
        <v>14</v>
      </c>
      <c r="E32" s="13">
        <v>7.5</v>
      </c>
      <c r="F32" s="13"/>
      <c r="G32" s="13"/>
      <c r="H32" s="14">
        <v>0.84210526315789469</v>
      </c>
      <c r="I32" s="14">
        <f t="shared" si="0"/>
        <v>0.84210526315789469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31">
        <v>22</v>
      </c>
      <c r="C33" s="11"/>
      <c r="D33" s="12">
        <v>6</v>
      </c>
      <c r="E33" s="13"/>
      <c r="F33" s="13"/>
      <c r="G33" s="13">
        <v>7.5</v>
      </c>
      <c r="H33" s="14">
        <v>0.52857142857142858</v>
      </c>
      <c r="I33" s="14">
        <f t="shared" si="0"/>
        <v>0.52857142857142858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31">
        <v>22</v>
      </c>
      <c r="C34" s="11"/>
      <c r="D34" s="12">
        <v>6</v>
      </c>
      <c r="E34" s="13"/>
      <c r="F34" s="13"/>
      <c r="G34" s="13">
        <v>7.5</v>
      </c>
      <c r="H34" s="14">
        <v>0.25000000000000006</v>
      </c>
      <c r="I34" s="14">
        <f t="shared" si="0"/>
        <v>0.25000000000000006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135</v>
      </c>
      <c r="C41" s="68"/>
      <c r="D41" s="68"/>
      <c r="E41" s="69"/>
      <c r="F41" s="70"/>
      <c r="G41" s="71"/>
      <c r="H41" s="71"/>
      <c r="I41" s="71"/>
      <c r="J41" s="21">
        <f>SUM(J10:J40)</f>
        <v>1215</v>
      </c>
      <c r="K41" s="21">
        <f>SUM(K10:K40)</f>
        <v>0</v>
      </c>
      <c r="L41" s="16">
        <f>SUM(L10:L40)</f>
        <v>1215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60</v>
      </c>
      <c r="L42" s="77"/>
    </row>
    <row r="43" spans="1:12" ht="13.5" thickBot="1">
      <c r="B43" s="78">
        <f>IFERROR(SUM(I10:I40)/COUNTIF(I10:I40,"&gt;0"),"")</f>
        <v>0.63918128654970752</v>
      </c>
      <c r="C43" s="79"/>
      <c r="D43" s="79"/>
      <c r="E43" s="80"/>
      <c r="H43" s="81" t="s">
        <v>51</v>
      </c>
      <c r="I43" s="81"/>
      <c r="J43" s="82"/>
      <c r="K43" s="83">
        <f>K42*L4*0.25</f>
        <v>135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1350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57F0-1208-4170-B0F7-819762739273}">
  <sheetPr codeName="Taul7"/>
  <dimension ref="A1:L50"/>
  <sheetViews>
    <sheetView workbookViewId="0"/>
  </sheetViews>
  <sheetFormatPr defaultRowHeight="12.75"/>
  <sheetData>
    <row r="1" spans="1:12">
      <c r="A1" s="4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5"/>
    </row>
    <row r="2" spans="1:1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3.5" thickBot="1">
      <c r="A3" s="49"/>
      <c r="B3" s="36"/>
      <c r="C3" s="36"/>
      <c r="D3" s="36"/>
      <c r="E3" s="36"/>
      <c r="F3" s="36"/>
      <c r="G3" s="36"/>
      <c r="H3" s="36"/>
      <c r="I3" s="36"/>
      <c r="J3" s="36"/>
      <c r="K3" s="36"/>
      <c r="L3" s="50"/>
    </row>
    <row r="4" spans="1:12" ht="13.5" thickBot="1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  <c r="L4" s="1">
        <v>9.5</v>
      </c>
    </row>
    <row r="5" spans="1:12" ht="13.5" thickBot="1">
      <c r="A5" s="2" t="s">
        <v>1</v>
      </c>
      <c r="B5" s="54">
        <v>43374</v>
      </c>
      <c r="C5" s="55"/>
      <c r="D5" s="55"/>
      <c r="E5" s="56"/>
      <c r="F5" s="56"/>
      <c r="G5" s="56"/>
      <c r="H5" s="56"/>
      <c r="I5" s="56"/>
      <c r="J5" s="56"/>
      <c r="K5" s="56"/>
      <c r="L5" s="57"/>
    </row>
    <row r="6" spans="1:12" ht="13.5" thickBot="1">
      <c r="A6" s="3" t="s">
        <v>2</v>
      </c>
      <c r="B6" s="58" t="s">
        <v>3</v>
      </c>
      <c r="C6" s="56"/>
      <c r="D6" s="56"/>
      <c r="E6" s="56"/>
      <c r="F6" s="56"/>
      <c r="G6" s="56"/>
      <c r="H6" s="56"/>
      <c r="I6" s="56"/>
      <c r="J6" s="56"/>
      <c r="K6" s="56"/>
      <c r="L6" s="57"/>
    </row>
    <row r="7" spans="1:12" ht="13.5" thickBot="1">
      <c r="A7" s="4" t="s">
        <v>4</v>
      </c>
      <c r="B7" s="5">
        <v>92041</v>
      </c>
      <c r="C7" s="59" t="s">
        <v>60</v>
      </c>
      <c r="D7" s="60"/>
      <c r="E7" s="61"/>
      <c r="F7" s="61"/>
      <c r="G7" s="61"/>
      <c r="H7" s="61"/>
      <c r="I7" s="61"/>
      <c r="J7" s="60"/>
      <c r="K7" s="60"/>
      <c r="L7" s="62"/>
    </row>
    <row r="8" spans="1:12">
      <c r="A8" s="32" t="s">
        <v>5</v>
      </c>
      <c r="B8" s="33" t="s">
        <v>6</v>
      </c>
      <c r="C8" s="34"/>
      <c r="D8" s="34"/>
      <c r="E8" s="37" t="s">
        <v>7</v>
      </c>
      <c r="F8" s="38"/>
      <c r="G8" s="39"/>
      <c r="H8" s="40" t="s">
        <v>8</v>
      </c>
      <c r="I8" s="41"/>
      <c r="J8" s="42" t="s">
        <v>9</v>
      </c>
      <c r="K8" s="63" t="s">
        <v>10</v>
      </c>
      <c r="L8" s="65" t="s">
        <v>11</v>
      </c>
    </row>
    <row r="9" spans="1:12" ht="13.5" thickBot="1">
      <c r="A9" s="32"/>
      <c r="B9" s="35"/>
      <c r="C9" s="36"/>
      <c r="D9" s="36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3"/>
      <c r="K9" s="64"/>
      <c r="L9" s="66"/>
    </row>
    <row r="10" spans="1:12" ht="15" thickBot="1">
      <c r="A10" s="9" t="s">
        <v>17</v>
      </c>
      <c r="B10" s="31">
        <v>22</v>
      </c>
      <c r="C10" s="11"/>
      <c r="D10" s="12">
        <v>6</v>
      </c>
      <c r="E10" s="13"/>
      <c r="F10" s="13"/>
      <c r="G10" s="13">
        <v>7.5</v>
      </c>
      <c r="H10" s="14">
        <v>1.0519480519480522</v>
      </c>
      <c r="I10" s="14">
        <f>IF(H10="","",IF(H10&gt;1.5,1.5,H10))</f>
        <v>1.0519480519480522</v>
      </c>
      <c r="J10" s="15">
        <f>IF((E10+F10+G10)=0,"",(E10+F10+G10)*L$4)</f>
        <v>71.25</v>
      </c>
      <c r="K10" s="16">
        <f>IF((E10+F10+G10)=0,"",IF(I10&gt;100%,(E10+F10+G10)*I10*13.2-J10,0))</f>
        <v>32.892857142857153</v>
      </c>
      <c r="L10" s="17">
        <f>IF(H10="","",J10+K10)</f>
        <v>104.14285714285715</v>
      </c>
    </row>
    <row r="11" spans="1:12" ht="15" thickBot="1">
      <c r="A11" s="9" t="s">
        <v>18</v>
      </c>
      <c r="B11" s="31">
        <v>22</v>
      </c>
      <c r="C11" s="11"/>
      <c r="D11" s="12">
        <v>6</v>
      </c>
      <c r="E11" s="13"/>
      <c r="F11" s="13"/>
      <c r="G11" s="13">
        <v>7.5</v>
      </c>
      <c r="H11" s="14">
        <v>0.4375</v>
      </c>
      <c r="I11" s="14">
        <f t="shared" ref="I11:I40" si="0">IF(H11="","",IF(H11&gt;1.5,1.5,H11))</f>
        <v>0.4375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71.25</v>
      </c>
    </row>
    <row r="12" spans="1:12" ht="15" thickBot="1">
      <c r="A12" s="9" t="s">
        <v>19</v>
      </c>
      <c r="B12" s="31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31">
        <v>6</v>
      </c>
      <c r="C13" s="11"/>
      <c r="D13" s="12">
        <v>14</v>
      </c>
      <c r="E13" s="13">
        <v>7.5</v>
      </c>
      <c r="F13" s="13"/>
      <c r="G13" s="13"/>
      <c r="H13" s="14">
        <v>1.4795075925106886</v>
      </c>
      <c r="I13" s="14">
        <f t="shared" si="0"/>
        <v>1.4795075925106886</v>
      </c>
      <c r="J13" s="15">
        <f t="shared" si="1"/>
        <v>71.25</v>
      </c>
      <c r="K13" s="16">
        <f t="shared" si="2"/>
        <v>75.221251658558174</v>
      </c>
      <c r="L13" s="17">
        <f t="shared" si="3"/>
        <v>146.47125165855817</v>
      </c>
    </row>
    <row r="14" spans="1:12" ht="15" thickBot="1">
      <c r="A14" s="18" t="s">
        <v>21</v>
      </c>
      <c r="B14" s="31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31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31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31">
        <v>22</v>
      </c>
      <c r="C17" s="11"/>
      <c r="D17" s="12">
        <v>6</v>
      </c>
      <c r="E17" s="13"/>
      <c r="F17" s="13"/>
      <c r="G17" s="13">
        <v>7.5</v>
      </c>
      <c r="H17" s="14">
        <v>1.0519480519480522</v>
      </c>
      <c r="I17" s="14">
        <f t="shared" si="0"/>
        <v>1.0519480519480522</v>
      </c>
      <c r="J17" s="15">
        <f t="shared" si="1"/>
        <v>71.25</v>
      </c>
      <c r="K17" s="16">
        <f t="shared" si="2"/>
        <v>32.892857142857153</v>
      </c>
      <c r="L17" s="17">
        <f t="shared" si="3"/>
        <v>104.14285714285715</v>
      </c>
    </row>
    <row r="18" spans="1:12" ht="15" thickBot="1">
      <c r="A18" s="9" t="s">
        <v>25</v>
      </c>
      <c r="B18" s="31">
        <v>22</v>
      </c>
      <c r="C18" s="11"/>
      <c r="D18" s="12">
        <v>6</v>
      </c>
      <c r="E18" s="13"/>
      <c r="F18" s="13"/>
      <c r="G18" s="13">
        <v>7.5</v>
      </c>
      <c r="H18" s="14">
        <v>0.4375</v>
      </c>
      <c r="I18" s="14">
        <f t="shared" si="0"/>
        <v>0.4375</v>
      </c>
      <c r="J18" s="15">
        <f t="shared" si="1"/>
        <v>71.25</v>
      </c>
      <c r="K18" s="16">
        <f t="shared" si="2"/>
        <v>0</v>
      </c>
      <c r="L18" s="17">
        <f t="shared" si="3"/>
        <v>71.25</v>
      </c>
    </row>
    <row r="19" spans="1:12" ht="15" thickBot="1">
      <c r="A19" s="18" t="s">
        <v>26</v>
      </c>
      <c r="B19" s="31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31">
        <v>6</v>
      </c>
      <c r="C20" s="11"/>
      <c r="D20" s="12">
        <v>14</v>
      </c>
      <c r="E20" s="13">
        <v>7.5</v>
      </c>
      <c r="F20" s="13"/>
      <c r="G20" s="13"/>
      <c r="H20" s="14">
        <v>1.4795075925106886</v>
      </c>
      <c r="I20" s="14">
        <f t="shared" si="0"/>
        <v>1.4795075925106886</v>
      </c>
      <c r="J20" s="15">
        <f t="shared" si="1"/>
        <v>71.25</v>
      </c>
      <c r="K20" s="16">
        <f t="shared" si="2"/>
        <v>75.221251658558174</v>
      </c>
      <c r="L20" s="17">
        <f t="shared" si="3"/>
        <v>146.47125165855817</v>
      </c>
    </row>
    <row r="21" spans="1:12" ht="15" thickBot="1">
      <c r="A21" s="9" t="s">
        <v>28</v>
      </c>
      <c r="B21" s="31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31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31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31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31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31">
        <v>6</v>
      </c>
      <c r="C26" s="11"/>
      <c r="D26" s="12">
        <v>14</v>
      </c>
      <c r="E26" s="13">
        <v>7.5</v>
      </c>
      <c r="F26" s="13"/>
      <c r="G26" s="13"/>
      <c r="H26" s="14">
        <v>1.4795075925106886</v>
      </c>
      <c r="I26" s="14">
        <f t="shared" si="0"/>
        <v>1.4795075925106886</v>
      </c>
      <c r="J26" s="15">
        <f t="shared" si="1"/>
        <v>71.25</v>
      </c>
      <c r="K26" s="16">
        <f t="shared" si="2"/>
        <v>75.221251658558174</v>
      </c>
      <c r="L26" s="17">
        <f t="shared" si="3"/>
        <v>146.47125165855817</v>
      </c>
    </row>
    <row r="27" spans="1:12" ht="15" thickBot="1">
      <c r="A27" s="9" t="s">
        <v>34</v>
      </c>
      <c r="B27" s="31">
        <v>22</v>
      </c>
      <c r="C27" s="11"/>
      <c r="D27" s="12">
        <v>6</v>
      </c>
      <c r="E27" s="13"/>
      <c r="F27" s="13"/>
      <c r="G27" s="13">
        <v>7.5</v>
      </c>
      <c r="H27" s="14">
        <v>0.4375</v>
      </c>
      <c r="I27" s="14">
        <f t="shared" si="0"/>
        <v>0.4375</v>
      </c>
      <c r="J27" s="15">
        <f t="shared" si="1"/>
        <v>71.25</v>
      </c>
      <c r="K27" s="16">
        <f t="shared" si="2"/>
        <v>0</v>
      </c>
      <c r="L27" s="17">
        <f t="shared" si="3"/>
        <v>71.25</v>
      </c>
    </row>
    <row r="28" spans="1:12" ht="15" thickBot="1">
      <c r="A28" s="9" t="s">
        <v>35</v>
      </c>
      <c r="B28" s="31">
        <v>22</v>
      </c>
      <c r="C28" s="11"/>
      <c r="D28" s="12">
        <v>6</v>
      </c>
      <c r="E28" s="13"/>
      <c r="F28" s="13"/>
      <c r="G28" s="13">
        <v>7.5</v>
      </c>
      <c r="H28" s="14">
        <v>1.0519480519480522</v>
      </c>
      <c r="I28" s="14">
        <f t="shared" si="0"/>
        <v>1.0519480519480522</v>
      </c>
      <c r="J28" s="15">
        <f t="shared" si="1"/>
        <v>71.25</v>
      </c>
      <c r="K28" s="16">
        <f t="shared" si="2"/>
        <v>32.892857142857153</v>
      </c>
      <c r="L28" s="17">
        <f t="shared" si="3"/>
        <v>104.14285714285715</v>
      </c>
    </row>
    <row r="29" spans="1:12" ht="15" thickBot="1">
      <c r="A29" s="9" t="s">
        <v>36</v>
      </c>
      <c r="B29" s="31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31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31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31">
        <v>6</v>
      </c>
      <c r="C32" s="11"/>
      <c r="D32" s="12">
        <v>14</v>
      </c>
      <c r="E32" s="13">
        <v>7.5</v>
      </c>
      <c r="F32" s="13"/>
      <c r="G32" s="13"/>
      <c r="H32" s="14">
        <v>1.4795075925106886</v>
      </c>
      <c r="I32" s="14">
        <f t="shared" si="0"/>
        <v>1.4795075925106886</v>
      </c>
      <c r="J32" s="15">
        <f t="shared" si="1"/>
        <v>71.25</v>
      </c>
      <c r="K32" s="16">
        <f t="shared" si="2"/>
        <v>75.221251658558174</v>
      </c>
      <c r="L32" s="17">
        <f t="shared" si="3"/>
        <v>146.47125165855817</v>
      </c>
    </row>
    <row r="33" spans="1:12" ht="15" thickBot="1">
      <c r="A33" s="9" t="s">
        <v>40</v>
      </c>
      <c r="B33" s="31">
        <v>22</v>
      </c>
      <c r="C33" s="11"/>
      <c r="D33" s="12">
        <v>6</v>
      </c>
      <c r="E33" s="13"/>
      <c r="F33" s="13"/>
      <c r="G33" s="13">
        <v>7.5</v>
      </c>
      <c r="H33" s="14">
        <v>0.4375</v>
      </c>
      <c r="I33" s="14">
        <f t="shared" si="0"/>
        <v>0.4375</v>
      </c>
      <c r="J33" s="15">
        <f t="shared" si="1"/>
        <v>71.25</v>
      </c>
      <c r="K33" s="16">
        <f t="shared" si="2"/>
        <v>0</v>
      </c>
      <c r="L33" s="17">
        <f t="shared" si="3"/>
        <v>71.25</v>
      </c>
    </row>
    <row r="34" spans="1:12" ht="15" thickBot="1">
      <c r="A34" s="9" t="s">
        <v>41</v>
      </c>
      <c r="B34" s="31">
        <v>22</v>
      </c>
      <c r="C34" s="11"/>
      <c r="D34" s="12">
        <v>6</v>
      </c>
      <c r="E34" s="13"/>
      <c r="F34" s="13"/>
      <c r="G34" s="13">
        <v>7.5</v>
      </c>
      <c r="H34" s="14">
        <v>1.0519480519480522</v>
      </c>
      <c r="I34" s="14">
        <f t="shared" si="0"/>
        <v>1.0519480519480522</v>
      </c>
      <c r="J34" s="15">
        <f t="shared" si="1"/>
        <v>71.25</v>
      </c>
      <c r="K34" s="16">
        <f t="shared" si="2"/>
        <v>32.892857142857153</v>
      </c>
      <c r="L34" s="17">
        <f t="shared" si="3"/>
        <v>104.14285714285715</v>
      </c>
    </row>
    <row r="35" spans="1:12" ht="15" thickBot="1">
      <c r="A35" s="9" t="s">
        <v>42</v>
      </c>
      <c r="B35" s="31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31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31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31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31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31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7">
        <f>SUM(E10:G40)</f>
        <v>90</v>
      </c>
      <c r="C41" s="68"/>
      <c r="D41" s="68"/>
      <c r="E41" s="69"/>
      <c r="F41" s="70"/>
      <c r="G41" s="71"/>
      <c r="H41" s="71"/>
      <c r="I41" s="71"/>
      <c r="J41" s="21">
        <f>SUM(J10:J40)</f>
        <v>855</v>
      </c>
      <c r="K41" s="21">
        <f>SUM(K10:K40)</f>
        <v>432.45643520566131</v>
      </c>
      <c r="L41" s="16">
        <f>SUM(L10:L40)</f>
        <v>1287.4564352056614</v>
      </c>
    </row>
    <row r="42" spans="1:12" ht="13.5" thickBot="1">
      <c r="A42" s="22"/>
      <c r="B42" s="72" t="s">
        <v>49</v>
      </c>
      <c r="C42" s="73"/>
      <c r="D42" s="73"/>
      <c r="E42" s="74"/>
      <c r="H42" s="75" t="s">
        <v>50</v>
      </c>
      <c r="I42" s="75"/>
      <c r="J42" s="75"/>
      <c r="K42" s="76">
        <f>SUM(G10:G40)</f>
        <v>60</v>
      </c>
      <c r="L42" s="77"/>
    </row>
    <row r="43" spans="1:12" ht="13.5" thickBot="1">
      <c r="B43" s="78">
        <f>IFERROR(SUM(I10:I40)/COUNTIF(I10:I40,"&gt;0"),"")</f>
        <v>0.98965188148624694</v>
      </c>
      <c r="C43" s="79"/>
      <c r="D43" s="79"/>
      <c r="E43" s="80"/>
      <c r="H43" s="81" t="s">
        <v>51</v>
      </c>
      <c r="I43" s="81"/>
      <c r="J43" s="82"/>
      <c r="K43" s="83">
        <f>K42*L4*0.25</f>
        <v>142.5</v>
      </c>
      <c r="L43" s="84"/>
    </row>
    <row r="44" spans="1:12" ht="13.5" thickBot="1">
      <c r="B44" s="85"/>
      <c r="C44" s="85"/>
      <c r="D44" s="85"/>
      <c r="E44" s="86"/>
      <c r="H44" s="87"/>
      <c r="I44" s="87"/>
      <c r="J44" s="30"/>
      <c r="K44" s="76"/>
      <c r="L44" s="77"/>
    </row>
    <row r="45" spans="1:12" ht="13.5" thickBot="1">
      <c r="H45" s="82" t="s">
        <v>52</v>
      </c>
      <c r="I45" s="82"/>
      <c r="J45" s="82"/>
      <c r="K45" s="88">
        <f>L41+K43</f>
        <v>1429.9564352056614</v>
      </c>
      <c r="L45" s="89"/>
    </row>
    <row r="46" spans="1:12">
      <c r="G46" s="24"/>
      <c r="H46" s="90"/>
      <c r="I46" s="90"/>
      <c r="J46" s="25"/>
      <c r="K46" s="90"/>
      <c r="L46" s="90"/>
    </row>
    <row r="47" spans="1:12">
      <c r="B47" s="26" t="s">
        <v>53</v>
      </c>
      <c r="D47" s="91">
        <v>43781</v>
      </c>
      <c r="E47" s="91"/>
      <c r="G47" s="25"/>
      <c r="H47" s="27"/>
      <c r="I47" s="92" t="s">
        <v>54</v>
      </c>
      <c r="J47" s="92"/>
      <c r="K47" s="28"/>
      <c r="L47" s="28"/>
    </row>
    <row r="48" spans="1:12">
      <c r="H48" s="29"/>
      <c r="I48" s="29"/>
    </row>
    <row r="49" spans="8:9">
      <c r="H49" s="29"/>
      <c r="I49" s="29"/>
    </row>
    <row r="50" spans="8:9">
      <c r="H50" s="29"/>
      <c r="I50" s="29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15</vt:i4>
      </vt:variant>
    </vt:vector>
  </HeadingPairs>
  <TitlesOfParts>
    <vt:vector size="15" baseType="lpstr">
      <vt:lpstr>92082</vt:lpstr>
      <vt:lpstr>92074</vt:lpstr>
      <vt:lpstr>92067</vt:lpstr>
      <vt:lpstr>92065</vt:lpstr>
      <vt:lpstr>92063</vt:lpstr>
      <vt:lpstr>92058</vt:lpstr>
      <vt:lpstr>92057</vt:lpstr>
      <vt:lpstr>92043</vt:lpstr>
      <vt:lpstr>92041</vt:lpstr>
      <vt:lpstr>92039</vt:lpstr>
      <vt:lpstr>92012</vt:lpstr>
      <vt:lpstr>92011</vt:lpstr>
      <vt:lpstr>92008</vt:lpstr>
      <vt:lpstr>92006</vt:lpstr>
      <vt:lpstr>malli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Mukkonen Irina</dc:creator>
  <cp:lastModifiedBy>Mukkonen Irina</cp:lastModifiedBy>
  <dcterms:created xsi:type="dcterms:W3CDTF">2018-11-27T12:55:42Z</dcterms:created>
  <dcterms:modified xsi:type="dcterms:W3CDTF">2019-12-11T20:54:27Z</dcterms:modified>
</cp:coreProperties>
</file>