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Nissan\NMIPL\2.A FMI\Others\Data base online\Database\"/>
    </mc:Choice>
  </mc:AlternateContent>
  <xr:revisionPtr revIDLastSave="0" documentId="13_ncr:1_{4E9BACF8-05E5-476A-80BA-47953043E167}" xr6:coauthVersionLast="47" xr6:coauthVersionMax="47" xr10:uidLastSave="{00000000-0000-0000-0000-000000000000}"/>
  <bookViews>
    <workbookView xWindow="-110" yWindow="-110" windowWidth="19420" windowHeight="10420" activeTab="1" xr2:uid="{53A43EED-2467-4262-8203-A13E547745B7}"/>
  </bookViews>
  <sheets>
    <sheet name="Exiting Process Flow" sheetId="23" r:id="rId1"/>
    <sheet name="Requirement 1" sheetId="19" r:id="rId2"/>
    <sheet name="DBMS-Scope" sheetId="15" state="hidden" r:id="rId3"/>
    <sheet name="Annexure- A. RFO Tracker" sheetId="20" r:id="rId4"/>
    <sheet name="Input-BP &amp; Fcst" sheetId="16" r:id="rId5"/>
    <sheet name="Input for Act" sheetId="21" r:id="rId6"/>
    <sheet name="Output" sheetId="18" r:id="rId7"/>
    <sheet name="Input for Provision" sheetId="22" r:id="rId8"/>
    <sheet name="Annexure B. Line Item level" sheetId="2" r:id="rId9"/>
    <sheet name="FMI BP24" sheetId="11" r:id="rId10"/>
    <sheet name="VME BP24" sheetId="10" r:id="rId11"/>
    <sheet name="G&amp;A BP24" sheetId="12" r:id="rId12"/>
    <sheet name="AS BP24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―">#REF!</definedName>
    <definedName name="\">#N/A</definedName>
    <definedName name="\\">#REF!</definedName>
    <definedName name="\0">#N/A</definedName>
    <definedName name="\4" localSheetId="11">#N/A</definedName>
    <definedName name="\4">#REF!</definedName>
    <definedName name="\4AA" localSheetId="11">#N/A</definedName>
    <definedName name="\4AA">#REF!</definedName>
    <definedName name="\4AB" localSheetId="11">#N/A</definedName>
    <definedName name="\4AB">#REF!</definedName>
    <definedName name="\4CA" localSheetId="11">#N/A</definedName>
    <definedName name="\4CA">#REF!</definedName>
    <definedName name="\4CB" localSheetId="11">#N/A</definedName>
    <definedName name="\4CB">#REF!</definedName>
    <definedName name="\4D1A" localSheetId="11">#N/A</definedName>
    <definedName name="\4D1A">#REF!</definedName>
    <definedName name="\4D1B" localSheetId="11">#N/A</definedName>
    <definedName name="\4D1B">#REF!</definedName>
    <definedName name="\4D2A" localSheetId="11">#N/A</definedName>
    <definedName name="\4D2A">#REF!</definedName>
    <definedName name="\4D2B" localSheetId="11">#N/A</definedName>
    <definedName name="\4D2B">#REF!</definedName>
    <definedName name="\4E1A" localSheetId="11">#N/A</definedName>
    <definedName name="\4E1A">#REF!</definedName>
    <definedName name="\4E1B" localSheetId="11">#N/A</definedName>
    <definedName name="\4E1B">#REF!</definedName>
    <definedName name="\4E2A" localSheetId="11">#N/A</definedName>
    <definedName name="\4E2A">#REF!</definedName>
    <definedName name="\4E2B" localSheetId="11">#N/A</definedName>
    <definedName name="\4E2B">#REF!</definedName>
    <definedName name="\4GA" localSheetId="11">#N/A</definedName>
    <definedName name="\4GA">#REF!</definedName>
    <definedName name="\4GB" localSheetId="11">#N/A</definedName>
    <definedName name="\4GB">#REF!</definedName>
    <definedName name="\4HA" localSheetId="11">#N/A</definedName>
    <definedName name="\4HA">#REF!</definedName>
    <definedName name="\4HB" localSheetId="11">#N/A</definedName>
    <definedName name="\4HB">#REF!</definedName>
    <definedName name="\4LA" localSheetId="11">#N/A</definedName>
    <definedName name="\4LA">#REF!</definedName>
    <definedName name="\4LB" localSheetId="11">#N/A</definedName>
    <definedName name="\4LB">#REF!</definedName>
    <definedName name="\4TA" localSheetId="11">#N/A</definedName>
    <definedName name="\4TA">#REF!</definedName>
    <definedName name="\4TB" localSheetId="11">#N/A</definedName>
    <definedName name="\4TB">#REF!</definedName>
    <definedName name="\5BA" localSheetId="11">#N/A</definedName>
    <definedName name="\5BA">#REF!</definedName>
    <definedName name="\5BB" localSheetId="11">#N/A</definedName>
    <definedName name="\5BB">#REF!</definedName>
    <definedName name="\6BA" localSheetId="11">#N/A</definedName>
    <definedName name="\6BA">#REF!</definedName>
    <definedName name="\6BB" localSheetId="11">#N/A</definedName>
    <definedName name="\6BB">#REF!</definedName>
    <definedName name="\6CA" localSheetId="11">#N/A</definedName>
    <definedName name="\6CA">#REF!</definedName>
    <definedName name="\6CB" localSheetId="11">#N/A</definedName>
    <definedName name="\6CB">#REF!</definedName>
    <definedName name="\6LA" localSheetId="11">#N/A</definedName>
    <definedName name="\6LA">#REF!</definedName>
    <definedName name="\6LB" localSheetId="11">#N/A</definedName>
    <definedName name="\6LB">#REF!</definedName>
    <definedName name="\7AA" localSheetId="11">#N/A</definedName>
    <definedName name="\7AA">#REF!</definedName>
    <definedName name="\7AB" localSheetId="11">#N/A</definedName>
    <definedName name="\7AB">#REF!</definedName>
    <definedName name="\85A" localSheetId="11">#N/A</definedName>
    <definedName name="\85A">#REF!</definedName>
    <definedName name="\85B" localSheetId="11">#N/A</definedName>
    <definedName name="\85B">#REF!</definedName>
    <definedName name="\8BA" localSheetId="11">#N/A</definedName>
    <definedName name="\8BA">#REF!</definedName>
    <definedName name="\8BB" localSheetId="11">#N/A</definedName>
    <definedName name="\8BB">#REF!</definedName>
    <definedName name="\8FA" localSheetId="11">#N/A</definedName>
    <definedName name="\8FA">#REF!</definedName>
    <definedName name="\8FB" localSheetId="11">#N/A</definedName>
    <definedName name="\8FB">#REF!</definedName>
    <definedName name="\8TA" localSheetId="11">#N/A</definedName>
    <definedName name="\8TA">#REF!</definedName>
    <definedName name="\8TB" localSheetId="11">#N/A</definedName>
    <definedName name="\8TB">#REF!</definedName>
    <definedName name="\8VA" localSheetId="11">#N/A</definedName>
    <definedName name="\8VA">#REF!</definedName>
    <definedName name="\8VB" localSheetId="11">#N/A</definedName>
    <definedName name="\8VB">#REF!</definedName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i" localSheetId="11">#REF!</definedName>
    <definedName name="\i">#REF!</definedName>
    <definedName name="\j">#N/A</definedName>
    <definedName name="\k">#N/A</definedName>
    <definedName name="\l">#N/A</definedName>
    <definedName name="\m" localSheetId="11">#REF!</definedName>
    <definedName name="\m">#REF!</definedName>
    <definedName name="\MM" localSheetId="11">#REF!</definedName>
    <definedName name="\MM">#REF!</definedName>
    <definedName name="\n" localSheetId="11">#N/A</definedName>
    <definedName name="\n">#REF!</definedName>
    <definedName name="\o">#N/A</definedName>
    <definedName name="\p">#N/A</definedName>
    <definedName name="\q">#N/A</definedName>
    <definedName name="\r">#N/A</definedName>
    <definedName name="\s">#N/A</definedName>
    <definedName name="\t" localSheetId="11">#REF!</definedName>
    <definedName name="\t">#REF!</definedName>
    <definedName name="\TUIKA" localSheetId="11">#REF!</definedName>
    <definedName name="\TUIKA">#REF!</definedName>
    <definedName name="\u" localSheetId="11">#REF!</definedName>
    <definedName name="\u">#REF!</definedName>
    <definedName name="\v">#REF!</definedName>
    <definedName name="\w">#REF!</definedName>
    <definedName name="\x">#N/A</definedName>
    <definedName name="\y" localSheetId="11">#REF!</definedName>
    <definedName name="\y">#REF!</definedName>
    <definedName name="\z">#N/A</definedName>
    <definedName name="_" localSheetId="11">#REF!</definedName>
    <definedName name="_">#REF!</definedName>
    <definedName name="_?" localSheetId="2">BlankMacro1</definedName>
    <definedName name="_?" localSheetId="9">BlankMacro1</definedName>
    <definedName name="_?" localSheetId="11">BlankMacro1</definedName>
    <definedName name="_?" localSheetId="5">BlankMacro1</definedName>
    <definedName name="_?" localSheetId="7">BlankMacro1</definedName>
    <definedName name="_?">BlankMacro1</definedName>
    <definedName name="_??" localSheetId="2">BlankMacro1</definedName>
    <definedName name="_??" localSheetId="9">BlankMacro1</definedName>
    <definedName name="_??" localSheetId="11">BlankMacro1</definedName>
    <definedName name="_??" localSheetId="5">BlankMacro1</definedName>
    <definedName name="_??" localSheetId="7">BlankMacro1</definedName>
    <definedName name="_??">BlankMacro1</definedName>
    <definedName name="_???" localSheetId="11" hidden="1">{#N/A,#N/A,FALSE,"IPEC Stair Step";#N/A,#N/A,FALSE,"Overview";#N/A,#N/A,FALSE,"Supporting Explanations"}</definedName>
    <definedName name="_???" hidden="1">{#N/A,#N/A,FALSE,"IPEC Stair Step";#N/A,#N/A,FALSE,"Overview";#N/A,#N/A,FALSE,"Supporting Explanations"}</definedName>
    <definedName name="_????" localSheetId="11" hidden="1">{#N/A,#N/A,FALSE,"IPEC Stair Step";#N/A,#N/A,FALSE,"Overview";#N/A,#N/A,FALSE,"Supporting Explanations"}</definedName>
    <definedName name="_????" hidden="1">{#N/A,#N/A,FALSE,"IPEC Stair Step";#N/A,#N/A,FALSE,"Overview";#N/A,#N/A,FALSE,"Supporting Explanations"}</definedName>
    <definedName name="_????????" localSheetId="3" hidden="1">{#N/A,#N/A,FALSE,"IPEC Stair Step";#N/A,#N/A,FALSE,"Overview";#N/A,#N/A,FALSE,"Supporting Explanations"}</definedName>
    <definedName name="_????????" localSheetId="8" hidden="1">{#N/A,#N/A,FALSE,"IPEC Stair Step";#N/A,#N/A,FALSE,"Overview";#N/A,#N/A,FALSE,"Supporting Explanations"}</definedName>
    <definedName name="_????????" localSheetId="0" hidden="1">{#N/A,#N/A,FALSE,"IPEC Stair Step";#N/A,#N/A,FALSE,"Overview";#N/A,#N/A,FALSE,"Supporting Explanations"}</definedName>
    <definedName name="_????????" localSheetId="11" hidden="1">{#N/A,#N/A,FALSE,"IPEC Stair Step";#N/A,#N/A,FALSE,"Overview";#N/A,#N/A,FALSE,"Supporting Explanations"}</definedName>
    <definedName name="_????????" localSheetId="5" hidden="1">{#N/A,#N/A,FALSE,"IPEC Stair Step";#N/A,#N/A,FALSE,"Overview";#N/A,#N/A,FALSE,"Supporting Explanations"}</definedName>
    <definedName name="_????????" localSheetId="7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????????" hidden="1">{#N/A,#N/A,FALSE,"IPEC Stair Step";#N/A,#N/A,FALSE,"Overview";#N/A,#N/A,FALSE,"Supporting Explanations"}</definedName>
    <definedName name="_??????1" localSheetId="2">BlankMacro1</definedName>
    <definedName name="_??????1" localSheetId="9">BlankMacro1</definedName>
    <definedName name="_??????1" localSheetId="11">BlankMacro1</definedName>
    <definedName name="_??????1" localSheetId="5">BlankMacro1</definedName>
    <definedName name="_??????1" localSheetId="7">BlankMacro1</definedName>
    <definedName name="_??????1">BlankMacro1</definedName>
    <definedName name="_??????2" localSheetId="2">BlankMacro1</definedName>
    <definedName name="_??????2" localSheetId="9">BlankMacro1</definedName>
    <definedName name="_??????2" localSheetId="11">BlankMacro1</definedName>
    <definedName name="_??????2" localSheetId="5">BlankMacro1</definedName>
    <definedName name="_??????2" localSheetId="7">BlankMacro1</definedName>
    <definedName name="_??????2">BlankMacro1</definedName>
    <definedName name="_??????3" localSheetId="2">BlankMacro1</definedName>
    <definedName name="_??????3" localSheetId="9">BlankMacro1</definedName>
    <definedName name="_??????3" localSheetId="11">BlankMacro1</definedName>
    <definedName name="_??????3" localSheetId="5">BlankMacro1</definedName>
    <definedName name="_??????3" localSheetId="7">BlankMacro1</definedName>
    <definedName name="_??????3">BlankMacro1</definedName>
    <definedName name="_??????4" localSheetId="2">BlankMacro1</definedName>
    <definedName name="_??????4" localSheetId="9">BlankMacro1</definedName>
    <definedName name="_??????4" localSheetId="11">BlankMacro1</definedName>
    <definedName name="_??????4" localSheetId="5">BlankMacro1</definedName>
    <definedName name="_??????4" localSheetId="7">BlankMacro1</definedName>
    <definedName name="_??????4">BlankMacro1</definedName>
    <definedName name="_??????5" localSheetId="2">BlankMacro1</definedName>
    <definedName name="_??????5" localSheetId="9">BlankMacro1</definedName>
    <definedName name="_??????5" localSheetId="11">BlankMacro1</definedName>
    <definedName name="_??????5" localSheetId="5">BlankMacro1</definedName>
    <definedName name="_??????5" localSheetId="7">BlankMacro1</definedName>
    <definedName name="_??????5">BlankMacro1</definedName>
    <definedName name="_??????6" localSheetId="2">BlankMacro1</definedName>
    <definedName name="_??????6" localSheetId="9">BlankMacro1</definedName>
    <definedName name="_??????6" localSheetId="11">BlankMacro1</definedName>
    <definedName name="_??????6" localSheetId="5">BlankMacro1</definedName>
    <definedName name="_??????6" localSheetId="7">BlankMacro1</definedName>
    <definedName name="_??????6">BlankMacro1</definedName>
    <definedName name="_??__2_" localSheetId="11">#REF!</definedName>
    <definedName name="_??__2_">#REF!</definedName>
    <definedName name="_?‘?‘?‘" hidden="1">{#N/A,#N/A,FALSE,"IPEC Stair Step";#N/A,#N/A,FALSE,"Overview";#N/A,#N/A,FALSE,"Supporting Explanations"}</definedName>
    <definedName name="_?Z???N?g">"?{?^?“ 22"</definedName>
    <definedName name="_\Z">#REF!</definedName>
    <definedName name="__" localSheetId="11">#REF!</definedName>
    <definedName name="__">#REF!</definedName>
    <definedName name="__?" hidden="1">{#N/A,#N/A,TRUE,"??"}</definedName>
    <definedName name="_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_???" localSheetId="11" hidden="1">{#N/A,#N/A,FALSE,"IPEC Stair Step";#N/A,#N/A,FALSE,"Overview";#N/A,#N/A,FALSE,"Supporting Explanations"}</definedName>
    <definedName name="__???" hidden="1">{#N/A,#N/A,FALSE,"IPEC Stair Step";#N/A,#N/A,FALSE,"Overview";#N/A,#N/A,FALSE,"Supporting Explanations"}</definedName>
    <definedName name="__????" localSheetId="11" hidden="1">{#N/A,#N/A,FALSE,"IPEC Stair Step";#N/A,#N/A,FALSE,"Overview";#N/A,#N/A,FALSE,"Supporting Explanations"}</definedName>
    <definedName name="__????" hidden="1">{#N/A,#N/A,FALSE,"IPEC Stair Step";#N/A,#N/A,FALSE,"Overview";#N/A,#N/A,FALSE,"Supporting Explanations"}</definedName>
    <definedName name="__??????" hidden="1">{#N/A,#N/A,FALSE,"???,??";#N/A,#N/A,FALSE,"????";#N/A,#N/A,FALSE,"???";#N/A,#N/A,FALSE,"??";#N/A,#N/A,FALSE,"??";#N/A,#N/A,FALSE,"??";#N/A,#N/A,FALSE,"??";#N/A,#N/A,FALSE,"???";#N/A,#N/A,FALSE,"??";#N/A,#N/A,FALSE,"??";#N/A,#N/A,FALSE,"??";#N/A,#N/A,FALSE,"??";#N/A,#N/A,FALSE,"????";#N/A,#N/A,FALSE,"??????";#N/A,#N/A,FALSE,"????"}</definedName>
    <definedName name="__????????" localSheetId="3" hidden="1">{#N/A,#N/A,FALSE,"IPEC Stair Step";#N/A,#N/A,FALSE,"Overview";#N/A,#N/A,FALSE,"Supporting Explanations"}</definedName>
    <definedName name="__????????" localSheetId="8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????????" localSheetId="11" hidden="1">{#N/A,#N/A,FALSE,"IPEC Stair Step";#N/A,#N/A,FALSE,"Overview";#N/A,#N/A,FALSE,"Supporting Explanations"}</definedName>
    <definedName name="__????????" localSheetId="5" hidden="1">{#N/A,#N/A,FALSE,"IPEC Stair Step";#N/A,#N/A,FALSE,"Overview";#N/A,#N/A,FALSE,"Supporting Explanations"}</definedName>
    <definedName name="__????????" localSheetId="7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?????????">#REF!</definedName>
    <definedName name="__??__2_">#REF!</definedName>
    <definedName name="__?‘?‘?‘" hidden="1">{#N/A,#N/A,FALSE,"IPEC Stair Step";#N/A,#N/A,FALSE,"Overview";#N/A,#N/A,FALSE,"Supporting Explanations"}</definedName>
    <definedName name="__?Z???N?g">"?{?^?“ 22"</definedName>
    <definedName name="___???" localSheetId="11" hidden="1">{#N/A,#N/A,FALSE,"IPEC Stair Step";#N/A,#N/A,FALSE,"Overview";#N/A,#N/A,FALSE,"Supporting Explanations"}</definedName>
    <definedName name="___???" hidden="1">{#N/A,#N/A,FALSE,"IPEC Stair Step";#N/A,#N/A,FALSE,"Overview";#N/A,#N/A,FALSE,"Supporting Explanations"}</definedName>
    <definedName name="___????" localSheetId="11" hidden="1">{#N/A,#N/A,FALSE,"IPEC Stair Step";#N/A,#N/A,FALSE,"Overview";#N/A,#N/A,FALSE,"Supporting Explanations"}</definedName>
    <definedName name="___????" hidden="1">{#N/A,#N/A,FALSE,"IPEC Stair Step";#N/A,#N/A,FALSE,"Overview";#N/A,#N/A,FALSE,"Supporting Explanations"}</definedName>
    <definedName name="___?????" localSheetId="2">BlankMacro1</definedName>
    <definedName name="___?????" localSheetId="9">BlankMacro1</definedName>
    <definedName name="___?????" localSheetId="11">BlankMacro1</definedName>
    <definedName name="___?????" localSheetId="5">BlankMacro1</definedName>
    <definedName name="___?????" localSheetId="7">BlankMacro1</definedName>
    <definedName name="___?????">BlankMacro1</definedName>
    <definedName name="___????????" localSheetId="3" hidden="1">{#N/A,#N/A,FALSE,"IPEC Stair Step";#N/A,#N/A,FALSE,"Overview";#N/A,#N/A,FALSE,"Supporting Explanations"}</definedName>
    <definedName name="___????????" localSheetId="8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????????" localSheetId="11" hidden="1">{#N/A,#N/A,FALSE,"IPEC Stair Step";#N/A,#N/A,FALSE,"Overview";#N/A,#N/A,FALSE,"Supporting Explanations"}</definedName>
    <definedName name="___????????" localSheetId="5" hidden="1">{#N/A,#N/A,FALSE,"IPEC Stair Step";#N/A,#N/A,FALSE,"Overview";#N/A,#N/A,FALSE,"Supporting Explanations"}</definedName>
    <definedName name="___????????" localSheetId="7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?‘?‘?‘" hidden="1">{#N/A,#N/A,FALSE,"IPEC Stair Step";#N/A,#N/A,FALSE,"Overview";#N/A,#N/A,FALSE,"Supporting Explanations"}</definedName>
    <definedName name="___?Z???N?g">"?{?^?“ 22"</definedName>
    <definedName name="____?" localSheetId="2">BlankMacro1</definedName>
    <definedName name="____?" localSheetId="9">BlankMacro1</definedName>
    <definedName name="____?" localSheetId="11">BlankMacro1</definedName>
    <definedName name="____?" localSheetId="5">BlankMacro1</definedName>
    <definedName name="____?" localSheetId="7">BlankMacro1</definedName>
    <definedName name="____?">BlankMacro1</definedName>
    <definedName name="____??" localSheetId="2">BlankMacro1</definedName>
    <definedName name="____??" localSheetId="9">BlankMacro1</definedName>
    <definedName name="____??" localSheetId="11">BlankMacro1</definedName>
    <definedName name="____??" localSheetId="5">BlankMacro1</definedName>
    <definedName name="____??" localSheetId="7">BlankMacro1</definedName>
    <definedName name="____??">BlankMacro1</definedName>
    <definedName name="____???" localSheetId="2">BlankMacro1</definedName>
    <definedName name="____???" localSheetId="9">BlankMacro1</definedName>
    <definedName name="____???" localSheetId="11">BlankMacro1</definedName>
    <definedName name="____???" localSheetId="5">BlankMacro1</definedName>
    <definedName name="____???" localSheetId="7">BlankMacro1</definedName>
    <definedName name="____???">BlankMacro1</definedName>
    <definedName name="____????" localSheetId="2">BlankMacro1</definedName>
    <definedName name="____????" localSheetId="9">BlankMacro1</definedName>
    <definedName name="____????" localSheetId="11">BlankMacro1</definedName>
    <definedName name="____????" localSheetId="5">BlankMacro1</definedName>
    <definedName name="____????" localSheetId="7">BlankMacro1</definedName>
    <definedName name="____????">BlankMacro1</definedName>
    <definedName name="____????????" localSheetId="3" hidden="1">{#N/A,#N/A,FALSE,"IPEC Stair Step";#N/A,#N/A,FALSE,"Overview";#N/A,#N/A,FALSE,"Supporting Explanations"}</definedName>
    <definedName name="____????????" localSheetId="8" hidden="1">{#N/A,#N/A,FALSE,"IPEC Stair Step";#N/A,#N/A,FALSE,"Overview";#N/A,#N/A,FALSE,"Supporting Explanations"}</definedName>
    <definedName name="____????????" localSheetId="0" hidden="1">{#N/A,#N/A,FALSE,"IPEC Stair Step";#N/A,#N/A,FALSE,"Overview";#N/A,#N/A,FALSE,"Supporting Explanations"}</definedName>
    <definedName name="____????????" localSheetId="11" hidden="1">{#N/A,#N/A,FALSE,"IPEC Stair Step";#N/A,#N/A,FALSE,"Overview";#N/A,#N/A,FALSE,"Supporting Explanations"}</definedName>
    <definedName name="____????????" localSheetId="5" hidden="1">{#N/A,#N/A,FALSE,"IPEC Stair Step";#N/A,#N/A,FALSE,"Overview";#N/A,#N/A,FALSE,"Supporting Explanations"}</definedName>
    <definedName name="____????????" localSheetId="7" hidden="1">{#N/A,#N/A,FALSE,"IPEC Stair Step";#N/A,#N/A,FALSE,"Overview";#N/A,#N/A,FALSE,"Supporting Explanations"}</definedName>
    <definedName name="____????????" localSheetId="1" hidden="1">{#N/A,#N/A,FALSE,"IPEC Stair Step";#N/A,#N/A,FALSE,"Overview";#N/A,#N/A,FALSE,"Supporting Explanations"}</definedName>
    <definedName name="____????????" hidden="1">{#N/A,#N/A,FALSE,"IPEC Stair Step";#N/A,#N/A,FALSE,"Overview";#N/A,#N/A,FALSE,"Supporting Explanations"}</definedName>
    <definedName name="____??????1" localSheetId="2">BlankMacro1</definedName>
    <definedName name="____??????1" localSheetId="9">BlankMacro1</definedName>
    <definedName name="____??????1" localSheetId="11">BlankMacro1</definedName>
    <definedName name="____??????1" localSheetId="5">BlankMacro1</definedName>
    <definedName name="____??????1" localSheetId="7">BlankMacro1</definedName>
    <definedName name="____??????1">BlankMacro1</definedName>
    <definedName name="____??????2" localSheetId="2">BlankMacro1</definedName>
    <definedName name="____??????2" localSheetId="9">BlankMacro1</definedName>
    <definedName name="____??????2" localSheetId="11">BlankMacro1</definedName>
    <definedName name="____??????2" localSheetId="5">BlankMacro1</definedName>
    <definedName name="____??????2" localSheetId="7">BlankMacro1</definedName>
    <definedName name="____??????2">BlankMacro1</definedName>
    <definedName name="____??????3" localSheetId="2">BlankMacro1</definedName>
    <definedName name="____??????3" localSheetId="9">BlankMacro1</definedName>
    <definedName name="____??????3" localSheetId="11">BlankMacro1</definedName>
    <definedName name="____??????3" localSheetId="5">BlankMacro1</definedName>
    <definedName name="____??????3" localSheetId="7">BlankMacro1</definedName>
    <definedName name="____??????3">BlankMacro1</definedName>
    <definedName name="____??????4" localSheetId="2">BlankMacro1</definedName>
    <definedName name="____??????4" localSheetId="9">BlankMacro1</definedName>
    <definedName name="____??????4" localSheetId="11">BlankMacro1</definedName>
    <definedName name="____??????4" localSheetId="5">BlankMacro1</definedName>
    <definedName name="____??????4" localSheetId="7">BlankMacro1</definedName>
    <definedName name="____??????4">BlankMacro1</definedName>
    <definedName name="____??????5" localSheetId="2">BlankMacro1</definedName>
    <definedName name="____??????5" localSheetId="9">BlankMacro1</definedName>
    <definedName name="____??????5" localSheetId="11">BlankMacro1</definedName>
    <definedName name="____??????5" localSheetId="5">BlankMacro1</definedName>
    <definedName name="____??????5" localSheetId="7">BlankMacro1</definedName>
    <definedName name="____??????5">BlankMacro1</definedName>
    <definedName name="____??????6" localSheetId="2">BlankMacro1</definedName>
    <definedName name="____??????6" localSheetId="9">BlankMacro1</definedName>
    <definedName name="____??????6" localSheetId="11">BlankMacro1</definedName>
    <definedName name="____??????6" localSheetId="5">BlankMacro1</definedName>
    <definedName name="____??????6" localSheetId="7">BlankMacro1</definedName>
    <definedName name="____??????6">BlankMacro1</definedName>
    <definedName name="____?‘?‘?‘" hidden="1">{#N/A,#N/A,FALSE,"IPEC Stair Step";#N/A,#N/A,FALSE,"Overview";#N/A,#N/A,FALSE,"Supporting Explanations"}</definedName>
    <definedName name="____?Z???N?g">"?{?^?“ 22"</definedName>
    <definedName name="_____????????" localSheetId="3" hidden="1">{#N/A,#N/A,FALSE,"IPEC Stair Step";#N/A,#N/A,FALSE,"Overview";#N/A,#N/A,FALSE,"Supporting Explanations"}</definedName>
    <definedName name="_____????????" localSheetId="8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????????" localSheetId="11" hidden="1">{#N/A,#N/A,FALSE,"IPEC Stair Step";#N/A,#N/A,FALSE,"Overview";#N/A,#N/A,FALSE,"Supporting Explanations"}</definedName>
    <definedName name="_____????????" localSheetId="5" hidden="1">{#N/A,#N/A,FALSE,"IPEC Stair Step";#N/A,#N/A,FALSE,"Overview";#N/A,#N/A,FALSE,"Supporting Explanations"}</definedName>
    <definedName name="_____????????" localSheetId="7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?‘?‘?‘" hidden="1">{#N/A,#N/A,FALSE,"IPEC Stair Step";#N/A,#N/A,FALSE,"Overview";#N/A,#N/A,FALSE,"Supporting Explanations"}</definedName>
    <definedName name="_____?Z???N?g">"?{?^?“ 22"</definedName>
    <definedName name="______????????" localSheetId="11" hidden="1">{#N/A,#N/A,FALSE,"IPEC Stair Step";#N/A,#N/A,FALSE,"Overview";#N/A,#N/A,FALSE,"Supporting Explanations"}</definedName>
    <definedName name="______????????" hidden="1">{#N/A,#N/A,FALSE,"IPEC Stair Step";#N/A,#N/A,FALSE,"Overview";#N/A,#N/A,FALSE,"Supporting Explanations"}</definedName>
    <definedName name="______?‘?‘?‘" hidden="1">{#N/A,#N/A,FALSE,"IPEC Stair Step";#N/A,#N/A,FALSE,"Overview";#N/A,#N/A,FALSE,"Supporting Explanations"}</definedName>
    <definedName name="______?Z???N?g">"?{?^?“ 22"</definedName>
    <definedName name="_______????????" localSheetId="3" hidden="1">{#N/A,#N/A,FALSE,"IPEC Stair Step";#N/A,#N/A,FALSE,"Overview";#N/A,#N/A,FALSE,"Supporting Explanations"}</definedName>
    <definedName name="_______????????" localSheetId="8" hidden="1">{#N/A,#N/A,FALSE,"IPEC Stair Step";#N/A,#N/A,FALSE,"Overview";#N/A,#N/A,FALSE,"Supporting Explanations"}</definedName>
    <definedName name="_______????????" localSheetId="0" hidden="1">{#N/A,#N/A,FALSE,"IPEC Stair Step";#N/A,#N/A,FALSE,"Overview";#N/A,#N/A,FALSE,"Supporting Explanations"}</definedName>
    <definedName name="_______????????" localSheetId="11" hidden="1">{#N/A,#N/A,FALSE,"IPEC Stair Step";#N/A,#N/A,FALSE,"Overview";#N/A,#N/A,FALSE,"Supporting Explanations"}</definedName>
    <definedName name="_______????????" localSheetId="5" hidden="1">{#N/A,#N/A,FALSE,"IPEC Stair Step";#N/A,#N/A,FALSE,"Overview";#N/A,#N/A,FALSE,"Supporting Explanations"}</definedName>
    <definedName name="_______????????" localSheetId="7" hidden="1">{#N/A,#N/A,FALSE,"IPEC Stair Step";#N/A,#N/A,FALSE,"Overview";#N/A,#N/A,FALSE,"Supporting Explanations"}</definedName>
    <definedName name="_______????????" localSheetId="1" hidden="1">{#N/A,#N/A,FALSE,"IPEC Stair Step";#N/A,#N/A,FALSE,"Overview";#N/A,#N/A,FALSE,"Supporting Explanations"}</definedName>
    <definedName name="_______????????" hidden="1">{#N/A,#N/A,FALSE,"IPEC Stair Step";#N/A,#N/A,FALSE,"Overview";#N/A,#N/A,FALSE,"Supporting Explanations"}</definedName>
    <definedName name="_______?‘?‘?‘" hidden="1">{#N/A,#N/A,FALSE,"IPEC Stair Step";#N/A,#N/A,FALSE,"Overview";#N/A,#N/A,FALSE,"Supporting Explanations"}</definedName>
    <definedName name="_______?Z???N?g">"?{?^?“ 22"</definedName>
    <definedName name="________????????" localSheetId="11" hidden="1">{#N/A,#N/A,FALSE,"IPEC Stair Step";#N/A,#N/A,FALSE,"Overview";#N/A,#N/A,FALSE,"Supporting Explanations"}</definedName>
    <definedName name="________????????" hidden="1">{#N/A,#N/A,FALSE,"IPEC Stair Step";#N/A,#N/A,FALSE,"Overview";#N/A,#N/A,FALSE,"Supporting Explanations"}</definedName>
    <definedName name="________?Z???N?g">"?{?^?“ 22"</definedName>
    <definedName name="_________????????" localSheetId="11" hidden="1">{#N/A,#N/A,FALSE,"IPEC Stair Step";#N/A,#N/A,FALSE,"Overview";#N/A,#N/A,FALSE,"Supporting Explanations"}</definedName>
    <definedName name="_________????????" hidden="1">{#N/A,#N/A,FALSE,"IPEC Stair Step";#N/A,#N/A,FALSE,"Overview";#N/A,#N/A,FALSE,"Supporting Explanations"}</definedName>
    <definedName name="_________?‘?‘?‘" hidden="1">{#N/A,#N/A,FALSE,"IPEC Stair Step";#N/A,#N/A,FALSE,"Overview";#N/A,#N/A,FALSE,"Supporting Explanations"}</definedName>
    <definedName name="_________?Z???N?g">"?{?^?“ 22"</definedName>
    <definedName name="__________????????" localSheetId="11" hidden="1">{#N/A,#N/A,FALSE,"IPEC Stair Step";#N/A,#N/A,FALSE,"Overview";#N/A,#N/A,FALSE,"Supporting Explanations"}</definedName>
    <definedName name="__________????????" hidden="1">{#N/A,#N/A,FALSE,"IPEC Stair Step";#N/A,#N/A,FALSE,"Overview";#N/A,#N/A,FALSE,"Supporting Explanations"}</definedName>
    <definedName name="__________?Z???N?g">"?{?^?“ 22"</definedName>
    <definedName name="___________????????" hidden="1">{#N/A,#N/A,FALSE,"IPEC Stair Step";#N/A,#N/A,FALSE,"Overview";#N/A,#N/A,FALSE,"Supporting Explanations"}</definedName>
    <definedName name="____________????????" localSheetId="3" hidden="1">{#N/A,#N/A,FALSE,"IPEC Stair Step";#N/A,#N/A,FALSE,"Overview";#N/A,#N/A,FALSE,"Supporting Explanations"}</definedName>
    <definedName name="____________????????" localSheetId="8" hidden="1">{#N/A,#N/A,FALSE,"IPEC Stair Step";#N/A,#N/A,FALSE,"Overview";#N/A,#N/A,FALSE,"Supporting Explanations"}</definedName>
    <definedName name="____________????????" localSheetId="0" hidden="1">{#N/A,#N/A,FALSE,"IPEC Stair Step";#N/A,#N/A,FALSE,"Overview";#N/A,#N/A,FALSE,"Supporting Explanations"}</definedName>
    <definedName name="____________????????" localSheetId="5" hidden="1">{#N/A,#N/A,FALSE,"IPEC Stair Step";#N/A,#N/A,FALSE,"Overview";#N/A,#N/A,FALSE,"Supporting Explanations"}</definedName>
    <definedName name="____________????????" localSheetId="7" hidden="1">{#N/A,#N/A,FALSE,"IPEC Stair Step";#N/A,#N/A,FALSE,"Overview";#N/A,#N/A,FALSE,"Supporting Explanations"}</definedName>
    <definedName name="____________????????" localSheetId="1" hidden="1">{#N/A,#N/A,FALSE,"IPEC Stair Step";#N/A,#N/A,FALSE,"Overview";#N/A,#N/A,FALSE,"Supporting Explanations"}</definedName>
    <definedName name="____________????????" hidden="1">{#N/A,#N/A,FALSE,"IPEC Stair Step";#N/A,#N/A,FALSE,"Overview";#N/A,#N/A,FALSE,"Supporting Explanations"}</definedName>
    <definedName name="_____________????????" localSheetId="3" hidden="1">{#N/A,#N/A,FALSE,"IPEC Stair Step";#N/A,#N/A,FALSE,"Overview";#N/A,#N/A,FALSE,"Supporting Explanations"}</definedName>
    <definedName name="_____________????????" localSheetId="8" hidden="1">{#N/A,#N/A,FALSE,"IPEC Stair Step";#N/A,#N/A,FALSE,"Overview";#N/A,#N/A,FALSE,"Supporting Explanations"}</definedName>
    <definedName name="_____________????????" localSheetId="0" hidden="1">{#N/A,#N/A,FALSE,"IPEC Stair Step";#N/A,#N/A,FALSE,"Overview";#N/A,#N/A,FALSE,"Supporting Explanations"}</definedName>
    <definedName name="_____________????????" localSheetId="5" hidden="1">{#N/A,#N/A,FALSE,"IPEC Stair Step";#N/A,#N/A,FALSE,"Overview";#N/A,#N/A,FALSE,"Supporting Explanations"}</definedName>
    <definedName name="_____________????????" localSheetId="7" hidden="1">{#N/A,#N/A,FALSE,"IPEC Stair Step";#N/A,#N/A,FALSE,"Overview";#N/A,#N/A,FALSE,"Supporting Explanations"}</definedName>
    <definedName name="_____________????????" localSheetId="1" hidden="1">{#N/A,#N/A,FALSE,"IPEC Stair Step";#N/A,#N/A,FALSE,"Overview";#N/A,#N/A,FALSE,"Supporting Explanations"}</definedName>
    <definedName name="_____________????????" hidden="1">{#N/A,#N/A,FALSE,"IPEC Stair Step";#N/A,#N/A,FALSE,"Overview";#N/A,#N/A,FALSE,"Supporting Explanations"}</definedName>
    <definedName name="______________????????" hidden="1">{#N/A,#N/A,FALSE,"IPEC Stair Step";#N/A,#N/A,FALSE,"Overview";#N/A,#N/A,FALSE,"Supporting Explanations"}</definedName>
    <definedName name="_______________????????" hidden="1">{#N/A,#N/A,FALSE,"IPEC Stair Step";#N/A,#N/A,FALSE,"Overview";#N/A,#N/A,FALSE,"Supporting Explanations"}</definedName>
    <definedName name="________________????????" hidden="1">{#N/A,#N/A,FALSE,"IPEC Stair Step";#N/A,#N/A,FALSE,"Overview";#N/A,#N/A,FALSE,"Supporting Explanations"}</definedName>
    <definedName name="_________________????????" hidden="1">{#N/A,#N/A,FALSE,"IPEC Stair Step";#N/A,#N/A,FALSE,"Overview";#N/A,#N/A,FALSE,"Supporting Explanations"}</definedName>
    <definedName name="__________________????????" hidden="1">{#N/A,#N/A,FALSE,"IPEC Stair Step";#N/A,#N/A,FALSE,"Overview";#N/A,#N/A,FALSE,"Supporting Explanations"}</definedName>
    <definedName name="___________________????????" hidden="1">{#N/A,#N/A,FALSE,"IPEC Stair Step";#N/A,#N/A,FALSE,"Overview";#N/A,#N/A,FALSE,"Supporting Explanations"}</definedName>
    <definedName name="____________________????????" hidden="1">{#N/A,#N/A,FALSE,"IPEC Stair Step";#N/A,#N/A,FALSE,"Overview";#N/A,#N/A,FALSE,"Supporting Explanations"}</definedName>
    <definedName name="_____________________????????" hidden="1">{#N/A,#N/A,FALSE,"IPEC Stair Step";#N/A,#N/A,FALSE,"Overview";#N/A,#N/A,FALSE,"Supporting Explanations"}</definedName>
    <definedName name="______________________????????" hidden="1">{#N/A,#N/A,FALSE,"IPEC Stair Step";#N/A,#N/A,FALSE,"Overview";#N/A,#N/A,FALSE,"Supporting Explanations"}</definedName>
    <definedName name="_______________________????????" hidden="1">{#N/A,#N/A,FALSE,"IPEC Stair Step";#N/A,#N/A,FALSE,"Overview";#N/A,#N/A,FALSE,"Supporting Explanations"}</definedName>
    <definedName name="________________________????????" hidden="1">{#N/A,#N/A,FALSE,"IPEC Stair Step";#N/A,#N/A,FALSE,"Overview";#N/A,#N/A,FALSE,"Supporting Explanations"}</definedName>
    <definedName name="_________________________????????" hidden="1">{#N/A,#N/A,FALSE,"IPEC Stair Step";#N/A,#N/A,FALSE,"Overview";#N/A,#N/A,FALSE,"Supporting Explanations"}</definedName>
    <definedName name="__________________________????????" hidden="1">{#N/A,#N/A,FALSE,"IPEC Stair Step";#N/A,#N/A,FALSE,"Overview";#N/A,#N/A,FALSE,"Supporting Explanations"}</definedName>
    <definedName name="___________________________????????" hidden="1">{#N/A,#N/A,FALSE,"IPEC Stair Step";#N/A,#N/A,FALSE,"Overview";#N/A,#N/A,FALSE,"Supporting Explanations"}</definedName>
    <definedName name="____________________________????????" hidden="1">{#N/A,#N/A,FALSE,"IPEC Stair Step";#N/A,#N/A,FALSE,"Overview";#N/A,#N/A,FALSE,"Supporting Explanations"}</definedName>
    <definedName name="_____________________________????????" hidden="1">{#N/A,#N/A,FALSE,"IPEC Stair Step";#N/A,#N/A,FALSE,"Overview";#N/A,#N/A,FALSE,"Supporting Explanations"}</definedName>
    <definedName name="______________________________????????" hidden="1">{#N/A,#N/A,FALSE,"IPEC Stair Step";#N/A,#N/A,FALSE,"Overview";#N/A,#N/A,FALSE,"Supporting Explanations"}</definedName>
    <definedName name="_______________________________????????" hidden="1">{#N/A,#N/A,FALSE,"IPEC Stair Step";#N/A,#N/A,FALSE,"Overview";#N/A,#N/A,FALSE,"Supporting Explanations"}</definedName>
    <definedName name="________________________________????????" hidden="1">{#N/A,#N/A,FALSE,"IPEC Stair Step";#N/A,#N/A,FALSE,"Overview";#N/A,#N/A,FALSE,"Supporting Explanations"}</definedName>
    <definedName name="_________________________________????????" hidden="1">{#N/A,#N/A,FALSE,"IPEC Stair Step";#N/A,#N/A,FALSE,"Overview";#N/A,#N/A,FALSE,"Supporting Explanations"}</definedName>
    <definedName name="__________________________________????????" hidden="1">{#N/A,#N/A,FALSE,"IPEC Stair Step";#N/A,#N/A,FALSE,"Overview";#N/A,#N/A,FALSE,"Supporting Explanations"}</definedName>
    <definedName name="___________________________________????????" hidden="1">{#N/A,#N/A,FALSE,"IPEC Stair Step";#N/A,#N/A,FALSE,"Overview";#N/A,#N/A,FALSE,"Supporting Explanations"}</definedName>
    <definedName name="____________________________________????????" hidden="1">{#N/A,#N/A,FALSE,"IPEC Stair Step";#N/A,#N/A,FALSE,"Overview";#N/A,#N/A,FALSE,"Supporting Explanations"}</definedName>
    <definedName name="_____________________________________????????" hidden="1">{#N/A,#N/A,FALSE,"IPEC Stair Step";#N/A,#N/A,FALSE,"Overview";#N/A,#N/A,FALSE,"Supporting Explanations"}</definedName>
    <definedName name="______________________________________????????" hidden="1">{#N/A,#N/A,FALSE,"IPEC Stair Step";#N/A,#N/A,FALSE,"Overview";#N/A,#N/A,FALSE,"Supporting Explanations"}</definedName>
    <definedName name="_______________________________________????????" hidden="1">{#N/A,#N/A,FALSE,"IPEC Stair Step";#N/A,#N/A,FALSE,"Overview";#N/A,#N/A,FALSE,"Supporting Explanations"}</definedName>
    <definedName name="________________________________________????????" hidden="1">{#N/A,#N/A,FALSE,"IPEC Stair Step";#N/A,#N/A,FALSE,"Overview";#N/A,#N/A,FALSE,"Supporting Explanations"}</definedName>
    <definedName name="_________________________________________????????" hidden="1">{#N/A,#N/A,FALSE,"IPEC Stair Step";#N/A,#N/A,FALSE,"Overview";#N/A,#N/A,FALSE,"Supporting Explanations"}</definedName>
    <definedName name="__________________________________________????????" hidden="1">{#N/A,#N/A,FALSE,"IPEC Stair Step";#N/A,#N/A,FALSE,"Overview";#N/A,#N/A,FALSE,"Supporting Explanations"}</definedName>
    <definedName name="___________________________________________????????" hidden="1">{#N/A,#N/A,FALSE,"IPEC Stair Step";#N/A,#N/A,FALSE,"Overview";#N/A,#N/A,FALSE,"Supporting Explanations"}</definedName>
    <definedName name="____________________________________________????????" hidden="1">{#N/A,#N/A,FALSE,"IPEC Stair Step";#N/A,#N/A,FALSE,"Overview";#N/A,#N/A,FALSE,"Supporting Explanations"}</definedName>
    <definedName name="_____________________________________________????????" hidden="1">{#N/A,#N/A,FALSE,"IPEC Stair Step";#N/A,#N/A,FALSE,"Overview";#N/A,#N/A,FALSE,"Supporting Explanations"}</definedName>
    <definedName name="______________________________________________????????" hidden="1">{#N/A,#N/A,FALSE,"IPEC Stair Step";#N/A,#N/A,FALSE,"Overview";#N/A,#N/A,FALSE,"Supporting Explanations"}</definedName>
    <definedName name="_______________________________________________????????" hidden="1">{#N/A,#N/A,FALSE,"IPEC Stair Step";#N/A,#N/A,FALSE,"Overview";#N/A,#N/A,FALSE,"Supporting Explanations"}</definedName>
    <definedName name="________________________________________________????????" hidden="1">{#N/A,#N/A,FALSE,"IPEC Stair Step";#N/A,#N/A,FALSE,"Overview";#N/A,#N/A,FALSE,"Supporting Explanations"}</definedName>
    <definedName name="_________________________________________________????????" hidden="1">{#N/A,#N/A,FALSE,"IPEC Stair Step";#N/A,#N/A,FALSE,"Overview";#N/A,#N/A,FALSE,"Supporting Explanations"}</definedName>
    <definedName name="__________________________________________________????????" hidden="1">{#N/A,#N/A,FALSE,"IPEC Stair Step";#N/A,#N/A,FALSE,"Overview";#N/A,#N/A,FALSE,"Supporting Explanations"}</definedName>
    <definedName name="___________________________________________________????????" hidden="1">{#N/A,#N/A,FALSE,"IPEC Stair Step";#N/A,#N/A,FALSE,"Overview";#N/A,#N/A,FALSE,"Supporting Explanations"}</definedName>
    <definedName name="____________________________________________________????????" hidden="1">{#N/A,#N/A,FALSE,"IPEC Stair Step";#N/A,#N/A,FALSE,"Overview";#N/A,#N/A,FALSE,"Supporting Explanations"}</definedName>
    <definedName name="_____________________________________________________????????" hidden="1">{#N/A,#N/A,FALSE,"IPEC Stair Step";#N/A,#N/A,FALSE,"Overview";#N/A,#N/A,FALSE,"Supporting Explanations"}</definedName>
    <definedName name="______________________________________________________????????" hidden="1">{#N/A,#N/A,FALSE,"IPEC Stair Step";#N/A,#N/A,FALSE,"Overview";#N/A,#N/A,FALSE,"Supporting Explanations"}</definedName>
    <definedName name="_______________________________________________________????????" hidden="1">{#N/A,#N/A,FALSE,"IPEC Stair Step";#N/A,#N/A,FALSE,"Overview";#N/A,#N/A,FALSE,"Supporting Explanations"}</definedName>
    <definedName name="________________________________________________________????????" hidden="1">{#N/A,#N/A,FALSE,"IPEC Stair Step";#N/A,#N/A,FALSE,"Overview";#N/A,#N/A,FALSE,"Supporting Explanations"}</definedName>
    <definedName name="_________________________________________________________????????" hidden="1">{#N/A,#N/A,FALSE,"IPEC Stair Step";#N/A,#N/A,FALSE,"Overview";#N/A,#N/A,FALSE,"Supporting Explanations"}</definedName>
    <definedName name="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____________________________________________????????" hidden="1">{#N/A,#N/A,FALSE,"IPEC Stair Step";#N/A,#N/A,FALSE,"Overview";#N/A,#N/A,FALSE,"Supporting Explanations"}</definedName>
    <definedName name="______________________________________________KKK1" localSheetId="3" hidden="1">#REF!</definedName>
    <definedName name="______________________________________________KKK1" localSheetId="0" hidden="1">#REF!</definedName>
    <definedName name="______________________________________________KKK1" localSheetId="11" hidden="1">#REF!</definedName>
    <definedName name="______________________________________________KKK1" localSheetId="5" hidden="1">#REF!</definedName>
    <definedName name="______________________________________________KKK1" localSheetId="7" hidden="1">#REF!</definedName>
    <definedName name="______________________________________________KKK1" localSheetId="1" hidden="1">#REF!</definedName>
    <definedName name="______________________________________________KKK1" hidden="1">#REF!</definedName>
    <definedName name="______________________________________________KKK2" localSheetId="3" hidden="1">#REF!</definedName>
    <definedName name="______________________________________________KKK2" localSheetId="0" hidden="1">#REF!</definedName>
    <definedName name="______________________________________________KKK2" localSheetId="5" hidden="1">#REF!</definedName>
    <definedName name="______________________________________________KKK2" localSheetId="7" hidden="1">#REF!</definedName>
    <definedName name="______________________________________________KKK2" hidden="1">#REF!</definedName>
    <definedName name="____________________________________________KKK1" localSheetId="3" hidden="1">#REF!</definedName>
    <definedName name="____________________________________________KKK1" localSheetId="0" hidden="1">#REF!</definedName>
    <definedName name="____________________________________________KKK1" localSheetId="5" hidden="1">#REF!</definedName>
    <definedName name="____________________________________________KKK1" localSheetId="7" hidden="1">#REF!</definedName>
    <definedName name="____________________________________________KKK1" hidden="1">#REF!</definedName>
    <definedName name="____________________________________________KKK2" localSheetId="0" hidden="1">#REF!</definedName>
    <definedName name="____________________________________________KKK2" hidden="1">#REF!</definedName>
    <definedName name="__________________________________________FY09" localSheetId="3" hidden="1">{"SEPTEMBER PRINT",#N/A,FALSE,"INV_BKDN";"SEPTEMBER PRINT",#N/A,FALSE,"INV_BKDN"}</definedName>
    <definedName name="__________________________________________FY09" localSheetId="8" hidden="1">{"SEPTEMBER PRINT",#N/A,FALSE,"INV_BKDN";"SEPTEMBER PRINT",#N/A,FALSE,"INV_BKDN"}</definedName>
    <definedName name="__________________________________________FY09" localSheetId="0" hidden="1">{"SEPTEMBER PRINT",#N/A,FALSE,"INV_BKDN";"SEPTEMBER PRINT",#N/A,FALSE,"INV_BKDN"}</definedName>
    <definedName name="__________________________________________FY09" localSheetId="5" hidden="1">{"SEPTEMBER PRINT",#N/A,FALSE,"INV_BKDN";"SEPTEMBER PRINT",#N/A,FALSE,"INV_BKDN"}</definedName>
    <definedName name="__________________________________________FY09" localSheetId="7" hidden="1">{"SEPTEMBER PRINT",#N/A,FALSE,"INV_BKDN";"SEPTEMBER PRINT",#N/A,FALSE,"INV_BKDN"}</definedName>
    <definedName name="__________________________________________FY09" localSheetId="1" hidden="1">{"SEPTEMBER PRINT",#N/A,FALSE,"INV_BKDN";"SEPTEMBER PRINT",#N/A,FALSE,"INV_BKDN"}</definedName>
    <definedName name="__________________________________________FY09" hidden="1">{"SEPTEMBER PRINT",#N/A,FALSE,"INV_BKDN";"SEPTEMBER PRINT",#N/A,FALSE,"INV_BKDN"}</definedName>
    <definedName name="__________________________________________KKK1" localSheetId="0" hidden="1">#REF!</definedName>
    <definedName name="__________________________________________KKK1" hidden="1">#REF!</definedName>
    <definedName name="__________________________________________KKK2" localSheetId="3" hidden="1">#REF!</definedName>
    <definedName name="__________________________________________KKK2" localSheetId="0" hidden="1">#REF!</definedName>
    <definedName name="__________________________________________KKK2" localSheetId="5" hidden="1">#REF!</definedName>
    <definedName name="__________________________________________KKK2" localSheetId="7" hidden="1">#REF!</definedName>
    <definedName name="__________________________________________KKK2" localSheetId="1" hidden="1">#REF!</definedName>
    <definedName name="__________________________________________KKK2" hidden="1">#REF!</definedName>
    <definedName name="________________________________________FY09" localSheetId="3" hidden="1">{"SEPTEMBER PRINT",#N/A,FALSE,"INV_BKDN";"SEPTEMBER PRINT",#N/A,FALSE,"INV_BKDN"}</definedName>
    <definedName name="________________________________________FY09" localSheetId="8" hidden="1">{"SEPTEMBER PRINT",#N/A,FALSE,"INV_BKDN";"SEPTEMBER PRINT",#N/A,FALSE,"INV_BKDN"}</definedName>
    <definedName name="________________________________________FY09" localSheetId="0" hidden="1">{"SEPTEMBER PRINT",#N/A,FALSE,"INV_BKDN";"SEPTEMBER PRINT",#N/A,FALSE,"INV_BKDN"}</definedName>
    <definedName name="________________________________________FY09" localSheetId="5" hidden="1">{"SEPTEMBER PRINT",#N/A,FALSE,"INV_BKDN";"SEPTEMBER PRINT",#N/A,FALSE,"INV_BKDN"}</definedName>
    <definedName name="________________________________________FY09" localSheetId="7" hidden="1">{"SEPTEMBER PRINT",#N/A,FALSE,"INV_BKDN";"SEPTEMBER PRINT",#N/A,FALSE,"INV_BKDN"}</definedName>
    <definedName name="________________________________________FY09" localSheetId="1" hidden="1">{"SEPTEMBER PRINT",#N/A,FALSE,"INV_BKDN";"SEPTEMBER PRINT",#N/A,FALSE,"INV_BKDN"}</definedName>
    <definedName name="________________________________________FY09" hidden="1">{"SEPTEMBER PRINT",#N/A,FALSE,"INV_BKDN";"SEPTEMBER PRINT",#N/A,FALSE,"INV_BKDN"}</definedName>
    <definedName name="________________________________________KKK1" localSheetId="0" hidden="1">#REF!</definedName>
    <definedName name="________________________________________KKK1" hidden="1">#REF!</definedName>
    <definedName name="________________________________________KKK2" localSheetId="3" hidden="1">#REF!</definedName>
    <definedName name="________________________________________KKK2" localSheetId="0" hidden="1">#REF!</definedName>
    <definedName name="________________________________________KKK2" localSheetId="5" hidden="1">#REF!</definedName>
    <definedName name="________________________________________KKK2" localSheetId="7" hidden="1">#REF!</definedName>
    <definedName name="________________________________________KKK2" localSheetId="1" hidden="1">#REF!</definedName>
    <definedName name="________________________________________KKK2" hidden="1">#REF!</definedName>
    <definedName name="_______________________________________KKK1" localSheetId="3" hidden="1">#REF!</definedName>
    <definedName name="_______________________________________KKK1" localSheetId="0" hidden="1">#REF!</definedName>
    <definedName name="_______________________________________KKK1" localSheetId="5" hidden="1">#REF!</definedName>
    <definedName name="_______________________________________KKK1" localSheetId="7" hidden="1">#REF!</definedName>
    <definedName name="_______________________________________KKK1" localSheetId="1" hidden="1">#REF!</definedName>
    <definedName name="_______________________________________KKK1" hidden="1">#REF!</definedName>
    <definedName name="_______________________________________KKK2" localSheetId="0" hidden="1">#REF!</definedName>
    <definedName name="_______________________________________KKK2" hidden="1">#REF!</definedName>
    <definedName name="______________________________________FY09" localSheetId="3" hidden="1">{"SEPTEMBER PRINT",#N/A,FALSE,"INV_BKDN";"SEPTEMBER PRINT",#N/A,FALSE,"INV_BKDN"}</definedName>
    <definedName name="______________________________________FY09" localSheetId="8" hidden="1">{"SEPTEMBER PRINT",#N/A,FALSE,"INV_BKDN";"SEPTEMBER PRINT",#N/A,FALSE,"INV_BKDN"}</definedName>
    <definedName name="______________________________________FY09" localSheetId="0" hidden="1">{"SEPTEMBER PRINT",#N/A,FALSE,"INV_BKDN";"SEPTEMBER PRINT",#N/A,FALSE,"INV_BKDN"}</definedName>
    <definedName name="______________________________________FY09" localSheetId="5" hidden="1">{"SEPTEMBER PRINT",#N/A,FALSE,"INV_BKDN";"SEPTEMBER PRINT",#N/A,FALSE,"INV_BKDN"}</definedName>
    <definedName name="______________________________________FY09" localSheetId="7" hidden="1">{"SEPTEMBER PRINT",#N/A,FALSE,"INV_BKDN";"SEPTEMBER PRINT",#N/A,FALSE,"INV_BKDN"}</definedName>
    <definedName name="______________________________________FY09" localSheetId="1" hidden="1">{"SEPTEMBER PRINT",#N/A,FALSE,"INV_BKDN";"SEPTEMBER PRINT",#N/A,FALSE,"INV_BKDN"}</definedName>
    <definedName name="______________________________________FY09" hidden="1">{"SEPTEMBER PRINT",#N/A,FALSE,"INV_BKDN";"SEPTEMBER PRINT",#N/A,FALSE,"INV_BKDN"}</definedName>
    <definedName name="______________________________________KKK1" localSheetId="0" hidden="1">#REF!</definedName>
    <definedName name="______________________________________KKK1" hidden="1">#REF!</definedName>
    <definedName name="______________________________________KKK2" localSheetId="3" hidden="1">#REF!</definedName>
    <definedName name="______________________________________KKK2" localSheetId="0" hidden="1">#REF!</definedName>
    <definedName name="______________________________________KKK2" localSheetId="5" hidden="1">#REF!</definedName>
    <definedName name="______________________________________KKK2" localSheetId="7" hidden="1">#REF!</definedName>
    <definedName name="______________________________________KKK2" localSheetId="1" hidden="1">#REF!</definedName>
    <definedName name="______________________________________KKK2" hidden="1">#REF!</definedName>
    <definedName name="_____________________________________KKK1" localSheetId="3" hidden="1">#REF!</definedName>
    <definedName name="_____________________________________KKK1" localSheetId="0" hidden="1">#REF!</definedName>
    <definedName name="_____________________________________KKK1" localSheetId="5" hidden="1">#REF!</definedName>
    <definedName name="_____________________________________KKK1" localSheetId="7" hidden="1">#REF!</definedName>
    <definedName name="_____________________________________KKK1" localSheetId="1" hidden="1">#REF!</definedName>
    <definedName name="_____________________________________KKK1" hidden="1">#REF!</definedName>
    <definedName name="_____________________________________KKK2" localSheetId="0" hidden="1">#REF!</definedName>
    <definedName name="_____________________________________KKK2" hidden="1">#REF!</definedName>
    <definedName name="____________________________________FY09" localSheetId="3" hidden="1">{"SEPTEMBER PRINT",#N/A,FALSE,"INV_BKDN";"SEPTEMBER PRINT",#N/A,FALSE,"INV_BKDN"}</definedName>
    <definedName name="____________________________________FY09" localSheetId="8" hidden="1">{"SEPTEMBER PRINT",#N/A,FALSE,"INV_BKDN";"SEPTEMBER PRINT",#N/A,FALSE,"INV_BKDN"}</definedName>
    <definedName name="____________________________________FY09" localSheetId="0" hidden="1">{"SEPTEMBER PRINT",#N/A,FALSE,"INV_BKDN";"SEPTEMBER PRINT",#N/A,FALSE,"INV_BKDN"}</definedName>
    <definedName name="____________________________________FY09" localSheetId="5" hidden="1">{"SEPTEMBER PRINT",#N/A,FALSE,"INV_BKDN";"SEPTEMBER PRINT",#N/A,FALSE,"INV_BKDN"}</definedName>
    <definedName name="____________________________________FY09" localSheetId="7" hidden="1">{"SEPTEMBER PRINT",#N/A,FALSE,"INV_BKDN";"SEPTEMBER PRINT",#N/A,FALSE,"INV_BKDN"}</definedName>
    <definedName name="____________________________________FY09" localSheetId="1" hidden="1">{"SEPTEMBER PRINT",#N/A,FALSE,"INV_BKDN";"SEPTEMBER PRINT",#N/A,FALSE,"INV_BKDN"}</definedName>
    <definedName name="____________________________________FY09" hidden="1">{"SEPTEMBER PRINT",#N/A,FALSE,"INV_BKDN";"SEPTEMBER PRINT",#N/A,FALSE,"INV_BKDN"}</definedName>
    <definedName name="____________________________________KKK1" localSheetId="0" hidden="1">#REF!</definedName>
    <definedName name="____________________________________KKK1" hidden="1">#REF!</definedName>
    <definedName name="____________________________________KKK2" localSheetId="3" hidden="1">#REF!</definedName>
    <definedName name="____________________________________KKK2" localSheetId="0" hidden="1">#REF!</definedName>
    <definedName name="____________________________________KKK2" localSheetId="5" hidden="1">#REF!</definedName>
    <definedName name="____________________________________KKK2" localSheetId="7" hidden="1">#REF!</definedName>
    <definedName name="____________________________________KKK2" localSheetId="1" hidden="1">#REF!</definedName>
    <definedName name="____________________________________KKK2" hidden="1">#REF!</definedName>
    <definedName name="___________________________________KKK1" localSheetId="3" hidden="1">#REF!</definedName>
    <definedName name="___________________________________KKK1" localSheetId="0" hidden="1">#REF!</definedName>
    <definedName name="___________________________________KKK1" localSheetId="5" hidden="1">#REF!</definedName>
    <definedName name="___________________________________KKK1" localSheetId="7" hidden="1">#REF!</definedName>
    <definedName name="___________________________________KKK1" localSheetId="1" hidden="1">#REF!</definedName>
    <definedName name="___________________________________KKK1" hidden="1">#REF!</definedName>
    <definedName name="___________________________________KKK2" localSheetId="0" hidden="1">#REF!</definedName>
    <definedName name="___________________________________KKK2" hidden="1">#REF!</definedName>
    <definedName name="__________________________________FY09" localSheetId="3" hidden="1">{"SEPTEMBER PRINT",#N/A,FALSE,"INV_BKDN";"SEPTEMBER PRINT",#N/A,FALSE,"INV_BKDN"}</definedName>
    <definedName name="__________________________________FY09" localSheetId="8" hidden="1">{"SEPTEMBER PRINT",#N/A,FALSE,"INV_BKDN";"SEPTEMBER PRINT",#N/A,FALSE,"INV_BKDN"}</definedName>
    <definedName name="__________________________________FY09" localSheetId="0" hidden="1">{"SEPTEMBER PRINT",#N/A,FALSE,"INV_BKDN";"SEPTEMBER PRINT",#N/A,FALSE,"INV_BKDN"}</definedName>
    <definedName name="__________________________________FY09" localSheetId="5" hidden="1">{"SEPTEMBER PRINT",#N/A,FALSE,"INV_BKDN";"SEPTEMBER PRINT",#N/A,FALSE,"INV_BKDN"}</definedName>
    <definedName name="__________________________________FY09" localSheetId="7" hidden="1">{"SEPTEMBER PRINT",#N/A,FALSE,"INV_BKDN";"SEPTEMBER PRINT",#N/A,FALSE,"INV_BKDN"}</definedName>
    <definedName name="__________________________________FY09" localSheetId="1" hidden="1">{"SEPTEMBER PRINT",#N/A,FALSE,"INV_BKDN";"SEPTEMBER PRINT",#N/A,FALSE,"INV_BKDN"}</definedName>
    <definedName name="__________________________________FY09" hidden="1">{"SEPTEMBER PRINT",#N/A,FALSE,"INV_BKDN";"SEPTEMBER PRINT",#N/A,FALSE,"INV_BKDN"}</definedName>
    <definedName name="__________________________________KKK1" localSheetId="0" hidden="1">#REF!</definedName>
    <definedName name="__________________________________KKK1" hidden="1">#REF!</definedName>
    <definedName name="__________________________________KKK2" localSheetId="3" hidden="1">#REF!</definedName>
    <definedName name="__________________________________KKK2" localSheetId="0" hidden="1">#REF!</definedName>
    <definedName name="__________________________________KKK2" localSheetId="5" hidden="1">#REF!</definedName>
    <definedName name="__________________________________KKK2" localSheetId="7" hidden="1">#REF!</definedName>
    <definedName name="__________________________________KKK2" localSheetId="1" hidden="1">#REF!</definedName>
    <definedName name="__________________________________KKK2" hidden="1">#REF!</definedName>
    <definedName name="_________________________________KKK1" localSheetId="3" hidden="1">#REF!</definedName>
    <definedName name="_________________________________KKK1" localSheetId="0" hidden="1">#REF!</definedName>
    <definedName name="_________________________________KKK1" localSheetId="5" hidden="1">#REF!</definedName>
    <definedName name="_________________________________KKK1" localSheetId="7" hidden="1">#REF!</definedName>
    <definedName name="_________________________________KKK1" localSheetId="1" hidden="1">#REF!</definedName>
    <definedName name="_________________________________KKK1" hidden="1">#REF!</definedName>
    <definedName name="_________________________________KKK2" localSheetId="0" hidden="1">#REF!</definedName>
    <definedName name="_________________________________KKK2" hidden="1">#REF!</definedName>
    <definedName name="________________________________FY09" localSheetId="3" hidden="1">{"SEPTEMBER PRINT",#N/A,FALSE,"INV_BKDN";"SEPTEMBER PRINT",#N/A,FALSE,"INV_BKDN"}</definedName>
    <definedName name="________________________________FY09" localSheetId="8" hidden="1">{"SEPTEMBER PRINT",#N/A,FALSE,"INV_BKDN";"SEPTEMBER PRINT",#N/A,FALSE,"INV_BKDN"}</definedName>
    <definedName name="________________________________FY09" localSheetId="0" hidden="1">{"SEPTEMBER PRINT",#N/A,FALSE,"INV_BKDN";"SEPTEMBER PRINT",#N/A,FALSE,"INV_BKDN"}</definedName>
    <definedName name="________________________________FY09" localSheetId="5" hidden="1">{"SEPTEMBER PRINT",#N/A,FALSE,"INV_BKDN";"SEPTEMBER PRINT",#N/A,FALSE,"INV_BKDN"}</definedName>
    <definedName name="________________________________FY09" localSheetId="7" hidden="1">{"SEPTEMBER PRINT",#N/A,FALSE,"INV_BKDN";"SEPTEMBER PRINT",#N/A,FALSE,"INV_BKDN"}</definedName>
    <definedName name="________________________________FY09" localSheetId="1" hidden="1">{"SEPTEMBER PRINT",#N/A,FALSE,"INV_BKDN";"SEPTEMBER PRINT",#N/A,FALSE,"INV_BKDN"}</definedName>
    <definedName name="________________________________FY09" hidden="1">{"SEPTEMBER PRINT",#N/A,FALSE,"INV_BKDN";"SEPTEMBER PRINT",#N/A,FALSE,"INV_BKDN"}</definedName>
    <definedName name="________________________________KKK1" localSheetId="0" hidden="1">#REF!</definedName>
    <definedName name="________________________________KKK1" hidden="1">#REF!</definedName>
    <definedName name="________________________________KKK2" localSheetId="3" hidden="1">#REF!</definedName>
    <definedName name="________________________________KKK2" localSheetId="0" hidden="1">#REF!</definedName>
    <definedName name="________________________________KKK2" localSheetId="5" hidden="1">#REF!</definedName>
    <definedName name="________________________________KKK2" localSheetId="7" hidden="1">#REF!</definedName>
    <definedName name="________________________________KKK2" localSheetId="1" hidden="1">#REF!</definedName>
    <definedName name="________________________________KKK2" hidden="1">#REF!</definedName>
    <definedName name="_______________________________KKK1" localSheetId="3" hidden="1">#REF!</definedName>
    <definedName name="_______________________________KKK1" localSheetId="0" hidden="1">#REF!</definedName>
    <definedName name="_______________________________KKK1" localSheetId="5" hidden="1">#REF!</definedName>
    <definedName name="_______________________________KKK1" localSheetId="7" hidden="1">#REF!</definedName>
    <definedName name="_______________________________KKK1" localSheetId="1" hidden="1">#REF!</definedName>
    <definedName name="_______________________________KKK1" hidden="1">#REF!</definedName>
    <definedName name="_______________________________KKK2" localSheetId="0" hidden="1">#REF!</definedName>
    <definedName name="_______________________________KKK2" hidden="1">#REF!</definedName>
    <definedName name="______________________________FY09" localSheetId="3" hidden="1">{"SEPTEMBER PRINT",#N/A,FALSE,"INV_BKDN";"SEPTEMBER PRINT",#N/A,FALSE,"INV_BKDN"}</definedName>
    <definedName name="______________________________FY09" localSheetId="8" hidden="1">{"SEPTEMBER PRINT",#N/A,FALSE,"INV_BKDN";"SEPTEMBER PRINT",#N/A,FALSE,"INV_BKDN"}</definedName>
    <definedName name="______________________________FY09" localSheetId="0" hidden="1">{"SEPTEMBER PRINT",#N/A,FALSE,"INV_BKDN";"SEPTEMBER PRINT",#N/A,FALSE,"INV_BKDN"}</definedName>
    <definedName name="______________________________FY09" localSheetId="5" hidden="1">{"SEPTEMBER PRINT",#N/A,FALSE,"INV_BKDN";"SEPTEMBER PRINT",#N/A,FALSE,"INV_BKDN"}</definedName>
    <definedName name="______________________________FY09" localSheetId="7" hidden="1">{"SEPTEMBER PRINT",#N/A,FALSE,"INV_BKDN";"SEPTEMBER PRINT",#N/A,FALSE,"INV_BKDN"}</definedName>
    <definedName name="______________________________FY09" localSheetId="1" hidden="1">{"SEPTEMBER PRINT",#N/A,FALSE,"INV_BKDN";"SEPTEMBER PRINT",#N/A,FALSE,"INV_BKDN"}</definedName>
    <definedName name="______________________________FY09" hidden="1">{"SEPTEMBER PRINT",#N/A,FALSE,"INV_BKDN";"SEPTEMBER PRINT",#N/A,FALSE,"INV_BKDN"}</definedName>
    <definedName name="______________________________KKK1" localSheetId="0" hidden="1">#REF!</definedName>
    <definedName name="______________________________KKK1" hidden="1">#REF!</definedName>
    <definedName name="______________________________KKK2" localSheetId="3" hidden="1">#REF!</definedName>
    <definedName name="______________________________KKK2" localSheetId="0" hidden="1">#REF!</definedName>
    <definedName name="______________________________KKK2" localSheetId="5" hidden="1">#REF!</definedName>
    <definedName name="______________________________KKK2" localSheetId="7" hidden="1">#REF!</definedName>
    <definedName name="______________________________KKK2" localSheetId="1" hidden="1">#REF!</definedName>
    <definedName name="______________________________KKK2" hidden="1">#REF!</definedName>
    <definedName name="_____________________________KKK1" localSheetId="3" hidden="1">#REF!</definedName>
    <definedName name="_____________________________KKK1" localSheetId="0" hidden="1">#REF!</definedName>
    <definedName name="_____________________________KKK1" localSheetId="5" hidden="1">#REF!</definedName>
    <definedName name="_____________________________KKK1" localSheetId="7" hidden="1">#REF!</definedName>
    <definedName name="_____________________________KKK1" localSheetId="1" hidden="1">#REF!</definedName>
    <definedName name="_____________________________KKK1" hidden="1">#REF!</definedName>
    <definedName name="_____________________________KKK2" localSheetId="0" hidden="1">#REF!</definedName>
    <definedName name="_____________________________KKK2" hidden="1">#REF!</definedName>
    <definedName name="____________________________FY09" localSheetId="3" hidden="1">{"SEPTEMBER PRINT",#N/A,FALSE,"INV_BKDN";"SEPTEMBER PRINT",#N/A,FALSE,"INV_BKDN"}</definedName>
    <definedName name="____________________________FY09" localSheetId="8" hidden="1">{"SEPTEMBER PRINT",#N/A,FALSE,"INV_BKDN";"SEPTEMBER PRINT",#N/A,FALSE,"INV_BKDN"}</definedName>
    <definedName name="____________________________FY09" localSheetId="0" hidden="1">{"SEPTEMBER PRINT",#N/A,FALSE,"INV_BKDN";"SEPTEMBER PRINT",#N/A,FALSE,"INV_BKDN"}</definedName>
    <definedName name="____________________________FY09" localSheetId="5" hidden="1">{"SEPTEMBER PRINT",#N/A,FALSE,"INV_BKDN";"SEPTEMBER PRINT",#N/A,FALSE,"INV_BKDN"}</definedName>
    <definedName name="____________________________FY09" localSheetId="7" hidden="1">{"SEPTEMBER PRINT",#N/A,FALSE,"INV_BKDN";"SEPTEMBER PRINT",#N/A,FALSE,"INV_BKDN"}</definedName>
    <definedName name="____________________________FY09" localSheetId="1" hidden="1">{"SEPTEMBER PRINT",#N/A,FALSE,"INV_BKDN";"SEPTEMBER PRINT",#N/A,FALSE,"INV_BKDN"}</definedName>
    <definedName name="____________________________FY09" hidden="1">{"SEPTEMBER PRINT",#N/A,FALSE,"INV_BKDN";"SEPTEMBER PRINT",#N/A,FALSE,"INV_BKDN"}</definedName>
    <definedName name="____________________________KKK1" localSheetId="0" hidden="1">#REF!</definedName>
    <definedName name="____________________________KKK1" hidden="1">#REF!</definedName>
    <definedName name="____________________________KKK2" localSheetId="3" hidden="1">#REF!</definedName>
    <definedName name="____________________________KKK2" localSheetId="0" hidden="1">#REF!</definedName>
    <definedName name="____________________________KKK2" localSheetId="5" hidden="1">#REF!</definedName>
    <definedName name="____________________________KKK2" localSheetId="7" hidden="1">#REF!</definedName>
    <definedName name="____________________________KKK2" localSheetId="1" hidden="1">#REF!</definedName>
    <definedName name="____________________________KKK2" hidden="1">#REF!</definedName>
    <definedName name="___________________________KKK1" localSheetId="3" hidden="1">#REF!</definedName>
    <definedName name="___________________________KKK1" localSheetId="0" hidden="1">#REF!</definedName>
    <definedName name="___________________________KKK1" localSheetId="5" hidden="1">#REF!</definedName>
    <definedName name="___________________________KKK1" localSheetId="7" hidden="1">#REF!</definedName>
    <definedName name="___________________________KKK1" localSheetId="1" hidden="1">#REF!</definedName>
    <definedName name="___________________________KKK1" hidden="1">#REF!</definedName>
    <definedName name="___________________________KKK2" localSheetId="0" hidden="1">#REF!</definedName>
    <definedName name="___________________________KKK2" hidden="1">#REF!</definedName>
    <definedName name="__________________________FY09" localSheetId="3" hidden="1">{"SEPTEMBER PRINT",#N/A,FALSE,"INV_BKDN";"SEPTEMBER PRINT",#N/A,FALSE,"INV_BKDN"}</definedName>
    <definedName name="__________________________FY09" localSheetId="8" hidden="1">{"SEPTEMBER PRINT",#N/A,FALSE,"INV_BKDN";"SEPTEMBER PRINT",#N/A,FALSE,"INV_BKDN"}</definedName>
    <definedName name="__________________________FY09" localSheetId="0" hidden="1">{"SEPTEMBER PRINT",#N/A,FALSE,"INV_BKDN";"SEPTEMBER PRINT",#N/A,FALSE,"INV_BKDN"}</definedName>
    <definedName name="__________________________FY09" localSheetId="5" hidden="1">{"SEPTEMBER PRINT",#N/A,FALSE,"INV_BKDN";"SEPTEMBER PRINT",#N/A,FALSE,"INV_BKDN"}</definedName>
    <definedName name="__________________________FY09" localSheetId="7" hidden="1">{"SEPTEMBER PRINT",#N/A,FALSE,"INV_BKDN";"SEPTEMBER PRINT",#N/A,FALSE,"INV_BKDN"}</definedName>
    <definedName name="__________________________FY09" localSheetId="1" hidden="1">{"SEPTEMBER PRINT",#N/A,FALSE,"INV_BKDN";"SEPTEMBER PRINT",#N/A,FALSE,"INV_BKDN"}</definedName>
    <definedName name="__________________________FY09" hidden="1">{"SEPTEMBER PRINT",#N/A,FALSE,"INV_BKDN";"SEPTEMBER PRINT",#N/A,FALSE,"INV_BKDN"}</definedName>
    <definedName name="__________________________KKK1" hidden="1">#REF!</definedName>
    <definedName name="__________________________KKK2" hidden="1">#REF!</definedName>
    <definedName name="_________________________KKK1" localSheetId="3" hidden="1">#REF!</definedName>
    <definedName name="_________________________KKK1" localSheetId="0" hidden="1">#REF!</definedName>
    <definedName name="_________________________KKK1" localSheetId="5" hidden="1">#REF!</definedName>
    <definedName name="_________________________KKK1" localSheetId="7" hidden="1">#REF!</definedName>
    <definedName name="_________________________KKK1" localSheetId="1" hidden="1">#REF!</definedName>
    <definedName name="_________________________KKK1" hidden="1">#REF!</definedName>
    <definedName name="_________________________KKK2" localSheetId="3" hidden="1">#REF!</definedName>
    <definedName name="_________________________KKK2" localSheetId="0" hidden="1">#REF!</definedName>
    <definedName name="_________________________KKK2" localSheetId="5" hidden="1">#REF!</definedName>
    <definedName name="_________________________KKK2" localSheetId="7" hidden="1">#REF!</definedName>
    <definedName name="_________________________KKK2" localSheetId="1" hidden="1">#REF!</definedName>
    <definedName name="_________________________KKK2" hidden="1">#REF!</definedName>
    <definedName name="________________________FY09" localSheetId="3" hidden="1">{"SEPTEMBER PRINT",#N/A,FALSE,"INV_BKDN";"SEPTEMBER PRINT",#N/A,FALSE,"INV_BKDN"}</definedName>
    <definedName name="________________________FY09" localSheetId="8" hidden="1">{"SEPTEMBER PRINT",#N/A,FALSE,"INV_BKDN";"SEPTEMBER PRINT",#N/A,FALSE,"INV_BKDN"}</definedName>
    <definedName name="________________________FY09" localSheetId="0" hidden="1">{"SEPTEMBER PRINT",#N/A,FALSE,"INV_BKDN";"SEPTEMBER PRINT",#N/A,FALSE,"INV_BKDN"}</definedName>
    <definedName name="________________________FY09" localSheetId="5" hidden="1">{"SEPTEMBER PRINT",#N/A,FALSE,"INV_BKDN";"SEPTEMBER PRINT",#N/A,FALSE,"INV_BKDN"}</definedName>
    <definedName name="________________________FY09" localSheetId="7" hidden="1">{"SEPTEMBER PRINT",#N/A,FALSE,"INV_BKDN";"SEPTEMBER PRINT",#N/A,FALSE,"INV_BKDN"}</definedName>
    <definedName name="________________________FY09" localSheetId="1" hidden="1">{"SEPTEMBER PRINT",#N/A,FALSE,"INV_BKDN";"SEPTEMBER PRINT",#N/A,FALSE,"INV_BKDN"}</definedName>
    <definedName name="________________________FY09" hidden="1">{"SEPTEMBER PRINT",#N/A,FALSE,"INV_BKDN";"SEPTEMBER PRINT",#N/A,FALSE,"INV_BKDN"}</definedName>
    <definedName name="________________________KKK1" hidden="1">#REF!</definedName>
    <definedName name="________________________KKK2" hidden="1">#REF!</definedName>
    <definedName name="_______________________FY09" localSheetId="3" hidden="1">{"SEPTEMBER PRINT",#N/A,FALSE,"INV_BKDN";"SEPTEMBER PRINT",#N/A,FALSE,"INV_BKDN"}</definedName>
    <definedName name="_______________________FY09" localSheetId="8" hidden="1">{"SEPTEMBER PRINT",#N/A,FALSE,"INV_BKDN";"SEPTEMBER PRINT",#N/A,FALSE,"INV_BKDN"}</definedName>
    <definedName name="_______________________FY09" localSheetId="0" hidden="1">{"SEPTEMBER PRINT",#N/A,FALSE,"INV_BKDN";"SEPTEMBER PRINT",#N/A,FALSE,"INV_BKDN"}</definedName>
    <definedName name="_______________________FY09" localSheetId="5" hidden="1">{"SEPTEMBER PRINT",#N/A,FALSE,"INV_BKDN";"SEPTEMBER PRINT",#N/A,FALSE,"INV_BKDN"}</definedName>
    <definedName name="_______________________FY09" localSheetId="7" hidden="1">{"SEPTEMBER PRINT",#N/A,FALSE,"INV_BKDN";"SEPTEMBER PRINT",#N/A,FALSE,"INV_BKDN"}</definedName>
    <definedName name="_______________________FY09" localSheetId="1" hidden="1">{"SEPTEMBER PRINT",#N/A,FALSE,"INV_BKDN";"SEPTEMBER PRINT",#N/A,FALSE,"INV_BKDN"}</definedName>
    <definedName name="_______________________FY09" hidden="1">{"SEPTEMBER PRINT",#N/A,FALSE,"INV_BKDN";"SEPTEMBER PRINT",#N/A,FALSE,"INV_BKDN"}</definedName>
    <definedName name="_______________________KKK1" localSheetId="0" hidden="1">#REF!</definedName>
    <definedName name="_______________________KKK1" hidden="1">#REF!</definedName>
    <definedName name="_______________________KKK2" localSheetId="3" hidden="1">#REF!</definedName>
    <definedName name="_______________________KKK2" localSheetId="0" hidden="1">#REF!</definedName>
    <definedName name="_______________________KKK2" localSheetId="5" hidden="1">#REF!</definedName>
    <definedName name="_______________________KKK2" localSheetId="7" hidden="1">#REF!</definedName>
    <definedName name="_______________________KKK2" localSheetId="1" hidden="1">#REF!</definedName>
    <definedName name="_______________________KKK2" hidden="1">#REF!</definedName>
    <definedName name="______________________KKK1" hidden="1">#REF!</definedName>
    <definedName name="______________________KKK2" hidden="1">#REF!</definedName>
    <definedName name="_____________________FY09" localSheetId="3" hidden="1">{"SEPTEMBER PRINT",#N/A,FALSE,"INV_BKDN";"SEPTEMBER PRINT",#N/A,FALSE,"INV_BKDN"}</definedName>
    <definedName name="_____________________FY09" localSheetId="8" hidden="1">{"SEPTEMBER PRINT",#N/A,FALSE,"INV_BKDN";"SEPTEMBER PRINT",#N/A,FALSE,"INV_BKDN"}</definedName>
    <definedName name="_____________________FY09" localSheetId="0" hidden="1">{"SEPTEMBER PRINT",#N/A,FALSE,"INV_BKDN";"SEPTEMBER PRINT",#N/A,FALSE,"INV_BKDN"}</definedName>
    <definedName name="_____________________FY09" localSheetId="5" hidden="1">{"SEPTEMBER PRINT",#N/A,FALSE,"INV_BKDN";"SEPTEMBER PRINT",#N/A,FALSE,"INV_BKDN"}</definedName>
    <definedName name="_____________________FY09" localSheetId="7" hidden="1">{"SEPTEMBER PRINT",#N/A,FALSE,"INV_BKDN";"SEPTEMBER PRINT",#N/A,FALSE,"INV_BKDN"}</definedName>
    <definedName name="_____________________FY09" localSheetId="1" hidden="1">{"SEPTEMBER PRINT",#N/A,FALSE,"INV_BKDN";"SEPTEMBER PRINT",#N/A,FALSE,"INV_BKDN"}</definedName>
    <definedName name="_____________________FY09" hidden="1">{"SEPTEMBER PRINT",#N/A,FALSE,"INV_BKDN";"SEPTEMBER PRINT",#N/A,FALSE,"INV_BKDN"}</definedName>
    <definedName name="_____________________KKK1" localSheetId="0" hidden="1">#REF!</definedName>
    <definedName name="_____________________KKK1" hidden="1">#REF!</definedName>
    <definedName name="_____________________KKK2" localSheetId="3" hidden="1">#REF!</definedName>
    <definedName name="_____________________KKK2" localSheetId="0" hidden="1">#REF!</definedName>
    <definedName name="_____________________KKK2" localSheetId="5" hidden="1">#REF!</definedName>
    <definedName name="_____________________KKK2" localSheetId="7" hidden="1">#REF!</definedName>
    <definedName name="_____________________KKK2" localSheetId="1" hidden="1">#REF!</definedName>
    <definedName name="_____________________KKK2" hidden="1">#REF!</definedName>
    <definedName name="____________________KKK1" hidden="1">#REF!</definedName>
    <definedName name="____________________KKK2" hidden="1">#REF!</definedName>
    <definedName name="___________________FY09" localSheetId="3" hidden="1">{"SEPTEMBER PRINT",#N/A,FALSE,"INV_BKDN";"SEPTEMBER PRINT",#N/A,FALSE,"INV_BKDN"}</definedName>
    <definedName name="___________________FY09" localSheetId="8" hidden="1">{"SEPTEMBER PRINT",#N/A,FALSE,"INV_BKDN";"SEPTEMBER PRINT",#N/A,FALSE,"INV_BKDN"}</definedName>
    <definedName name="___________________FY09" localSheetId="0" hidden="1">{"SEPTEMBER PRINT",#N/A,FALSE,"INV_BKDN";"SEPTEMBER PRINT",#N/A,FALSE,"INV_BKDN"}</definedName>
    <definedName name="___________________FY09" localSheetId="5" hidden="1">{"SEPTEMBER PRINT",#N/A,FALSE,"INV_BKDN";"SEPTEMBER PRINT",#N/A,FALSE,"INV_BKDN"}</definedName>
    <definedName name="___________________FY09" localSheetId="7" hidden="1">{"SEPTEMBER PRINT",#N/A,FALSE,"INV_BKDN";"SEPTEMBER PRINT",#N/A,FALSE,"INV_BKDN"}</definedName>
    <definedName name="___________________FY09" localSheetId="1" hidden="1">{"SEPTEMBER PRINT",#N/A,FALSE,"INV_BKDN";"SEPTEMBER PRINT",#N/A,FALSE,"INV_BKDN"}</definedName>
    <definedName name="___________________FY09" hidden="1">{"SEPTEMBER PRINT",#N/A,FALSE,"INV_BKDN";"SEPTEMBER PRINT",#N/A,FALSE,"INV_BKDN"}</definedName>
    <definedName name="___________________KKK1" localSheetId="0" hidden="1">#REF!</definedName>
    <definedName name="___________________KKK1" hidden="1">#REF!</definedName>
    <definedName name="___________________KKK2" localSheetId="3" hidden="1">#REF!</definedName>
    <definedName name="___________________KKK2" localSheetId="0" hidden="1">#REF!</definedName>
    <definedName name="___________________KKK2" localSheetId="5" hidden="1">#REF!</definedName>
    <definedName name="___________________KKK2" localSheetId="7" hidden="1">#REF!</definedName>
    <definedName name="___________________KKK2" localSheetId="1" hidden="1">#REF!</definedName>
    <definedName name="___________________KKK2" hidden="1">#REF!</definedName>
    <definedName name="__________________KKK1" hidden="1">#REF!</definedName>
    <definedName name="__________________KKK2" hidden="1">#REF!</definedName>
    <definedName name="__________________qw12">#REF!</definedName>
    <definedName name="__________________qw147">#REF!</definedName>
    <definedName name="__________________zx111">#REF!</definedName>
    <definedName name="_________________FY09" localSheetId="3" hidden="1">{"SEPTEMBER PRINT",#N/A,FALSE,"INV_BKDN";"SEPTEMBER PRINT",#N/A,FALSE,"INV_BKDN"}</definedName>
    <definedName name="_________________FY09" localSheetId="8" hidden="1">{"SEPTEMBER PRINT",#N/A,FALSE,"INV_BKDN";"SEPTEMBER PRINT",#N/A,FALSE,"INV_BKDN"}</definedName>
    <definedName name="_________________FY09" localSheetId="0" hidden="1">{"SEPTEMBER PRINT",#N/A,FALSE,"INV_BKDN";"SEPTEMBER PRINT",#N/A,FALSE,"INV_BKDN"}</definedName>
    <definedName name="_________________FY09" localSheetId="5" hidden="1">{"SEPTEMBER PRINT",#N/A,FALSE,"INV_BKDN";"SEPTEMBER PRINT",#N/A,FALSE,"INV_BKDN"}</definedName>
    <definedName name="_________________FY09" localSheetId="7" hidden="1">{"SEPTEMBER PRINT",#N/A,FALSE,"INV_BKDN";"SEPTEMBER PRINT",#N/A,FALSE,"INV_BKDN"}</definedName>
    <definedName name="_________________FY09" localSheetId="1" hidden="1">{"SEPTEMBER PRINT",#N/A,FALSE,"INV_BKDN";"SEPTEMBER PRINT",#N/A,FALSE,"INV_BKDN"}</definedName>
    <definedName name="_________________FY09" hidden="1">{"SEPTEMBER PRINT",#N/A,FALSE,"INV_BKDN";"SEPTEMBER PRINT",#N/A,FALSE,"INV_BKDN"}</definedName>
    <definedName name="_________________KKK1" localSheetId="0" hidden="1">#REF!</definedName>
    <definedName name="_________________KKK1" hidden="1">#REF!</definedName>
    <definedName name="_________________KKK2" localSheetId="3" hidden="1">#REF!</definedName>
    <definedName name="_________________KKK2" localSheetId="0" hidden="1">#REF!</definedName>
    <definedName name="_________________KKK2" localSheetId="5" hidden="1">#REF!</definedName>
    <definedName name="_________________KKK2" localSheetId="7" hidden="1">#REF!</definedName>
    <definedName name="_________________KKK2" localSheetId="1" hidden="1">#REF!</definedName>
    <definedName name="_________________KKK2" hidden="1">#REF!</definedName>
    <definedName name="________________DAT1">#REF!</definedName>
    <definedName name="________________DAT10">#REF!</definedName>
    <definedName name="________________DAT11">#REF!</definedName>
    <definedName name="________________DAT2">#REF!</definedName>
    <definedName name="________________DAT3">#REF!</definedName>
    <definedName name="________________DAT4">#REF!</definedName>
    <definedName name="________________DAT5">#REF!</definedName>
    <definedName name="________________DAT6">#REF!</definedName>
    <definedName name="________________DAT7">#REF!</definedName>
    <definedName name="________________DAT8">#REF!</definedName>
    <definedName name="________________DAT9">#REF!</definedName>
    <definedName name="________________KKK1" localSheetId="3" hidden="1">#REF!</definedName>
    <definedName name="________________KKK1" localSheetId="0" hidden="1">#REF!</definedName>
    <definedName name="________________KKK1" localSheetId="5" hidden="1">#REF!</definedName>
    <definedName name="________________KKK1" localSheetId="7" hidden="1">#REF!</definedName>
    <definedName name="________________KKK1" hidden="1">#REF!</definedName>
    <definedName name="________________KKK2" localSheetId="0" hidden="1">#REF!</definedName>
    <definedName name="________________KKK2" hidden="1">#REF!</definedName>
    <definedName name="________________qw12">#REF!</definedName>
    <definedName name="________________qw147">#REF!</definedName>
    <definedName name="________________zx111">#REF!</definedName>
    <definedName name="_______________DAT1">#REF!</definedName>
    <definedName name="_______________DAT10">#REF!</definedName>
    <definedName name="_______________DAT11">#REF!</definedName>
    <definedName name="_______________DAT2">#REF!</definedName>
    <definedName name="_______________DAT3">#REF!</definedName>
    <definedName name="_______________DAT4">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_FY09" localSheetId="3" hidden="1">{"SEPTEMBER PRINT",#N/A,FALSE,"INV_BKDN";"SEPTEMBER PRINT",#N/A,FALSE,"INV_BKDN"}</definedName>
    <definedName name="_______________FY09" localSheetId="8" hidden="1">{"SEPTEMBER PRINT",#N/A,FALSE,"INV_BKDN";"SEPTEMBER PRINT",#N/A,FALSE,"INV_BKDN"}</definedName>
    <definedName name="_______________FY09" localSheetId="0" hidden="1">{"SEPTEMBER PRINT",#N/A,FALSE,"INV_BKDN";"SEPTEMBER PRINT",#N/A,FALSE,"INV_BKDN"}</definedName>
    <definedName name="_______________FY09" localSheetId="5" hidden="1">{"SEPTEMBER PRINT",#N/A,FALSE,"INV_BKDN";"SEPTEMBER PRINT",#N/A,FALSE,"INV_BKDN"}</definedName>
    <definedName name="_______________FY09" localSheetId="7" hidden="1">{"SEPTEMBER PRINT",#N/A,FALSE,"INV_BKDN";"SEPTEMBER PRINT",#N/A,FALSE,"INV_BKDN"}</definedName>
    <definedName name="_______________FY09" localSheetId="1" hidden="1">{"SEPTEMBER PRINT",#N/A,FALSE,"INV_BKDN";"SEPTEMBER PRINT",#N/A,FALSE,"INV_BKDN"}</definedName>
    <definedName name="_______________FY09" hidden="1">{"SEPTEMBER PRINT",#N/A,FALSE,"INV_BKDN";"SEPTEMBER PRINT",#N/A,FALSE,"INV_BKDN"}</definedName>
    <definedName name="_______________KKK1" localSheetId="0" hidden="1">#REF!</definedName>
    <definedName name="_______________KKK1" hidden="1">#REF!</definedName>
    <definedName name="_______________KKK2" localSheetId="3" hidden="1">#REF!</definedName>
    <definedName name="_______________KKK2" localSheetId="0" hidden="1">#REF!</definedName>
    <definedName name="_______________KKK2" localSheetId="5" hidden="1">#REF!</definedName>
    <definedName name="_______________KKK2" localSheetId="7" hidden="1">#REF!</definedName>
    <definedName name="_______________KKK2" localSheetId="1" hidden="1">#REF!</definedName>
    <definedName name="_______________KKK2" hidden="1">#REF!</definedName>
    <definedName name="_______________ORG1">#REF!</definedName>
    <definedName name="_______________qw12">#REF!</definedName>
    <definedName name="_______________qw147">#REF!</definedName>
    <definedName name="_______________zx111">#REF!</definedName>
    <definedName name="______________DAT1">#REF!</definedName>
    <definedName name="______________DAT10">#REF!</definedName>
    <definedName name="______________DAT11">#REF!</definedName>
    <definedName name="______________DAT2">#REF!</definedName>
    <definedName name="______________DAT3">#REF!</definedName>
    <definedName name="______________DAT4">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_KKK1" localSheetId="3" hidden="1">#REF!</definedName>
    <definedName name="______________KKK1" localSheetId="0" hidden="1">#REF!</definedName>
    <definedName name="______________KKK1" localSheetId="5" hidden="1">#REF!</definedName>
    <definedName name="______________KKK1" localSheetId="7" hidden="1">#REF!</definedName>
    <definedName name="______________KKK1" hidden="1">#REF!</definedName>
    <definedName name="______________KKK2" localSheetId="0" hidden="1">#REF!</definedName>
    <definedName name="______________KKK2" hidden="1">#REF!</definedName>
    <definedName name="______________ORG1">#REF!</definedName>
    <definedName name="______________qw12">#REF!</definedName>
    <definedName name="______________qw147">#REF!</definedName>
    <definedName name="______________zx111">#REF!</definedName>
    <definedName name="_____________DAT1">#REF!</definedName>
    <definedName name="_____________DAT10">#REF!</definedName>
    <definedName name="_____________DAT11">#REF!</definedName>
    <definedName name="_____________DAT2">#REF!</definedName>
    <definedName name="_____________DAT3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_FY09" localSheetId="3" hidden="1">{"SEPTEMBER PRINT",#N/A,FALSE,"INV_BKDN";"SEPTEMBER PRINT",#N/A,FALSE,"INV_BKDN"}</definedName>
    <definedName name="_____________FY09" localSheetId="8" hidden="1">{"SEPTEMBER PRINT",#N/A,FALSE,"INV_BKDN";"SEPTEMBER PRINT",#N/A,FALSE,"INV_BKDN"}</definedName>
    <definedName name="_____________FY09" localSheetId="0" hidden="1">{"SEPTEMBER PRINT",#N/A,FALSE,"INV_BKDN";"SEPTEMBER PRINT",#N/A,FALSE,"INV_BKDN"}</definedName>
    <definedName name="_____________FY09" localSheetId="5" hidden="1">{"SEPTEMBER PRINT",#N/A,FALSE,"INV_BKDN";"SEPTEMBER PRINT",#N/A,FALSE,"INV_BKDN"}</definedName>
    <definedName name="_____________FY09" localSheetId="7" hidden="1">{"SEPTEMBER PRINT",#N/A,FALSE,"INV_BKDN";"SEPTEMBER PRINT",#N/A,FALSE,"INV_BKDN"}</definedName>
    <definedName name="_____________FY09" localSheetId="1" hidden="1">{"SEPTEMBER PRINT",#N/A,FALSE,"INV_BKDN";"SEPTEMBER PRINT",#N/A,FALSE,"INV_BKDN"}</definedName>
    <definedName name="_____________FY09" hidden="1">{"SEPTEMBER PRINT",#N/A,FALSE,"INV_BKDN";"SEPTEMBER PRINT",#N/A,FALSE,"INV_BKDN"}</definedName>
    <definedName name="_____________KI90" localSheetId="3" hidden="1">{#N/A,#N/A,FALSE,"IPEC Stair Step";#N/A,#N/A,FALSE,"Overview";#N/A,#N/A,FALSE,"Supporting Explanations"}</definedName>
    <definedName name="_____________KI90" localSheetId="8" hidden="1">{#N/A,#N/A,FALSE,"IPEC Stair Step";#N/A,#N/A,FALSE,"Overview";#N/A,#N/A,FALSE,"Supporting Explanations"}</definedName>
    <definedName name="_____________KI90" localSheetId="0" hidden="1">{#N/A,#N/A,FALSE,"IPEC Stair Step";#N/A,#N/A,FALSE,"Overview";#N/A,#N/A,FALSE,"Supporting Explanations"}</definedName>
    <definedName name="_____________KI90" localSheetId="5" hidden="1">{#N/A,#N/A,FALSE,"IPEC Stair Step";#N/A,#N/A,FALSE,"Overview";#N/A,#N/A,FALSE,"Supporting Explanations"}</definedName>
    <definedName name="_____________KI90" localSheetId="7" hidden="1">{#N/A,#N/A,FALSE,"IPEC Stair Step";#N/A,#N/A,FALSE,"Overview";#N/A,#N/A,FALSE,"Supporting Explanations"}</definedName>
    <definedName name="_____________KI90" localSheetId="1" hidden="1">{#N/A,#N/A,FALSE,"IPEC Stair Step";#N/A,#N/A,FALSE,"Overview";#N/A,#N/A,FALSE,"Supporting Explanations"}</definedName>
    <definedName name="_____________KI90" hidden="1">{#N/A,#N/A,FALSE,"IPEC Stair Step";#N/A,#N/A,FALSE,"Overview";#N/A,#N/A,FALSE,"Supporting Explanations"}</definedName>
    <definedName name="_____________KKK1" localSheetId="0" hidden="1">#REF!</definedName>
    <definedName name="_____________KKK1" hidden="1">#REF!</definedName>
    <definedName name="_____________KKK2" localSheetId="3" hidden="1">#REF!</definedName>
    <definedName name="_____________KKK2" localSheetId="0" hidden="1">#REF!</definedName>
    <definedName name="_____________KKK2" localSheetId="5" hidden="1">#REF!</definedName>
    <definedName name="_____________KKK2" localSheetId="7" hidden="1">#REF!</definedName>
    <definedName name="_____________KKK2" localSheetId="1" hidden="1">#REF!</definedName>
    <definedName name="_____________KKK2" hidden="1">#REF!</definedName>
    <definedName name="_____________N10" localSheetId="3" hidden="1">{#N/A,#N/A,FALSE,"IPEC Stair Step";#N/A,#N/A,FALSE,"Overview";#N/A,#N/A,FALSE,"Supporting Explanations"}</definedName>
    <definedName name="_____________N10" localSheetId="8" hidden="1">{#N/A,#N/A,FALSE,"IPEC Stair Step";#N/A,#N/A,FALSE,"Overview";#N/A,#N/A,FALSE,"Supporting Explanations"}</definedName>
    <definedName name="_____________N10" localSheetId="0" hidden="1">{#N/A,#N/A,FALSE,"IPEC Stair Step";#N/A,#N/A,FALSE,"Overview";#N/A,#N/A,FALSE,"Supporting Explanations"}</definedName>
    <definedName name="_____________N10" localSheetId="5" hidden="1">{#N/A,#N/A,FALSE,"IPEC Stair Step";#N/A,#N/A,FALSE,"Overview";#N/A,#N/A,FALSE,"Supporting Explanations"}</definedName>
    <definedName name="_____________N10" localSheetId="7" hidden="1">{#N/A,#N/A,FALSE,"IPEC Stair Step";#N/A,#N/A,FALSE,"Overview";#N/A,#N/A,FALSE,"Supporting Explanations"}</definedName>
    <definedName name="_____________N10" localSheetId="1" hidden="1">{#N/A,#N/A,FALSE,"IPEC Stair Step";#N/A,#N/A,FALSE,"Overview";#N/A,#N/A,FALSE,"Supporting Explanations"}</definedName>
    <definedName name="_____________N10" hidden="1">{#N/A,#N/A,FALSE,"IPEC Stair Step";#N/A,#N/A,FALSE,"Overview";#N/A,#N/A,FALSE,"Supporting Explanations"}</definedName>
    <definedName name="_____________ORG1">#REF!</definedName>
    <definedName name="_____________qw12">#REF!</definedName>
    <definedName name="_____________qw147">#REF!</definedName>
    <definedName name="_____________T45" localSheetId="3" hidden="1">{#N/A,#N/A,FALSE,"IPEC Stair Step";#N/A,#N/A,FALSE,"Overview";#N/A,#N/A,FALSE,"Supporting Explanations"}</definedName>
    <definedName name="_____________T45" localSheetId="8" hidden="1">{#N/A,#N/A,FALSE,"IPEC Stair Step";#N/A,#N/A,FALSE,"Overview";#N/A,#N/A,FALSE,"Supporting Explanations"}</definedName>
    <definedName name="_____________T45" localSheetId="0" hidden="1">{#N/A,#N/A,FALSE,"IPEC Stair Step";#N/A,#N/A,FALSE,"Overview";#N/A,#N/A,FALSE,"Supporting Explanations"}</definedName>
    <definedName name="_____________T45" localSheetId="5" hidden="1">{#N/A,#N/A,FALSE,"IPEC Stair Step";#N/A,#N/A,FALSE,"Overview";#N/A,#N/A,FALSE,"Supporting Explanations"}</definedName>
    <definedName name="_____________T45" localSheetId="7" hidden="1">{#N/A,#N/A,FALSE,"IPEC Stair Step";#N/A,#N/A,FALSE,"Overview";#N/A,#N/A,FALSE,"Supporting Explanations"}</definedName>
    <definedName name="_____________T45" localSheetId="1" hidden="1">{#N/A,#N/A,FALSE,"IPEC Stair Step";#N/A,#N/A,FALSE,"Overview";#N/A,#N/A,FALSE,"Supporting Explanations"}</definedName>
    <definedName name="_____________T45" hidden="1">{#N/A,#N/A,FALSE,"IPEC Stair Step";#N/A,#N/A,FALSE,"Overview";#N/A,#N/A,FALSE,"Supporting Explanations"}</definedName>
    <definedName name="_____________zx111">#REF!</definedName>
    <definedName name="____________DAT1">#REF!</definedName>
    <definedName name="____________DAT10">#REF!</definedName>
    <definedName name="____________DAT11">#REF!</definedName>
    <definedName name="____________DAT2">#REF!</definedName>
    <definedName name="____________DAT3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KI90" localSheetId="3" hidden="1">{#N/A,#N/A,FALSE,"IPEC Stair Step";#N/A,#N/A,FALSE,"Overview";#N/A,#N/A,FALSE,"Supporting Explanations"}</definedName>
    <definedName name="____________KI90" localSheetId="8" hidden="1">{#N/A,#N/A,FALSE,"IPEC Stair Step";#N/A,#N/A,FALSE,"Overview";#N/A,#N/A,FALSE,"Supporting Explanations"}</definedName>
    <definedName name="____________KI90" localSheetId="0" hidden="1">{#N/A,#N/A,FALSE,"IPEC Stair Step";#N/A,#N/A,FALSE,"Overview";#N/A,#N/A,FALSE,"Supporting Explanations"}</definedName>
    <definedName name="____________KI90" localSheetId="5" hidden="1">{#N/A,#N/A,FALSE,"IPEC Stair Step";#N/A,#N/A,FALSE,"Overview";#N/A,#N/A,FALSE,"Supporting Explanations"}</definedName>
    <definedName name="____________KI90" localSheetId="7" hidden="1">{#N/A,#N/A,FALSE,"IPEC Stair Step";#N/A,#N/A,FALSE,"Overview";#N/A,#N/A,FALSE,"Supporting Explanations"}</definedName>
    <definedName name="____________KI90" localSheetId="1" hidden="1">{#N/A,#N/A,FALSE,"IPEC Stair Step";#N/A,#N/A,FALSE,"Overview";#N/A,#N/A,FALSE,"Supporting Explanations"}</definedName>
    <definedName name="____________KI90" hidden="1">{#N/A,#N/A,FALSE,"IPEC Stair Step";#N/A,#N/A,FALSE,"Overview";#N/A,#N/A,FALSE,"Supporting Explanations"}</definedName>
    <definedName name="____________KKK1" localSheetId="0" hidden="1">#REF!</definedName>
    <definedName name="____________KKK1" hidden="1">#REF!</definedName>
    <definedName name="____________KKK2" localSheetId="3" hidden="1">#REF!</definedName>
    <definedName name="____________KKK2" localSheetId="0" hidden="1">#REF!</definedName>
    <definedName name="____________KKK2" localSheetId="5" hidden="1">#REF!</definedName>
    <definedName name="____________KKK2" localSheetId="7" hidden="1">#REF!</definedName>
    <definedName name="____________KKK2" localSheetId="1" hidden="1">#REF!</definedName>
    <definedName name="____________KKK2" hidden="1">#REF!</definedName>
    <definedName name="____________N10" localSheetId="3" hidden="1">{#N/A,#N/A,FALSE,"IPEC Stair Step";#N/A,#N/A,FALSE,"Overview";#N/A,#N/A,FALSE,"Supporting Explanations"}</definedName>
    <definedName name="____________N10" localSheetId="8" hidden="1">{#N/A,#N/A,FALSE,"IPEC Stair Step";#N/A,#N/A,FALSE,"Overview";#N/A,#N/A,FALSE,"Supporting Explanations"}</definedName>
    <definedName name="____________N10" localSheetId="0" hidden="1">{#N/A,#N/A,FALSE,"IPEC Stair Step";#N/A,#N/A,FALSE,"Overview";#N/A,#N/A,FALSE,"Supporting Explanations"}</definedName>
    <definedName name="____________N10" localSheetId="5" hidden="1">{#N/A,#N/A,FALSE,"IPEC Stair Step";#N/A,#N/A,FALSE,"Overview";#N/A,#N/A,FALSE,"Supporting Explanations"}</definedName>
    <definedName name="____________N10" localSheetId="7" hidden="1">{#N/A,#N/A,FALSE,"IPEC Stair Step";#N/A,#N/A,FALSE,"Overview";#N/A,#N/A,FALSE,"Supporting Explanations"}</definedName>
    <definedName name="____________N10" localSheetId="1" hidden="1">{#N/A,#N/A,FALSE,"IPEC Stair Step";#N/A,#N/A,FALSE,"Overview";#N/A,#N/A,FALSE,"Supporting Explanations"}</definedName>
    <definedName name="____________N10" hidden="1">{#N/A,#N/A,FALSE,"IPEC Stair Step";#N/A,#N/A,FALSE,"Overview";#N/A,#N/A,FALSE,"Supporting Explanations"}</definedName>
    <definedName name="____________ORG1">#REF!</definedName>
    <definedName name="____________qw12">#REF!</definedName>
    <definedName name="____________qw147">#REF!</definedName>
    <definedName name="____________T45" localSheetId="3" hidden="1">{#N/A,#N/A,FALSE,"IPEC Stair Step";#N/A,#N/A,FALSE,"Overview";#N/A,#N/A,FALSE,"Supporting Explanations"}</definedName>
    <definedName name="____________T45" localSheetId="8" hidden="1">{#N/A,#N/A,FALSE,"IPEC Stair Step";#N/A,#N/A,FALSE,"Overview";#N/A,#N/A,FALSE,"Supporting Explanations"}</definedName>
    <definedName name="____________T45" localSheetId="0" hidden="1">{#N/A,#N/A,FALSE,"IPEC Stair Step";#N/A,#N/A,FALSE,"Overview";#N/A,#N/A,FALSE,"Supporting Explanations"}</definedName>
    <definedName name="____________T45" localSheetId="5" hidden="1">{#N/A,#N/A,FALSE,"IPEC Stair Step";#N/A,#N/A,FALSE,"Overview";#N/A,#N/A,FALSE,"Supporting Explanations"}</definedName>
    <definedName name="____________T45" localSheetId="7" hidden="1">{#N/A,#N/A,FALSE,"IPEC Stair Step";#N/A,#N/A,FALSE,"Overview";#N/A,#N/A,FALSE,"Supporting Explanations"}</definedName>
    <definedName name="____________T45" localSheetId="1" hidden="1">{#N/A,#N/A,FALSE,"IPEC Stair Step";#N/A,#N/A,FALSE,"Overview";#N/A,#N/A,FALSE,"Supporting Explanations"}</definedName>
    <definedName name="____________T45" hidden="1">{#N/A,#N/A,FALSE,"IPEC Stair Step";#N/A,#N/A,FALSE,"Overview";#N/A,#N/A,FALSE,"Supporting Explanations"}</definedName>
    <definedName name="____________zx111">#REF!</definedName>
    <definedName name="___________as1" localSheetId="9">#REF!</definedName>
    <definedName name="___________as1">#REF!</definedName>
    <definedName name="___________DAT1" localSheetId="11">#REF!</definedName>
    <definedName name="___________DAT1">#REF!</definedName>
    <definedName name="___________DAT10">#REF!</definedName>
    <definedName name="___________DAT11">#REF!</definedName>
    <definedName name="___________DAT2">#REF!</definedName>
    <definedName name="___________DAT3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KKK1" localSheetId="3" hidden="1">#REF!</definedName>
    <definedName name="___________KKK1" localSheetId="0" hidden="1">#REF!</definedName>
    <definedName name="___________KKK1" localSheetId="5" hidden="1">#REF!</definedName>
    <definedName name="___________KKK1" localSheetId="7" hidden="1">#REF!</definedName>
    <definedName name="___________KKK1" localSheetId="1" hidden="1">#REF!</definedName>
    <definedName name="___________KKK1" hidden="1">#REF!</definedName>
    <definedName name="___________KKK2" localSheetId="3" hidden="1">#REF!</definedName>
    <definedName name="___________KKK2" localSheetId="0" hidden="1">#REF!</definedName>
    <definedName name="___________KKK2" localSheetId="5" hidden="1">#REF!</definedName>
    <definedName name="___________KKK2" localSheetId="7" hidden="1">#REF!</definedName>
    <definedName name="___________KKK2" localSheetId="1" hidden="1">#REF!</definedName>
    <definedName name="___________KKK2" hidden="1">#REF!</definedName>
    <definedName name="___________ORG1">#REF!</definedName>
    <definedName name="___________qw12">#REF!</definedName>
    <definedName name="___________qw147">#REF!</definedName>
    <definedName name="___________zx111">#REF!</definedName>
    <definedName name="__________as1" localSheetId="9">#REF!</definedName>
    <definedName name="__________as1">#REF!</definedName>
    <definedName name="__________AT61">#N/A</definedName>
    <definedName name="__________DAT1" localSheetId="11">#REF!</definedName>
    <definedName name="__________DAT1">#REF!</definedName>
    <definedName name="__________DAT10">#REF!</definedName>
    <definedName name="__________DAT11">#REF!</definedName>
    <definedName name="__________DAT2">#REF!</definedName>
    <definedName name="__________DAT3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KKK1" localSheetId="3" hidden="1">#REF!</definedName>
    <definedName name="__________KKK1" localSheetId="0" hidden="1">#REF!</definedName>
    <definedName name="__________KKK1" localSheetId="5" hidden="1">#REF!</definedName>
    <definedName name="__________KKK1" localSheetId="7" hidden="1">#REF!</definedName>
    <definedName name="__________KKK1" hidden="1">#REF!</definedName>
    <definedName name="__________KKK2" localSheetId="0" hidden="1">#REF!</definedName>
    <definedName name="__________KKK2" hidden="1">#REF!</definedName>
    <definedName name="__________ORG1">#REF!</definedName>
    <definedName name="__________qw12">#REF!</definedName>
    <definedName name="__________qw147">#REF!</definedName>
    <definedName name="__________zx111">#REF!</definedName>
    <definedName name="_________as1" localSheetId="9">#REF!</definedName>
    <definedName name="_________as1">#REF!</definedName>
    <definedName name="_________AT61">#N/A</definedName>
    <definedName name="_________CM2" hidden="1">{"SUM GER",#N/A,FALSE,"SUM GER";"SUM FRA",#N/A,FALSE,"SUM FRA";"SUM ITA",#N/A,FALSE,"SUM ITA";"SUM SPA",#N/A,FALSE,"SUM SPA";"SUM EGB",#N/A,FALSE,"SUM EGB";"SUM IND",#N/A,FALSE,"SUM IND"}</definedName>
    <definedName name="_________CM3" hidden="1">{"SUM ALL YR",#N/A,FALSE,"SUM ALL YR";"sum01",#N/A,FALSE,"SUM 01";"sumM2",#N/A,FALSE,"SUM M2";"sum02",#N/A,FALSE,"SUM 02";"sum03",#N/A,FALSE,"SUM 03";"sum04",#N/A,FALSE,"SUM 04";"sum05",#N/A,FALSE,"SUM 05"}</definedName>
    <definedName name="_________DAT1" localSheetId="11">#REF!</definedName>
    <definedName name="_________DAT1">#REF!</definedName>
    <definedName name="_________DAT10">#REF!</definedName>
    <definedName name="_________DAT11">#REF!</definedName>
    <definedName name="_________DAT2">#REF!</definedName>
    <definedName name="_________DAT3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FLM6">#REF!</definedName>
    <definedName name="_________KKK1" localSheetId="0" hidden="1">#REF!</definedName>
    <definedName name="_________KKK1" hidden="1">#REF!</definedName>
    <definedName name="_________KKK2" localSheetId="0" hidden="1">#REF!</definedName>
    <definedName name="_________KKK2" hidden="1">#REF!</definedName>
    <definedName name="_________mar14" hidden="1">{"RESUMEN",#N/A,FALSE,"BASE ANEXOS";"ANEXO 1",#N/A,FALSE,"BASE ANEXOS";"ANEXO 2",#N/A,FALSE,"BASE ANEXOS"}</definedName>
    <definedName name="_________N123" hidden="1">{"COMNUS2000",#N/A,FALSE,"BL2000"}</definedName>
    <definedName name="_________ORG1">#REF!</definedName>
    <definedName name="_________qw12">#REF!</definedName>
    <definedName name="_________qw147">#REF!</definedName>
    <definedName name="_________SC2" hidden="1">{"page-1",#N/A,FALSE,"Monthly revision to BOD";"page-2",#N/A,FALSE,"Monthly revision to BOD";"page-3",#N/A,FALSE,"Monthly revision to BOD";"page-4",#N/A,FALSE,"Monthly revision to BOD"}</definedName>
    <definedName name="_________wrn2004" hidden="1">{"RES-2002",#N/A,FALSE,"BL2000";"A1-2002",#N/A,FALSE,"BL2000";"A2-2002",#N/A,FALSE,"BL2000"}</definedName>
    <definedName name="_________wrn2005" hidden="1">{"RES-2000",#N/A,FALSE,"BL2000";"A1-2000",#N/A,FALSE,"BL2000";"A2-2000",#N/A,FALSE,"BL2000"}</definedName>
    <definedName name="_________zx111">#REF!</definedName>
    <definedName name="________A08" hidden="1">{"COMNUS2000",#N/A,FALSE,"BL2000"}</definedName>
    <definedName name="________apm1959" hidden="1">{"SEPTEMBER PRINT",#N/A,FALSE,"INV_BKDN";"SEPTEMBER PRINT",#N/A,FALSE,"INV_BKDN"}</definedName>
    <definedName name="________as1" localSheetId="9">#REF!</definedName>
    <definedName name="________as1">#REF!</definedName>
    <definedName name="________AT61">#N/A</definedName>
    <definedName name="________Cad1">#REF!</definedName>
    <definedName name="________Cad2">#REF!</definedName>
    <definedName name="________DAT1">#REF!</definedName>
    <definedName name="________DAT10">#REF!</definedName>
    <definedName name="________DAT11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dep1">#REF!</definedName>
    <definedName name="________dep2">#REF!</definedName>
    <definedName name="________dep3">#REF!</definedName>
    <definedName name="________dep4">#REF!</definedName>
    <definedName name="________dep5">#REF!</definedName>
    <definedName name="________dep6">#REF!</definedName>
    <definedName name="________FF3">#REF!</definedName>
    <definedName name="________FLM6">#REF!</definedName>
    <definedName name="________Ind1">#REF!</definedName>
    <definedName name="________KKK1" localSheetId="0" hidden="1">#REF!</definedName>
    <definedName name="________KKK1" hidden="1">#REF!</definedName>
    <definedName name="________KKK2" localSheetId="0" hidden="1">#REF!</definedName>
    <definedName name="________KKK2" hidden="1">#REF!</definedName>
    <definedName name="________mar14" hidden="1">{"RESUMEN",#N/A,FALSE,"BASE ANEXOS";"ANEXO 1",#N/A,FALSE,"BASE ANEXOS";"ANEXO 2",#N/A,FALSE,"BASE ANEXOS"}</definedName>
    <definedName name="________mmm1959" hidden="1">{"SEPTEMBER PRINT",#N/A,FALSE,"INV_BKDN";"SEPTEMBER PRINT",#N/A,FALSE,"INV_BKDN"}</definedName>
    <definedName name="________Mod1">#REF!</definedName>
    <definedName name="________Mod2">#REF!</definedName>
    <definedName name="________N123" hidden="1">{"COMNUS2000",#N/A,FALSE,"BL2000"}</definedName>
    <definedName name="________Niv2">#REF!</definedName>
    <definedName name="________Niv22">#REF!</definedName>
    <definedName name="________ORG1">#REF!</definedName>
    <definedName name="________qw12">#REF!</definedName>
    <definedName name="________qw147">#REF!</definedName>
    <definedName name="________SC2" hidden="1">{"page-1",#N/A,FALSE,"Monthly revision to BOD";"page-2",#N/A,FALSE,"Monthly revision to BOD";"page-3",#N/A,FALSE,"Monthly revision to BOD";"page-4",#N/A,FALSE,"Monthly revision to BOD"}</definedName>
    <definedName name="________wrn2004" hidden="1">{"RES-2002",#N/A,FALSE,"BL2000";"A1-2002",#N/A,FALSE,"BL2000";"A2-2002",#N/A,FALSE,"BL2000"}</definedName>
    <definedName name="________wrn2005" hidden="1">{"RES-2000",#N/A,FALSE,"BL2000";"A1-2000",#N/A,FALSE,"BL2000";"A2-2000",#N/A,FALSE,"BL2000"}</definedName>
    <definedName name="________zx111">#REF!</definedName>
    <definedName name="_______1_?Z???N?g">"?{?^?“ 22"</definedName>
    <definedName name="_______A08" hidden="1">{"COMNUS2000",#N/A,FALSE,"BL2000"}</definedName>
    <definedName name="_______apm1959" hidden="1">{"SEPTEMBER PRINT",#N/A,FALSE,"INV_BKDN";"SEPTEMBER PRINT",#N/A,FALSE,"INV_BKDN"}</definedName>
    <definedName name="_______as1">#N/A</definedName>
    <definedName name="_______AT61">#N/A</definedName>
    <definedName name="_______C1244ㅁ1430">#REF!</definedName>
    <definedName name="_______Cad1">#REF!</definedName>
    <definedName name="_______Cad2">#REF!</definedName>
    <definedName name="_______CM2" hidden="1">{"SUM GER",#N/A,FALSE,"SUM GER";"SUM FRA",#N/A,FALSE,"SUM FRA";"SUM ITA",#N/A,FALSE,"SUM ITA";"SUM SPA",#N/A,FALSE,"SUM SPA";"SUM EGB",#N/A,FALSE,"SUM EGB";"SUM IND",#N/A,FALSE,"SUM IND"}</definedName>
    <definedName name="_______CM3" hidden="1">{"SUM ALL YR",#N/A,FALSE,"SUM ALL YR";"sum01",#N/A,FALSE,"SUM 01";"sumM2",#N/A,FALSE,"SUM M2";"sum02",#N/A,FALSE,"SUM 02";"sum03",#N/A,FALSE,"SUM 03";"sum04",#N/A,FALSE,"SUM 04";"sum05",#N/A,FALSE,"SUM 05"}</definedName>
    <definedName name="_______DAT1">#REF!</definedName>
    <definedName name="_______DAT10">#REF!</definedName>
    <definedName name="_______DAT11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dep1">#REF!</definedName>
    <definedName name="_______dep2">#REF!</definedName>
    <definedName name="_______dep3">#REF!</definedName>
    <definedName name="_______dep4">#REF!</definedName>
    <definedName name="_______dep5">#REF!</definedName>
    <definedName name="_______dep6">#REF!</definedName>
    <definedName name="_______EUR1" hidden="1">{"RES-2002",#N/A,FALSE,"BL2000";"A1-2002",#N/A,FALSE,"BL2000";"A2-2002",#N/A,FALSE,"BL2000"}</definedName>
    <definedName name="_______FF3">#REF!</definedName>
    <definedName name="_______FLM6">#REF!</definedName>
    <definedName name="_______Ind1">#REF!</definedName>
    <definedName name="_______KI90" localSheetId="3" hidden="1">{#N/A,#N/A,FALSE,"IPEC Stair Step";#N/A,#N/A,FALSE,"Overview";#N/A,#N/A,FALSE,"Supporting Explanations"}</definedName>
    <definedName name="_______KI90" localSheetId="8" hidden="1">{#N/A,#N/A,FALSE,"IPEC Stair Step";#N/A,#N/A,FALSE,"Overview";#N/A,#N/A,FALSE,"Supporting Explanations"}</definedName>
    <definedName name="_______KI90" localSheetId="0" hidden="1">{#N/A,#N/A,FALSE,"IPEC Stair Step";#N/A,#N/A,FALSE,"Overview";#N/A,#N/A,FALSE,"Supporting Explanations"}</definedName>
    <definedName name="_______KI90" localSheetId="5" hidden="1">{#N/A,#N/A,FALSE,"IPEC Stair Step";#N/A,#N/A,FALSE,"Overview";#N/A,#N/A,FALSE,"Supporting Explanations"}</definedName>
    <definedName name="_______KI90" localSheetId="7" hidden="1">{#N/A,#N/A,FALSE,"IPEC Stair Step";#N/A,#N/A,FALSE,"Overview";#N/A,#N/A,FALSE,"Supporting Explanations"}</definedName>
    <definedName name="_______KI90" localSheetId="1" hidden="1">{#N/A,#N/A,FALSE,"IPEC Stair Step";#N/A,#N/A,FALSE,"Overview";#N/A,#N/A,FALSE,"Supporting Explanations"}</definedName>
    <definedName name="_______KI90" hidden="1">{#N/A,#N/A,FALSE,"IPEC Stair Step";#N/A,#N/A,FALSE,"Overview";#N/A,#N/A,FALSE,"Supporting Explanations"}</definedName>
    <definedName name="_______KKK1" localSheetId="3" hidden="1">#REF!</definedName>
    <definedName name="_______KKK1" localSheetId="0" hidden="1">#REF!</definedName>
    <definedName name="_______KKK1" localSheetId="11" hidden="1">#REF!</definedName>
    <definedName name="_______KKK1" localSheetId="5" hidden="1">#REF!</definedName>
    <definedName name="_______KKK1" localSheetId="7" hidden="1">#REF!</definedName>
    <definedName name="_______KKK1" localSheetId="1" hidden="1">#REF!</definedName>
    <definedName name="_______KKK1" hidden="1">#REF!</definedName>
    <definedName name="_______KKK2" localSheetId="3" hidden="1">#REF!</definedName>
    <definedName name="_______KKK2" localSheetId="0" hidden="1">#REF!</definedName>
    <definedName name="_______KKK2" localSheetId="5" hidden="1">#REF!</definedName>
    <definedName name="_______KKK2" localSheetId="7" hidden="1">#REF!</definedName>
    <definedName name="_______KKK2" hidden="1">#REF!</definedName>
    <definedName name="_______mar14" hidden="1">{"RESUMEN",#N/A,FALSE,"BASE ANEXOS";"ANEXO 1",#N/A,FALSE,"BASE ANEXOS";"ANEXO 2",#N/A,FALSE,"BASE ANEXOS"}</definedName>
    <definedName name="_______mmm1959" hidden="1">{"SEPTEMBER PRINT",#N/A,FALSE,"INV_BKDN";"SEPTEMBER PRINT",#N/A,FALSE,"INV_BKDN"}</definedName>
    <definedName name="_______Mod1">#REF!</definedName>
    <definedName name="_______Mod2">#REF!</definedName>
    <definedName name="_______N10" localSheetId="3" hidden="1">{#N/A,#N/A,FALSE,"IPEC Stair Step";#N/A,#N/A,FALSE,"Overview";#N/A,#N/A,FALSE,"Supporting Explanations"}</definedName>
    <definedName name="_______N10" localSheetId="8" hidden="1">{#N/A,#N/A,FALSE,"IPEC Stair Step";#N/A,#N/A,FALSE,"Overview";#N/A,#N/A,FALSE,"Supporting Explanations"}</definedName>
    <definedName name="_______N10" localSheetId="0" hidden="1">{#N/A,#N/A,FALSE,"IPEC Stair Step";#N/A,#N/A,FALSE,"Overview";#N/A,#N/A,FALSE,"Supporting Explanations"}</definedName>
    <definedName name="_______N10" localSheetId="5" hidden="1">{#N/A,#N/A,FALSE,"IPEC Stair Step";#N/A,#N/A,FALSE,"Overview";#N/A,#N/A,FALSE,"Supporting Explanations"}</definedName>
    <definedName name="_______N10" localSheetId="7" hidden="1">{#N/A,#N/A,FALSE,"IPEC Stair Step";#N/A,#N/A,FALSE,"Overview";#N/A,#N/A,FALSE,"Supporting Explanations"}</definedName>
    <definedName name="_______N10" localSheetId="1" hidden="1">{#N/A,#N/A,FALSE,"IPEC Stair Step";#N/A,#N/A,FALSE,"Overview";#N/A,#N/A,FALSE,"Supporting Explanations"}</definedName>
    <definedName name="_______N10" hidden="1">{#N/A,#N/A,FALSE,"IPEC Stair Step";#N/A,#N/A,FALSE,"Overview";#N/A,#N/A,FALSE,"Supporting Explanations"}</definedName>
    <definedName name="_______N123" hidden="1">{"COMNUS2000",#N/A,FALSE,"BL2000"}</definedName>
    <definedName name="_______Niv2">#REF!</definedName>
    <definedName name="_______Niv22">#REF!</definedName>
    <definedName name="_______ORG1">#REF!</definedName>
    <definedName name="_______qw12">#REF!</definedName>
    <definedName name="_______qw147">#REF!</definedName>
    <definedName name="_______SC2" hidden="1">{"page-1",#N/A,FALSE,"Monthly revision to BOD";"page-2",#N/A,FALSE,"Monthly revision to BOD";"page-3",#N/A,FALSE,"Monthly revision to BOD";"page-4",#N/A,FALSE,"Monthly revision to BOD"}</definedName>
    <definedName name="_______T45" localSheetId="3" hidden="1">{#N/A,#N/A,FALSE,"IPEC Stair Step";#N/A,#N/A,FALSE,"Overview";#N/A,#N/A,FALSE,"Supporting Explanations"}</definedName>
    <definedName name="_______T45" localSheetId="8" hidden="1">{#N/A,#N/A,FALSE,"IPEC Stair Step";#N/A,#N/A,FALSE,"Overview";#N/A,#N/A,FALSE,"Supporting Explanations"}</definedName>
    <definedName name="_______T45" localSheetId="0" hidden="1">{#N/A,#N/A,FALSE,"IPEC Stair Step";#N/A,#N/A,FALSE,"Overview";#N/A,#N/A,FALSE,"Supporting Explanations"}</definedName>
    <definedName name="_______T45" localSheetId="5" hidden="1">{#N/A,#N/A,FALSE,"IPEC Stair Step";#N/A,#N/A,FALSE,"Overview";#N/A,#N/A,FALSE,"Supporting Explanations"}</definedName>
    <definedName name="_______T45" localSheetId="7" hidden="1">{#N/A,#N/A,FALSE,"IPEC Stair Step";#N/A,#N/A,FALSE,"Overview";#N/A,#N/A,FALSE,"Supporting Explanations"}</definedName>
    <definedName name="_______T45" localSheetId="1" hidden="1">{#N/A,#N/A,FALSE,"IPEC Stair Step";#N/A,#N/A,FALSE,"Overview";#N/A,#N/A,FALSE,"Supporting Explanations"}</definedName>
    <definedName name="_______T45" hidden="1">{#N/A,#N/A,FALSE,"IPEC Stair Step";#N/A,#N/A,FALSE,"Overview";#N/A,#N/A,FALSE,"Supporting Explanations"}</definedName>
    <definedName name="_______wrn2004" hidden="1">{"RES-2002",#N/A,FALSE,"BL2000";"A1-2002",#N/A,FALSE,"BL2000";"A2-2002",#N/A,FALSE,"BL2000"}</definedName>
    <definedName name="_______wrn2005" hidden="1">{"RES-2000",#N/A,FALSE,"BL2000";"A1-2000",#N/A,FALSE,"BL2000";"A2-2000",#N/A,FALSE,"BL2000"}</definedName>
    <definedName name="_______xlfn.BAHTTEXT" hidden="1">#NAME?</definedName>
    <definedName name="_______zx111">#REF!</definedName>
    <definedName name="______1_?Z???N?g">"?{?^?“ 22"</definedName>
    <definedName name="______A08" hidden="1">{"COMNUS2000",#N/A,FALSE,"BL2000"}</definedName>
    <definedName name="______a1" hidden="1">{"Comparisons",#N/A,FALSE,"CAP SPEND SUM"}</definedName>
    <definedName name="______aa1" localSheetId="11" hidden="1">{"RES-2001",#N/A,FALSE,"BL2000";"A1-2001",#N/A,FALSE,"BL2000";"A2-2001",#N/A,FALSE,"BL2000"}</definedName>
    <definedName name="______aa1" hidden="1">{"RES-2001",#N/A,FALSE,"BL2000";"A1-2001",#N/A,FALSE,"BL2000";"A2-2001",#N/A,FALSE,"BL2000"}</definedName>
    <definedName name="______apm1959" hidden="1">{"SEPTEMBER PRINT",#N/A,FALSE,"INV_BKDN";"SEPTEMBER PRINT",#N/A,FALSE,"INV_BKDN"}</definedName>
    <definedName name="______AQ1" hidden="1">{"AnaM1",#N/A,FALSE,"AnalisisM";"AnaM2",#N/A,FALSE,"AnalisisM";"AnaM3",#N/A,FALSE,"AnalisisM"}</definedName>
    <definedName name="______as1" localSheetId="9">#REF!</definedName>
    <definedName name="______as1">#REF!</definedName>
    <definedName name="______AT61">#N/A</definedName>
    <definedName name="______B01" hidden="1">{"RES-2002",#N/A,FALSE,"BL2000";"A1-2002",#N/A,FALSE,"BL2000";"A2-2002",#N/A,FALSE,"BL2000"}</definedName>
    <definedName name="______C1244ㅁ1430">#REF!</definedName>
    <definedName name="______Cad1">#REF!</definedName>
    <definedName name="______Cad2">#REF!</definedName>
    <definedName name="______CM2" hidden="1">{"SUM GER",#N/A,FALSE,"SUM GER";"SUM FRA",#N/A,FALSE,"SUM FRA";"SUM ITA",#N/A,FALSE,"SUM ITA";"SUM SPA",#N/A,FALSE,"SUM SPA";"SUM EGB",#N/A,FALSE,"SUM EGB";"SUM IND",#N/A,FALSE,"SUM IND"}</definedName>
    <definedName name="______CM3" hidden="1">{"SUM ALL YR",#N/A,FALSE,"SUM ALL YR";"sum01",#N/A,FALSE,"SUM 01";"sumM2",#N/A,FALSE,"SUM M2";"sum02",#N/A,FALSE,"SUM 02";"sum03",#N/A,FALSE,"SUM 03";"sum04",#N/A,FALSE,"SUM 04";"sum05",#N/A,FALSE,"SUM 05"}</definedName>
    <definedName name="______DAT1">#REF!</definedName>
    <definedName name="______DAT10">#REF!</definedName>
    <definedName name="______DAT11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dep1">#REF!</definedName>
    <definedName name="______dep2">#REF!</definedName>
    <definedName name="______dep3">#REF!</definedName>
    <definedName name="______dep4">#REF!</definedName>
    <definedName name="______dep5">#REF!</definedName>
    <definedName name="______dep6">#REF!</definedName>
    <definedName name="______ER2" hidden="1">{"COMNUS2000",#N/A,FALSE,"BL2000"}</definedName>
    <definedName name="______EUR1" hidden="1">{"RES-2002",#N/A,FALSE,"BL2000";"A1-2002",#N/A,FALSE,"BL2000";"A2-2002",#N/A,FALSE,"BL2000"}</definedName>
    <definedName name="______FF3">#REF!</definedName>
    <definedName name="______FLM6">#REF!</definedName>
    <definedName name="______FY09" localSheetId="3" hidden="1">{"SEPTEMBER PRINT",#N/A,FALSE,"INV_BKDN";"SEPTEMBER PRINT",#N/A,FALSE,"INV_BKDN"}</definedName>
    <definedName name="______FY09" localSheetId="8" hidden="1">{"SEPTEMBER PRINT",#N/A,FALSE,"INV_BKDN";"SEPTEMBER PRINT",#N/A,FALSE,"INV_BKDN"}</definedName>
    <definedName name="______FY09" localSheetId="0" hidden="1">{"SEPTEMBER PRINT",#N/A,FALSE,"INV_BKDN";"SEPTEMBER PRINT",#N/A,FALSE,"INV_BKDN"}</definedName>
    <definedName name="______FY09" localSheetId="5" hidden="1">{"SEPTEMBER PRINT",#N/A,FALSE,"INV_BKDN";"SEPTEMBER PRINT",#N/A,FALSE,"INV_BKDN"}</definedName>
    <definedName name="______FY09" localSheetId="7" hidden="1">{"SEPTEMBER PRINT",#N/A,FALSE,"INV_BKDN";"SEPTEMBER PRINT",#N/A,FALSE,"INV_BKDN"}</definedName>
    <definedName name="______FY09" localSheetId="1" hidden="1">{"SEPTEMBER PRINT",#N/A,FALSE,"INV_BKDN";"SEPTEMBER PRINT",#N/A,FALSE,"INV_BKDN"}</definedName>
    <definedName name="______FY09" hidden="1">{"SEPTEMBER PRINT",#N/A,FALSE,"INV_BKDN";"SEPTEMBER PRINT",#N/A,FALSE,"INV_BKDN"}</definedName>
    <definedName name="______Ind1">#REF!</definedName>
    <definedName name="______Key4" hidden="1">#REF!</definedName>
    <definedName name="______KI90" localSheetId="3" hidden="1">{#N/A,#N/A,FALSE,"IPEC Stair Step";#N/A,#N/A,FALSE,"Overview";#N/A,#N/A,FALSE,"Supporting Explanations"}</definedName>
    <definedName name="______KI90" localSheetId="8" hidden="1">{#N/A,#N/A,FALSE,"IPEC Stair Step";#N/A,#N/A,FALSE,"Overview";#N/A,#N/A,FALSE,"Supporting Explanations"}</definedName>
    <definedName name="______KI90" localSheetId="0" hidden="1">{#N/A,#N/A,FALSE,"IPEC Stair Step";#N/A,#N/A,FALSE,"Overview";#N/A,#N/A,FALSE,"Supporting Explanations"}</definedName>
    <definedName name="______KI90" localSheetId="5" hidden="1">{#N/A,#N/A,FALSE,"IPEC Stair Step";#N/A,#N/A,FALSE,"Overview";#N/A,#N/A,FALSE,"Supporting Explanations"}</definedName>
    <definedName name="______KI90" localSheetId="7" hidden="1">{#N/A,#N/A,FALSE,"IPEC Stair Step";#N/A,#N/A,FALSE,"Overview";#N/A,#N/A,FALSE,"Supporting Explanations"}</definedName>
    <definedName name="______KI90" localSheetId="1" hidden="1">{#N/A,#N/A,FALSE,"IPEC Stair Step";#N/A,#N/A,FALSE,"Overview";#N/A,#N/A,FALSE,"Supporting Explanations"}</definedName>
    <definedName name="______KI90" hidden="1">{#N/A,#N/A,FALSE,"IPEC Stair Step";#N/A,#N/A,FALSE,"Overview";#N/A,#N/A,FALSE,"Supporting Explanations"}</definedName>
    <definedName name="______KKK1" localSheetId="0" hidden="1">#REF!</definedName>
    <definedName name="______KKK1" hidden="1">#REF!</definedName>
    <definedName name="______KKK2" localSheetId="3" hidden="1">#REF!</definedName>
    <definedName name="______KKK2" localSheetId="0" hidden="1">#REF!</definedName>
    <definedName name="______KKK2" localSheetId="5" hidden="1">#REF!</definedName>
    <definedName name="______KKK2" localSheetId="7" hidden="1">#REF!</definedName>
    <definedName name="______KKK2" localSheetId="1" hidden="1">#REF!</definedName>
    <definedName name="______KKK2" hidden="1">#REF!</definedName>
    <definedName name="______mar14" hidden="1">{"RESUMEN",#N/A,FALSE,"BASE ANEXOS";"ANEXO 1",#N/A,FALSE,"BASE ANEXOS";"ANEXO 2",#N/A,FALSE,"BASE ANEXOS"}</definedName>
    <definedName name="______May03" hidden="1">{"'details (2)'!$E$11","'details (2)'!$A$1:$C$466"}</definedName>
    <definedName name="______mmm1959" hidden="1">{"SEPTEMBER PRINT",#N/A,FALSE,"INV_BKDN";"SEPTEMBER PRINT",#N/A,FALSE,"INV_BKDN"}</definedName>
    <definedName name="______Mod1">#REF!</definedName>
    <definedName name="______Mod2">#REF!</definedName>
    <definedName name="______N123" hidden="1">{"COMNUS2000",#N/A,FALSE,"BL2000"}</definedName>
    <definedName name="______Niv2">#REF!</definedName>
    <definedName name="______Niv22">#REF!</definedName>
    <definedName name="______ORG1">#REF!</definedName>
    <definedName name="______qw12">#REF!</definedName>
    <definedName name="______qw147">#REF!</definedName>
    <definedName name="______SC2" hidden="1">{"page-1",#N/A,FALSE,"Monthly revision to BOD";"page-2",#N/A,FALSE,"Monthly revision to BOD";"page-3",#N/A,FALSE,"Monthly revision to BOD";"page-4",#N/A,FALSE,"Monthly revision to BOD"}</definedName>
    <definedName name="______T2" hidden="1">{#N/A,#N/A,FALSE,"단축1";#N/A,#N/A,FALSE,"단축2";#N/A,#N/A,FALSE,"단축3";#N/A,#N/A,FALSE,"장축";#N/A,#N/A,FALSE,"4WD"}</definedName>
    <definedName name="______WM2" hidden="1">{"RES-2001",#N/A,FALSE,"BL2000";"A1-2001",#N/A,FALSE,"BL2000";"A2-2001",#N/A,FALSE,"BL2000"}</definedName>
    <definedName name="______WRN2004" hidden="1">{"RES-2002",#N/A,FALSE,"BL2000";"A1-2002",#N/A,FALSE,"BL2000";"A2-2002",#N/A,FALSE,"BL2000"}</definedName>
    <definedName name="______wrn2005" hidden="1">{"RES-2000",#N/A,FALSE,"BL2000";"A1-2000",#N/A,FALSE,"BL2000";"A2-2000",#N/A,FALSE,"BL2000"}</definedName>
    <definedName name="______xlfn.BAHTTEXT" hidden="1">#NAME?</definedName>
    <definedName name="______xx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______zx111">#REF!</definedName>
    <definedName name="_____1_?Z???N?g">"?{?^?“ 22"</definedName>
    <definedName name="_____A08" hidden="1">{"COMNUS2000",#N/A,FALSE,"BL2000"}</definedName>
    <definedName name="_____apm1959" hidden="1">{"SEPTEMBER PRINT",#N/A,FALSE,"INV_BKDN";"SEPTEMBER PRINT",#N/A,FALSE,"INV_BKDN"}</definedName>
    <definedName name="_____AQ1" hidden="1">{"AnaM1",#N/A,FALSE,"AnalisisM";"AnaM2",#N/A,FALSE,"AnalisisM";"AnaM3",#N/A,FALSE,"AnalisisM"}</definedName>
    <definedName name="_____as1">#N/A</definedName>
    <definedName name="_____AT61">#N/A</definedName>
    <definedName name="_____B01" hidden="1">{"RES-2002",#N/A,FALSE,"BL2000";"A1-2002",#N/A,FALSE,"BL2000";"A2-2002",#N/A,FALSE,"BL2000"}</definedName>
    <definedName name="_____C1244ㅁ1430">#REF!</definedName>
    <definedName name="_____Cad1">#REF!</definedName>
    <definedName name="_____Cad2">#REF!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DAT1">#REF!</definedName>
    <definedName name="_____DAT10">#REF!</definedName>
    <definedName name="_____DAT11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dep1">#REF!</definedName>
    <definedName name="_____dep2">#REF!</definedName>
    <definedName name="_____dep3">#REF!</definedName>
    <definedName name="_____dep4">#REF!</definedName>
    <definedName name="_____dep5">#REF!</definedName>
    <definedName name="_____dep6">#REF!</definedName>
    <definedName name="_____ER2" hidden="1">{"COMNUS2000",#N/A,FALSE,"BL2000"}</definedName>
    <definedName name="_____EUR1" hidden="1">{"RES-2002",#N/A,FALSE,"BL2000";"A1-2002",#N/A,FALSE,"BL2000";"A2-2002",#N/A,FALSE,"BL2000"}</definedName>
    <definedName name="_____FF3">#REF!</definedName>
    <definedName name="_____Ind1">#REF!</definedName>
    <definedName name="_____Key4" hidden="1">#REF!</definedName>
    <definedName name="_____KI90" localSheetId="3" hidden="1">{#N/A,#N/A,FALSE,"IPEC Stair Step";#N/A,#N/A,FALSE,"Overview";#N/A,#N/A,FALSE,"Supporting Explanations"}</definedName>
    <definedName name="_____KI90" localSheetId="8" hidden="1">{#N/A,#N/A,FALSE,"IPEC Stair Step";#N/A,#N/A,FALSE,"Overview";#N/A,#N/A,FALSE,"Supporting Explanations"}</definedName>
    <definedName name="_____KI90" localSheetId="0" hidden="1">{#N/A,#N/A,FALSE,"IPEC Stair Step";#N/A,#N/A,FALSE,"Overview";#N/A,#N/A,FALSE,"Supporting Explanations"}</definedName>
    <definedName name="_____KI90" localSheetId="5" hidden="1">{#N/A,#N/A,FALSE,"IPEC Stair Step";#N/A,#N/A,FALSE,"Overview";#N/A,#N/A,FALSE,"Supporting Explanations"}</definedName>
    <definedName name="_____KI90" localSheetId="7" hidden="1">{#N/A,#N/A,FALSE,"IPEC Stair Step";#N/A,#N/A,FALSE,"Overview";#N/A,#N/A,FALSE,"Supporting Explanations"}</definedName>
    <definedName name="_____KI90" localSheetId="1" hidden="1">{#N/A,#N/A,FALSE,"IPEC Stair Step";#N/A,#N/A,FALSE,"Overview";#N/A,#N/A,FALSE,"Supporting Explanations"}</definedName>
    <definedName name="_____KI90" hidden="1">{#N/A,#N/A,FALSE,"IPEC Stair Step";#N/A,#N/A,FALSE,"Overview";#N/A,#N/A,FALSE,"Supporting Explanations"}</definedName>
    <definedName name="_____KKK1" localSheetId="0" hidden="1">#REF!</definedName>
    <definedName name="_____KKK1" hidden="1">#REF!</definedName>
    <definedName name="_____KKK2" localSheetId="3" hidden="1">#REF!</definedName>
    <definedName name="_____KKK2" localSheetId="0" hidden="1">#REF!</definedName>
    <definedName name="_____KKK2" localSheetId="5" hidden="1">#REF!</definedName>
    <definedName name="_____KKK2" localSheetId="7" hidden="1">#REF!</definedName>
    <definedName name="_____KKK2" localSheetId="1" hidden="1">#REF!</definedName>
    <definedName name="_____KKK2" hidden="1">#REF!</definedName>
    <definedName name="_____mar14" hidden="1">{"RESUMEN",#N/A,FALSE,"BASE ANEXOS";"ANEXO 1",#N/A,FALSE,"BASE ANEXOS";"ANEXO 2",#N/A,FALSE,"BASE ANEXOS"}</definedName>
    <definedName name="_____May03" hidden="1">{"'details (2)'!$E$11","'details (2)'!$A$1:$C$466"}</definedName>
    <definedName name="_____mi1" hidden="1">{"CORSA",#N/A,FALSE,"RESUMO FINAL";"KADETT",#N/A,FALSE,"RESUMO FINAL";"VECTRA",#N/A,FALSE,"RESUMO FINAL";"OMEGA",#N/A,FALSE,"RESUMO FINAL";"S_10",#N/A,FALSE,"RESUMO FINAL";"BLAZER",#N/A,FALSE,"RESUMO FINAL"}</definedName>
    <definedName name="_____mmm1959" hidden="1">{"SEPTEMBER PRINT",#N/A,FALSE,"INV_BKDN";"SEPTEMBER PRINT",#N/A,FALSE,"INV_BKDN"}</definedName>
    <definedName name="_____Mod1">#REF!</definedName>
    <definedName name="_____Mod2">#REF!</definedName>
    <definedName name="_____N10" localSheetId="3" hidden="1">{#N/A,#N/A,FALSE,"IPEC Stair Step";#N/A,#N/A,FALSE,"Overview";#N/A,#N/A,FALSE,"Supporting Explanations"}</definedName>
    <definedName name="_____N10" localSheetId="8" hidden="1">{#N/A,#N/A,FALSE,"IPEC Stair Step";#N/A,#N/A,FALSE,"Overview";#N/A,#N/A,FALSE,"Supporting Explanations"}</definedName>
    <definedName name="_____N10" localSheetId="0" hidden="1">{#N/A,#N/A,FALSE,"IPEC Stair Step";#N/A,#N/A,FALSE,"Overview";#N/A,#N/A,FALSE,"Supporting Explanations"}</definedName>
    <definedName name="_____N10" localSheetId="5" hidden="1">{#N/A,#N/A,FALSE,"IPEC Stair Step";#N/A,#N/A,FALSE,"Overview";#N/A,#N/A,FALSE,"Supporting Explanations"}</definedName>
    <definedName name="_____N10" localSheetId="7" hidden="1">{#N/A,#N/A,FALSE,"IPEC Stair Step";#N/A,#N/A,FALSE,"Overview";#N/A,#N/A,FALSE,"Supporting Explanations"}</definedName>
    <definedName name="_____N10" localSheetId="1" hidden="1">{#N/A,#N/A,FALSE,"IPEC Stair Step";#N/A,#N/A,FALSE,"Overview";#N/A,#N/A,FALSE,"Supporting Explanations"}</definedName>
    <definedName name="_____N10" hidden="1">{#N/A,#N/A,FALSE,"IPEC Stair Step";#N/A,#N/A,FALSE,"Overview";#N/A,#N/A,FALSE,"Supporting Explanations"}</definedName>
    <definedName name="_____N123" hidden="1">{"COMNUS2000",#N/A,FALSE,"BL2000"}</definedName>
    <definedName name="_____Niv2">#REF!</definedName>
    <definedName name="_____Niv22">#REF!</definedName>
    <definedName name="_____ORG1">#REF!</definedName>
    <definedName name="_____qw12">#REF!</definedName>
    <definedName name="_____qw147">#REF!</definedName>
    <definedName name="_____SC2" hidden="1">{"page-1",#N/A,FALSE,"Monthly revision to BOD";"page-2",#N/A,FALSE,"Monthly revision to BOD";"page-3",#N/A,FALSE,"Monthly revision to BOD";"page-4",#N/A,FALSE,"Monthly revision to BOD"}</definedName>
    <definedName name="_____T2" hidden="1">{#N/A,#N/A,FALSE,"단축1";#N/A,#N/A,FALSE,"단축2";#N/A,#N/A,FALSE,"단축3";#N/A,#N/A,FALSE,"장축";#N/A,#N/A,FALSE,"4WD"}</definedName>
    <definedName name="_____T45" localSheetId="3" hidden="1">{#N/A,#N/A,FALSE,"IPEC Stair Step";#N/A,#N/A,FALSE,"Overview";#N/A,#N/A,FALSE,"Supporting Explanations"}</definedName>
    <definedName name="_____T45" localSheetId="8" hidden="1">{#N/A,#N/A,FALSE,"IPEC Stair Step";#N/A,#N/A,FALSE,"Overview";#N/A,#N/A,FALSE,"Supporting Explanations"}</definedName>
    <definedName name="_____T45" localSheetId="0" hidden="1">{#N/A,#N/A,FALSE,"IPEC Stair Step";#N/A,#N/A,FALSE,"Overview";#N/A,#N/A,FALSE,"Supporting Explanations"}</definedName>
    <definedName name="_____T45" localSheetId="5" hidden="1">{#N/A,#N/A,FALSE,"IPEC Stair Step";#N/A,#N/A,FALSE,"Overview";#N/A,#N/A,FALSE,"Supporting Explanations"}</definedName>
    <definedName name="_____T45" localSheetId="7" hidden="1">{#N/A,#N/A,FALSE,"IPEC Stair Step";#N/A,#N/A,FALSE,"Overview";#N/A,#N/A,FALSE,"Supporting Explanations"}</definedName>
    <definedName name="_____T45" localSheetId="1" hidden="1">{#N/A,#N/A,FALSE,"IPEC Stair Step";#N/A,#N/A,FALSE,"Overview";#N/A,#N/A,FALSE,"Supporting Explanations"}</definedName>
    <definedName name="_____T45" hidden="1">{#N/A,#N/A,FALSE,"IPEC Stair Step";#N/A,#N/A,FALSE,"Overview";#N/A,#N/A,FALSE,"Supporting Explanations"}</definedName>
    <definedName name="_____WM2" hidden="1">{"RES-2001",#N/A,FALSE,"BL2000";"A1-2001",#N/A,FALSE,"BL2000";"A2-2001",#N/A,FALSE,"BL2000"}</definedName>
    <definedName name="_____WRN2004" hidden="1">{"RES-2002",#N/A,FALSE,"BL2000";"A1-2002",#N/A,FALSE,"BL2000";"A2-2002",#N/A,FALSE,"BL2000"}</definedName>
    <definedName name="_____wrn2005" hidden="1">{"RES-2000",#N/A,FALSE,"BL2000";"A1-2000",#N/A,FALSE,"BL2000";"A2-2000",#N/A,FALSE,"BL2000"}</definedName>
    <definedName name="_____xlfn.BAHTTEXT" hidden="1">#NAME?</definedName>
    <definedName name="_____xx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_____zx111">#REF!</definedName>
    <definedName name="____1_?Z???N?g">"?{?^?“ 22"</definedName>
    <definedName name="____A08" hidden="1">{"COMNUS2000",#N/A,FALSE,"BL2000"}</definedName>
    <definedName name="____apm1959" hidden="1">{"SEPTEMBER PRINT",#N/A,FALSE,"INV_BKDN";"SEPTEMBER PRINT",#N/A,FALSE,"INV_BKDN"}</definedName>
    <definedName name="____AQ1" hidden="1">{"AnaM1",#N/A,FALSE,"AnalisisM";"AnaM2",#N/A,FALSE,"AnalisisM";"AnaM3",#N/A,FALSE,"AnalisisM"}</definedName>
    <definedName name="____as1">#N/A</definedName>
    <definedName name="____AT61">#N/A</definedName>
    <definedName name="____B01" hidden="1">{"RES-2002",#N/A,FALSE,"BL2000";"A1-2002",#N/A,FALSE,"BL2000";"A2-2002",#N/A,FALSE,"BL2000"}</definedName>
    <definedName name="____B11" localSheetId="11" hidden="1">{"B10-2000",#N/A,FALSE,"BL2000"}</definedName>
    <definedName name="____B11" hidden="1">{"B10-2000",#N/A,FALSE,"BL2000"}</definedName>
    <definedName name="____C1244ㅁ1430">#REF!</definedName>
    <definedName name="____Cad1">#REF!</definedName>
    <definedName name="____Cad2">#REF!</definedName>
    <definedName name="____CM2" hidden="1">{"SUM GER",#N/A,FALSE,"SUM GER";"SUM FRA",#N/A,FALSE,"SUM FRA";"SUM ITA",#N/A,FALSE,"SUM ITA";"SUM SPA",#N/A,FALSE,"SUM SPA";"SUM EGB",#N/A,FALSE,"SUM EGB";"SUM IND",#N/A,FALSE,"SUM IND"}</definedName>
    <definedName name="____CM3" hidden="1">{"SUM ALL YR",#N/A,FALSE,"SUM ALL YR";"sum01",#N/A,FALSE,"SUM 01";"sumM2",#N/A,FALSE,"SUM M2";"sum02",#N/A,FALSE,"SUM 02";"sum03",#N/A,FALSE,"SUM 03";"sum04",#N/A,FALSE,"SUM 04";"sum05",#N/A,FALSE,"SUM 05"}</definedName>
    <definedName name="____DAT1">#REF!</definedName>
    <definedName name="____DAT10">#REF!</definedName>
    <definedName name="____DAT11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ep1">#REF!</definedName>
    <definedName name="____dep2">#REF!</definedName>
    <definedName name="____dep3">#REF!</definedName>
    <definedName name="____dep4">#REF!</definedName>
    <definedName name="____dep5">#REF!</definedName>
    <definedName name="____dep6">#REF!</definedName>
    <definedName name="____ER2" hidden="1">{"COMNUS2000",#N/A,FALSE,"BL2000"}</definedName>
    <definedName name="____EUR1" hidden="1">{"RES-2002",#N/A,FALSE,"BL2000";"A1-2002",#N/A,FALSE,"BL2000";"A2-2002",#N/A,FALSE,"BL2000"}</definedName>
    <definedName name="____FF3">#REF!</definedName>
    <definedName name="____FLM6">#REF!</definedName>
    <definedName name="____FY09" localSheetId="3" hidden="1">{"SEPTEMBER PRINT",#N/A,FALSE,"INV_BKDN";"SEPTEMBER PRINT",#N/A,FALSE,"INV_BKDN"}</definedName>
    <definedName name="____FY09" localSheetId="8" hidden="1">{"SEPTEMBER PRINT",#N/A,FALSE,"INV_BKDN";"SEPTEMBER PRINT",#N/A,FALSE,"INV_BKDN"}</definedName>
    <definedName name="____FY09" localSheetId="0" hidden="1">{"SEPTEMBER PRINT",#N/A,FALSE,"INV_BKDN";"SEPTEMBER PRINT",#N/A,FALSE,"INV_BKDN"}</definedName>
    <definedName name="____FY09" localSheetId="5" hidden="1">{"SEPTEMBER PRINT",#N/A,FALSE,"INV_BKDN";"SEPTEMBER PRINT",#N/A,FALSE,"INV_BKDN"}</definedName>
    <definedName name="____FY09" localSheetId="7" hidden="1">{"SEPTEMBER PRINT",#N/A,FALSE,"INV_BKDN";"SEPTEMBER PRINT",#N/A,FALSE,"INV_BKDN"}</definedName>
    <definedName name="____FY09" localSheetId="1" hidden="1">{"SEPTEMBER PRINT",#N/A,FALSE,"INV_BKDN";"SEPTEMBER PRINT",#N/A,FALSE,"INV_BKDN"}</definedName>
    <definedName name="____FY09" hidden="1">{"SEPTEMBER PRINT",#N/A,FALSE,"INV_BKDN";"SEPTEMBER PRINT",#N/A,FALSE,"INV_BKDN"}</definedName>
    <definedName name="____Ind1">#REF!</definedName>
    <definedName name="____Key4" hidden="1">#REF!</definedName>
    <definedName name="____KKK1" localSheetId="3" hidden="1">#REF!</definedName>
    <definedName name="____KKK1" localSheetId="0" hidden="1">#REF!</definedName>
    <definedName name="____KKK1" localSheetId="5" hidden="1">#REF!</definedName>
    <definedName name="____KKK1" localSheetId="7" hidden="1">#REF!</definedName>
    <definedName name="____KKK1" localSheetId="1" hidden="1">#REF!</definedName>
    <definedName name="____KKK1" hidden="1">#REF!</definedName>
    <definedName name="____KKK2" localSheetId="3" hidden="1">#REF!</definedName>
    <definedName name="____KKK2" localSheetId="0" hidden="1">#REF!</definedName>
    <definedName name="____KKK2" localSheetId="5" hidden="1">#REF!</definedName>
    <definedName name="____KKK2" localSheetId="7" hidden="1">#REF!</definedName>
    <definedName name="____KKK2" localSheetId="1" hidden="1">#REF!</definedName>
    <definedName name="____KKK2" hidden="1">#REF!</definedName>
    <definedName name="____M8" hidden="1">{"RES-2001",#N/A,FALSE,"BL2000";"A1-2001",#N/A,FALSE,"BL2000";"A2-2001",#N/A,FALSE,"BL2000"}</definedName>
    <definedName name="____mar14" hidden="1">{"RESUMEN",#N/A,FALSE,"BASE ANEXOS";"ANEXO 1",#N/A,FALSE,"BASE ANEXOS";"ANEXO 2",#N/A,FALSE,"BASE ANEXOS"}</definedName>
    <definedName name="____May03" hidden="1">{"'details (2)'!$E$11","'details (2)'!$A$1:$C$466"}</definedName>
    <definedName name="____mmm1959" hidden="1">{"SEPTEMBER PRINT",#N/A,FALSE,"INV_BKDN";"SEPTEMBER PRINT",#N/A,FALSE,"INV_BKDN"}</definedName>
    <definedName name="____Mod1">#REF!</definedName>
    <definedName name="____Mod2">#REF!</definedName>
    <definedName name="____N10" localSheetId="3" hidden="1">{#N/A,#N/A,FALSE,"IPEC Stair Step";#N/A,#N/A,FALSE,"Overview";#N/A,#N/A,FALSE,"Supporting Explanations"}</definedName>
    <definedName name="____N10" localSheetId="8" hidden="1">{#N/A,#N/A,FALSE,"IPEC Stair Step";#N/A,#N/A,FALSE,"Overview";#N/A,#N/A,FALSE,"Supporting Explanations"}</definedName>
    <definedName name="____N10" localSheetId="0" hidden="1">{#N/A,#N/A,FALSE,"IPEC Stair Step";#N/A,#N/A,FALSE,"Overview";#N/A,#N/A,FALSE,"Supporting Explanations"}</definedName>
    <definedName name="____N10" localSheetId="5" hidden="1">{#N/A,#N/A,FALSE,"IPEC Stair Step";#N/A,#N/A,FALSE,"Overview";#N/A,#N/A,FALSE,"Supporting Explanations"}</definedName>
    <definedName name="____N10" localSheetId="7" hidden="1">{#N/A,#N/A,FALSE,"IPEC Stair Step";#N/A,#N/A,FALSE,"Overview";#N/A,#N/A,FALSE,"Supporting Explanations"}</definedName>
    <definedName name="____N10" localSheetId="1" hidden="1">{#N/A,#N/A,FALSE,"IPEC Stair Step";#N/A,#N/A,FALSE,"Overview";#N/A,#N/A,FALSE,"Supporting Explanations"}</definedName>
    <definedName name="____N10" hidden="1">{#N/A,#N/A,FALSE,"IPEC Stair Step";#N/A,#N/A,FALSE,"Overview";#N/A,#N/A,FALSE,"Supporting Explanations"}</definedName>
    <definedName name="____N123" hidden="1">{"COMNUS2000",#N/A,FALSE,"BL2000"}</definedName>
    <definedName name="____Niv2">#REF!</definedName>
    <definedName name="____Niv22">#REF!</definedName>
    <definedName name="____ORG1">#REF!</definedName>
    <definedName name="____P6" hidden="1">{"SUM ALL YR",#N/A,FALSE,"SUM ALL YR";"sum01",#N/A,FALSE,"SUM 01";"sumM2",#N/A,FALSE,"SUM M2";"sum02",#N/A,FALSE,"SUM 02";"sum03",#N/A,FALSE,"SUM 03";"sum04",#N/A,FALSE,"SUM 04";"sum05",#N/A,FALSE,"SUM 05"}</definedName>
    <definedName name="____qw12">#REF!</definedName>
    <definedName name="____qw147">#REF!</definedName>
    <definedName name="____SC2" hidden="1">{"page-1",#N/A,FALSE,"Monthly revision to BOD";"page-2",#N/A,FALSE,"Monthly revision to BOD";"page-3",#N/A,FALSE,"Monthly revision to BOD";"page-4",#N/A,FALSE,"Monthly revision to BOD"}</definedName>
    <definedName name="____T2" hidden="1">{#N/A,#N/A,FALSE,"단축1";#N/A,#N/A,FALSE,"단축2";#N/A,#N/A,FALSE,"단축3";#N/A,#N/A,FALSE,"장축";#N/A,#N/A,FALSE,"4WD"}</definedName>
    <definedName name="____T45" localSheetId="3" hidden="1">{#N/A,#N/A,FALSE,"IPEC Stair Step";#N/A,#N/A,FALSE,"Overview";#N/A,#N/A,FALSE,"Supporting Explanations"}</definedName>
    <definedName name="____T45" localSheetId="8" hidden="1">{#N/A,#N/A,FALSE,"IPEC Stair Step";#N/A,#N/A,FALSE,"Overview";#N/A,#N/A,FALSE,"Supporting Explanations"}</definedName>
    <definedName name="____T45" localSheetId="0" hidden="1">{#N/A,#N/A,FALSE,"IPEC Stair Step";#N/A,#N/A,FALSE,"Overview";#N/A,#N/A,FALSE,"Supporting Explanations"}</definedName>
    <definedName name="____T45" localSheetId="5" hidden="1">{#N/A,#N/A,FALSE,"IPEC Stair Step";#N/A,#N/A,FALSE,"Overview";#N/A,#N/A,FALSE,"Supporting Explanations"}</definedName>
    <definedName name="____T45" localSheetId="7" hidden="1">{#N/A,#N/A,FALSE,"IPEC Stair Step";#N/A,#N/A,FALSE,"Overview";#N/A,#N/A,FALSE,"Supporting Explanations"}</definedName>
    <definedName name="____T45" localSheetId="1" hidden="1">{#N/A,#N/A,FALSE,"IPEC Stair Step";#N/A,#N/A,FALSE,"Overview";#N/A,#N/A,FALSE,"Supporting Explanations"}</definedName>
    <definedName name="____T45" hidden="1">{#N/A,#N/A,FALSE,"IPEC Stair Step";#N/A,#N/A,FALSE,"Overview";#N/A,#N/A,FALSE,"Supporting Explanations"}</definedName>
    <definedName name="____WM2" hidden="1">{"RES-2001",#N/A,FALSE,"BL2000";"A1-2001",#N/A,FALSE,"BL2000";"A2-2001",#N/A,FALSE,"BL2000"}</definedName>
    <definedName name="____WRN2004" hidden="1">{"RES-2002",#N/A,FALSE,"BL2000";"A1-2002",#N/A,FALSE,"BL2000";"A2-2002",#N/A,FALSE,"BL2000"}</definedName>
    <definedName name="____wrn2005" hidden="1">{"RES-2000",#N/A,FALSE,"BL2000";"A1-2000",#N/A,FALSE,"BL2000";"A2-2000",#N/A,FALSE,"BL2000"}</definedName>
    <definedName name="____xlfn.BAHTTEXT" hidden="1">#NAME?</definedName>
    <definedName name="____xx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____zx111">#REF!</definedName>
    <definedName name="___1_?Z???N?g">"?{?^?“ 22"</definedName>
    <definedName name="___A08" hidden="1">{"COMNUS2000",#N/A,FALSE,"BL2000"}</definedName>
    <definedName name="___a1" hidden="1">{"Comparisons",#N/A,FALSE,"CAP SPEND SUM"}</definedName>
    <definedName name="___aa1" localSheetId="11" hidden="1">{"RES-2001",#N/A,FALSE,"BL2000";"A1-2001",#N/A,FALSE,"BL2000";"A2-2001",#N/A,FALSE,"BL2000"}</definedName>
    <definedName name="___aa1" hidden="1">{"RES-2001",#N/A,FALSE,"BL2000";"A1-2001",#N/A,FALSE,"BL2000";"A2-2001",#N/A,FALSE,"BL2000"}</definedName>
    <definedName name="___apm1959" hidden="1">{"SEPTEMBER PRINT",#N/A,FALSE,"INV_BKDN";"SEPTEMBER PRINT",#N/A,FALSE,"INV_BKDN"}</definedName>
    <definedName name="___AQ1" hidden="1">{"AnaM1",#N/A,FALSE,"AnalisisM";"AnaM2",#N/A,FALSE,"AnalisisM";"AnaM3",#N/A,FALSE,"AnalisisM"}</definedName>
    <definedName name="___as1">#N/A</definedName>
    <definedName name="___AT61">#N/A</definedName>
    <definedName name="___C1244ㅁ1430">#REF!</definedName>
    <definedName name="___Cad1">#REF!</definedName>
    <definedName name="___Cad2">#REF!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DAT1">#N/A</definedName>
    <definedName name="___DAT10">#N/A</definedName>
    <definedName name="___DAT11">#N/A</definedName>
    <definedName name="___DAT2">#N/A</definedName>
    <definedName name="___DAT3">#N/A</definedName>
    <definedName name="___DAT4">#N/A</definedName>
    <definedName name="___DAT5">#N/A</definedName>
    <definedName name="___DAT6">#N/A</definedName>
    <definedName name="___DAT7">#N/A</definedName>
    <definedName name="___DAT8">#N/A</definedName>
    <definedName name="___DAT9">#N/A</definedName>
    <definedName name="___dep1">#REF!</definedName>
    <definedName name="___dep2">#REF!</definedName>
    <definedName name="___dep3">#REF!</definedName>
    <definedName name="___dep4">#REF!</definedName>
    <definedName name="___dep5">#REF!</definedName>
    <definedName name="___dep6">#REF!</definedName>
    <definedName name="___ER2" hidden="1">{"COMNUS2000",#N/A,FALSE,"BL2000"}</definedName>
    <definedName name="___EUR1" hidden="1">#REF!</definedName>
    <definedName name="___FF3">#REF!</definedName>
    <definedName name="___FLM6">#REF!</definedName>
    <definedName name="___FY09" localSheetId="3" hidden="1">{"SEPTEMBER PRINT",#N/A,FALSE,"INV_BKDN";"SEPTEMBER PRINT",#N/A,FALSE,"INV_BKDN"}</definedName>
    <definedName name="___FY09" localSheetId="8" hidden="1">{"SEPTEMBER PRINT",#N/A,FALSE,"INV_BKDN";"SEPTEMBER PRINT",#N/A,FALSE,"INV_BKDN"}</definedName>
    <definedName name="___FY09" localSheetId="0" hidden="1">{"SEPTEMBER PRINT",#N/A,FALSE,"INV_BKDN";"SEPTEMBER PRINT",#N/A,FALSE,"INV_BKDN"}</definedName>
    <definedName name="___FY09" localSheetId="5" hidden="1">{"SEPTEMBER PRINT",#N/A,FALSE,"INV_BKDN";"SEPTEMBER PRINT",#N/A,FALSE,"INV_BKDN"}</definedName>
    <definedName name="___FY09" localSheetId="7" hidden="1">{"SEPTEMBER PRINT",#N/A,FALSE,"INV_BKDN";"SEPTEMBER PRINT",#N/A,FALSE,"INV_BKDN"}</definedName>
    <definedName name="___FY09" localSheetId="1" hidden="1">{"SEPTEMBER PRINT",#N/A,FALSE,"INV_BKDN";"SEPTEMBER PRINT",#N/A,FALSE,"INV_BKDN"}</definedName>
    <definedName name="___FY09" hidden="1">{"SEPTEMBER PRINT",#N/A,FALSE,"INV_BKDN";"SEPTEMBER PRINT",#N/A,FALSE,"INV_BKDN"}</definedName>
    <definedName name="___Ind1">#REF!</definedName>
    <definedName name="___KDX3">#N/A</definedName>
    <definedName name="___Key4" hidden="1">#REF!</definedName>
    <definedName name="___KI90" localSheetId="3" hidden="1">{#N/A,#N/A,FALSE,"IPEC Stair Step";#N/A,#N/A,FALSE,"Overview";#N/A,#N/A,FALSE,"Supporting Explanations"}</definedName>
    <definedName name="___KI90" localSheetId="8" hidden="1">{#N/A,#N/A,FALSE,"IPEC Stair Step";#N/A,#N/A,FALSE,"Overview";#N/A,#N/A,FALSE,"Supporting Explanations"}</definedName>
    <definedName name="___KI90" localSheetId="0" hidden="1">{#N/A,#N/A,FALSE,"IPEC Stair Step";#N/A,#N/A,FALSE,"Overview";#N/A,#N/A,FALSE,"Supporting Explanations"}</definedName>
    <definedName name="___KI90" localSheetId="11" hidden="1">{#N/A,#N/A,FALSE,"IPEC Stair Step";#N/A,#N/A,FALSE,"Overview";#N/A,#N/A,FALSE,"Supporting Explanations"}</definedName>
    <definedName name="___KI90" localSheetId="5" hidden="1">{#N/A,#N/A,FALSE,"IPEC Stair Step";#N/A,#N/A,FALSE,"Overview";#N/A,#N/A,FALSE,"Supporting Explanations"}</definedName>
    <definedName name="___KI90" localSheetId="7" hidden="1">{#N/A,#N/A,FALSE,"IPEC Stair Step";#N/A,#N/A,FALSE,"Overview";#N/A,#N/A,FALSE,"Supporting Explanations"}</definedName>
    <definedName name="___KI90" localSheetId="1" hidden="1">{#N/A,#N/A,FALSE,"IPEC Stair Step";#N/A,#N/A,FALSE,"Overview";#N/A,#N/A,FALSE,"Supporting Explanations"}</definedName>
    <definedName name="___KI90" hidden="1">{#N/A,#N/A,FALSE,"IPEC Stair Step";#N/A,#N/A,FALSE,"Overview";#N/A,#N/A,FALSE,"Supporting Explanations"}</definedName>
    <definedName name="___KKK1" localSheetId="0" hidden="1">#REF!</definedName>
    <definedName name="___KKK1" hidden="1">#REF!</definedName>
    <definedName name="___KKK2" localSheetId="3" hidden="1">#REF!</definedName>
    <definedName name="___KKK2" localSheetId="0" hidden="1">#REF!</definedName>
    <definedName name="___KKK2" localSheetId="5" hidden="1">#REF!</definedName>
    <definedName name="___KKK2" localSheetId="7" hidden="1">#REF!</definedName>
    <definedName name="___KKK2" localSheetId="1" hidden="1">#REF!</definedName>
    <definedName name="___KKK2" hidden="1">#REF!</definedName>
    <definedName name="___LPS2" hidden="1">{#N/A,#N/A,FALSE,"단축1";#N/A,#N/A,FALSE,"단축2";#N/A,#N/A,FALSE,"단축3";#N/A,#N/A,FALSE,"장축";#N/A,#N/A,FALSE,"4WD"}</definedName>
    <definedName name="___mar14" hidden="1">{"RESUMEN",#N/A,FALSE,"BASE ANEXOS";"ANEXO 1",#N/A,FALSE,"BASE ANEXOS";"ANEXO 2",#N/A,FALSE,"BASE ANEXOS"}</definedName>
    <definedName name="___May03" hidden="1">{"'details (2)'!$E$11","'details (2)'!$A$1:$C$466"}</definedName>
    <definedName name="___mi1" hidden="1">{"CORSA",#N/A,FALSE,"RESUMO FINAL";"KADETT",#N/A,FALSE,"RESUMO FINAL";"VECTRA",#N/A,FALSE,"RESUMO FINAL";"OMEGA",#N/A,FALSE,"RESUMO FINAL";"S_10",#N/A,FALSE,"RESUMO FINAL";"BLAZER",#N/A,FALSE,"RESUMO FINAL"}</definedName>
    <definedName name="___MIP10" hidden="1">{#N/A,#N/A,FALSE,"단축1";#N/A,#N/A,FALSE,"단축2";#N/A,#N/A,FALSE,"단축3";#N/A,#N/A,FALSE,"장축";#N/A,#N/A,FALSE,"4WD"}</definedName>
    <definedName name="___MIP2" hidden="1">{#N/A,#N/A,FALSE,"단축1";#N/A,#N/A,FALSE,"단축2";#N/A,#N/A,FALSE,"단축3";#N/A,#N/A,FALSE,"장축";#N/A,#N/A,FALSE,"4WD"}</definedName>
    <definedName name="___mmm1959" hidden="1">{"SEPTEMBER PRINT",#N/A,FALSE,"INV_BKDN";"SEPTEMBER PRINT",#N/A,FALSE,"INV_BKDN"}</definedName>
    <definedName name="___Mod1">#REF!</definedName>
    <definedName name="___Mod2">#REF!</definedName>
    <definedName name="___N10" localSheetId="3" hidden="1">{#N/A,#N/A,FALSE,"IPEC Stair Step";#N/A,#N/A,FALSE,"Overview";#N/A,#N/A,FALSE,"Supporting Explanations"}</definedName>
    <definedName name="___N10" localSheetId="8" hidden="1">{#N/A,#N/A,FALSE,"IPEC Stair Step";#N/A,#N/A,FALSE,"Overview";#N/A,#N/A,FALSE,"Supporting Explanations"}</definedName>
    <definedName name="___N10" localSheetId="0" hidden="1">{#N/A,#N/A,FALSE,"IPEC Stair Step";#N/A,#N/A,FALSE,"Overview";#N/A,#N/A,FALSE,"Supporting Explanations"}</definedName>
    <definedName name="___N10" localSheetId="11" hidden="1">{#N/A,#N/A,FALSE,"IPEC Stair Step";#N/A,#N/A,FALSE,"Overview";#N/A,#N/A,FALSE,"Supporting Explanations"}</definedName>
    <definedName name="___N10" localSheetId="5" hidden="1">{#N/A,#N/A,FALSE,"IPEC Stair Step";#N/A,#N/A,FALSE,"Overview";#N/A,#N/A,FALSE,"Supporting Explanations"}</definedName>
    <definedName name="___N10" localSheetId="7" hidden="1">{#N/A,#N/A,FALSE,"IPEC Stair Step";#N/A,#N/A,FALSE,"Overview";#N/A,#N/A,FALSE,"Supporting Explanations"}</definedName>
    <definedName name="___N10" localSheetId="1" hidden="1">{#N/A,#N/A,FALSE,"IPEC Stair Step";#N/A,#N/A,FALSE,"Overview";#N/A,#N/A,FALSE,"Supporting Explanations"}</definedName>
    <definedName name="___N10" hidden="1">{#N/A,#N/A,FALSE,"IPEC Stair Step";#N/A,#N/A,FALSE,"Overview";#N/A,#N/A,FALSE,"Supporting Explanations"}</definedName>
    <definedName name="___N123" hidden="1">{"COMNUS2000",#N/A,FALSE,"BL2000"}</definedName>
    <definedName name="___NA11" hidden="1">{#N/A,#N/A,FALSE,"단축1";#N/A,#N/A,FALSE,"단축2";#N/A,#N/A,FALSE,"단축3";#N/A,#N/A,FALSE,"장축";#N/A,#N/A,FALSE,"4WD"}</definedName>
    <definedName name="___Niv2">#REF!</definedName>
    <definedName name="___Niv22">#REF!</definedName>
    <definedName name="___ORG1">#REF!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_q1" localSheetId="11" hidden="1">{#N/A,#N/A,FALSE,"IPEC Stair Step";#N/A,#N/A,FALSE,"Overview";#N/A,#N/A,FALSE,"Supporting Explanations"}</definedName>
    <definedName name="___q1" hidden="1">{#N/A,#N/A,FALSE,"IPEC Stair Step";#N/A,#N/A,FALSE,"Overview";#N/A,#N/A,FALSE,"Supporting Explanations"}</definedName>
    <definedName name="___qw12">#REF!</definedName>
    <definedName name="___qw147" localSheetId="11">#REF!</definedName>
    <definedName name="___qw147">#REF!</definedName>
    <definedName name="___SC2" hidden="1">{"page-1",#N/A,FALSE,"Monthly revision to BOD";"page-2",#N/A,FALSE,"Monthly revision to BOD";"page-3",#N/A,FALSE,"Monthly revision to BOD";"page-4",#N/A,FALSE,"Monthly revision to BOD"}</definedName>
    <definedName name="___T2" hidden="1">{#N/A,#N/A,FALSE,"단축1";#N/A,#N/A,FALSE,"단축2";#N/A,#N/A,FALSE,"단축3";#N/A,#N/A,FALSE,"장축";#N/A,#N/A,FALSE,"4WD"}</definedName>
    <definedName name="___T45" localSheetId="3" hidden="1">{#N/A,#N/A,FALSE,"IPEC Stair Step";#N/A,#N/A,FALSE,"Overview";#N/A,#N/A,FALSE,"Supporting Explanations"}</definedName>
    <definedName name="___T45" localSheetId="8" hidden="1">{#N/A,#N/A,FALSE,"IPEC Stair Step";#N/A,#N/A,FALSE,"Overview";#N/A,#N/A,FALSE,"Supporting Explanations"}</definedName>
    <definedName name="___T45" localSheetId="0" hidden="1">{#N/A,#N/A,FALSE,"IPEC Stair Step";#N/A,#N/A,FALSE,"Overview";#N/A,#N/A,FALSE,"Supporting Explanations"}</definedName>
    <definedName name="___T45" localSheetId="11" hidden="1">{#N/A,#N/A,FALSE,"IPEC Stair Step";#N/A,#N/A,FALSE,"Overview";#N/A,#N/A,FALSE,"Supporting Explanations"}</definedName>
    <definedName name="___T45" localSheetId="5" hidden="1">{#N/A,#N/A,FALSE,"IPEC Stair Step";#N/A,#N/A,FALSE,"Overview";#N/A,#N/A,FALSE,"Supporting Explanations"}</definedName>
    <definedName name="___T45" localSheetId="7" hidden="1">{#N/A,#N/A,FALSE,"IPEC Stair Step";#N/A,#N/A,FALSE,"Overview";#N/A,#N/A,FALSE,"Supporting Explanations"}</definedName>
    <definedName name="___T45" localSheetId="1" hidden="1">{#N/A,#N/A,FALSE,"IPEC Stair Step";#N/A,#N/A,FALSE,"Overview";#N/A,#N/A,FALSE,"Supporting Explanations"}</definedName>
    <definedName name="___T45" hidden="1">{#N/A,#N/A,FALSE,"IPEC Stair Step";#N/A,#N/A,FALSE,"Overview";#N/A,#N/A,FALSE,"Supporting Explanations"}</definedName>
    <definedName name="___tb1">#N/A</definedName>
    <definedName name="___tb2" hidden="1">{#N/A,#N/A,FALSE,"단축1";#N/A,#N/A,FALSE,"단축2";#N/A,#N/A,FALSE,"단축3";#N/A,#N/A,FALSE,"장축";#N/A,#N/A,FALSE,"4WD"}</definedName>
    <definedName name="___thinkcell3ENE3IMZ5GJU3GMS52SB2RRL4Q" hidden="1">#REF!</definedName>
    <definedName name="___thinkcell4FJU4QGHWAXEVHMCV4P2LDGDYE" hidden="1">#REF!</definedName>
    <definedName name="___thinkcellCPNTABNSI3VUHKD7I2VVW5QZ6I" hidden="1">#REF!</definedName>
    <definedName name="___thinkcellCXMXUBKR3PVU7OHMIPZCOMWRQQ" hidden="1">#REF!</definedName>
    <definedName name="___thinkcellFOYBLOEAFV6UJACTGKYW6VOTI4" hidden="1">#REF!</definedName>
    <definedName name="___thinkcellGFYONXBTHJSURK4BDDN7ICS47I" hidden="1">#REF!</definedName>
    <definedName name="___thinkcellIFKORJCIFZZU7COGJFK6PHIQCI" hidden="1">#REF!</definedName>
    <definedName name="___thinkcellNRX5ZWNDXZUE5PZBKA2UR3VCMQ" hidden="1">#REF!</definedName>
    <definedName name="___thinkcellPGFUU66WRTOE7AEOVF2YK6FY24" hidden="1">#REF!</definedName>
    <definedName name="___thinkcellRDU7X6EFTW2EPMABYU355JTU3E" hidden="1">#REF!</definedName>
    <definedName name="___thinkcellRHJGVKDMIVHEXIEBSE3X4VM3GM" hidden="1">#REF!</definedName>
    <definedName name="___WM2" hidden="1">{"RES-2001",#N/A,FALSE,"BL2000";"A1-2001",#N/A,FALSE,"BL2000";"A2-2001",#N/A,FALSE,"BL2000"}</definedName>
    <definedName name="___wrn2004" hidden="1">{"RES-2002",#N/A,FALSE,"BL2000";"A1-2002",#N/A,FALSE,"BL2000";"A2-2002",#N/A,FALSE,"BL2000"}</definedName>
    <definedName name="___wrn2005" hidden="1">{"RES-2000",#N/A,FALSE,"BL2000";"A1-2000",#N/A,FALSE,"BL2000";"A2-2000",#N/A,FALSE,"BL2000"}</definedName>
    <definedName name="___xlfn.BAHTTEXT" hidden="1">#NAME?</definedName>
    <definedName name="___zx111" localSheetId="11">#REF!</definedName>
    <definedName name="___zx111">#REF!</definedName>
    <definedName name="__1_????????" hidden="1">{#N/A,#N/A,FALSE,"IPEC Stair Step";#N/A,#N/A,FALSE,"Overview";#N/A,#N/A,FALSE,"Supporting Explanations"}</definedName>
    <definedName name="__1_?Z???N?g">"?{?^?“ 22"</definedName>
    <definedName name="__123Graph_A" localSheetId="11" hidden="1">#REF!</definedName>
    <definedName name="__123Graph_A" hidden="1">#REF!</definedName>
    <definedName name="__123Graph_A1本当たりの長" hidden="1">#REF!</definedName>
    <definedName name="__123Graph_AHNCB" hidden="1">#REF!</definedName>
    <definedName name="__123Graph_AHNCOMPSI" hidden="1">#REF!</definedName>
    <definedName name="__123Graph_AHNCOMPST" hidden="1">#REF!</definedName>
    <definedName name="__123Graph_AHNNATRUB" hidden="1">#REF!</definedName>
    <definedName name="__123Graph_AHNORCHEM" hidden="1">#REF!</definedName>
    <definedName name="__123Graph_AHNPOLY" hidden="1">#REF!</definedName>
    <definedName name="__123Graph_AHNSTLCAB" hidden="1">#REF!</definedName>
    <definedName name="__123Graph_AHNSYNRUB" hidden="1">#REF!</definedName>
    <definedName name="__123Graph_AI.V.AREA" hidden="1">#N/A</definedName>
    <definedName name="__123Graph_AINT.CAM" hidden="1">#N/A</definedName>
    <definedName name="__123Graph_AMDCB" hidden="1">#REF!</definedName>
    <definedName name="__123Graph_AMDCOMPSI" hidden="1">#REF!</definedName>
    <definedName name="__123Graph_AMDNATRUB" hidden="1">#REF!</definedName>
    <definedName name="__123Graph_AMDORCHEM" hidden="1">#REF!</definedName>
    <definedName name="__123Graph_AMDPOLY" hidden="1">#REF!</definedName>
    <definedName name="__123Graph_AMDSTLCAB" hidden="1">#REF!</definedName>
    <definedName name="__123Graph_AMDSYNRUB" hidden="1">#REF!</definedName>
    <definedName name="__123Graph_ATRKPASSID" hidden="1">#REF!</definedName>
    <definedName name="__123Graph_AWAX" hidden="1">#REF!</definedName>
    <definedName name="__123Graph_Aｼｰﾘﾝｸﾞ" hidden="1">#REF!</definedName>
    <definedName name="__123Graph_Aｼｮｯﾌﾟﾍﾞﾂｹｲﾋ" hidden="1">#REF!</definedName>
    <definedName name="__123Graph_Aｽﾄﾛｰｸー出力" hidden="1">#N/A</definedName>
    <definedName name="__123Graph_Aﾀｲﾑｲﾝﾃｸﾞﾗﾙ" hidden="1">#N/A</definedName>
    <definedName name="__123Graph_Aﾊﾞﾙﾌﾞー出力" hidden="1">#N/A</definedName>
    <definedName name="__123Graph_A上塗り" hidden="1">#REF!</definedName>
    <definedName name="__123Graph_A中研ぎ" hidden="1">#REF!</definedName>
    <definedName name="__123Graph_A優劣分岐" localSheetId="11" hidden="1">#REF!</definedName>
    <definedName name="__123Graph_A優劣分岐" hidden="1">#N/A</definedName>
    <definedName name="__123Graph_A出力点回転ーﾄﾙｸ" hidden="1">#N/A</definedName>
    <definedName name="__123Graph_A利益単価" localSheetId="11" hidden="1">#REF!</definedName>
    <definedName name="__123Graph_A利益単価" hidden="1">#REF!</definedName>
    <definedName name="__123Graph_A利益線図" localSheetId="11" hidden="1">#REF!</definedName>
    <definedName name="__123Graph_A利益線図" hidden="1">#N/A</definedName>
    <definedName name="__123Graph_A利益面積" localSheetId="11" hidden="1">#REF!</definedName>
    <definedName name="__123Graph_A利益面積" hidden="1">#REF!</definedName>
    <definedName name="__123Graph_A加工不良率" hidden="1">#REF!</definedName>
    <definedName name="__123Graph_A収益" localSheetId="3" hidden="1">#REF!</definedName>
    <definedName name="__123Graph_A収益" localSheetId="0" hidden="1">#REF!</definedName>
    <definedName name="__123Graph_A収益" localSheetId="11" hidden="1">#REF!</definedName>
    <definedName name="__123Graph_A収益" localSheetId="5" hidden="1">#REF!</definedName>
    <definedName name="__123Graph_A収益" localSheetId="7" hidden="1">#REF!</definedName>
    <definedName name="__123Graph_A収益" localSheetId="1" hidden="1">#REF!</definedName>
    <definedName name="__123Graph_A収益" hidden="1">#REF!</definedName>
    <definedName name="__123Graph_A回収推移" localSheetId="11" hidden="1">#REF!</definedName>
    <definedName name="__123Graph_A回収推移" hidden="1">#N/A</definedName>
    <definedName name="__123Graph_A地区別" localSheetId="11" hidden="1">#REF!</definedName>
    <definedName name="__123Graph_A地区別" hidden="1">#REF!</definedName>
    <definedName name="__123Graph_A外表面積" hidden="1">#REF!</definedName>
    <definedName name="__123Graph_A所要稼働ｸﾞﾗﾌ" localSheetId="11" hidden="1">#REF!</definedName>
    <definedName name="__123Graph_A所要稼働ｸﾞﾗﾌ" hidden="1">#REF!</definedName>
    <definedName name="__123Graph_A排気量ーﾄﾙｸ" hidden="1">#N/A</definedName>
    <definedName name="__123Graph_A排気量ー出力" hidden="1">#N/A</definedName>
    <definedName name="__123Graph_A排気量ー回転数" hidden="1">#N/A</definedName>
    <definedName name="__123Graph_A燃料別" localSheetId="11" hidden="1">#REF!</definedName>
    <definedName name="__123Graph_A燃料別" hidden="1">#REF!</definedName>
    <definedName name="__123Graph_A燃費" hidden="1">#REF!</definedName>
    <definedName name="__123Graph_A簡易比較図" localSheetId="11" hidden="1">#REF!</definedName>
    <definedName name="__123Graph_A簡易比較図" hidden="1">#N/A</definedName>
    <definedName name="__123Graph_A総合効率" hidden="1">#REF!</definedName>
    <definedName name="__123Graph_A設備故障件数" hidden="1">#REF!</definedName>
    <definedName name="__123Graph_A追加利率" localSheetId="11" hidden="1">#REF!</definedName>
    <definedName name="__123Graph_A追加利率" hidden="1">#N/A</definedName>
    <definedName name="__123Graph_B" localSheetId="11" hidden="1">#REF!</definedName>
    <definedName name="__123Graph_B" hidden="1">#REF!</definedName>
    <definedName name="__123Graph_BEXH.CAM" hidden="1">#N/A</definedName>
    <definedName name="__123Graph_BTRKPASSID" hidden="1">#REF!</definedName>
    <definedName name="__123Graph_Bｼｰﾘﾝｸﾞ" hidden="1">#REF!</definedName>
    <definedName name="__123Graph_Bｼｮｯﾌﾟﾍﾞﾂｹｲﾋ" hidden="1">#REF!</definedName>
    <definedName name="__123Graph_Bｽﾄﾛｰｸー出力" hidden="1">#N/A</definedName>
    <definedName name="__123Graph_Bﾀｲﾑｲﾝﾃｸﾞﾗﾙ" hidden="1">#N/A</definedName>
    <definedName name="__123Graph_Bﾊﾞﾙﾌﾞー出力" hidden="1">#N/A</definedName>
    <definedName name="__123Graph_B優劣分岐" localSheetId="11" hidden="1">#REF!</definedName>
    <definedName name="__123Graph_B優劣分岐" hidden="1">#N/A</definedName>
    <definedName name="__123Graph_B出力点回転ーﾄﾙｸ" hidden="1">#N/A</definedName>
    <definedName name="__123Graph_B利益単価" localSheetId="11" hidden="1">#REF!</definedName>
    <definedName name="__123Graph_B利益単価" hidden="1">#REF!</definedName>
    <definedName name="__123Graph_B利益線図" localSheetId="11" hidden="1">#REF!</definedName>
    <definedName name="__123Graph_B利益線図" hidden="1">#N/A</definedName>
    <definedName name="__123Graph_B利益面積" localSheetId="11" hidden="1">#REF!</definedName>
    <definedName name="__123Graph_B利益面積" hidden="1">#REF!</definedName>
    <definedName name="__123Graph_B収益" localSheetId="3" hidden="1">#REF!</definedName>
    <definedName name="__123Graph_B収益" localSheetId="0" hidden="1">#REF!</definedName>
    <definedName name="__123Graph_B収益" localSheetId="11" hidden="1">#REF!</definedName>
    <definedName name="__123Graph_B収益" localSheetId="5" hidden="1">#REF!</definedName>
    <definedName name="__123Graph_B収益" localSheetId="7" hidden="1">#REF!</definedName>
    <definedName name="__123Graph_B収益" localSheetId="1" hidden="1">#REF!</definedName>
    <definedName name="__123Graph_B収益" hidden="1">#REF!</definedName>
    <definedName name="__123Graph_B回収推移" localSheetId="11" hidden="1">#REF!</definedName>
    <definedName name="__123Graph_B回収推移" hidden="1">#N/A</definedName>
    <definedName name="__123Graph_B地区別" localSheetId="11" hidden="1">#REF!</definedName>
    <definedName name="__123Graph_B地区別" hidden="1">#REF!</definedName>
    <definedName name="__123Graph_B所要稼働ｸﾞﾗﾌ" localSheetId="11" hidden="1">#REF!</definedName>
    <definedName name="__123Graph_B所要稼働ｸﾞﾗﾌ" hidden="1">#REF!</definedName>
    <definedName name="__123Graph_B排気量ーﾄﾙｸ" hidden="1">#N/A</definedName>
    <definedName name="__123Graph_B排気量ー出力" hidden="1">#N/A</definedName>
    <definedName name="__123Graph_B燃料別" localSheetId="11" hidden="1">#REF!</definedName>
    <definedName name="__123Graph_B燃料別" hidden="1">#REF!</definedName>
    <definedName name="__123Graph_B燃費" hidden="1">#REF!</definedName>
    <definedName name="__123Graph_B簡易比較図" localSheetId="11" hidden="1">#REF!</definedName>
    <definedName name="__123Graph_B簡易比較図" hidden="1">#N/A</definedName>
    <definedName name="__123Graph_C" localSheetId="11" hidden="1">#REF!</definedName>
    <definedName name="__123Graph_C" hidden="1">#REF!</definedName>
    <definedName name="__123Graph_C優劣分岐" localSheetId="11" hidden="1">#REF!</definedName>
    <definedName name="__123Graph_C優劣分岐" hidden="1">#N/A</definedName>
    <definedName name="__123Graph_C利益単価" localSheetId="11" hidden="1">#REF!</definedName>
    <definedName name="__123Graph_C利益単価" hidden="1">#REF!</definedName>
    <definedName name="__123Graph_C利益面積" localSheetId="11" hidden="1">#REF!</definedName>
    <definedName name="__123Graph_C利益面積" hidden="1">#REF!</definedName>
    <definedName name="__123Graph_C地区別" localSheetId="11" hidden="1">#REF!</definedName>
    <definedName name="__123Graph_C地区別" hidden="1">#REF!</definedName>
    <definedName name="__123Graph_C燃料別" localSheetId="11" hidden="1">#REF!</definedName>
    <definedName name="__123Graph_C燃料別" hidden="1">#REF!</definedName>
    <definedName name="__123Graph_C燃費" hidden="1">#REF!</definedName>
    <definedName name="__123Graph_C簡易比較図" localSheetId="11" hidden="1">#REF!</definedName>
    <definedName name="__123Graph_C簡易比較図" hidden="1">#N/A</definedName>
    <definedName name="__123Graph_C追加利率" localSheetId="11" hidden="1">#REF!</definedName>
    <definedName name="__123Graph_C追加利率" hidden="1">#N/A</definedName>
    <definedName name="__123Graph_D" localSheetId="11" hidden="1">#REF!</definedName>
    <definedName name="__123Graph_D" hidden="1">#REF!</definedName>
    <definedName name="__123Graph_D優劣分岐" localSheetId="11" hidden="1">#REF!</definedName>
    <definedName name="__123Graph_D優劣分岐" hidden="1">#N/A</definedName>
    <definedName name="__123Graph_D利益単価" localSheetId="11" hidden="1">#REF!</definedName>
    <definedName name="__123Graph_D利益単価" hidden="1">#REF!</definedName>
    <definedName name="__123Graph_D利益線図" localSheetId="11" hidden="1">#REF!</definedName>
    <definedName name="__123Graph_D利益線図" hidden="1">#N/A</definedName>
    <definedName name="__123Graph_D利益面積" localSheetId="11" hidden="1">#REF!</definedName>
    <definedName name="__123Graph_D利益面積" hidden="1">#REF!</definedName>
    <definedName name="__123Graph_D回収推移" localSheetId="11" hidden="1">#REF!</definedName>
    <definedName name="__123Graph_D回収推移" hidden="1">#N/A</definedName>
    <definedName name="__123Graph_D地区別" localSheetId="11" hidden="1">#REF!</definedName>
    <definedName name="__123Graph_D地区別" hidden="1">#REF!</definedName>
    <definedName name="__123Graph_D燃料別" localSheetId="11" hidden="1">#REF!</definedName>
    <definedName name="__123Graph_D燃料別" hidden="1">#REF!</definedName>
    <definedName name="__123Graph_D簡易比較図" localSheetId="11" hidden="1">#REF!</definedName>
    <definedName name="__123Graph_D簡易比較図" hidden="1">#N/A</definedName>
    <definedName name="__123Graph_E" localSheetId="11" hidden="1">#REF!</definedName>
    <definedName name="__123Graph_E" hidden="1">#REF!</definedName>
    <definedName name="__123Graph_E優劣分岐" localSheetId="11" hidden="1">#REF!</definedName>
    <definedName name="__123Graph_E優劣分岐" hidden="1">#N/A</definedName>
    <definedName name="__123Graph_E利益線図" localSheetId="11" hidden="1">#REF!</definedName>
    <definedName name="__123Graph_E利益線図" hidden="1">#N/A</definedName>
    <definedName name="__123Graph_E利益面積" localSheetId="11" hidden="1">#REF!</definedName>
    <definedName name="__123Graph_E利益面積" hidden="1">#REF!</definedName>
    <definedName name="__123Graph_E地区別" localSheetId="11" hidden="1">#REF!</definedName>
    <definedName name="__123Graph_E地区別" hidden="1">#REF!</definedName>
    <definedName name="__123Graph_E簡易比較図" localSheetId="11" hidden="1">#REF!</definedName>
    <definedName name="__123Graph_E簡易比較図" hidden="1">#N/A</definedName>
    <definedName name="__123Graph_F" localSheetId="11" hidden="1">#REF!</definedName>
    <definedName name="__123Graph_F" hidden="1">#REF!</definedName>
    <definedName name="__123Graph_F優劣分岐" localSheetId="11" hidden="1">#REF!</definedName>
    <definedName name="__123Graph_F優劣分岐" hidden="1">#N/A</definedName>
    <definedName name="__123Graph_F地区別" localSheetId="11" hidden="1">#REF!</definedName>
    <definedName name="__123Graph_F地区別" hidden="1">#REF!</definedName>
    <definedName name="__123Graph_LBL_A" localSheetId="11" hidden="1">#REF!</definedName>
    <definedName name="__123Graph_LBL_A" hidden="1">#REF!</definedName>
    <definedName name="__123Graph_LBL_A加工不良率" hidden="1">#REF!</definedName>
    <definedName name="__123Graph_LBL_A燃料別" localSheetId="11" hidden="1">#REF!</definedName>
    <definedName name="__123Graph_LBL_A燃料別" hidden="1">#REF!</definedName>
    <definedName name="__123Graph_LBL_A総合効率" hidden="1">#REF!</definedName>
    <definedName name="__123Graph_LBL_A設備故障件数" hidden="1">#REF!</definedName>
    <definedName name="__123Graph_LBL_A追加利率" localSheetId="11" hidden="1">#REF!</definedName>
    <definedName name="__123Graph_LBL_A追加利率" hidden="1">#N/A</definedName>
    <definedName name="__123Graph_LBL_B" localSheetId="11" hidden="1">#REF!</definedName>
    <definedName name="__123Graph_LBL_B" hidden="1">#REF!</definedName>
    <definedName name="__123Graph_LBL_B燃料別" localSheetId="11" hidden="1">#REF!</definedName>
    <definedName name="__123Graph_LBL_B燃料別" hidden="1">#REF!</definedName>
    <definedName name="__123Graph_LBL_B簡易比較図" localSheetId="11" hidden="1">#REF!</definedName>
    <definedName name="__123Graph_LBL_B簡易比較図" hidden="1">#N/A</definedName>
    <definedName name="__123Graph_LBL_C燃料別" localSheetId="11" hidden="1">#REF!</definedName>
    <definedName name="__123Graph_LBL_C燃料別" hidden="1">#REF!</definedName>
    <definedName name="__123Graph_LBL_C簡易比較図" localSheetId="11" hidden="1">#REF!</definedName>
    <definedName name="__123Graph_LBL_C簡易比較図" hidden="1">#N/A</definedName>
    <definedName name="__123Graph_LBL_C追加利率" localSheetId="11" hidden="1">#REF!</definedName>
    <definedName name="__123Graph_LBL_C追加利率" hidden="1">#N/A</definedName>
    <definedName name="__123Graph_LBL_D燃料別" localSheetId="11" hidden="1">#REF!</definedName>
    <definedName name="__123Graph_LBL_D燃料別" hidden="1">#REF!</definedName>
    <definedName name="__123Graph_LBL_D簡易比較図" localSheetId="11" hidden="1">#REF!</definedName>
    <definedName name="__123Graph_LBL_D簡易比較図" hidden="1">#N/A</definedName>
    <definedName name="__123Graph_LBL_E簡易比較図" localSheetId="11" hidden="1">#REF!</definedName>
    <definedName name="__123Graph_LBL_E簡易比較図" hidden="1">#N/A</definedName>
    <definedName name="__123Graph_LBL_F簡易比較図" localSheetId="11" hidden="1">#REF!</definedName>
    <definedName name="__123Graph_LBL_F簡易比較図" hidden="1">#N/A</definedName>
    <definedName name="__123Graph_X" localSheetId="11" hidden="1">#REF!</definedName>
    <definedName name="__123Graph_X" hidden="1">#REF!</definedName>
    <definedName name="__123Graph_X1本当たりの長" hidden="1">#REF!</definedName>
    <definedName name="__123Graph_XEXH.CAM" hidden="1">#N/A</definedName>
    <definedName name="__123Graph_XHNCB" hidden="1">#REF!</definedName>
    <definedName name="__123Graph_XHNCOMPSI" hidden="1">#REF!</definedName>
    <definedName name="__123Graph_XHNCOMPST" hidden="1">#REF!</definedName>
    <definedName name="__123Graph_XHNNATRUB" hidden="1">#REF!</definedName>
    <definedName name="__123Graph_XHNORCHEM" hidden="1">#REF!</definedName>
    <definedName name="__123Graph_XHNPOLY" hidden="1">#REF!</definedName>
    <definedName name="__123Graph_XHNSTLCAB" hidden="1">#REF!</definedName>
    <definedName name="__123Graph_XHNSYNRUB" hidden="1">#REF!</definedName>
    <definedName name="__123Graph_XI.V.AREA" hidden="1">#N/A</definedName>
    <definedName name="__123Graph_XINT.CAM" hidden="1">#N/A</definedName>
    <definedName name="__123Graph_XMDCB" hidden="1">#REF!</definedName>
    <definedName name="__123Graph_XMDCOMPSI" hidden="1">#REF!</definedName>
    <definedName name="__123Graph_XMDNATRUB" hidden="1">#REF!</definedName>
    <definedName name="__123Graph_XMDORCHEM" hidden="1">#REF!</definedName>
    <definedName name="__123Graph_XMDPOLY" hidden="1">#REF!</definedName>
    <definedName name="__123Graph_XMDSTLCAB" hidden="1">#REF!</definedName>
    <definedName name="__123Graph_XMDSYNRUB" hidden="1">#REF!</definedName>
    <definedName name="__123Graph_XTRKPASSID" hidden="1">#REF!</definedName>
    <definedName name="__123Graph_XWAX" hidden="1">#REF!</definedName>
    <definedName name="__123Graph_Xｼｰﾘﾝｸﾞ" hidden="1">#REF!</definedName>
    <definedName name="__123Graph_Xｼｮｯﾌﾟﾍﾞﾂｹｲﾋ" hidden="1">#REF!</definedName>
    <definedName name="__123Graph_Xｽﾄﾛｰｸー出力" hidden="1">#N/A</definedName>
    <definedName name="__123Graph_Xﾀｲﾑｲﾝﾃｸﾞﾗﾙ" hidden="1">#N/A</definedName>
    <definedName name="__123Graph_Xﾊﾞﾙﾌﾞー出力" hidden="1">#N/A</definedName>
    <definedName name="__123Graph_X上塗り" hidden="1">#REF!</definedName>
    <definedName name="__123Graph_X中研ぎ" hidden="1">#REF!</definedName>
    <definedName name="__123Graph_X優劣分岐" localSheetId="11" hidden="1">#REF!</definedName>
    <definedName name="__123Graph_X優劣分岐" hidden="1">#N/A</definedName>
    <definedName name="__123Graph_X出力点回転ーﾄﾙｸ" hidden="1">#N/A</definedName>
    <definedName name="__123Graph_X利益線図" localSheetId="11" hidden="1">#REF!</definedName>
    <definedName name="__123Graph_X利益線図" hidden="1">#N/A</definedName>
    <definedName name="__123Graph_X加工不良率" hidden="1">#REF!</definedName>
    <definedName name="__123Graph_X収益" localSheetId="3" hidden="1">#REF!</definedName>
    <definedName name="__123Graph_X収益" localSheetId="0" hidden="1">#REF!</definedName>
    <definedName name="__123Graph_X収益" localSheetId="11" hidden="1">#REF!</definedName>
    <definedName name="__123Graph_X収益" localSheetId="5" hidden="1">#REF!</definedName>
    <definedName name="__123Graph_X収益" localSheetId="7" hidden="1">#REF!</definedName>
    <definedName name="__123Graph_X収益" localSheetId="1" hidden="1">#REF!</definedName>
    <definedName name="__123Graph_X収益" hidden="1">#REF!</definedName>
    <definedName name="__123Graph_X回収推移" localSheetId="11" hidden="1">#REF!</definedName>
    <definedName name="__123Graph_X回収推移" hidden="1">#N/A</definedName>
    <definedName name="__123Graph_X地区別" localSheetId="11" hidden="1">#REF!</definedName>
    <definedName name="__123Graph_X地区別" hidden="1">#REF!</definedName>
    <definedName name="__123Graph_X外表面積" hidden="1">#REF!</definedName>
    <definedName name="__123Graph_X所要稼働ｸﾞﾗﾌ" localSheetId="11" hidden="1">#REF!</definedName>
    <definedName name="__123Graph_X所要稼働ｸﾞﾗﾌ" hidden="1">#REF!</definedName>
    <definedName name="__123Graph_X排気量ーﾄﾙｸ" hidden="1">#N/A</definedName>
    <definedName name="__123Graph_X排気量ー出力" hidden="1">#N/A</definedName>
    <definedName name="__123Graph_X排気量ー回転数" hidden="1">#N/A</definedName>
    <definedName name="__123Graph_X燃料別" localSheetId="11" hidden="1">#REF!</definedName>
    <definedName name="__123Graph_X燃料別" hidden="1">#REF!</definedName>
    <definedName name="__123Graph_X燃費" hidden="1">#REF!</definedName>
    <definedName name="__123Graph_X簡易比較図" localSheetId="11" hidden="1">#REF!</definedName>
    <definedName name="__123Graph_X簡易比較図" hidden="1">#N/A</definedName>
    <definedName name="__123Graph_X総合効率" hidden="1">#REF!</definedName>
    <definedName name="__123Graph_X設備故障件数" hidden="1">#REF!</definedName>
    <definedName name="__123Graph_X追加利率" localSheetId="11" hidden="1">#REF!</definedName>
    <definedName name="__123Graph_X追加利率" hidden="1">#N/A</definedName>
    <definedName name="__3_????????" hidden="1">{#N/A,#N/A,FALSE,"IPEC Stair Step";#N/A,#N/A,FALSE,"Overview";#N/A,#N/A,FALSE,"Supporting Explanations"}</definedName>
    <definedName name="__3_?Z???N?g">"?{?^?“ 22"</definedName>
    <definedName name="__8_?_?_?" localSheetId="11" hidden="1">{#N/A,#N/A,FALSE,"IPEC Stair Step";#N/A,#N/A,FALSE,"Overview";#N/A,#N/A,FALSE,"Supporting Explanations"}</definedName>
    <definedName name="__8_?_?_?" hidden="1">{#N/A,#N/A,FALSE,"IPEC Stair Step";#N/A,#N/A,FALSE,"Overview";#N/A,#N/A,FALSE,"Supporting Explanations"}</definedName>
    <definedName name="__A08" hidden="1">{"COMNUS2000",#N/A,FALSE,"BL2000"}</definedName>
    <definedName name="__a12" hidden="1">{"'Monthly 1997'!$A$3:$S$89"}</definedName>
    <definedName name="__A2" localSheetId="11">#REF!:#REF!</definedName>
    <definedName name="__A2">#REF!:#REF!</definedName>
    <definedName name="__a32">#N/A</definedName>
    <definedName name="__a33">#N/A</definedName>
    <definedName name="__aa1" localSheetId="11" hidden="1">{"RES-2001",#N/A,FALSE,"BL2000";"A1-2001",#N/A,FALSE,"BL2000";"A2-2001",#N/A,FALSE,"BL2000"}</definedName>
    <definedName name="__aa1" hidden="1">{"RES-2001",#N/A,FALSE,"BL2000";"A1-2001",#N/A,FALSE,"BL2000";"A2-2001",#N/A,FALSE,"BL2000"}</definedName>
    <definedName name="__AAA10" hidden="1">#N/A</definedName>
    <definedName name="__AAA11" hidden="1">#N/A</definedName>
    <definedName name="__AAA12" hidden="1">#N/A</definedName>
    <definedName name="__AAA13" hidden="1">#N/A</definedName>
    <definedName name="__AAA14" hidden="1">#N/A</definedName>
    <definedName name="__AAA15" hidden="1">#N/A</definedName>
    <definedName name="__AAA16" hidden="1">#N/A</definedName>
    <definedName name="__AAA17" hidden="1">#N/A</definedName>
    <definedName name="__AAA18" hidden="1">#N/A</definedName>
    <definedName name="__AAA19" hidden="1">#N/A</definedName>
    <definedName name="__AAA2" hidden="1">#N/A</definedName>
    <definedName name="__AAA20" hidden="1">#N/A</definedName>
    <definedName name="__AAA21" hidden="1">#N/A</definedName>
    <definedName name="__AAA22" hidden="1">#N/A</definedName>
    <definedName name="__AAA23" hidden="1">#N/A</definedName>
    <definedName name="__AAA24" hidden="1">#N/A</definedName>
    <definedName name="__AAA3" hidden="1">#N/A</definedName>
    <definedName name="__AAA4" hidden="1">#N/A</definedName>
    <definedName name="__AAA5" hidden="1">#N/A</definedName>
    <definedName name="__AAA6" hidden="1">#N/A</definedName>
    <definedName name="__AAA7" hidden="1">#N/A</definedName>
    <definedName name="__AAA8" hidden="1">#N/A</definedName>
    <definedName name="__AAA9" hidden="1">#N/A</definedName>
    <definedName name="__apm1959" hidden="1">{"SEPTEMBER PRINT",#N/A,FALSE,"INV_BKDN";"SEPTEMBER PRINT",#N/A,FALSE,"INV_BKDN"}</definedName>
    <definedName name="__APP1" localSheetId="11">#REF!</definedName>
    <definedName name="__APP1">#REF!</definedName>
    <definedName name="__AQ1" hidden="1">{"AnaM1",#N/A,FALSE,"AnalisisM";"AnaM2",#N/A,FALSE,"AnalisisM";"AnaM3",#N/A,FALSE,"AnalisisM"}</definedName>
    <definedName name="__as1">#N/A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61" localSheetId="11">#REF!</definedName>
    <definedName name="__AT61">#REF!</definedName>
    <definedName name="__b14">#N/A</definedName>
    <definedName name="__B1411" hidden="1">#REF!</definedName>
    <definedName name="__b1414">#N/A</definedName>
    <definedName name="__C1244ㅁ1430">#REF!</definedName>
    <definedName name="__Cad1">#REF!</definedName>
    <definedName name="__Cad2">#REF!</definedName>
    <definedName name="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d1">#N/A</definedName>
    <definedName name="__DAT1" localSheetId="11">#REF!</definedName>
    <definedName name="__DAT1">#REF!</definedName>
    <definedName name="__DAT10">#REF!</definedName>
    <definedName name="__DAT1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ebt_split">#REF!</definedName>
    <definedName name="__DEL1">#N/A</definedName>
    <definedName name="__DEL2">#N/A</definedName>
    <definedName name="__DEL3">#N/A</definedName>
    <definedName name="__DEL4">#REF!,#REF!,#REF!,#REF!,#REF!,#REF!,#REF!,#REF!,#REF!,#REF!,#REF!,#REF!,#REF!,#REF!,#REF!,#REF!</definedName>
    <definedName name="__dep1">#REF!</definedName>
    <definedName name="__dep2">#REF!</definedName>
    <definedName name="__dep3">#REF!</definedName>
    <definedName name="__dep4">#REF!</definedName>
    <definedName name="__dep5">#REF!</definedName>
    <definedName name="__dep6">#REF!</definedName>
    <definedName name="__DOM1">#REF!</definedName>
    <definedName name="__DOM10">#REF!</definedName>
    <definedName name="__DOM2">#REF!</definedName>
    <definedName name="__DOM3">#REF!</definedName>
    <definedName name="__DOM4">#REF!</definedName>
    <definedName name="__DOM5">#REF!</definedName>
    <definedName name="__DOM6">#REF!</definedName>
    <definedName name="__DOM7">#REF!</definedName>
    <definedName name="__DOM8">#REF!</definedName>
    <definedName name="__DOM9">#REF!</definedName>
    <definedName name="__ER2" hidden="1">{"COMNUS2000",#N/A,FALSE,"BL2000"}</definedName>
    <definedName name="__EUR1" localSheetId="11" hidden="1">{"RES-2002",#N/A,FALSE,"BL2000";"A1-2002",#N/A,FALSE,"BL2000";"A2-2002",#N/A,FALSE,"BL2000"}</definedName>
    <definedName name="__EUR1" hidden="1">{"RES-2002",#N/A,FALSE,"BL2000";"A1-2002",#N/A,FALSE,"BL2000";"A2-2002",#N/A,FALSE,"BL2000"}</definedName>
    <definedName name="__EXP1">#REF!</definedName>
    <definedName name="__EXP10">#REF!</definedName>
    <definedName name="__EXP11">#REF!</definedName>
    <definedName name="__EXP2">#REF!</definedName>
    <definedName name="__EXP3">#REF!</definedName>
    <definedName name="__EXP4">#REF!</definedName>
    <definedName name="__EXP5">#REF!</definedName>
    <definedName name="__EXP6">#REF!</definedName>
    <definedName name="__EXP7">#REF!</definedName>
    <definedName name="__EXP8">#REF!</definedName>
    <definedName name="__EXP9">#REF!</definedName>
    <definedName name="__FCS1">#REF!+#REF!+#REF!+#REF!+#REF!</definedName>
    <definedName name="__FCS2">#REF!+#REF!+#REF!+#REF!+#REF!</definedName>
    <definedName name="__FCS3">#REF!+#REF!+#REF!+#REF!+#REF!</definedName>
    <definedName name="__FF3">#REF!</definedName>
    <definedName name="__FLM6">#REF!</definedName>
    <definedName name="__FY09" localSheetId="3" hidden="1">{"SEPTEMBER PRINT",#N/A,FALSE,"INV_BKDN";"SEPTEMBER PRINT",#N/A,FALSE,"INV_BKDN"}</definedName>
    <definedName name="__FY09" localSheetId="8" hidden="1">{"SEPTEMBER PRINT",#N/A,FALSE,"INV_BKDN";"SEPTEMBER PRINT",#N/A,FALSE,"INV_BKDN"}</definedName>
    <definedName name="__FY09" localSheetId="0" hidden="1">{"SEPTEMBER PRINT",#N/A,FALSE,"INV_BKDN";"SEPTEMBER PRINT",#N/A,FALSE,"INV_BKDN"}</definedName>
    <definedName name="__FY09" localSheetId="5" hidden="1">{"SEPTEMBER PRINT",#N/A,FALSE,"INV_BKDN";"SEPTEMBER PRINT",#N/A,FALSE,"INV_BKDN"}</definedName>
    <definedName name="__FY09" localSheetId="7" hidden="1">{"SEPTEMBER PRINT",#N/A,FALSE,"INV_BKDN";"SEPTEMBER PRINT",#N/A,FALSE,"INV_BKDN"}</definedName>
    <definedName name="__FY09" localSheetId="1" hidden="1">{"SEPTEMBER PRINT",#N/A,FALSE,"INV_BKDN";"SEPTEMBER PRINT",#N/A,FALSE,"INV_BKDN"}</definedName>
    <definedName name="__FY09" hidden="1">{"SEPTEMBER PRINT",#N/A,FALSE,"INV_BKDN";"SEPTEMBER PRINT",#N/A,FALSE,"INV_BKDN"}</definedName>
    <definedName name="__GO72" hidden="1">{#N/A,#N/A,FALSE,"MAQUINADOS";#N/A,#N/A,FALSE,"ALUMINIO";#N/A,#N/A,FALSE,"ENSAMBLES"}</definedName>
    <definedName name="__goz1">#REF!+#REF!+#REF!</definedName>
    <definedName name="__goz2">#REF!+#REF!+#REF!</definedName>
    <definedName name="__goz3">#REF!+#REF!+#REF!</definedName>
    <definedName name="__Ht_Data_Spc_Version_Spc_1" hidden="1">"01._Spc_Current_Spc_Data_Spc_Version"</definedName>
    <definedName name="__Ht_Data_Spc_Version_Spc_2" hidden="1">"02._Spc_Previous_Spc_Year_Spc_Data_Spc_Version"</definedName>
    <definedName name="__Ht_Data_Spc_Version_Spc_3" hidden="1">"03._Spc_Most_Spc_recent_Spc_Budget_Spc_Version"</definedName>
    <definedName name="__Ht_Data_Spc_Version_Spc_4" hidden="1">"04._Spc_Target_Spc_Data_Spc_version_Spc_for_Spc_Quarter_Hyp_to_Hyp_go"</definedName>
    <definedName name="__Ht_Data_Spc_Version_Spc_5" hidden="1">"02b._Spc_Previous_Spc_Year_Spc_Current_Spc_volume_Spc_Version"</definedName>
    <definedName name="__Ht_Data_Spc_Version_Spc_6" hidden="1">"03b._Spc_Most_Spc_recent_Spc_budget_Spc_Current_Spc_volume_Spc_version"</definedName>
    <definedName name="__Ht_Data_Spc_Version_Spc_7" hidden="1">"01b._Spc_Current_Spc_volume_Spc_Data_Spc_Version"</definedName>
    <definedName name="__Ht_Data_Spc_Version_Spc_8" hidden="1">"04b._Spc_Target_Spc_Volume_Spc_version_Spc_for_Spc_Quarter_Hyp_to_Hyp_go"</definedName>
    <definedName name="__Ht_Period_Spc_1" hidden="1">"05._Spc_Current_Spc_Month"</definedName>
    <definedName name="__Ht_Period_Spc_2" hidden="1">"07._Spc_All_Spc_months_Spc_in_Spc_YTD"</definedName>
    <definedName name="__Ht_Period_Spc_3" hidden="1">"06._Spc_All_Spc_months_Spc_in_Spc_current_Spc_Quarter"</definedName>
    <definedName name="__Ht_Region_Spc_1" hidden="1">"18._Spc_Select_Spc_your_Spc_region"</definedName>
    <definedName name="__Ht_USD_Spc_Month_Spc_1?" hidden="1">"12._Spc_Financials_Spc_Month"</definedName>
    <definedName name="__Ht_USD_Spc_Quarter_Spc_1?" hidden="1">"13._Spc_Financials_Spc_Quarter"</definedName>
    <definedName name="__Ht_USD_Spc_YTD_Spc_1?" hidden="1">"14._Spc_Financials_Spc_YTD"</definedName>
    <definedName name="__Ht_Variance_Spc_Description_Spc_1" hidden="1">"08._Spc_Variance_Spc_Description_Spc_vs._Spc_Actual"</definedName>
    <definedName name="__Ht_Variance_Spc_Description_Spc_2" hidden="1">"9._Spc_Variance_Spc_Description_Spc_vs._Spc_Budget"</definedName>
    <definedName name="__Ht_Variance_Spc_Description_Spc_3" hidden="1">"10._Spc_OCI_Spc_tracking_Spc_Variance_Spc_Description_Spc_1"</definedName>
    <definedName name="__Ht_Variance_Spc_Description_Spc_4" hidden="1">"11._Spc_OCI_Spc_tracking_Spc_Variance_Spc_Description_Spc_2"</definedName>
    <definedName name="__Ht_Volume_Spc_Month_Spc_1?" hidden="1">"15._Spc_Volume_Spc_Month"</definedName>
    <definedName name="__Ht_Volume_Spc_Quarter_Spc_1?" hidden="1">"16._Spc_Volume_Spc_Quarter"</definedName>
    <definedName name="__Ht_Volume_Spc_YTD_Spc_1?" hidden="1">"17._Spc_Volume_Spc_YTD"</definedName>
    <definedName name="__Ind1">#REF!</definedName>
    <definedName name="__IntlFixup" hidden="1">TRUE</definedName>
    <definedName name="__k11">#N/A</definedName>
    <definedName name="__KDX3">#N/A</definedName>
    <definedName name="__Key2" hidden="1">#REF!</definedName>
    <definedName name="__Key4" localSheetId="11" hidden="1">#REF!</definedName>
    <definedName name="__Key4" hidden="1">#REF!</definedName>
    <definedName name="__KI90" localSheetId="3" hidden="1">{#N/A,#N/A,FALSE,"IPEC Stair Step";#N/A,#N/A,FALSE,"Overview";#N/A,#N/A,FALSE,"Supporting Explanations"}</definedName>
    <definedName name="__KI90" localSheetId="8" hidden="1">{#N/A,#N/A,FALSE,"IPEC Stair Step";#N/A,#N/A,FALSE,"Overview";#N/A,#N/A,FALSE,"Supporting Explanations"}</definedName>
    <definedName name="__KI90" localSheetId="0" hidden="1">{#N/A,#N/A,FALSE,"IPEC Stair Step";#N/A,#N/A,FALSE,"Overview";#N/A,#N/A,FALSE,"Supporting Explanations"}</definedName>
    <definedName name="__KI90" localSheetId="11" hidden="1">{#N/A,#N/A,FALSE,"IPEC Stair Step";#N/A,#N/A,FALSE,"Overview";#N/A,#N/A,FALSE,"Supporting Explanations"}</definedName>
    <definedName name="__KI90" localSheetId="5" hidden="1">{#N/A,#N/A,FALSE,"IPEC Stair Step";#N/A,#N/A,FALSE,"Overview";#N/A,#N/A,FALSE,"Supporting Explanations"}</definedName>
    <definedName name="__KI90" localSheetId="7" hidden="1">{#N/A,#N/A,FALSE,"IPEC Stair Step";#N/A,#N/A,FALSE,"Overview";#N/A,#N/A,FALSE,"Supporting Explanations"}</definedName>
    <definedName name="__KI90" localSheetId="1" hidden="1">{#N/A,#N/A,FALSE,"IPEC Stair Step";#N/A,#N/A,FALSE,"Overview";#N/A,#N/A,FALSE,"Supporting Explanations"}</definedName>
    <definedName name="__KI90" hidden="1">{#N/A,#N/A,FALSE,"IPEC Stair Step";#N/A,#N/A,FALSE,"Overview";#N/A,#N/A,FALSE,"Supporting Explanations"}</definedName>
    <definedName name="__KKK1" localSheetId="0" hidden="1">#REF!</definedName>
    <definedName name="__KKK1" hidden="1">#REF!</definedName>
    <definedName name="__KKK2" localSheetId="3" hidden="1">#REF!</definedName>
    <definedName name="__KKK2" localSheetId="0" hidden="1">#REF!</definedName>
    <definedName name="__KKK2" localSheetId="5" hidden="1">#REF!</definedName>
    <definedName name="__KKK2" localSheetId="7" hidden="1">#REF!</definedName>
    <definedName name="__KKK2" localSheetId="1" hidden="1">#REF!</definedName>
    <definedName name="__KKK2" hidden="1">#REF!</definedName>
    <definedName name="__LO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LPS2" hidden="1">{#N/A,#N/A,FALSE,"단축1";#N/A,#N/A,FALSE,"단축2";#N/A,#N/A,FALSE,"단축3";#N/A,#N/A,FALSE,"장축";#N/A,#N/A,FALSE,"4WD"}</definedName>
    <definedName name="__m150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__M8" hidden="1">{"RES-2001",#N/A,FALSE,"BL2000";"A1-2001",#N/A,FALSE,"BL2000";"A2-2001",#N/A,FALSE,"BL2000"}</definedName>
    <definedName name="__mar14" localSheetId="11" hidden="1">{"RESUMEN",#N/A,FALSE,"BASE ANEXOS";"ANEXO 1",#N/A,FALSE,"BASE ANEXOS";"ANEXO 2",#N/A,FALSE,"BASE ANEXOS"}</definedName>
    <definedName name="__mar14" hidden="1">{"RESUMEN",#N/A,FALSE,"BASE ANEXOS";"ANEXO 1",#N/A,FALSE,"BASE ANEXOS";"ANEXO 2",#N/A,FALSE,"BASE ANEXOS"}</definedName>
    <definedName name="__May03" hidden="1">{"'details (2)'!$E$11","'details (2)'!$A$1:$C$466"}</definedName>
    <definedName name="__mi1" hidden="1">{"CORSA",#N/A,FALSE,"RESUMO FINAL";"KADETT",#N/A,FALSE,"RESUMO FINAL";"VECTRA",#N/A,FALSE,"RESUMO FINAL";"OMEGA",#N/A,FALSE,"RESUMO FINAL";"S_10",#N/A,FALSE,"RESUMO FINAL";"BLAZER",#N/A,FALSE,"RESUMO FINAL"}</definedName>
    <definedName name="__MIP10" hidden="1">{#N/A,#N/A,FALSE,"단축1";#N/A,#N/A,FALSE,"단축2";#N/A,#N/A,FALSE,"단축3";#N/A,#N/A,FALSE,"장축";#N/A,#N/A,FALSE,"4WD"}</definedName>
    <definedName name="__MIP2" hidden="1">{#N/A,#N/A,FALSE,"단축1";#N/A,#N/A,FALSE,"단축2";#N/A,#N/A,FALSE,"단축3";#N/A,#N/A,FALSE,"장축";#N/A,#N/A,FALSE,"4WD"}</definedName>
    <definedName name="__mmm1959" hidden="1">{"SEPTEMBER PRINT",#N/A,FALSE,"INV_BKDN";"SEPTEMBER PRINT",#N/A,FALSE,"INV_BKDN"}</definedName>
    <definedName name="__Mod1">#REF!</definedName>
    <definedName name="__Mod2">#REF!</definedName>
    <definedName name="__N10" localSheetId="3" hidden="1">{#N/A,#N/A,FALSE,"IPEC Stair Step";#N/A,#N/A,FALSE,"Overview";#N/A,#N/A,FALSE,"Supporting Explanations"}</definedName>
    <definedName name="__N10" localSheetId="8" hidden="1">{#N/A,#N/A,FALSE,"IPEC Stair Step";#N/A,#N/A,FALSE,"Overview";#N/A,#N/A,FALSE,"Supporting Explanations"}</definedName>
    <definedName name="__N10" localSheetId="0" hidden="1">{#N/A,#N/A,FALSE,"IPEC Stair Step";#N/A,#N/A,FALSE,"Overview";#N/A,#N/A,FALSE,"Supporting Explanations"}</definedName>
    <definedName name="__N10" localSheetId="5" hidden="1">{#N/A,#N/A,FALSE,"IPEC Stair Step";#N/A,#N/A,FALSE,"Overview";#N/A,#N/A,FALSE,"Supporting Explanations"}</definedName>
    <definedName name="__N10" localSheetId="7" hidden="1">{#N/A,#N/A,FALSE,"IPEC Stair Step";#N/A,#N/A,FALSE,"Overview";#N/A,#N/A,FALSE,"Supporting Explanations"}</definedName>
    <definedName name="__N10" localSheetId="1" hidden="1">{#N/A,#N/A,FALSE,"IPEC Stair Step";#N/A,#N/A,FALSE,"Overview";#N/A,#N/A,FALSE,"Supporting Explanations"}</definedName>
    <definedName name="__N10" hidden="1">{#N/A,#N/A,FALSE,"IPEC Stair Step";#N/A,#N/A,FALSE,"Overview";#N/A,#N/A,FALSE,"Supporting Explanations"}</definedName>
    <definedName name="__N123" localSheetId="11" hidden="1">{"COMNUS2000",#N/A,FALSE,"BL2000"}</definedName>
    <definedName name="__N123" hidden="1">{"COMNUS2000",#N/A,FALSE,"BL2000"}</definedName>
    <definedName name="__n16">#N/A</definedName>
    <definedName name="__NA11" hidden="1">{#N/A,#N/A,FALSE,"단축1";#N/A,#N/A,FALSE,"단축2";#N/A,#N/A,FALSE,"단축3";#N/A,#N/A,FALSE,"장축";#N/A,#N/A,FALSE,"4WD"}</definedName>
    <definedName name="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Niv2">#REF!</definedName>
    <definedName name="__Niv22">#REF!</definedName>
    <definedName name="__O12">#N/A</definedName>
    <definedName name="__ORG1" localSheetId="11">#REF!</definedName>
    <definedName name="__ORG1">#REF!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POS1" localSheetId="11">#REF!</definedName>
    <definedName name="__POS1">#REF!</definedName>
    <definedName name="__POS11" localSheetId="11">#REF!</definedName>
    <definedName name="__POS11">#REF!</definedName>
    <definedName name="__POS12">#REF!</definedName>
    <definedName name="__POS13">#REF!</definedName>
    <definedName name="__POS14">#REF!</definedName>
    <definedName name="__POS15">#REF!</definedName>
    <definedName name="__POS16">#REF!</definedName>
    <definedName name="__POS17">#REF!</definedName>
    <definedName name="__POS18">#REF!</definedName>
    <definedName name="__POS2">#REF!</definedName>
    <definedName name="__POS4">#REF!</definedName>
    <definedName name="__POS5">#REF!</definedName>
    <definedName name="__POS6">#REF!</definedName>
    <definedName name="__POS7">#REF!</definedName>
    <definedName name="__POS8">#REF!</definedName>
    <definedName name="__PRT1">#REF!</definedName>
    <definedName name="__PRT2">#REF!</definedName>
    <definedName name="__PTB15">#REF!</definedName>
    <definedName name="__pxf1">#REF!+#REF!+#REF!+#REF!+#REF!</definedName>
    <definedName name="__PXF2">#REF!+#REF!+#REF!+#REF!+#REF!</definedName>
    <definedName name="__PXF3">#REF!+#REF!+#REF!+#REF!+#REF!</definedName>
    <definedName name="__qw12">#REF!</definedName>
    <definedName name="__qw147">#REF!</definedName>
    <definedName name="__RTL30">#REF!</definedName>
    <definedName name="__RTL90">#REF!</definedName>
    <definedName name="__SC2" localSheetId="11" hidden="1">{"page-1",#N/A,FALSE,"Monthly revision to BOD";"page-2",#N/A,FALSE,"Monthly revision to BOD";"page-3",#N/A,FALSE,"Monthly revision to BOD";"page-4",#N/A,FALSE,"Monthly revision to BOD"}</definedName>
    <definedName name="__SC2" hidden="1">{"page-1",#N/A,FALSE,"Monthly revision to BOD";"page-2",#N/A,FALSE,"Monthly revision to BOD";"page-3",#N/A,FALSE,"Monthly revision to BOD";"page-4",#N/A,FALSE,"Monthly revision to BOD"}</definedName>
    <definedName name="__T028" hidden="1">{#N/A,#N/A,FALSE,"MAQUINADOS";#N/A,#N/A,FALSE,"ALUMINIO";#N/A,#N/A,FALSE,"ENSAMBLES"}</definedName>
    <definedName name="__T029" hidden="1">{#N/A,#N/A,FALSE,"MAQUINADOS";#N/A,#N/A,FALSE,"ALUMINIO";#N/A,#N/A,FALSE,"ENSAMBLES"}</definedName>
    <definedName name="__T032" hidden="1">{#N/A,#N/A,FALSE,"MAQUINADOS";#N/A,#N/A,FALSE,"ALUMINIO";#N/A,#N/A,FALSE,"ENSAMBLES"}</definedName>
    <definedName name="__T033" hidden="1">{#N/A,#N/A,FALSE,"MAQUINADOS";#N/A,#N/A,FALSE,"ALUMINIO";#N/A,#N/A,FALSE,"ENSAMBLES"}</definedName>
    <definedName name="__T2" hidden="1">{#N/A,#N/A,FALSE,"단축1";#N/A,#N/A,FALSE,"단축2";#N/A,#N/A,FALSE,"단축3";#N/A,#N/A,FALSE,"장축";#N/A,#N/A,FALSE,"4WD"}</definedName>
    <definedName name="__T45" localSheetId="3" hidden="1">{#N/A,#N/A,FALSE,"IPEC Stair Step";#N/A,#N/A,FALSE,"Overview";#N/A,#N/A,FALSE,"Supporting Explanations"}</definedName>
    <definedName name="__T45" localSheetId="8" hidden="1">{#N/A,#N/A,FALSE,"IPEC Stair Step";#N/A,#N/A,FALSE,"Overview";#N/A,#N/A,FALSE,"Supporting Explanations"}</definedName>
    <definedName name="__T45" localSheetId="0" hidden="1">{#N/A,#N/A,FALSE,"IPEC Stair Step";#N/A,#N/A,FALSE,"Overview";#N/A,#N/A,FALSE,"Supporting Explanations"}</definedName>
    <definedName name="__T45" localSheetId="5" hidden="1">{#N/A,#N/A,FALSE,"IPEC Stair Step";#N/A,#N/A,FALSE,"Overview";#N/A,#N/A,FALSE,"Supporting Explanations"}</definedName>
    <definedName name="__T45" localSheetId="7" hidden="1">{#N/A,#N/A,FALSE,"IPEC Stair Step";#N/A,#N/A,FALSE,"Overview";#N/A,#N/A,FALSE,"Supporting Explanations"}</definedName>
    <definedName name="__T45" localSheetId="1" hidden="1">{#N/A,#N/A,FALSE,"IPEC Stair Step";#N/A,#N/A,FALSE,"Overview";#N/A,#N/A,FALSE,"Supporting Explanations"}</definedName>
    <definedName name="__T45" hidden="1">{#N/A,#N/A,FALSE,"IPEC Stair Step";#N/A,#N/A,FALSE,"Overview";#N/A,#N/A,FALSE,"Supporting Explanations"}</definedName>
    <definedName name="__tb1">#N/A</definedName>
    <definedName name="__tb2" hidden="1">{#N/A,#N/A,FALSE,"단축1";#N/A,#N/A,FALSE,"단축2";#N/A,#N/A,FALSE,"단축3";#N/A,#N/A,FALSE,"장축";#N/A,#N/A,FALSE,"4WD"}</definedName>
    <definedName name="__VTA08" localSheetId="11">#REF!,#REF!,#REF!,#REF!,#REF!,#REF!,#REF!,#REF!,#REF!,#REF!,#REF!,#REF!,#REF!</definedName>
    <definedName name="__VTA08">#REF!,#REF!,#REF!,#REF!,#REF!,#REF!,#REF!,#REF!,#REF!,#REF!,#REF!,#REF!,#REF!</definedName>
    <definedName name="__WHL30" localSheetId="11">#REF!</definedName>
    <definedName name="__WHL30">#REF!</definedName>
    <definedName name="__WHL90" localSheetId="11">#REF!</definedName>
    <definedName name="__WHL90">#REF!</definedName>
    <definedName name="__WIZ01" localSheetId="11">#REF!</definedName>
    <definedName name="__WIZ01">#REF!</definedName>
    <definedName name="__WIZ2">#REF!</definedName>
    <definedName name="__WM2" hidden="1">{"RES-2001",#N/A,FALSE,"BL2000";"A1-2001",#N/A,FALSE,"BL2000";"A2-2001",#N/A,FALSE,"BL2000"}</definedName>
    <definedName name="__WMB11" hidden="1">{"B10-2000",#N/A,FALSE,"BL2000"}</definedName>
    <definedName name="__WRN2004" hidden="1">{"RES-2002",#N/A,FALSE,"BL2000";"A1-2002",#N/A,FALSE,"BL2000";"A2-2002",#N/A,FALSE,"BL2000"}</definedName>
    <definedName name="__wrn2005" hidden="1">{"RES-2000",#N/A,FALSE,"BL2000";"A1-2000",#N/A,FALSE,"BL2000";"A2-2000",#N/A,FALSE,"BL2000"}</definedName>
    <definedName name="__wrn630" hidden="1">{#N/A,#N/A,FALSE,"YTD033100";#N/A,#N/A,FALSE,"YTD022900";#N/A,#N/A,FALSE,"YTD013100";#N/A,#N/A,FALSE,"MTD013100";#N/A,#N/A,FALSE,"2000";#N/A,#N/A,FALSE,"1999"}</definedName>
    <definedName name="__xlfn.BAHTTEXT" hidden="1">#NAME?</definedName>
    <definedName name="__y10">#N/A</definedName>
    <definedName name="__ZA1" hidden="1">#N/A</definedName>
    <definedName name="__ZA10" hidden="1">#N/A</definedName>
    <definedName name="__ZA11" hidden="1">#N/A</definedName>
    <definedName name="__ZA12" hidden="1">#N/A</definedName>
    <definedName name="__ZA13" hidden="1">#N/A</definedName>
    <definedName name="__ZA14" hidden="1">#N/A</definedName>
    <definedName name="__ZA15" hidden="1">#N/A</definedName>
    <definedName name="__ZA16" hidden="1">#N/A</definedName>
    <definedName name="__ZA17" hidden="1">#N/A</definedName>
    <definedName name="__ZA18" hidden="1">#N/A</definedName>
    <definedName name="__ZA19" hidden="1">#N/A</definedName>
    <definedName name="__ZA2" hidden="1">#N/A</definedName>
    <definedName name="__ZA20" hidden="1">#N/A</definedName>
    <definedName name="__ZA21" hidden="1">#N/A</definedName>
    <definedName name="__ZA22" hidden="1">#N/A</definedName>
    <definedName name="__ZA23" hidden="1">#N/A</definedName>
    <definedName name="__ZA24" hidden="1">#N/A</definedName>
    <definedName name="__ZA3" hidden="1">#N/A</definedName>
    <definedName name="__ZA4" hidden="1">#N/A</definedName>
    <definedName name="__ZA5" hidden="1">#N/A</definedName>
    <definedName name="__ZA6" hidden="1">#N/A</definedName>
    <definedName name="__ZA7" hidden="1">#N/A</definedName>
    <definedName name="__ZA8" hidden="1">#N/A</definedName>
    <definedName name="__ZA9" hidden="1">#N/A</definedName>
    <definedName name="__zx111" localSheetId="11">#REF!</definedName>
    <definedName name="__zx111">#REF!</definedName>
    <definedName name="_0">#REF!</definedName>
    <definedName name="_014gs">#REF!</definedName>
    <definedName name="_014hf">#REF!</definedName>
    <definedName name="_04_06_OS_JPY_item_クエリ">#REF!</definedName>
    <definedName name="_１．２_クラス名">#REF!</definedName>
    <definedName name="_1.３__インタフェース名">#REF!</definedName>
    <definedName name="_１．３_プログラム名のネーミングルール">#REF!</definedName>
    <definedName name="_1．４__メソッド名">#REF!</definedName>
    <definedName name="_1．５__アトリビュート名">#REF!</definedName>
    <definedName name="_１．５_ログファイル名">#REF!</definedName>
    <definedName name="_1．６__ローカル変数名">#REF!</definedName>
    <definedName name="_１．JavaScript関数のネーミング・ガイドライン">#REF!</definedName>
    <definedName name="_１．関数のネーミング・ガイドライン">#REF!</definedName>
    <definedName name="_1_???" localSheetId="11" hidden="1">{#N/A,#N/A,FALSE,"IPEC Stair Step";#N/A,#N/A,FALSE,"Overview";#N/A,#N/A,FALSE,"Supporting Explanations"}</definedName>
    <definedName name="_1_???" hidden="1">{#N/A,#N/A,FALSE,"IPEC Stair Step";#N/A,#N/A,FALSE,"Overview";#N/A,#N/A,FALSE,"Supporting Explanations"}</definedName>
    <definedName name="_1_????????" localSheetId="11" hidden="1">{#N/A,#N/A,FALSE,"IPEC Stair Step";#N/A,#N/A,FALSE,"Overview";#N/A,#N/A,FALSE,"Supporting Explanations"}</definedName>
    <definedName name="_1_????????" hidden="1">{#N/A,#N/A,FALSE,"IPEC Stair Step";#N/A,#N/A,FALSE,"Overview";#N/A,#N/A,FALSE,"Supporting Explanations"}</definedName>
    <definedName name="_1_?Z???N?g">"?{?^?“ 22"</definedName>
    <definedName name="_1__123Graph_A___v_Ò_­¸Þ×Ì" hidden="1">#REF!</definedName>
    <definedName name="_1__123Graph_AC04C_ALL_L1" hidden="1">#REF!</definedName>
    <definedName name="_1__123Graph_AChart_2" localSheetId="3" hidden="1">[1]生人台帳!#REF!</definedName>
    <definedName name="_1__123Graph_AChart_2" localSheetId="0" hidden="1">[1]生人台帳!#REF!</definedName>
    <definedName name="_1__123Graph_AChart_2" localSheetId="5" hidden="1">[1]生人台帳!#REF!</definedName>
    <definedName name="_1__123Graph_AChart_2" localSheetId="7" hidden="1">[1]生人台帳!#REF!</definedName>
    <definedName name="_1__123Graph_AChart_2" localSheetId="1" hidden="1">[1]生人台帳!#REF!</definedName>
    <definedName name="_1__123Graph_AChart_2" hidden="1">#REF!</definedName>
    <definedName name="_1__123Graph_LBL_AC04C_FR_L1" hidden="1">#REF!</definedName>
    <definedName name="_10_???" localSheetId="11" hidden="1">{#N/A,#N/A,FALSE,"IPEC Stair Step";#N/A,#N/A,FALSE,"Overview";#N/A,#N/A,FALSE,"Supporting Explanations"}</definedName>
    <definedName name="_10_???" hidden="1">{#N/A,#N/A,FALSE,"IPEC Stair Step";#N/A,#N/A,FALSE,"Overview";#N/A,#N/A,FALSE,"Supporting Explanations"}</definedName>
    <definedName name="_10_?_?_?" hidden="1">{#N/A,#N/A,FALSE,"IPEC Stair Step";#N/A,#N/A,FALSE,"Overview";#N/A,#N/A,FALSE,"Supporting Explanations"}</definedName>
    <definedName name="_10__123Graph_AC04C_ALL_L1" localSheetId="11" hidden="1">#REF!</definedName>
    <definedName name="_10__123Graph_AC04C_ALL_L1" hidden="1">#REF!</definedName>
    <definedName name="_10__123Graph_AC04C_ALL_T1" localSheetId="11" hidden="1">#REF!</definedName>
    <definedName name="_10__123Graph_AC04C_ALL_T1" hidden="1">#REF!</definedName>
    <definedName name="_10__123Graph_AC04C_ALL_T2" localSheetId="11" hidden="1">#REF!</definedName>
    <definedName name="_10__123Graph_AC04C_ALL_T2" hidden="1">#REF!</definedName>
    <definedName name="_10__123Graph_AC04C_FF_L" localSheetId="2" hidden="1">[22]MOTO?</definedName>
    <definedName name="_10__123Graph_AC04C_FF_L" localSheetId="9" hidden="1">[22]MOTO?</definedName>
    <definedName name="_10__123Graph_AC04C_FF_L" localSheetId="5" hidden="1">[22]MOTO?</definedName>
    <definedName name="_10__123Graph_AC04C_FF_L" localSheetId="7" hidden="1">[22]MOTO?</definedName>
    <definedName name="_10__123Graph_AC04C_FF_L" hidden="1">[22]MOTO?</definedName>
    <definedName name="_10__123Graph_AC04C_FF_T" hidden="1">#REF!</definedName>
    <definedName name="_10__123Graph_AC04C_FR_L2" hidden="1">#REF!</definedName>
    <definedName name="_10__123Graph_AC04C_FR_T1" localSheetId="2" hidden="1">[9]MOTO?</definedName>
    <definedName name="_10__123Graph_AC04C_FR_T1" localSheetId="9" hidden="1">[9]MOTO?</definedName>
    <definedName name="_10__123Graph_AC04C_FR_T1" localSheetId="5" hidden="1">[9]MOTO?</definedName>
    <definedName name="_10__123Graph_AC04C_FR_T1" localSheetId="7" hidden="1">[9]MOTO?</definedName>
    <definedName name="_10__123Graph_AC04C_FR_T1" hidden="1">[9]MOTO?</definedName>
    <definedName name="_10__123Graph_AC04C_FR_T2" hidden="1">#REF!</definedName>
    <definedName name="_10__123Graph_AU_C" localSheetId="11" hidden="1">#REF!</definedName>
    <definedName name="_10__123Graph_AU_C" hidden="1">#REF!</definedName>
    <definedName name="_10__123Graph_XC04C_FR_L2" hidden="1">#REF!</definedName>
    <definedName name="_10__123Graph_XU_C" hidden="1">#REF!</definedName>
    <definedName name="_100____123Graph_Xｸﾞﾗﾌ_5" hidden="1">#REF!</definedName>
    <definedName name="_100__123Graph_AC04C_FR_T2" localSheetId="11" hidden="1">#REF!</definedName>
    <definedName name="_100__123Graph_AC04C_FR_T2" hidden="1">#REF!</definedName>
    <definedName name="_100__123Graph_Dｸﾞﾗﾌ_3" hidden="1">#REF!</definedName>
    <definedName name="_100__123Graph_Eｸﾞﾗﾌ_1" hidden="1">#REF!</definedName>
    <definedName name="_100__123Graph_XC04C_FR_T2" hidden="1">#REF!</definedName>
    <definedName name="_101____123Graph_Xｸﾞﾗﾌ_ጻ" hidden="1">#REF!</definedName>
    <definedName name="_101__123Graph_AC04C_FR_T2" localSheetId="2" hidden="1">[2]MOTO?</definedName>
    <definedName name="_101__123Graph_AC04C_FR_T2" localSheetId="9" hidden="1">[2]MOTO?</definedName>
    <definedName name="_101__123Graph_AC04C_FR_T2" localSheetId="5" hidden="1">[2]MOTO?</definedName>
    <definedName name="_101__123Graph_AC04C_FR_T2" localSheetId="7" hidden="1">[2]MOTO?</definedName>
    <definedName name="_101__123Graph_AC04C_FR_T2" hidden="1">[2]MOTO?</definedName>
    <definedName name="_101__123Graph_Eｸﾞﾗﾌ_2" hidden="1">#REF!</definedName>
    <definedName name="_102__123Graph_AT_UP" localSheetId="11" hidden="1">#REF!</definedName>
    <definedName name="_102__123Graph_AT_UP" hidden="1">#REF!</definedName>
    <definedName name="_102__123Graph_Cｸﾞﾗﾌ_1" localSheetId="11" hidden="1">#REF!</definedName>
    <definedName name="_102__123Graph_Cｸﾞﾗﾌ_1" hidden="1">#REF!</definedName>
    <definedName name="_102__123Graph_Dｸﾞﾗﾌ_2" hidden="1">#REF!</definedName>
    <definedName name="_102__123Graph_XC04C_FF_L" localSheetId="11" hidden="1">#REF!</definedName>
    <definedName name="_102__123Graph_XC04C_FF_L" hidden="1">#REF!</definedName>
    <definedName name="_102FY09_" localSheetId="3" hidden="1">{"SEPTEMBER PRINT",#N/A,FALSE,"INV_BKDN";"SEPTEMBER PRINT",#N/A,FALSE,"INV_BKDN"}</definedName>
    <definedName name="_102FY09_" localSheetId="8" hidden="1">{"SEPTEMBER PRINT",#N/A,FALSE,"INV_BKDN";"SEPTEMBER PRINT",#N/A,FALSE,"INV_BKDN"}</definedName>
    <definedName name="_102FY09_" localSheetId="0" hidden="1">{"SEPTEMBER PRINT",#N/A,FALSE,"INV_BKDN";"SEPTEMBER PRINT",#N/A,FALSE,"INV_BKDN"}</definedName>
    <definedName name="_102FY09_" localSheetId="5" hidden="1">{"SEPTEMBER PRINT",#N/A,FALSE,"INV_BKDN";"SEPTEMBER PRINT",#N/A,FALSE,"INV_BKDN"}</definedName>
    <definedName name="_102FY09_" localSheetId="7" hidden="1">{"SEPTEMBER PRINT",#N/A,FALSE,"INV_BKDN";"SEPTEMBER PRINT",#N/A,FALSE,"INV_BKDN"}</definedName>
    <definedName name="_102FY09_" localSheetId="1" hidden="1">{"SEPTEMBER PRINT",#N/A,FALSE,"INV_BKDN";"SEPTEMBER PRINT",#N/A,FALSE,"INV_BKDN"}</definedName>
    <definedName name="_102FY09_" hidden="1">{"SEPTEMBER PRINT",#N/A,FALSE,"INV_BKDN";"SEPTEMBER PRINT",#N/A,FALSE,"INV_BKDN"}</definedName>
    <definedName name="_103__123Graph_Cｸﾞﾗﾌ_3" hidden="1">#REF!</definedName>
    <definedName name="_103__123Graph_Eｸﾞﾗﾌ_3" hidden="1">#REF!</definedName>
    <definedName name="_104___123Graph_LBL_A圖表_1" hidden="1">#REF!</definedName>
    <definedName name="_104__123Graph_AU_C" localSheetId="11" hidden="1">#REF!</definedName>
    <definedName name="_104__123Graph_AU_C" hidden="1">#REF!</definedName>
    <definedName name="_104__123Graph_Aｸﾞﾗﾌ_3" localSheetId="11" hidden="1">#REF!</definedName>
    <definedName name="_104__123Graph_Aｸﾞﾗﾌ_3" hidden="1">#REF!</definedName>
    <definedName name="_104__123Graph_Bｸﾞﾗﾌ_1" hidden="1">#REF!</definedName>
    <definedName name="_104__123Graph_Cｸﾞﾗﾌ_2" hidden="1">#REF!</definedName>
    <definedName name="_104__123Graph_Dｸﾞﾗﾌ_3" hidden="1">#REF!</definedName>
    <definedName name="_104__123Graph_Dｸﾞﾗﾌ_4" hidden="1">#REF!</definedName>
    <definedName name="_104N10_" localSheetId="11" hidden="1">{#N/A,#N/A,FALSE,"IPEC Stair Step";#N/A,#N/A,FALSE,"Overview";#N/A,#N/A,FALSE,"Supporting Explanations"}</definedName>
    <definedName name="_104N10_" hidden="1">{#N/A,#N/A,FALSE,"IPEC Stair Step";#N/A,#N/A,FALSE,"Overview";#N/A,#N/A,FALSE,"Supporting Explanations"}</definedName>
    <definedName name="_105__123Graph_Aｸﾞﾗﾌ_4" localSheetId="11" hidden="1">#REF!</definedName>
    <definedName name="_105__123Graph_Aｸﾞﾗﾌ_4" hidden="1">#REF!</definedName>
    <definedName name="_105__123Graph_XC04C_FF_T" localSheetId="11" hidden="1">#REF!</definedName>
    <definedName name="_105__123Graph_XC04C_FF_T" hidden="1">#REF!</definedName>
    <definedName name="_106__123Graph_Aグラフ_2" localSheetId="11" hidden="1">#REF!</definedName>
    <definedName name="_106__123Graph_Aグラフ_2" hidden="1">#REF!</definedName>
    <definedName name="_106__123Graph_Aｸﾞﾗﾌ_5" localSheetId="11" hidden="1">#REF!</definedName>
    <definedName name="_106__123Graph_Aｸﾞﾗﾌ_5" hidden="1">#REF!</definedName>
    <definedName name="_106__123Graph_Eｸﾞﾗﾌ_3" hidden="1">#REF!</definedName>
    <definedName name="_106N123_" hidden="1">{"COMNUS2000",#N/A,FALSE,"BL2000"}</definedName>
    <definedName name="_107__123Graph_Aｸﾞﾗﾌ_6" hidden="1">#REF!</definedName>
    <definedName name="_107__123Graph_Cｸﾞﾗﾌ_1" hidden="1">#REF!</definedName>
    <definedName name="_107__123Graph_Eｸﾞﾗﾌ_4" hidden="1">#REF!</definedName>
    <definedName name="_107__123Graph_Fｸﾞﾗﾌ_3" hidden="1">#REF!</definedName>
    <definedName name="_107CM2_" hidden="1">{"SUM GER",#N/A,FALSE,"SUM GER";"SUM FRA",#N/A,FALSE,"SUM FRA";"SUM ITA",#N/A,FALSE,"SUM ITA";"SUM SPA",#N/A,FALSE,"SUM SPA";"SUM EGB",#N/A,FALSE,"SUM EGB";"SUM IND",#N/A,FALSE,"SUM IND"}</definedName>
    <definedName name="_108__123Graph_A角度曲線_M" localSheetId="11" hidden="1">#REF!</definedName>
    <definedName name="_108__123Graph_A角度曲線_M" hidden="1">#REF!</definedName>
    <definedName name="_108__123Graph_Bｸﾞﾗﾌ_1" localSheetId="11" hidden="1">#REF!</definedName>
    <definedName name="_108__123Graph_Bｸﾞﾗﾌ_1" hidden="1">#REF!</definedName>
    <definedName name="_108__123Graph_Cｸﾞﾗﾌ_3" hidden="1">#REF!</definedName>
    <definedName name="_108__123Graph_Dｸﾞﾗﾌ_4" hidden="1">#REF!</definedName>
    <definedName name="_108__123Graph_Eｸﾞﾗﾌ_1" hidden="1">#REF!</definedName>
    <definedName name="_108__123Graph_XC04C_FR_L1" localSheetId="11" hidden="1">#REF!</definedName>
    <definedName name="_108__123Graph_XC04C_FR_L1" hidden="1">#REF!</definedName>
    <definedName name="_108q1_" localSheetId="11" hidden="1">{#N/A,#N/A,FALSE,"IPEC Stair Step";#N/A,#N/A,FALSE,"Overview";#N/A,#N/A,FALSE,"Supporting Explanations"}</definedName>
    <definedName name="_108q1_" hidden="1">{#N/A,#N/A,FALSE,"IPEC Stair Step";#N/A,#N/A,FALSE,"Overview";#N/A,#N/A,FALSE,"Supporting Explanations"}</definedName>
    <definedName name="_109__123Graph_Bｸﾞﾗﾌ_3" hidden="1">#REF!</definedName>
    <definedName name="_109__123Graph_Cｸﾞﾗﾌ_2" hidden="1">#REF!</definedName>
    <definedName name="_109__123Graph_Eｸﾞﾗﾌ_2" hidden="1">#REF!</definedName>
    <definedName name="_109CM3_" hidden="1">{"SUM ALL YR",#N/A,FALSE,"SUM ALL YR";"sum01",#N/A,FALSE,"SUM 01";"sumM2",#N/A,FALSE,"SUM M2";"sum02",#N/A,FALSE,"SUM 02";"sum03",#N/A,FALSE,"SUM 03";"sum04",#N/A,FALSE,"SUM 04";"sum05",#N/A,FALSE,"SUM 05"}</definedName>
    <definedName name="_11_????" hidden="1">{#N/A,#N/A,FALSE,"IPEC Stair Step";#N/A,#N/A,FALSE,"Overview";#N/A,#N/A,FALSE,"Supporting Explanations"}</definedName>
    <definedName name="_11_????????" hidden="1">{#N/A,#N/A,FALSE,"IPEC Stair Step";#N/A,#N/A,FALSE,"Overview";#N/A,#N/A,FALSE,"Supporting Explanations"}</definedName>
    <definedName name="_11_?Z???N?g">"?{?^?“ 22"</definedName>
    <definedName name="_11__123Graph_AC04C_FF_L" localSheetId="11" hidden="1">#REF!</definedName>
    <definedName name="_11__123Graph_AC04C_FF_L" hidden="1">#REF!</definedName>
    <definedName name="_11__123Graph_AC04C_FR_L1" hidden="1">#REF!</definedName>
    <definedName name="_11__123Graph_AC04C_FR_T1" hidden="1">#REF!</definedName>
    <definedName name="_11__123Graph_AC04C_FR_T2" localSheetId="2" hidden="1">[9]MOTO?</definedName>
    <definedName name="_11__123Graph_AC04C_FR_T2" localSheetId="9" hidden="1">[9]MOTO?</definedName>
    <definedName name="_11__123Graph_AC04C_FR_T2" localSheetId="5" hidden="1">[9]MOTO?</definedName>
    <definedName name="_11__123Graph_AC04C_FR_T2" localSheetId="7" hidden="1">[9]MOTO?</definedName>
    <definedName name="_11__123Graph_AC04C_FR_T2" hidden="1">[9]MOTO?</definedName>
    <definedName name="_11__123Graph_ACHART_1" hidden="1">#REF!</definedName>
    <definedName name="_11__123Graph_AT_UP" hidden="1">#N/A</definedName>
    <definedName name="_11__123Graph_A角度曲線_M" localSheetId="11" hidden="1">#REF!</definedName>
    <definedName name="_11__123Graph_A角度曲線_M" hidden="1">#REF!</definedName>
    <definedName name="_11__123Graph_LBL_AC04C_FF_L" localSheetId="2" hidden="1">[1]MOTO?</definedName>
    <definedName name="_11__123Graph_LBL_AC04C_FF_L" localSheetId="9" hidden="1">[1]MOTO?</definedName>
    <definedName name="_11__123Graph_LBL_AC04C_FF_L" localSheetId="5" hidden="1">[1]MOTO?</definedName>
    <definedName name="_11__123Graph_LBL_AC04C_FF_L" localSheetId="7" hidden="1">[1]MOTO?</definedName>
    <definedName name="_11__123Graph_LBL_AC04C_FF_L" hidden="1">[1]MOTO?</definedName>
    <definedName name="_11__123Graph_XC04C_FR_T1" hidden="1">#REF!</definedName>
    <definedName name="_11__123Graph_X角度曲線_M" hidden="1">#REF!</definedName>
    <definedName name="_110___123Graph_Bｸﾞﾗﾌ_1" hidden="1">#REF!</definedName>
    <definedName name="_110__123Graph_Bグラフ_2" localSheetId="11" hidden="1">#REF!</definedName>
    <definedName name="_110__123Graph_Bグラフ_2" hidden="1">#REF!</definedName>
    <definedName name="_110__123Graph_Bｸﾞﾗﾌ_4" hidden="1">#REF!</definedName>
    <definedName name="_110__123Graph_Cｸﾞﾗﾌ_2" localSheetId="11" hidden="1">#REF!</definedName>
    <definedName name="_110__123Graph_Cｸﾞﾗﾌ_2" hidden="1">#REF!</definedName>
    <definedName name="_110__123Graph_Cｸﾞﾗﾌ_4" hidden="1">#REF!</definedName>
    <definedName name="_110__123Graph_Fｸﾞﾗﾌ_3" hidden="1">#REF!</definedName>
    <definedName name="_111__123Graph_Cｸﾞﾗﾌ_3" hidden="1">#REF!</definedName>
    <definedName name="_111__123Graph_Eｸﾞﾗﾌ_3" hidden="1">#REF!</definedName>
    <definedName name="_111__123Graph_XC04C_FR_L2" localSheetId="11" hidden="1">#REF!</definedName>
    <definedName name="_111__123Graph_XC04C_FR_L2" hidden="1">#REF!</definedName>
    <definedName name="_111q1_" localSheetId="11" hidden="1">{#N/A,#N/A,FALSE,"IPEC Stair Step";#N/A,#N/A,FALSE,"Overview";#N/A,#N/A,FALSE,"Supporting Explanations"}</definedName>
    <definedName name="_111q1_" hidden="1">{#N/A,#N/A,FALSE,"IPEC Stair Step";#N/A,#N/A,FALSE,"Overview";#N/A,#N/A,FALSE,"Supporting Explanations"}</definedName>
    <definedName name="_112__123Graph_Cｸﾞﾗﾌ_2" hidden="1">#REF!</definedName>
    <definedName name="_112__123Graph_Cｸﾞﾗﾌ_4" hidden="1">#REF!</definedName>
    <definedName name="_112__123Graph_Dｸﾞﾗﾌ_3" hidden="1">#REF!</definedName>
    <definedName name="_112N10_" localSheetId="3" hidden="1">{#N/A,#N/A,FALSE,"IPEC Stair Step";#N/A,#N/A,FALSE,"Overview";#N/A,#N/A,FALSE,"Supporting Explanations"}</definedName>
    <definedName name="_112N10_" localSheetId="8" hidden="1">{#N/A,#N/A,FALSE,"IPEC Stair Step";#N/A,#N/A,FALSE,"Overview";#N/A,#N/A,FALSE,"Supporting Explanations"}</definedName>
    <definedName name="_112N10_" localSheetId="0" hidden="1">{#N/A,#N/A,FALSE,"IPEC Stair Step";#N/A,#N/A,FALSE,"Overview";#N/A,#N/A,FALSE,"Supporting Explanations"}</definedName>
    <definedName name="_112N10_" localSheetId="5" hidden="1">{#N/A,#N/A,FALSE,"IPEC Stair Step";#N/A,#N/A,FALSE,"Overview";#N/A,#N/A,FALSE,"Supporting Explanations"}</definedName>
    <definedName name="_112N10_" localSheetId="7" hidden="1">{#N/A,#N/A,FALSE,"IPEC Stair Step";#N/A,#N/A,FALSE,"Overview";#N/A,#N/A,FALSE,"Supporting Explanations"}</definedName>
    <definedName name="_112N10_" localSheetId="1" hidden="1">{#N/A,#N/A,FALSE,"IPEC Stair Step";#N/A,#N/A,FALSE,"Overview";#N/A,#N/A,FALSE,"Supporting Explanations"}</definedName>
    <definedName name="_112N10_" hidden="1">{#N/A,#N/A,FALSE,"IPEC Stair Step";#N/A,#N/A,FALSE,"Overview";#N/A,#N/A,FALSE,"Supporting Explanations"}</definedName>
    <definedName name="_113__123Graph_Eｸﾞﾗﾌ_1" hidden="1">#REF!</definedName>
    <definedName name="_113__123Graph_Eｸﾞﾗﾌ_3" hidden="1">#REF!</definedName>
    <definedName name="_113N123_" hidden="1">{"COMNUS2000",#N/A,FALSE,"BL2000"}</definedName>
    <definedName name="_114__123Graph_Cｸﾞﾗﾌ_3" localSheetId="11" hidden="1">#REF!</definedName>
    <definedName name="_114__123Graph_Cｸﾞﾗﾌ_3" hidden="1">#REF!</definedName>
    <definedName name="_114__123Graph_Eｸﾞﾗﾌ_2" hidden="1">#REF!</definedName>
    <definedName name="_114__123Graph_Fｸﾞﾗﾌ_3" hidden="1">#REF!</definedName>
    <definedName name="_114__123Graph_LBL_AC04C_FF_L" localSheetId="11" hidden="1">#REF!</definedName>
    <definedName name="_114__123Graph_LBL_AC04C_FF_L" hidden="1">#REF!</definedName>
    <definedName name="_114__123Graph_LBL_A圖表_1" hidden="1">#REF!</definedName>
    <definedName name="_114__123Graph_XC04C_FR_T1" localSheetId="11" hidden="1">#REF!</definedName>
    <definedName name="_114__123Graph_XC04C_FR_T1" hidden="1">#REF!</definedName>
    <definedName name="_115__123Graph_Cｸﾞﾗﾌ_2" hidden="1">#REF!</definedName>
    <definedName name="_115__123Graph_Cｸﾞﾗﾌ_3" hidden="1">#REF!</definedName>
    <definedName name="_115__123Graph_Dｸﾞﾗﾌ_1" hidden="1">#REF!</definedName>
    <definedName name="_115__123Graph_Eｸﾞﾗﾌ_4" hidden="1">#REF!</definedName>
    <definedName name="_115P6_" hidden="1">{"SUM ALL YR",#N/A,FALSE,"SUM ALL YR";"sum01",#N/A,FALSE,"SUM 01";"sumM2",#N/A,FALSE,"SUM M2";"sum02",#N/A,FALSE,"SUM 02";"sum03",#N/A,FALSE,"SUM 03";"sum04",#N/A,FALSE,"SUM 04";"sum05",#N/A,FALSE,"SUM 05"}</definedName>
    <definedName name="_115T45_" localSheetId="11" hidden="1">{#N/A,#N/A,FALSE,"IPEC Stair Step";#N/A,#N/A,FALSE,"Overview";#N/A,#N/A,FALSE,"Supporting Explanations"}</definedName>
    <definedName name="_115T45_" hidden="1">{#N/A,#N/A,FALSE,"IPEC Stair Step";#N/A,#N/A,FALSE,"Overview";#N/A,#N/A,FALSE,"Supporting Explanations"}</definedName>
    <definedName name="_116__123Graph_Dｸﾞﾗﾌ_1" hidden="1">#REF!</definedName>
    <definedName name="_116__123Graph_Eｸﾞﾗﾌ_3" hidden="1">#REF!</definedName>
    <definedName name="_117__123Graph_LBL_Aｸﾞﾗﾌ_1" hidden="1">#REF!</definedName>
    <definedName name="_117__123Graph_XC04C_FR_T2" localSheetId="11" hidden="1">#REF!</definedName>
    <definedName name="_117__123Graph_XC04C_FR_T2" hidden="1">#REF!</definedName>
    <definedName name="_118__123Graph_Bｸﾞﾗﾌ_3" localSheetId="11" hidden="1">#REF!</definedName>
    <definedName name="_118__123Graph_Bｸﾞﾗﾌ_3" hidden="1">#REF!</definedName>
    <definedName name="_118__123Graph_Cｸﾞﾗﾌ_3" hidden="1">#REF!</definedName>
    <definedName name="_118__123Graph_Cｸﾞﾗﾌ_4" hidden="1">#REF!</definedName>
    <definedName name="_118__123Graph_Fｸﾞﾗﾌ_3" hidden="1">#REF!</definedName>
    <definedName name="_118__123Graph_LBL_AC04C_FF_T" localSheetId="11" hidden="1">#REF!</definedName>
    <definedName name="_118__123Graph_LBL_AC04C_FF_T" hidden="1">#REF!</definedName>
    <definedName name="_118__123Graph_XT_UP" localSheetId="11" hidden="1">#REF!</definedName>
    <definedName name="_118__123Graph_XT_UP" hidden="1">#REF!</definedName>
    <definedName name="_119_?‘?‘?‘" hidden="1">{#N/A,#N/A,FALSE,"IPEC Stair Step";#N/A,#N/A,FALSE,"Overview";#N/A,#N/A,FALSE,"Supporting Explanations"}</definedName>
    <definedName name="_119__123Graph_Bｸﾞﾗﾌ_4" localSheetId="11" hidden="1">#REF!</definedName>
    <definedName name="_119__123Graph_Bｸﾞﾗﾌ_4" hidden="1">#REF!</definedName>
    <definedName name="_119__123Graph_Cｸﾞﾗﾌ_3" hidden="1">#REF!</definedName>
    <definedName name="_119__123Graph_XU_C" localSheetId="11" hidden="1">#REF!</definedName>
    <definedName name="_119__123Graph_XU_C" hidden="1">#REF!</definedName>
    <definedName name="_12_???" localSheetId="11" hidden="1">{#N/A,#N/A,FALSE,"IPEC Stair Step";#N/A,#N/A,FALSE,"Overview";#N/A,#N/A,FALSE,"Supporting Explanations"}</definedName>
    <definedName name="_12_???" hidden="1">{#N/A,#N/A,FALSE,"IPEC Stair Step";#N/A,#N/A,FALSE,"Overview";#N/A,#N/A,FALSE,"Supporting Explanations"}</definedName>
    <definedName name="_12_????????" localSheetId="3" hidden="1">{#N/A,#N/A,FALSE,"IPEC Stair Step";#N/A,#N/A,FALSE,"Overview";#N/A,#N/A,FALSE,"Supporting Explanations"}</definedName>
    <definedName name="_12_????????" localSheetId="8" hidden="1">{#N/A,#N/A,FALSE,"IPEC Stair Step";#N/A,#N/A,FALSE,"Overview";#N/A,#N/A,FALSE,"Supporting Explanations"}</definedName>
    <definedName name="_12_????????" localSheetId="0" hidden="1">{#N/A,#N/A,FALSE,"IPEC Stair Step";#N/A,#N/A,FALSE,"Overview";#N/A,#N/A,FALSE,"Supporting Explanations"}</definedName>
    <definedName name="_12_????????" localSheetId="5" hidden="1">{#N/A,#N/A,FALSE,"IPEC Stair Step";#N/A,#N/A,FALSE,"Overview";#N/A,#N/A,FALSE,"Supporting Explanations"}</definedName>
    <definedName name="_12_????????" localSheetId="7" hidden="1">{#N/A,#N/A,FALSE,"IPEC Stair Step";#N/A,#N/A,FALSE,"Overview";#N/A,#N/A,FALSE,"Supporting Explanations"}</definedName>
    <definedName name="_12_????????" localSheetId="1" hidden="1">{#N/A,#N/A,FALSE,"IPEC Stair Step";#N/A,#N/A,FALSE,"Overview";#N/A,#N/A,FALSE,"Supporting Explanations"}</definedName>
    <definedName name="_12_????????" hidden="1">{#N/A,#N/A,FALSE,"IPEC Stair Step";#N/A,#N/A,FALSE,"Overview";#N/A,#N/A,FALSE,"Supporting Explanations"}</definedName>
    <definedName name="_12_?_?_?" localSheetId="11" hidden="1">{#N/A,#N/A,FALSE,"IPEC Stair Step";#N/A,#N/A,FALSE,"Overview";#N/A,#N/A,FALSE,"Supporting Explanations"}</definedName>
    <definedName name="_12_?_?_?" hidden="1">{#N/A,#N/A,FALSE,"IPEC Stair Step";#N/A,#N/A,FALSE,"Overview";#N/A,#N/A,FALSE,"Supporting Explanations"}</definedName>
    <definedName name="_12__123Graph_AC04C_ALL_L2" localSheetId="11" hidden="1">#REF!</definedName>
    <definedName name="_12__123Graph_AC04C_ALL_L2" hidden="1">#REF!</definedName>
    <definedName name="_12__123Graph_AC04C_ALL_T1" hidden="1">#REF!</definedName>
    <definedName name="_12__123Graph_AC04C_ALL_T2" localSheetId="11" hidden="1">#REF!</definedName>
    <definedName name="_12__123Graph_AC04C_ALL_T2" hidden="1">#REF!</definedName>
    <definedName name="_12__123Graph_AC04C_FF_L" hidden="1">#REF!</definedName>
    <definedName name="_12__123Graph_AC04C_FF_T" localSheetId="2" hidden="1">[22]MOTO?</definedName>
    <definedName name="_12__123Graph_AC04C_FF_T" localSheetId="9" hidden="1">[22]MOTO?</definedName>
    <definedName name="_12__123Graph_AC04C_FF_T" localSheetId="11" hidden="1">#REF!</definedName>
    <definedName name="_12__123Graph_AC04C_FF_T" localSheetId="5" hidden="1">[22]MOTO?</definedName>
    <definedName name="_12__123Graph_AC04C_FF_T" localSheetId="7" hidden="1">[22]MOTO?</definedName>
    <definedName name="_12__123Graph_AC04C_FF_T" hidden="1">[22]MOTO?</definedName>
    <definedName name="_12__123Graph_AC04C_FR_L2" hidden="1">#REF!</definedName>
    <definedName name="_12__123Graph_AC04C_FR_T2" hidden="1">#REF!</definedName>
    <definedName name="_12__123Graph_AU_C" hidden="1">#N/A</definedName>
    <definedName name="_12__123Graph_BCHART_1" hidden="1">#REF!</definedName>
    <definedName name="_12__123Graph_LBL_AC04C_FF_L" localSheetId="2" hidden="1">[9]MOTO?</definedName>
    <definedName name="_12__123Graph_LBL_AC04C_FF_L" localSheetId="9" hidden="1">[9]MOTO?</definedName>
    <definedName name="_12__123Graph_LBL_AC04C_FF_L" localSheetId="5" hidden="1">[9]MOTO?</definedName>
    <definedName name="_12__123Graph_LBL_AC04C_FF_L" localSheetId="7" hidden="1">[9]MOTO?</definedName>
    <definedName name="_12__123Graph_LBL_AC04C_FF_L" hidden="1">[9]MOTO?</definedName>
    <definedName name="_12__123Graph_LBL_AC04C_FF_T" localSheetId="2" hidden="1">[1]MOTO?</definedName>
    <definedName name="_12__123Graph_LBL_AC04C_FF_T" localSheetId="9" hidden="1">[1]MOTO?</definedName>
    <definedName name="_12__123Graph_LBL_AC04C_FF_T" localSheetId="5" hidden="1">[1]MOTO?</definedName>
    <definedName name="_12__123Graph_LBL_AC04C_FF_T" localSheetId="7" hidden="1">[1]MOTO?</definedName>
    <definedName name="_12__123Graph_LBL_AC04C_FF_T" hidden="1">[1]MOTO?</definedName>
    <definedName name="_12__123Graph_LBL_AC04C_FR_T2" hidden="1">#REF!</definedName>
    <definedName name="_12__123Graph_XC04C_FR_T2" hidden="1">#REF!</definedName>
    <definedName name="_12__123Graph_XT_UP" localSheetId="11" hidden="1">#REF!</definedName>
    <definedName name="_12__123Graph_XT_UP" hidden="1">#REF!</definedName>
    <definedName name="_120__123Graph_Cｸﾞﾗﾌ_3" localSheetId="11" hidden="1">#REF!</definedName>
    <definedName name="_120__123Graph_Cｸﾞﾗﾌ_3" hidden="1">#REF!</definedName>
    <definedName name="_120__123Graph_Eｸﾞﾗﾌ_4" hidden="1">#REF!</definedName>
    <definedName name="_120__123Graph_Xグラフ_2" localSheetId="11" hidden="1">#REF!</definedName>
    <definedName name="_120__123Graph_Xグラフ_2" hidden="1">#REF!</definedName>
    <definedName name="_121__123Graph_Dｸﾞﾗﾌ_2" hidden="1">#REF!</definedName>
    <definedName name="_121__123Graph_Dｸﾞﾗﾌ_3" localSheetId="11" hidden="1">#REF!</definedName>
    <definedName name="_121__123Graph_Dｸﾞﾗﾌ_3" hidden="1">#REF!</definedName>
    <definedName name="_121__123Graph_X角度曲線_M" localSheetId="11" hidden="1">#REF!</definedName>
    <definedName name="_121__123Graph_X角度曲線_M" hidden="1">#REF!</definedName>
    <definedName name="_122__123Graph_Cｸﾞﾗﾌ_4" hidden="1">#REF!</definedName>
    <definedName name="_122__123Graph_Dｸﾞﾗﾌ_1" localSheetId="11" hidden="1">#REF!</definedName>
    <definedName name="_122__123Graph_Dｸﾞﾗﾌ_1" hidden="1">#REF!</definedName>
    <definedName name="_122__123Graph_Dｸﾞﾗﾌ_2" hidden="1">#REF!</definedName>
    <definedName name="_122__123Graph_Eｸﾞﾗﾌ_3" hidden="1">#REF!</definedName>
    <definedName name="_122__123Graph_LBL_AC04C_FF_T" localSheetId="2" hidden="1">[2]MOTO?</definedName>
    <definedName name="_122__123Graph_LBL_AC04C_FF_T" localSheetId="9" hidden="1">[2]MOTO?</definedName>
    <definedName name="_122__123Graph_LBL_AC04C_FF_T" localSheetId="5" hidden="1">[2]MOTO?</definedName>
    <definedName name="_122__123Graph_LBL_AC04C_FF_T" localSheetId="7" hidden="1">[2]MOTO?</definedName>
    <definedName name="_122__123Graph_LBL_AC04C_FF_T" hidden="1">[2]MOTO?</definedName>
    <definedName name="_122__123Graph_LBL_AC04C_FR_L1" localSheetId="11" hidden="1">#REF!</definedName>
    <definedName name="_122__123Graph_LBL_AC04C_FR_L1" hidden="1">#REF!</definedName>
    <definedName name="_122T45_" localSheetId="3" hidden="1">{#N/A,#N/A,FALSE,"IPEC Stair Step";#N/A,#N/A,FALSE,"Overview";#N/A,#N/A,FALSE,"Supporting Explanations"}</definedName>
    <definedName name="_122T45_" localSheetId="8" hidden="1">{#N/A,#N/A,FALSE,"IPEC Stair Step";#N/A,#N/A,FALSE,"Overview";#N/A,#N/A,FALSE,"Supporting Explanations"}</definedName>
    <definedName name="_122T45_" localSheetId="0" hidden="1">{#N/A,#N/A,FALSE,"IPEC Stair Step";#N/A,#N/A,FALSE,"Overview";#N/A,#N/A,FALSE,"Supporting Explanations"}</definedName>
    <definedName name="_122T45_" localSheetId="5" hidden="1">{#N/A,#N/A,FALSE,"IPEC Stair Step";#N/A,#N/A,FALSE,"Overview";#N/A,#N/A,FALSE,"Supporting Explanations"}</definedName>
    <definedName name="_122T45_" localSheetId="7" hidden="1">{#N/A,#N/A,FALSE,"IPEC Stair Step";#N/A,#N/A,FALSE,"Overview";#N/A,#N/A,FALSE,"Supporting Explanations"}</definedName>
    <definedName name="_122T45_" localSheetId="1" hidden="1">{#N/A,#N/A,FALSE,"IPEC Stair Step";#N/A,#N/A,FALSE,"Overview";#N/A,#N/A,FALSE,"Supporting Explanations"}</definedName>
    <definedName name="_122T45_" hidden="1">{#N/A,#N/A,FALSE,"IPEC Stair Step";#N/A,#N/A,FALSE,"Overview";#N/A,#N/A,FALSE,"Supporting Explanations"}</definedName>
    <definedName name="_123__123Graph_Cｸﾞﾗﾌ_4" hidden="1">#REF!</definedName>
    <definedName name="_123__123Graph_Dｸﾞﾗﾌ_3" hidden="1">#REF!</definedName>
    <definedName name="_123__123Graph_Fｸﾞﾗﾌ_3" localSheetId="11" hidden="1">#REF!</definedName>
    <definedName name="_123__123Graph_Fｸﾞﾗﾌ_3" hidden="1">#REF!</definedName>
    <definedName name="_123__123Graph_Xｸﾞﾗﾌ_ጻ" hidden="1">#REF!</definedName>
    <definedName name="_123Graph_Eグラフ4" hidden="1">#REF!</definedName>
    <definedName name="_124__123Graph_Aｸﾞﾗﾌ_ጻ" hidden="1">#REF!</definedName>
    <definedName name="_124__123Graph_Dｸﾞﾗﾌ_3" hidden="1">#REF!</definedName>
    <definedName name="_124__123Graph_Xｸﾞﾗﾌ_1" hidden="1">#REF!</definedName>
    <definedName name="_125__123Graph_Aｸﾞﾗﾌ_1" hidden="1">#REF!</definedName>
    <definedName name="_125__123Graph_Cｸﾞﾗﾌ_4" hidden="1">#REF!</definedName>
    <definedName name="_125__123Graph_LBL_Aｸﾞﾗﾌ_1" hidden="1">#REF!</definedName>
    <definedName name="_126__123Graph_LBL_AC04C_FR_L2" localSheetId="11" hidden="1">#REF!</definedName>
    <definedName name="_126__123Graph_LBL_AC04C_FR_L2" hidden="1">#REF!</definedName>
    <definedName name="_126__123Graph_Xｸﾞﾗﾌ_ጻ" hidden="1">#REF!</definedName>
    <definedName name="_127__123Graph_Dｸﾞﾗﾌ_1" hidden="1">#REF!</definedName>
    <definedName name="_127__123Graph_Xｸﾞﾗﾌ_1" hidden="1">#REF!</definedName>
    <definedName name="_127__123Graph_Xｸﾞﾗﾌ_4" hidden="1">#REF!</definedName>
    <definedName name="_128__123Graph_Dｸﾞﾗﾌ_2" localSheetId="11" hidden="1">#REF!</definedName>
    <definedName name="_128__123Graph_Dｸﾞﾗﾌ_2" hidden="1">#REF!</definedName>
    <definedName name="_128__123Graph_Dｸﾞﾗﾌ_4" hidden="1">#REF!</definedName>
    <definedName name="_128__123Graph_Xｸﾞﾗﾌ_5" hidden="1">#REF!</definedName>
    <definedName name="_129T45_" localSheetId="11" hidden="1">{#N/A,#N/A,FALSE,"IPEC Stair Step";#N/A,#N/A,FALSE,"Overview";#N/A,#N/A,FALSE,"Supporting Explanations"}</definedName>
    <definedName name="_129T45_" hidden="1">{#N/A,#N/A,FALSE,"IPEC Stair Step";#N/A,#N/A,FALSE,"Overview";#N/A,#N/A,FALSE,"Supporting Explanations"}</definedName>
    <definedName name="_13_?" hidden="1">{#N/A,#N/A,TRUE,"??"}</definedName>
    <definedName name="_13_????????" hidden="1">{#N/A,#N/A,FALSE,"IPEC Stair Step";#N/A,#N/A,FALSE,"Overview";#N/A,#N/A,FALSE,"Supporting Explanations"}</definedName>
    <definedName name="_13_?_?_?" localSheetId="11" hidden="1">{#N/A,#N/A,FALSE,"IPEC Stair Step";#N/A,#N/A,FALSE,"Overview";#N/A,#N/A,FALSE,"Supporting Explanations"}</definedName>
    <definedName name="_13_?_?_?" hidden="1">{#N/A,#N/A,FALSE,"IPEC Stair Step";#N/A,#N/A,FALSE,"Overview";#N/A,#N/A,FALSE,"Supporting Explanations"}</definedName>
    <definedName name="_13____0Extr">#N/A</definedName>
    <definedName name="_13__123Graph_AC04C_ALL_L1" hidden="1">#REF!</definedName>
    <definedName name="_13__123Graph_AC04C_FR_L1" localSheetId="11" hidden="1">#REF!</definedName>
    <definedName name="_13__123Graph_AC04C_FR_L1" hidden="1">#REF!</definedName>
    <definedName name="_13__123Graph_AC04C_FR_T1" hidden="1">#REF!</definedName>
    <definedName name="_13__123Graph_AT_UP" hidden="1">#REF!</definedName>
    <definedName name="_13__123Graph_Aグラフ_2" hidden="1">#REF!</definedName>
    <definedName name="_13__123Graph_A角度曲線_M" hidden="1">#N/A</definedName>
    <definedName name="_13__123Graph_LBL_AC04C_FF_L" hidden="1">#REF!</definedName>
    <definedName name="_13__123Graph_LBL_AC04C_FF_T" localSheetId="2" hidden="1">[9]MOTO?</definedName>
    <definedName name="_13__123Graph_LBL_AC04C_FF_T" localSheetId="9" hidden="1">[9]MOTO?</definedName>
    <definedName name="_13__123Graph_LBL_AC04C_FF_T" localSheetId="5" hidden="1">[9]MOTO?</definedName>
    <definedName name="_13__123Graph_LBL_AC04C_FF_T" localSheetId="7" hidden="1">[9]MOTO?</definedName>
    <definedName name="_13__123Graph_LBL_AC04C_FF_T" hidden="1">[9]MOTO?</definedName>
    <definedName name="_13__123Graph_LBL_AC04C_FR_L1" localSheetId="2" hidden="1">[1]MOTO?</definedName>
    <definedName name="_13__123Graph_LBL_AC04C_FR_L1" localSheetId="9" hidden="1">[1]MOTO?</definedName>
    <definedName name="_13__123Graph_LBL_AC04C_FR_L1" localSheetId="5" hidden="1">[1]MOTO?</definedName>
    <definedName name="_13__123Graph_LBL_AC04C_FR_L1" localSheetId="7" hidden="1">[1]MOTO?</definedName>
    <definedName name="_13__123Graph_LBL_AC04C_FR_L1" hidden="1">[1]MOTO?</definedName>
    <definedName name="_13__123Graph_XU_C" localSheetId="11" hidden="1">#REF!</definedName>
    <definedName name="_13__123Graph_XU_C" hidden="1">#REF!</definedName>
    <definedName name="_130__123Graph_Dｸﾞﾗﾌ_1" hidden="1">#REF!</definedName>
    <definedName name="_130__123Graph_Dｸﾞﾗﾌ_3" localSheetId="11" hidden="1">#REF!</definedName>
    <definedName name="_130__123Graph_Dｸﾞﾗﾌ_3" hidden="1">#REF!</definedName>
    <definedName name="_130__123Graph_Dｸﾞﾗﾌ_4" hidden="1">#REF!</definedName>
    <definedName name="_130__123Graph_LBL_AC04C_FR_L1" localSheetId="2" hidden="1">[2]MOTO?</definedName>
    <definedName name="_130__123Graph_LBL_AC04C_FR_L1" localSheetId="9" hidden="1">[2]MOTO?</definedName>
    <definedName name="_130__123Graph_LBL_AC04C_FR_L1" localSheetId="5" hidden="1">[2]MOTO?</definedName>
    <definedName name="_130__123Graph_LBL_AC04C_FR_L1" localSheetId="7" hidden="1">[2]MOTO?</definedName>
    <definedName name="_130__123Graph_LBL_AC04C_FR_L1" hidden="1">[2]MOTO?</definedName>
    <definedName name="_130__123Graph_LBL_AC04C_FR_T1" localSheetId="11" hidden="1">#REF!</definedName>
    <definedName name="_130__123Graph_LBL_AC04C_FR_T1" hidden="1">#REF!</definedName>
    <definedName name="_130__123Graph_LBL_Aｸﾞﾗﾌ_1" hidden="1">#REF!</definedName>
    <definedName name="_130_16_?_?_?" localSheetId="11" hidden="1">{#N/A,#N/A,FALSE,"IPEC Stair Step";#N/A,#N/A,FALSE,"Overview";#N/A,#N/A,FALSE,"Supporting Explanations"}</definedName>
    <definedName name="_130_16_?_?_?" hidden="1">{#N/A,#N/A,FALSE,"IPEC Stair Step";#N/A,#N/A,FALSE,"Overview";#N/A,#N/A,FALSE,"Supporting Explanations"}</definedName>
    <definedName name="_131__123Graph_LBL_A圖表_1" hidden="1">#REF!</definedName>
    <definedName name="_132__123Graph_Aｸﾞﾗﾌ_3" hidden="1">#REF!</definedName>
    <definedName name="_132__123Graph_Eｸﾞﾗﾌ_1" hidden="1">#REF!</definedName>
    <definedName name="_133__123Graph_Aｸﾞﾗﾌ_4" hidden="1">#REF!</definedName>
    <definedName name="_133__123Graph_Dｸﾞﾗﾌ_2" hidden="1">#REF!</definedName>
    <definedName name="_133__123Graph_Eｸﾞﾗﾌ_2" hidden="1">#REF!</definedName>
    <definedName name="_134__123Graph_Aｸﾞﾗﾌ_5" hidden="1">#REF!</definedName>
    <definedName name="_134__123Graph_Dｸﾞﾗﾌ_4" localSheetId="11" hidden="1">#REF!</definedName>
    <definedName name="_134__123Graph_Dｸﾞﾗﾌ_4" hidden="1">#REF!</definedName>
    <definedName name="_134__123Graph_LBL_AC04C_FR_T2" localSheetId="11" hidden="1">#REF!</definedName>
    <definedName name="_134__123Graph_LBL_AC04C_FR_T2" hidden="1">#REF!</definedName>
    <definedName name="_134__123Graph_X圖表_2" hidden="1">#REF!</definedName>
    <definedName name="_135___123Graph_Xｸﾞﾗﾌ_ጻ" hidden="1">#REF!</definedName>
    <definedName name="_135__123Graph_Aｸﾞﾗﾌ_6" hidden="1">#REF!</definedName>
    <definedName name="_135__123Graph_Dｸﾞﾗﾌ_3" hidden="1">#REF!</definedName>
    <definedName name="_135__123Graph_Eｸﾞﾗﾌ_1" hidden="1">#REF!</definedName>
    <definedName name="_135__123Graph_Eｸﾞﾗﾌ_3" hidden="1">#REF!</definedName>
    <definedName name="_136___123Graph_Xｸﾞﾗﾌ_1" hidden="1">#REF!</definedName>
    <definedName name="_136__123Graph_Dｸﾞﾗﾌ_2" hidden="1">#REF!</definedName>
    <definedName name="_136__123Graph_Eｸﾞﾗﾌ_2" hidden="1">#REF!</definedName>
    <definedName name="_138__123Graph_Dｸﾞﾗﾌ_3" hidden="1">#REF!</definedName>
    <definedName name="_138__123Graph_Eｸﾞﾗﾌ_1" localSheetId="11" hidden="1">#REF!</definedName>
    <definedName name="_138__123Graph_Eｸﾞﾗﾌ_1" hidden="1">#REF!</definedName>
    <definedName name="_138__123Graph_Eｸﾞﾗﾌ_3" hidden="1">#REF!</definedName>
    <definedName name="_138__123Graph_LBL_AC04C_FR_L2" localSheetId="2" hidden="1">[2]MOTO?</definedName>
    <definedName name="_138__123Graph_LBL_AC04C_FR_L2" localSheetId="9" hidden="1">[2]MOTO?</definedName>
    <definedName name="_138__123Graph_LBL_AC04C_FR_L2" localSheetId="5" hidden="1">[2]MOTO?</definedName>
    <definedName name="_138__123Graph_LBL_AC04C_FR_L2" localSheetId="7" hidden="1">[2]MOTO?</definedName>
    <definedName name="_138__123Graph_LBL_AC04C_FR_L2" hidden="1">[2]MOTO?</definedName>
    <definedName name="_138__123Graph_XC04C_ALL_T1" localSheetId="11" hidden="1">#REF!</definedName>
    <definedName name="_138__123Graph_XC04C_ALL_T1" hidden="1">#REF!</definedName>
    <definedName name="_138__123Graph_Xｸﾞﾗﾌ_ጻ" hidden="1">#REF!</definedName>
    <definedName name="_139__123Graph_Dｸﾞﾗﾌ_4" hidden="1">#REF!</definedName>
    <definedName name="_139__123Graph_Eｸﾞﾗﾌ_2" localSheetId="11" hidden="1">#REF!</definedName>
    <definedName name="_139__123Graph_Eｸﾞﾗﾌ_2" hidden="1">#REF!</definedName>
    <definedName name="_139__123Graph_Eｸﾞﾗﾌ_4" hidden="1">#REF!</definedName>
    <definedName name="_139__123Graph_Xｸﾞﾗﾌ_1" hidden="1">#REF!</definedName>
    <definedName name="_14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14_????????" hidden="1">{#N/A,#N/A,FALSE,"IPEC Stair Step";#N/A,#N/A,FALSE,"Overview";#N/A,#N/A,FALSE,"Supporting Explanations"}</definedName>
    <definedName name="_14_?_?_?" localSheetId="11" hidden="1">{#N/A,#N/A,FALSE,"IPEC Stair Step";#N/A,#N/A,FALSE,"Overview";#N/A,#N/A,FALSE,"Supporting Explanations"}</definedName>
    <definedName name="_14_?_?_?" hidden="1">{#N/A,#N/A,FALSE,"IPEC Stair Step";#N/A,#N/A,FALSE,"Overview";#N/A,#N/A,FALSE,"Supporting Explanations"}</definedName>
    <definedName name="_14__123Graph_AC04C_ALL_L2" hidden="1">#REF!</definedName>
    <definedName name="_14__123Graph_AC04C_ALL_T1" localSheetId="11" hidden="1">#REF!</definedName>
    <definedName name="_14__123Graph_AC04C_ALL_T1" hidden="1">#REF!</definedName>
    <definedName name="_14__123Graph_AC04C_FF_L" localSheetId="11" hidden="1">#REF!</definedName>
    <definedName name="_14__123Graph_AC04C_FF_L" hidden="1">#REF!</definedName>
    <definedName name="_14__123Graph_AC04C_FF_T" hidden="1">#REF!</definedName>
    <definedName name="_14__123Graph_AC04C_FR_L1" localSheetId="2" hidden="1">[22]MOTO?</definedName>
    <definedName name="_14__123Graph_AC04C_FR_L1" localSheetId="9" hidden="1">[22]MOTO?</definedName>
    <definedName name="_14__123Graph_AC04C_FR_L1" localSheetId="5" hidden="1">[22]MOTO?</definedName>
    <definedName name="_14__123Graph_AC04C_FR_L1" localSheetId="7" hidden="1">[22]MOTO?</definedName>
    <definedName name="_14__123Graph_AC04C_FR_L1" hidden="1">[22]MOTO?</definedName>
    <definedName name="_14__123Graph_AC04C_FR_L2" localSheetId="11" hidden="1">#REF!</definedName>
    <definedName name="_14__123Graph_AC04C_FR_L2" hidden="1">#REF!</definedName>
    <definedName name="_14__123Graph_AC04C_FR_T2" hidden="1">#REF!</definedName>
    <definedName name="_14__123Graph_AU_C" hidden="1">#REF!</definedName>
    <definedName name="_14__123Graph_Bグラフ_2" hidden="1">#REF!</definedName>
    <definedName name="_14__123Graph_LBL_AC04C_FF_T" hidden="1">#REF!</definedName>
    <definedName name="_14__123Graph_LBL_AC04C_FR_L1" localSheetId="2" hidden="1">[9]MOTO?</definedName>
    <definedName name="_14__123Graph_LBL_AC04C_FR_L1" localSheetId="9" hidden="1">[9]MOTO?</definedName>
    <definedName name="_14__123Graph_LBL_AC04C_FR_L1" localSheetId="5" hidden="1">[9]MOTO?</definedName>
    <definedName name="_14__123Graph_LBL_AC04C_FR_L1" localSheetId="7" hidden="1">[9]MOTO?</definedName>
    <definedName name="_14__123Graph_LBL_AC04C_FR_L1" hidden="1">[9]MOTO?</definedName>
    <definedName name="_14__123Graph_LBL_AC04C_FR_L2" localSheetId="2" hidden="1">[1]MOTO?</definedName>
    <definedName name="_14__123Graph_LBL_AC04C_FR_L2" localSheetId="9" hidden="1">[1]MOTO?</definedName>
    <definedName name="_14__123Graph_LBL_AC04C_FR_L2" localSheetId="5" hidden="1">[1]MOTO?</definedName>
    <definedName name="_14__123Graph_LBL_AC04C_FR_L2" localSheetId="7" hidden="1">[1]MOTO?</definedName>
    <definedName name="_14__123Graph_LBL_AC04C_FR_L2" hidden="1">[1]MOTO?</definedName>
    <definedName name="_14__123Graph_XT_UP" hidden="1">#N/A</definedName>
    <definedName name="_14__123Graph_X角度曲線_M" localSheetId="11" hidden="1">#REF!</definedName>
    <definedName name="_14__123Graph_X角度曲線_M" hidden="1">#REF!</definedName>
    <definedName name="_141___123Graph_Xｸﾞﾗﾌ_4" hidden="1">#REF!</definedName>
    <definedName name="_141__123Graph_Eｸﾞﾗﾌ_3" localSheetId="11" hidden="1">#REF!</definedName>
    <definedName name="_141__123Graph_Eｸﾞﾗﾌ_3" hidden="1">#REF!</definedName>
    <definedName name="_142___123Graph_Xｸﾞﾗﾌ_5" hidden="1">#REF!</definedName>
    <definedName name="_142__123Graph_Dｸﾞﾗﾌ_4" hidden="1">#REF!</definedName>
    <definedName name="_142__123Graph_Fｸﾞﾗﾌ_3" hidden="1">#REF!</definedName>
    <definedName name="_142__123Graph_XC04C_ALL_T2" localSheetId="11" hidden="1">#REF!</definedName>
    <definedName name="_142__123Graph_XC04C_ALL_T2" hidden="1">#REF!</definedName>
    <definedName name="_142__123Graph_Xｸﾞﾗﾌ_1" hidden="1">#REF!</definedName>
    <definedName name="_143__123Graph_Bｸﾞﾗﾌ_1" hidden="1">#REF!</definedName>
    <definedName name="_143__123Graph_Eｸﾞﾗﾌ_1" hidden="1">#REF!</definedName>
    <definedName name="_143_16_?_?_?" localSheetId="11" hidden="1">{#N/A,#N/A,FALSE,"IPEC Stair Step";#N/A,#N/A,FALSE,"Overview";#N/A,#N/A,FALSE,"Supporting Explanations"}</definedName>
    <definedName name="_143_16_?_?_?" hidden="1">{#N/A,#N/A,FALSE,"IPEC Stair Step";#N/A,#N/A,FALSE,"Overview";#N/A,#N/A,FALSE,"Supporting Explanations"}</definedName>
    <definedName name="_144___123Graph_X圖表_2" hidden="1">#REF!</definedName>
    <definedName name="_144__123Graph_Eｸﾞﾗﾌ_2" hidden="1">#REF!</definedName>
    <definedName name="_144__123Graph_Xｸﾞﾗﾌ_4" hidden="1">#REF!</definedName>
    <definedName name="_145__123Graph_Dｸﾞﾗﾌ_4" hidden="1">#REF!</definedName>
    <definedName name="_145__123Graph_Eｸﾞﾗﾌ_4" localSheetId="11" hidden="1">#REF!</definedName>
    <definedName name="_145__123Graph_Eｸﾞﾗﾌ_4" hidden="1">#REF!</definedName>
    <definedName name="_145__123Graph_Xｸﾞﾗﾌ_2" hidden="1">#REF!</definedName>
    <definedName name="_145__123Graph_Xｸﾞﾗﾌ_5" hidden="1">#REF!</definedName>
    <definedName name="_146__123Graph_Eｸﾞﾗﾌ_3" hidden="1">#REF!</definedName>
    <definedName name="_146__123Graph_LBL_AC04C_FR_T1" localSheetId="2" hidden="1">[2]MOTO?</definedName>
    <definedName name="_146__123Graph_LBL_AC04C_FR_T1" localSheetId="9" hidden="1">[2]MOTO?</definedName>
    <definedName name="_146__123Graph_LBL_AC04C_FR_T1" localSheetId="5" hidden="1">[2]MOTO?</definedName>
    <definedName name="_146__123Graph_LBL_AC04C_FR_T1" localSheetId="7" hidden="1">[2]MOTO?</definedName>
    <definedName name="_146__123Graph_LBL_AC04C_FR_T1" hidden="1">[2]MOTO?</definedName>
    <definedName name="_146__123Graph_XC04C_FF_L" localSheetId="11" hidden="1">#REF!</definedName>
    <definedName name="_146__123Graph_XC04C_FF_L" hidden="1">#REF!</definedName>
    <definedName name="_147__123Graph_Eｸﾞﾗﾌ_1" hidden="1">#REF!</definedName>
    <definedName name="_148__123Graph_Eｸﾞﾗﾌ_2" hidden="1">#REF!</definedName>
    <definedName name="_148__123Graph_Fｸﾞﾗﾌ_3" localSheetId="11" hidden="1">#REF!</definedName>
    <definedName name="_148__123Graph_Fｸﾞﾗﾌ_3" hidden="1">#REF!</definedName>
    <definedName name="_149__123Graph_LBL_Aｸﾞﾗﾌ_1" hidden="1">#REF!</definedName>
    <definedName name="_14CODE">#REF!</definedName>
    <definedName name="_14COST">#REF!</definedName>
    <definedName name="_14TEXT">#REF!</definedName>
    <definedName name="_15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15_????????" hidden="1">{#N/A,#N/A,FALSE,"IPEC Stair Step";#N/A,#N/A,FALSE,"Overview";#N/A,#N/A,FALSE,"Supporting Explanations"}</definedName>
    <definedName name="_15_?m">#REF!</definedName>
    <definedName name="_15__123Graph_AC04C_ALL_T1" hidden="1">#REF!</definedName>
    <definedName name="_15__123Graph_AC04C_ALL_T2" hidden="1">#REF!</definedName>
    <definedName name="_15__123Graph_AC04C_FF_L" hidden="1">#REF!</definedName>
    <definedName name="_15__123Graph_AC04C_FR_T1" localSheetId="11" hidden="1">#REF!</definedName>
    <definedName name="_15__123Graph_AC04C_FR_T1" hidden="1">#REF!</definedName>
    <definedName name="_15__123Graph_AT_UP" hidden="1">#REF!</definedName>
    <definedName name="_15__123Graph_Aｸﾞﾗﾌ_ጻ" hidden="1">#REF!</definedName>
    <definedName name="_15__123Graph_A角度曲線_M" hidden="1">#REF!</definedName>
    <definedName name="_15__123Graph_LBL_AC04C_FR_L1" hidden="1">#REF!</definedName>
    <definedName name="_15__123Graph_LBL_AC04C_FR_L2" localSheetId="2" hidden="1">[9]MOTO?</definedName>
    <definedName name="_15__123Graph_LBL_AC04C_FR_L2" localSheetId="9" hidden="1">[9]MOTO?</definedName>
    <definedName name="_15__123Graph_LBL_AC04C_FR_L2" localSheetId="5" hidden="1">[9]MOTO?</definedName>
    <definedName name="_15__123Graph_LBL_AC04C_FR_L2" localSheetId="7" hidden="1">[9]MOTO?</definedName>
    <definedName name="_15__123Graph_LBL_AC04C_FR_L2" hidden="1">[9]MOTO?</definedName>
    <definedName name="_15__123Graph_LBL_AC04C_FR_T1" localSheetId="2" hidden="1">[1]MOTO?</definedName>
    <definedName name="_15__123Graph_LBL_AC04C_FR_T1" localSheetId="9" hidden="1">[1]MOTO?</definedName>
    <definedName name="_15__123Graph_LBL_AC04C_FR_T1" localSheetId="5" hidden="1">[1]MOTO?</definedName>
    <definedName name="_15__123Graph_LBL_AC04C_FR_T1" localSheetId="7" hidden="1">[1]MOTO?</definedName>
    <definedName name="_15__123Graph_LBL_AC04C_FR_T1" hidden="1">[1]MOTO?</definedName>
    <definedName name="_15__123Graph_XC04C_ALL_T1" hidden="1">#REF!</definedName>
    <definedName name="_15__123Graph_XU_C" hidden="1">#N/A</definedName>
    <definedName name="_150__123Graph_Bｸﾞﾗﾌ_3" hidden="1">#REF!</definedName>
    <definedName name="_150__123Graph_Eｸﾞﾗﾌ_1" hidden="1">#REF!</definedName>
    <definedName name="_150__123Graph_Eｸﾞﾗﾌ_3" hidden="1">#REF!</definedName>
    <definedName name="_150__123Graph_Eｸﾞﾗﾌ_4" hidden="1">#REF!</definedName>
    <definedName name="_150__123Graph_XC04C_FF_T" localSheetId="11" hidden="1">#REF!</definedName>
    <definedName name="_150__123Graph_XC04C_FF_T" hidden="1">#REF!</definedName>
    <definedName name="_151__123Graph_Bｸﾞﾗﾌ_4" hidden="1">#REF!</definedName>
    <definedName name="_151__123Graph_Eｸﾞﾗﾌ_2" hidden="1">#REF!</definedName>
    <definedName name="_152__123Graph_Cｸﾞﾗﾌ_3" hidden="1">#REF!</definedName>
    <definedName name="_153__123Graph_Dｸﾞﾗﾌ_3" hidden="1">#REF!</definedName>
    <definedName name="_153__123Graph_Eｸﾞﾗﾌ_3" hidden="1">#REF!</definedName>
    <definedName name="_153__123Graph_Fｸﾞﾗﾌ_3" hidden="1">#REF!</definedName>
    <definedName name="_154__123Graph_Eｸﾞﾗﾌ_3" hidden="1">#REF!</definedName>
    <definedName name="_154__123Graph_LBL_AC04C_FR_T2" localSheetId="2" hidden="1">[2]MOTO?</definedName>
    <definedName name="_154__123Graph_LBL_AC04C_FR_T2" localSheetId="9" hidden="1">[2]MOTO?</definedName>
    <definedName name="_154__123Graph_LBL_AC04C_FR_T2" localSheetId="5" hidden="1">[2]MOTO?</definedName>
    <definedName name="_154__123Graph_LBL_AC04C_FR_T2" localSheetId="7" hidden="1">[2]MOTO?</definedName>
    <definedName name="_154__123Graph_LBL_AC04C_FR_T2" hidden="1">[2]MOTO?</definedName>
    <definedName name="_154__123Graph_XC04C_FR_L1" localSheetId="11" hidden="1">#REF!</definedName>
    <definedName name="_154__123Graph_XC04C_FR_L1" hidden="1">#REF!</definedName>
    <definedName name="_155__123Graph_Fｸﾞﾗﾌ_3" hidden="1">#REF!</definedName>
    <definedName name="_155__123Graph_LBL_Aｸﾞﾗﾌ_1" localSheetId="11" hidden="1">#REF!</definedName>
    <definedName name="_155__123Graph_LBL_Aｸﾞﾗﾌ_1" hidden="1">#REF!</definedName>
    <definedName name="_156__123Graph_Xｸﾞﾗﾌ_4" hidden="1">#REF!</definedName>
    <definedName name="_157__123Graph_Eｸﾞﾗﾌ_4" hidden="1">#REF!</definedName>
    <definedName name="_157__123Graph_Xｸﾞﾗﾌ_5" hidden="1">#REF!</definedName>
    <definedName name="_158__123Graph_XC04C_FR_L2" localSheetId="11" hidden="1">#REF!</definedName>
    <definedName name="_158__123Graph_XC04C_FR_L2" hidden="1">#REF!</definedName>
    <definedName name="_159__123Graph_Xｸﾞﾗﾌ_4" hidden="1">#REF!</definedName>
    <definedName name="_159_83__123Graph_Bｸﾞﾗﾌ" localSheetId="11" hidden="1">#REF!</definedName>
    <definedName name="_159_83__123Graph_Bｸﾞﾗﾌ" hidden="1">#REF!</definedName>
    <definedName name="_15CODE">#REF!</definedName>
    <definedName name="_15COST">#REF!</definedName>
    <definedName name="_15TEXT">#REF!</definedName>
    <definedName name="_16_??????" hidden="1">{#N/A,#N/A,FALSE,"???,??";#N/A,#N/A,FALSE,"????";#N/A,#N/A,FALSE,"???";#N/A,#N/A,FALSE,"??";#N/A,#N/A,FALSE,"??";#N/A,#N/A,FALSE,"??";#N/A,#N/A,FALSE,"??";#N/A,#N/A,FALSE,"???";#N/A,#N/A,FALSE,"??";#N/A,#N/A,FALSE,"??";#N/A,#N/A,FALSE,"??";#N/A,#N/A,FALSE,"??";#N/A,#N/A,FALSE,"????";#N/A,#N/A,FALSE,"??????";#N/A,#N/A,FALSE,"????"}</definedName>
    <definedName name="_16_????????" localSheetId="11" hidden="1">{#N/A,#N/A,FALSE,"IPEC Stair Step";#N/A,#N/A,FALSE,"Overview";#N/A,#N/A,FALSE,"Supporting Explanations"}</definedName>
    <definedName name="_16_????????" hidden="1">{#N/A,#N/A,FALSE,"IPEC Stair Step";#N/A,#N/A,FALSE,"Overview";#N/A,#N/A,FALSE,"Supporting Explanations"}</definedName>
    <definedName name="_16_?‘?‘?‘" hidden="1">{#N/A,#N/A,FALSE,"IPEC Stair Step";#N/A,#N/A,FALSE,"Overview";#N/A,#N/A,FALSE,"Supporting Explanations"}</definedName>
    <definedName name="_16_?q" localSheetId="11">#REF!</definedName>
    <definedName name="_16_?q">#REF!</definedName>
    <definedName name="_16__123Graph_AC04C_ALL_T1" hidden="1">#REF!</definedName>
    <definedName name="_16__123Graph_AC04C_ALL_T2" localSheetId="11" hidden="1">#REF!</definedName>
    <definedName name="_16__123Graph_AC04C_ALL_T2" hidden="1">#REF!</definedName>
    <definedName name="_16__123Graph_AC04C_FF_T" localSheetId="11" hidden="1">#REF!</definedName>
    <definedName name="_16__123Graph_AC04C_FF_T" hidden="1">#REF!</definedName>
    <definedName name="_16__123Graph_AC04C_FR_L1" hidden="1">#REF!</definedName>
    <definedName name="_16__123Graph_AC04C_FR_L2" localSheetId="2" hidden="1">[22]MOTO?</definedName>
    <definedName name="_16__123Graph_AC04C_FR_L2" localSheetId="9" hidden="1">[22]MOTO?</definedName>
    <definedName name="_16__123Graph_AC04C_FR_L2" localSheetId="5" hidden="1">[22]MOTO?</definedName>
    <definedName name="_16__123Graph_AC04C_FR_L2" localSheetId="7" hidden="1">[22]MOTO?</definedName>
    <definedName name="_16__123Graph_AC04C_FR_L2" hidden="1">[22]MOTO?</definedName>
    <definedName name="_16__123Graph_AC04C_FR_T2" localSheetId="11" hidden="1">#REF!</definedName>
    <definedName name="_16__123Graph_AC04C_FR_T2" hidden="1">#REF!</definedName>
    <definedName name="_16__123Graph_AU_C" hidden="1">#REF!</definedName>
    <definedName name="_16__123Graph_Aｸﾞﾗﾌ_1" hidden="1">#REF!</definedName>
    <definedName name="_16__123Graph_LBL_AC04C_FF_L" hidden="1">#REF!</definedName>
    <definedName name="_16__123Graph_LBL_AC04C_FR_L2" hidden="1">#REF!</definedName>
    <definedName name="_16__123Graph_LBL_AC04C_FR_T1" localSheetId="2" hidden="1">[9]MOTO?</definedName>
    <definedName name="_16__123Graph_LBL_AC04C_FR_T1" localSheetId="9" hidden="1">[9]MOTO?</definedName>
    <definedName name="_16__123Graph_LBL_AC04C_FR_T1" localSheetId="5" hidden="1">[9]MOTO?</definedName>
    <definedName name="_16__123Graph_LBL_AC04C_FR_T1" localSheetId="7" hidden="1">[9]MOTO?</definedName>
    <definedName name="_16__123Graph_LBL_AC04C_FR_T1" hidden="1">[9]MOTO?</definedName>
    <definedName name="_16__123Graph_LBL_AC04C_FR_T2" localSheetId="2" hidden="1">[1]MOTO?</definedName>
    <definedName name="_16__123Graph_LBL_AC04C_FR_T2" localSheetId="9" hidden="1">[1]MOTO?</definedName>
    <definedName name="_16__123Graph_LBL_AC04C_FR_T2" localSheetId="5" hidden="1">[1]MOTO?</definedName>
    <definedName name="_16__123Graph_LBL_AC04C_FR_T2" localSheetId="7" hidden="1">[1]MOTO?</definedName>
    <definedName name="_16__123Graph_LBL_AC04C_FR_T2" hidden="1">[1]MOTO?</definedName>
    <definedName name="_16__123Graph_X角度曲線_M" hidden="1">#N/A</definedName>
    <definedName name="_160__123Graph_Eｸﾞﾗﾌ_4" hidden="1">#REF!</definedName>
    <definedName name="_160__123Graph_Fｸﾞﾗﾌ_3" hidden="1">#REF!</definedName>
    <definedName name="_160__123Graph_LBL_Aｸﾞﾗﾌ_1" hidden="1">#REF!</definedName>
    <definedName name="_160__123Graph_Xｸﾞﾗﾌ_5" hidden="1">#REF!</definedName>
    <definedName name="_161__123Graph_LBL_Aｸﾞﾗﾌ_1" hidden="1">#REF!</definedName>
    <definedName name="_161__123Graph_Xｸﾞﾗﾌ_1" hidden="1">#REF!</definedName>
    <definedName name="_161__123Graph_Xｸﾞﾗﾌ_ጻ" hidden="1">#REF!</definedName>
    <definedName name="_162__123Graph_XC04C_ALL_T1" localSheetId="2" hidden="1">[2]MOTO?</definedName>
    <definedName name="_162__123Graph_XC04C_ALL_T1" localSheetId="9" hidden="1">[2]MOTO?</definedName>
    <definedName name="_162__123Graph_XC04C_ALL_T1" localSheetId="5" hidden="1">[2]MOTO?</definedName>
    <definedName name="_162__123Graph_XC04C_ALL_T1" localSheetId="7" hidden="1">[2]MOTO?</definedName>
    <definedName name="_162__123Graph_XC04C_ALL_T1" hidden="1">[2]MOTO?</definedName>
    <definedName name="_162__123Graph_XC04C_FR_T1" localSheetId="11" hidden="1">#REF!</definedName>
    <definedName name="_162__123Graph_XC04C_FR_T1" hidden="1">#REF!</definedName>
    <definedName name="_163__123Graph_Fｸﾞﾗﾌ_3" hidden="1">#REF!</definedName>
    <definedName name="_163__123Graph_X圖表_2" hidden="1">#REF!</definedName>
    <definedName name="_166__123Graph_XC04C_FR_T2" localSheetId="11" hidden="1">#REF!</definedName>
    <definedName name="_166__123Graph_XC04C_FR_T2" hidden="1">#REF!</definedName>
    <definedName name="_168__123Graph_XT_UP" localSheetId="11" hidden="1">#REF!</definedName>
    <definedName name="_168__123Graph_XT_UP" hidden="1">#REF!</definedName>
    <definedName name="_16CODE" localSheetId="11">#REF!</definedName>
    <definedName name="_16CODE">#REF!</definedName>
    <definedName name="_16COST">#REF!</definedName>
    <definedName name="_16TEXT">#REF!</definedName>
    <definedName name="_17_?s">#REF!</definedName>
    <definedName name="_17____0Extract">#N/A</definedName>
    <definedName name="_17__123Graph_AC04C_FF_L" hidden="1">#REF!</definedName>
    <definedName name="_17__123Graph_Aｸﾞﾗﾌ_1" hidden="1">#REF!</definedName>
    <definedName name="_17__123Graph_Aグラフ_2" hidden="1">#REF!</definedName>
    <definedName name="_17__123Graph_LBL_AC04C_FF_L" localSheetId="11" hidden="1">#REF!</definedName>
    <definedName name="_17__123Graph_LBL_AC04C_FF_L" hidden="1">#REF!</definedName>
    <definedName name="_17__123Graph_LBL_AC04C_FF_T" hidden="1">#REF!</definedName>
    <definedName name="_17__123Graph_LBL_AC04C_FR_T1" hidden="1">#REF!</definedName>
    <definedName name="_17__123Graph_LBL_AC04C_FR_T2" localSheetId="2" hidden="1">[9]MOTO?</definedName>
    <definedName name="_17__123Graph_LBL_AC04C_FR_T2" localSheetId="9" hidden="1">[9]MOTO?</definedName>
    <definedName name="_17__123Graph_LBL_AC04C_FR_T2" localSheetId="5" hidden="1">[9]MOTO?</definedName>
    <definedName name="_17__123Graph_LBL_AC04C_FR_T2" localSheetId="7" hidden="1">[9]MOTO?</definedName>
    <definedName name="_17__123Graph_LBL_AC04C_FR_T2" hidden="1">[9]MOTO?</definedName>
    <definedName name="_17__123Graph_XC04C_ALL_T1" localSheetId="2" hidden="1">[1]MOTO?</definedName>
    <definedName name="_17__123Graph_XC04C_ALL_T1" localSheetId="9" hidden="1">[1]MOTO?</definedName>
    <definedName name="_17__123Graph_XC04C_ALL_T1" localSheetId="5" hidden="1">[1]MOTO?</definedName>
    <definedName name="_17__123Graph_XC04C_ALL_T1" localSheetId="7" hidden="1">[1]MOTO?</definedName>
    <definedName name="_17__123Graph_XC04C_ALL_T1" hidden="1">[1]MOTO?</definedName>
    <definedName name="_170__123Graph_XC04C_ALL_T2" localSheetId="2" hidden="1">[2]MOTO?</definedName>
    <definedName name="_170__123Graph_XC04C_ALL_T2" localSheetId="9" hidden="1">[2]MOTO?</definedName>
    <definedName name="_170__123Graph_XC04C_ALL_T2" localSheetId="5" hidden="1">[2]MOTO?</definedName>
    <definedName name="_170__123Graph_XC04C_ALL_T2" localSheetId="7" hidden="1">[2]MOTO?</definedName>
    <definedName name="_170__123Graph_XC04C_ALL_T2" hidden="1">[2]MOTO?</definedName>
    <definedName name="_170__123Graph_XU_C" localSheetId="11" hidden="1">#REF!</definedName>
    <definedName name="_170__123Graph_XU_C" hidden="1">#REF!</definedName>
    <definedName name="_170__123Graph_Xｸﾞﾗﾌ_1" localSheetId="11" hidden="1">#REF!</definedName>
    <definedName name="_170__123Graph_Xｸﾞﾗﾌ_1" hidden="1">#REF!</definedName>
    <definedName name="_172__123Graph_Xｸﾞﾗﾌ_1" hidden="1">#REF!</definedName>
    <definedName name="_172__123Graph_Xグラフ_2" localSheetId="11" hidden="1">#REF!</definedName>
    <definedName name="_172__123Graph_Xグラフ_2" hidden="1">#REF!</definedName>
    <definedName name="_173__123Graph_LBL_Aｸﾞﾗﾌ_1" hidden="1">#REF!</definedName>
    <definedName name="_174__123Graph_X角度曲線_M" localSheetId="11" hidden="1">#REF!</definedName>
    <definedName name="_174__123Graph_X角度曲線_M" hidden="1">#REF!</definedName>
    <definedName name="_176__123Graph_LBL_Aｸﾞﾗﾌ_1" hidden="1">#REF!</definedName>
    <definedName name="_178__123Graph_XC04C_FF_L" localSheetId="2" hidden="1">[2]MOTO?</definedName>
    <definedName name="_178__123Graph_XC04C_FF_L" localSheetId="9" hidden="1">[2]MOTO?</definedName>
    <definedName name="_178__123Graph_XC04C_FF_L" localSheetId="5" hidden="1">[2]MOTO?</definedName>
    <definedName name="_178__123Graph_XC04C_FF_L" localSheetId="7" hidden="1">[2]MOTO?</definedName>
    <definedName name="_178__123Graph_XC04C_FF_L" hidden="1">[2]MOTO?</definedName>
    <definedName name="_178__123Graph_Xｸﾞﾗﾌ_4" hidden="1">#REF!</definedName>
    <definedName name="_178__123Graph_Xｸﾞﾗﾌ_ጻ" hidden="1">#REF!</definedName>
    <definedName name="_179__123Graph_Xｸﾞﾗﾌ_1" hidden="1">#REF!</definedName>
    <definedName name="_179__123Graph_Xｸﾞﾗﾌ_5" hidden="1">#REF!</definedName>
    <definedName name="_17CODE" localSheetId="11">#REF!</definedName>
    <definedName name="_17CODE">#REF!</definedName>
    <definedName name="_17COST">#REF!</definedName>
    <definedName name="_17TEXT">#REF!</definedName>
    <definedName name="_18_????" localSheetId="11" hidden="1">{#N/A,#N/A,FALSE,"IPEC Stair Step";#N/A,#N/A,FALSE,"Overview";#N/A,#N/A,FALSE,"Supporting Explanations"}</definedName>
    <definedName name="_18_????" hidden="1">{#N/A,#N/A,FALSE,"IPEC Stair Step";#N/A,#N/A,FALSE,"Overview";#N/A,#N/A,FALSE,"Supporting Explanations"}</definedName>
    <definedName name="_18_?Z???N?g">"?{?^?“ 22"</definedName>
    <definedName name="_18__123Graph_AC04C_ALL_L1" hidden="1">#N/A</definedName>
    <definedName name="_18__123Graph_AC04C_FF_L" localSheetId="11" hidden="1">#REF!</definedName>
    <definedName name="_18__123Graph_AC04C_FF_L" hidden="1">#REF!</definedName>
    <definedName name="_18__123Graph_AC04C_FF_T" hidden="1">#REF!</definedName>
    <definedName name="_18__123Graph_AC04C_FR_L1" localSheetId="11" hidden="1">#REF!</definedName>
    <definedName name="_18__123Graph_AC04C_FR_L1" hidden="1">#REF!</definedName>
    <definedName name="_18__123Graph_AC04C_FR_L2" hidden="1">#REF!</definedName>
    <definedName name="_18__123Graph_AC04C_FR_T1" localSheetId="2" hidden="1">[22]MOTO?</definedName>
    <definedName name="_18__123Graph_AC04C_FR_T1" localSheetId="9" hidden="1">[22]MOTO?</definedName>
    <definedName name="_18__123Graph_AC04C_FR_T1" localSheetId="5" hidden="1">[22]MOTO?</definedName>
    <definedName name="_18__123Graph_AC04C_FR_T1" localSheetId="7" hidden="1">[22]MOTO?</definedName>
    <definedName name="_18__123Graph_AC04C_FR_T1" hidden="1">[22]MOTO?</definedName>
    <definedName name="_18__123Graph_A角度曲線_M" hidden="1">#REF!</definedName>
    <definedName name="_18__123Graph_LBL_AC04C_FF_L" hidden="1">#REF!</definedName>
    <definedName name="_18__123Graph_LBL_AC04C_FF_T" localSheetId="11" hidden="1">#REF!</definedName>
    <definedName name="_18__123Graph_LBL_AC04C_FF_T" hidden="1">#REF!</definedName>
    <definedName name="_18__123Graph_LBL_AC04C_FR_L1" hidden="1">#REF!</definedName>
    <definedName name="_18__123Graph_LBL_AC04C_FR_T2" hidden="1">#REF!</definedName>
    <definedName name="_18__123Graph_XC04C_ALL_T1" localSheetId="2" hidden="1">[9]MOTO?</definedName>
    <definedName name="_18__123Graph_XC04C_ALL_T1" localSheetId="9" hidden="1">[9]MOTO?</definedName>
    <definedName name="_18__123Graph_XC04C_ALL_T1" localSheetId="5" hidden="1">[9]MOTO?</definedName>
    <definedName name="_18__123Graph_XC04C_ALL_T1" localSheetId="7" hidden="1">[9]MOTO?</definedName>
    <definedName name="_18__123Graph_XC04C_ALL_T1" hidden="1">[9]MOTO?</definedName>
    <definedName name="_18__123Graph_XC04C_ALL_T2" localSheetId="2" hidden="1">[1]MOTO?</definedName>
    <definedName name="_18__123Graph_XC04C_ALL_T2" localSheetId="9" hidden="1">[1]MOTO?</definedName>
    <definedName name="_18__123Graph_XC04C_ALL_T2" localSheetId="5" hidden="1">[1]MOTO?</definedName>
    <definedName name="_18__123Graph_XC04C_ALL_T2" localSheetId="7" hidden="1">[1]MOTO?</definedName>
    <definedName name="_18__123Graph_XC04C_ALL_T2" hidden="1">[1]MOTO?</definedName>
    <definedName name="_180__123Graph_Xｸﾞﾗﾌ_ጻ" hidden="1">#REF!</definedName>
    <definedName name="_181__123Graph_Xｸﾞﾗﾌ_1" hidden="1">#REF!</definedName>
    <definedName name="_184_16_?_?_?" localSheetId="11" hidden="1">{#N/A,#N/A,FALSE,"IPEC Stair Step";#N/A,#N/A,FALSE,"Overview";#N/A,#N/A,FALSE,"Supporting Explanations"}</definedName>
    <definedName name="_184_16_?_?_?" hidden="1">{#N/A,#N/A,FALSE,"IPEC Stair Step";#N/A,#N/A,FALSE,"Overview";#N/A,#N/A,FALSE,"Supporting Explanations"}</definedName>
    <definedName name="_185__123Graph_Aｸﾞﾗﾌ_?" hidden="1">#REF!</definedName>
    <definedName name="_186__123Graph_XC04C_FF_T" localSheetId="2" hidden="1">[2]MOTO?</definedName>
    <definedName name="_186__123Graph_XC04C_FF_T" localSheetId="9" hidden="1">[2]MOTO?</definedName>
    <definedName name="_186__123Graph_XC04C_FF_T" localSheetId="5" hidden="1">[2]MOTO?</definedName>
    <definedName name="_186__123Graph_XC04C_FF_T" localSheetId="7" hidden="1">[2]MOTO?</definedName>
    <definedName name="_186__123Graph_XC04C_FF_T" hidden="1">[2]MOTO?</definedName>
    <definedName name="_187__123Graph_Aｸﾞﾗﾌ_1" hidden="1">#REF!</definedName>
    <definedName name="_187__123Graph_Xｸﾞﾗﾌ_4" localSheetId="11" hidden="1">#REF!</definedName>
    <definedName name="_187__123Graph_Xｸﾞﾗﾌ_4" hidden="1">#REF!</definedName>
    <definedName name="_188__123Graph_Xｸﾞﾗﾌ_5" hidden="1">#REF!</definedName>
    <definedName name="_189__123Graph_Xｸﾞﾗﾌ_4" hidden="1">#REF!</definedName>
    <definedName name="_189__123Graph_Xｸﾞﾗﾌ_ጻ" hidden="1">#REF!</definedName>
    <definedName name="_18CODE">#REF!</definedName>
    <definedName name="_18COST">#REF!</definedName>
    <definedName name="_18TEXT">#REF!</definedName>
    <definedName name="_19_????" localSheetId="11" hidden="1">{#N/A,#N/A,FALSE,"IPEC Stair Step";#N/A,#N/A,FALSE,"Overview";#N/A,#N/A,FALSE,"Supporting Explanations"}</definedName>
    <definedName name="_19_????" hidden="1">{#N/A,#N/A,FALSE,"IPEC Stair Step";#N/A,#N/A,FALSE,"Overview";#N/A,#N/A,FALSE,"Supporting Explanations"}</definedName>
    <definedName name="_19_????????" localSheetId="11" hidden="1">{#N/A,#N/A,FALSE,"IPEC Stair Step";#N/A,#N/A,FALSE,"Overview";#N/A,#N/A,FALSE,"Supporting Explanations"}</definedName>
    <definedName name="_19_????????" hidden="1">{#N/A,#N/A,FALSE,"IPEC Stair Step";#N/A,#N/A,FALSE,"Overview";#N/A,#N/A,FALSE,"Supporting Explanations"}</definedName>
    <definedName name="_19_?果" localSheetId="11">#REF!</definedName>
    <definedName name="_19_?果">#REF!</definedName>
    <definedName name="_19___123Graph_Aｸﾞﾗﾌ_ጻ" hidden="1">#REF!</definedName>
    <definedName name="_19__123Graph_AC04C_ALL_L2" hidden="1">#N/A</definedName>
    <definedName name="_19__123Graph_AC04C_FR_L1" hidden="1">#REF!</definedName>
    <definedName name="_19__123Graph_AT_UP" hidden="1">#REF!</definedName>
    <definedName name="_19__123Graph_Aｸﾞﾗﾌ_3" hidden="1">#REF!</definedName>
    <definedName name="_19__123Graph_Aｸﾞﾗﾌ_ᘽ" hidden="1">#REF!</definedName>
    <definedName name="_19__123Graph_Bグラフ_2" hidden="1">#REF!</definedName>
    <definedName name="_19__123Graph_LBL_AC04C_FF_T" hidden="1">#REF!</definedName>
    <definedName name="_19__123Graph_LBL_AC04C_FR_L1" localSheetId="11" hidden="1">#REF!</definedName>
    <definedName name="_19__123Graph_LBL_AC04C_FR_L1" hidden="1">#REF!</definedName>
    <definedName name="_19__123Graph_LBL_AC04C_FR_L2" hidden="1">#REF!</definedName>
    <definedName name="_19__123Graph_XC04C_ALL_T1" hidden="1">#REF!</definedName>
    <definedName name="_19__123Graph_XC04C_ALL_T2" localSheetId="2" hidden="1">[9]MOTO?</definedName>
    <definedName name="_19__123Graph_XC04C_ALL_T2" localSheetId="9" hidden="1">[9]MOTO?</definedName>
    <definedName name="_19__123Graph_XC04C_ALL_T2" localSheetId="5" hidden="1">[9]MOTO?</definedName>
    <definedName name="_19__123Graph_XC04C_ALL_T2" localSheetId="7" hidden="1">[9]MOTO?</definedName>
    <definedName name="_19__123Graph_XC04C_ALL_T2" hidden="1">[9]MOTO?</definedName>
    <definedName name="_19__123Graph_XC04C_FF_L" localSheetId="2" hidden="1">[1]MOTO?</definedName>
    <definedName name="_19__123Graph_XC04C_FF_L" localSheetId="9" hidden="1">[1]MOTO?</definedName>
    <definedName name="_19__123Graph_XC04C_FF_L" localSheetId="5" hidden="1">[1]MOTO?</definedName>
    <definedName name="_19__123Graph_XC04C_FF_L" localSheetId="7" hidden="1">[1]MOTO?</definedName>
    <definedName name="_19__123Graph_XC04C_FF_L" hidden="1">[1]MOTO?</definedName>
    <definedName name="_190__123Graph_Xｸﾞﾗﾌ_5" hidden="1">#REF!</definedName>
    <definedName name="_191__123Graph_Xｸﾞﾗﾌ_ጻ" hidden="1">#REF!</definedName>
    <definedName name="_194__123Graph_XC04C_FR_L1" localSheetId="2" hidden="1">[2]MOTO?</definedName>
    <definedName name="_194__123Graph_XC04C_FR_L1" localSheetId="9" hidden="1">[2]MOTO?</definedName>
    <definedName name="_194__123Graph_XC04C_FR_L1" localSheetId="5" hidden="1">[2]MOTO?</definedName>
    <definedName name="_194__123Graph_XC04C_FR_L1" localSheetId="7" hidden="1">[2]MOTO?</definedName>
    <definedName name="_194__123Graph_XC04C_FR_L1" hidden="1">[2]MOTO?</definedName>
    <definedName name="_194__123Graph_Xｸﾞﾗﾌ_ጻ" hidden="1">#REF!</definedName>
    <definedName name="_195__123Graph_Xｸﾞﾗﾌ_1" hidden="1">#REF!</definedName>
    <definedName name="_197__123Graph_Aｸﾞﾗﾌ_2" hidden="1">#REF!</definedName>
    <definedName name="_197__123Graph_Xｸﾞﾗﾌ_ጻ" hidden="1">#REF!</definedName>
    <definedName name="_198__123Graph_Xｸﾞﾗﾌ_1" hidden="1">#REF!</definedName>
    <definedName name="_198__123Graph_Xｸﾞﾗﾌ_4" hidden="1">#REF!</definedName>
    <definedName name="_199__123Graph_Xｸﾞﾗﾌ_5" hidden="1">#REF!</definedName>
    <definedName name="_1PAGE">#N/A</definedName>
    <definedName name="_1変動分集計マクロ_.変動分集計保存ボタン_Click">#N/A</definedName>
    <definedName name="_2" localSheetId="11" hidden="1">#REF!</definedName>
    <definedName name="_2" hidden="1">#REF!</definedName>
    <definedName name="_２．１_２つのコメント・ブロックの使い分け">#REF!</definedName>
    <definedName name="_２．２_クラス_インタフェースのコメント作成">#REF!</definedName>
    <definedName name="_２．３_メソッドのコメント作成">#REF!</definedName>
    <definedName name="_２．JavaScriptコメント作成ガイドライン">#REF!</definedName>
    <definedName name="_２．コメント作成ガイドライン">#REF!</definedName>
    <definedName name="_２．コメント作成ルール">#REF!</definedName>
    <definedName name="_2_???" localSheetId="11" hidden="1">{#N/A,#N/A,FALSE,"IPEC Stair Step";#N/A,#N/A,FALSE,"Overview";#N/A,#N/A,FALSE,"Supporting Explanations"}</definedName>
    <definedName name="_2_???" hidden="1">{#N/A,#N/A,FALSE,"IPEC Stair Step";#N/A,#N/A,FALSE,"Overview";#N/A,#N/A,FALSE,"Supporting Explanations"}</definedName>
    <definedName name="_2_????" localSheetId="11" hidden="1">{#N/A,#N/A,FALSE,"IPEC Stair Step";#N/A,#N/A,FALSE,"Overview";#N/A,#N/A,FALSE,"Supporting Explanations"}</definedName>
    <definedName name="_2_????" hidden="1">{#N/A,#N/A,FALSE,"IPEC Stair Step";#N/A,#N/A,FALSE,"Overview";#N/A,#N/A,FALSE,"Supporting Explanations"}</definedName>
    <definedName name="_2_????????" localSheetId="11" hidden="1">{#N/A,#N/A,FALSE,"IPEC Stair Step";#N/A,#N/A,FALSE,"Overview";#N/A,#N/A,FALSE,"Supporting Explanations"}</definedName>
    <definedName name="_2_????????" hidden="1">{#N/A,#N/A,FALSE,"IPEC Stair Step";#N/A,#N/A,FALSE,"Overview";#N/A,#N/A,FALSE,"Supporting Explanations"}</definedName>
    <definedName name="_2_?_?_?" localSheetId="11" hidden="1">{#N/A,#N/A,FALSE,"IPEC Stair Step";#N/A,#N/A,FALSE,"Overview";#N/A,#N/A,FALSE,"Supporting Explanations"}</definedName>
    <definedName name="_2_?_?_?" hidden="1">{#N/A,#N/A,FALSE,"IPEC Stair Step";#N/A,#N/A,FALSE,"Overview";#N/A,#N/A,FALSE,"Supporting Explanations"}</definedName>
    <definedName name="_2_?‘?‘?‘" hidden="1">{#N/A,#N/A,FALSE,"IPEC Stair Step";#N/A,#N/A,FALSE,"Overview";#N/A,#N/A,FALSE,"Supporting Explanations"}</definedName>
    <definedName name="_2__123Graph_AC04C_ALL_L1" localSheetId="2" hidden="1">[9]MOTO?</definedName>
    <definedName name="_2__123Graph_AC04C_ALL_L1" localSheetId="9" hidden="1">[9]MOTO?</definedName>
    <definedName name="_2__123Graph_AC04C_ALL_L1" localSheetId="5" hidden="1">[9]MOTO?</definedName>
    <definedName name="_2__123Graph_AC04C_ALL_L1" localSheetId="7" hidden="1">[9]MOTO?</definedName>
    <definedName name="_2__123Graph_AC04C_ALL_L1" hidden="1">[9]MOTO?</definedName>
    <definedName name="_2__123Graph_AC04C_ALL_L2" hidden="1">#REF!</definedName>
    <definedName name="_2__123Graph_AChart_3" localSheetId="3" hidden="1">[1]生人台帳!#REF!</definedName>
    <definedName name="_2__123Graph_AChart_3" localSheetId="0" hidden="1">[1]生人台帳!#REF!</definedName>
    <definedName name="_2__123Graph_AChart_3" localSheetId="5" hidden="1">[1]生人台帳!#REF!</definedName>
    <definedName name="_2__123Graph_AChart_3" localSheetId="7" hidden="1">[1]生人台帳!#REF!</definedName>
    <definedName name="_2__123Graph_AChart_3" localSheetId="1" hidden="1">[1]生人台帳!#REF!</definedName>
    <definedName name="_2__123Graph_AChart_3" hidden="1">#REF!</definedName>
    <definedName name="_2__123Graph_B___v_Ò_­¸Þ×Ì" hidden="1">#REF!</definedName>
    <definedName name="_2__123Graph_LBL_AC04C_FR_L2" hidden="1">#REF!</definedName>
    <definedName name="_20_????" localSheetId="11" hidden="1">{#N/A,#N/A,FALSE,"IPEC Stair Step";#N/A,#N/A,FALSE,"Overview";#N/A,#N/A,FALSE,"Supporting Explanations"}</definedName>
    <definedName name="_20_????" hidden="1">{#N/A,#N/A,FALSE,"IPEC Stair Step";#N/A,#N/A,FALSE,"Overview";#N/A,#N/A,FALSE,"Supporting Explanations"}</definedName>
    <definedName name="_20___123Graph_Aｸﾞﾗﾌ_1" hidden="1">#REF!</definedName>
    <definedName name="_20__123Graph_AC04C_ALL_L1" hidden="1">#REF!</definedName>
    <definedName name="_20__123Graph_AC04C_ALL_T1" hidden="1">#N/A</definedName>
    <definedName name="_20__123Graph_AC04C_ALL_T2" hidden="1">#REF!</definedName>
    <definedName name="_20__123Graph_AC04C_FF_T" localSheetId="11" hidden="1">#REF!</definedName>
    <definedName name="_20__123Graph_AC04C_FF_T" hidden="1">#REF!</definedName>
    <definedName name="_20__123Graph_AC04C_FR_L2" localSheetId="11" hidden="1">#REF!</definedName>
    <definedName name="_20__123Graph_AC04C_FR_L2" hidden="1">#REF!</definedName>
    <definedName name="_20__123Graph_AC04C_FR_T1" hidden="1">#REF!</definedName>
    <definedName name="_20__123Graph_AC04C_FR_T2" localSheetId="2" hidden="1">[22]MOTO?</definedName>
    <definedName name="_20__123Graph_AC04C_FR_T2" localSheetId="9" hidden="1">[22]MOTO?</definedName>
    <definedName name="_20__123Graph_AC04C_FR_T2" localSheetId="5" hidden="1">[22]MOTO?</definedName>
    <definedName name="_20__123Graph_AC04C_FR_T2" localSheetId="7" hidden="1">[22]MOTO?</definedName>
    <definedName name="_20__123Graph_AC04C_FR_T2" hidden="1">[22]MOTO?</definedName>
    <definedName name="_20__123Graph_Aｸﾞﾗﾌ_1" hidden="1">#REF!</definedName>
    <definedName name="_20__123Graph_Aｸﾞﾗﾌ_4" hidden="1">#REF!</definedName>
    <definedName name="_20__123Graph_LBL_AC04C_FF_L" hidden="1">#REF!</definedName>
    <definedName name="_20__123Graph_LBL_AC04C_FR_L1" hidden="1">#REF!</definedName>
    <definedName name="_20__123Graph_LBL_AC04C_FR_L2" localSheetId="11" hidden="1">#REF!</definedName>
    <definedName name="_20__123Graph_LBL_AC04C_FR_L2" hidden="1">#REF!</definedName>
    <definedName name="_20__123Graph_LBL_AC04C_FR_T1" hidden="1">#REF!</definedName>
    <definedName name="_20__123Graph_XC04C_ALL_T2" hidden="1">#REF!</definedName>
    <definedName name="_20__123Graph_XC04C_FF_L" localSheetId="2" hidden="1">[9]MOTO?</definedName>
    <definedName name="_20__123Graph_XC04C_FF_L" localSheetId="9" hidden="1">[9]MOTO?</definedName>
    <definedName name="_20__123Graph_XC04C_FF_L" localSheetId="5" hidden="1">[9]MOTO?</definedName>
    <definedName name="_20__123Graph_XC04C_FF_L" localSheetId="7" hidden="1">[9]MOTO?</definedName>
    <definedName name="_20__123Graph_XC04C_FF_L" hidden="1">[9]MOTO?</definedName>
    <definedName name="_20__123Graph_XC04C_FF_T" localSheetId="2" hidden="1">[1]MOTO?</definedName>
    <definedName name="_20__123Graph_XC04C_FF_T" localSheetId="9" hidden="1">[1]MOTO?</definedName>
    <definedName name="_20__123Graph_XC04C_FF_T" localSheetId="5" hidden="1">[1]MOTO?</definedName>
    <definedName name="_20__123Graph_XC04C_FF_T" localSheetId="7" hidden="1">[1]MOTO?</definedName>
    <definedName name="_20__123Graph_XC04C_FF_T" hidden="1">[1]MOTO?</definedName>
    <definedName name="_200SX" localSheetId="11">#REF!</definedName>
    <definedName name="_200SX">#REF!</definedName>
    <definedName name="_202__123Graph_XC04C_FR_L2" localSheetId="2" hidden="1">[2]MOTO?</definedName>
    <definedName name="_202__123Graph_XC04C_FR_L2" localSheetId="9" hidden="1">[2]MOTO?</definedName>
    <definedName name="_202__123Graph_XC04C_FR_L2" localSheetId="5" hidden="1">[2]MOTO?</definedName>
    <definedName name="_202__123Graph_XC04C_FR_L2" localSheetId="7" hidden="1">[2]MOTO?</definedName>
    <definedName name="_202__123Graph_XC04C_FR_L2" hidden="1">[2]MOTO?</definedName>
    <definedName name="_202__123Graph_Xｸﾞﾗﾌ_2" hidden="1">#REF!</definedName>
    <definedName name="_21_????????" localSheetId="11" hidden="1">{#N/A,#N/A,FALSE,"IPEC Stair Step";#N/A,#N/A,FALSE,"Overview";#N/A,#N/A,FALSE,"Supporting Explanations"}</definedName>
    <definedName name="_21_????????" hidden="1">{#N/A,#N/A,FALSE,"IPEC Stair Step";#N/A,#N/A,FALSE,"Overview";#N/A,#N/A,FALSE,"Supporting Explanations"}</definedName>
    <definedName name="_21___123Graph_Aｸﾞﾗﾌ_2" hidden="1">#REF!</definedName>
    <definedName name="_21__123Graph_AC04C_ALL_L2" hidden="1">#REF!</definedName>
    <definedName name="_21__123Graph_AC04C_ALL_T2" hidden="1">#N/A</definedName>
    <definedName name="_21__123Graph_AC04C_FF_T" hidden="1">#REF!</definedName>
    <definedName name="_21__123Graph_AC04C_FR_L1" hidden="1">#REF!</definedName>
    <definedName name="_21__123Graph_AC04C_FR_T1" hidden="1">#REF!</definedName>
    <definedName name="_21__123Graph_AT_UP" localSheetId="11" hidden="1">#REF!</definedName>
    <definedName name="_21__123Graph_AT_UP" hidden="1">#REF!</definedName>
    <definedName name="_21__123Graph_Aｸﾞﾗﾌ_1" hidden="1">#REF!</definedName>
    <definedName name="_21__123Graph_Aｸﾞﾗﾌ_5" hidden="1">#REF!</definedName>
    <definedName name="_21__123Graph_LBL_AC04C_FF_T" hidden="1">#REF!</definedName>
    <definedName name="_21__123Graph_LBL_AC04C_FR_L2" hidden="1">#REF!</definedName>
    <definedName name="_21__123Graph_LBL_AC04C_FR_T1" localSheetId="11" hidden="1">#REF!</definedName>
    <definedName name="_21__123Graph_LBL_AC04C_FR_T1" hidden="1">#REF!</definedName>
    <definedName name="_21__123Graph_LBL_AC04C_FR_T2" hidden="1">#REF!</definedName>
    <definedName name="_21__123Graph_XC04C_FF_L" hidden="1">#REF!</definedName>
    <definedName name="_21__123Graph_XC04C_FF_T" localSheetId="2" hidden="1">[9]MOTO?</definedName>
    <definedName name="_21__123Graph_XC04C_FF_T" localSheetId="9" hidden="1">[9]MOTO?</definedName>
    <definedName name="_21__123Graph_XC04C_FF_T" localSheetId="5" hidden="1">[9]MOTO?</definedName>
    <definedName name="_21__123Graph_XC04C_FF_T" localSheetId="7" hidden="1">[9]MOTO?</definedName>
    <definedName name="_21__123Graph_XC04C_FF_T" hidden="1">[9]MOTO?</definedName>
    <definedName name="_21__123Graph_XC04C_FR_L1" localSheetId="2" hidden="1">[1]MOTO?</definedName>
    <definedName name="_21__123Graph_XC04C_FR_L1" localSheetId="9" hidden="1">[1]MOTO?</definedName>
    <definedName name="_21__123Graph_XC04C_FR_L1" localSheetId="5" hidden="1">[1]MOTO?</definedName>
    <definedName name="_21__123Graph_XC04C_FR_L1" localSheetId="7" hidden="1">[1]MOTO?</definedName>
    <definedName name="_21__123Graph_XC04C_FR_L1" hidden="1">[1]MOTO?</definedName>
    <definedName name="_21_0Crite">#N/A</definedName>
    <definedName name="_210__123Graph_Aｸﾞﾗﾌ_3" hidden="1">#REF!</definedName>
    <definedName name="_210__123Graph_XC04C_FR_T1" localSheetId="2" hidden="1">[2]MOTO?</definedName>
    <definedName name="_210__123Graph_XC04C_FR_T1" localSheetId="9" hidden="1">[2]MOTO?</definedName>
    <definedName name="_210__123Graph_XC04C_FR_T1" localSheetId="5" hidden="1">[2]MOTO?</definedName>
    <definedName name="_210__123Graph_XC04C_FR_T1" localSheetId="7" hidden="1">[2]MOTO?</definedName>
    <definedName name="_210__123Graph_XC04C_FR_T1" hidden="1">[2]MOTO?</definedName>
    <definedName name="_213__123Graph_Xｸﾞﾗﾌ_4" hidden="1">#REF!</definedName>
    <definedName name="_214__123Graph_Xｸﾞﾗﾌ_5" hidden="1">#REF!</definedName>
    <definedName name="_215__123Graph_Aｸﾞﾗﾌ_4" hidden="1">#REF!</definedName>
    <definedName name="_217__123Graph_Aｸﾞﾗﾌ_5" hidden="1">#REF!</definedName>
    <definedName name="_217__123Graph_Xｸﾞﾗﾌ_4" hidden="1">#REF!</definedName>
    <definedName name="_218__123Graph_XC04C_FR_T2" localSheetId="2" hidden="1">[2]MOTO?</definedName>
    <definedName name="_218__123Graph_XC04C_FR_T2" localSheetId="9" hidden="1">[2]MOTO?</definedName>
    <definedName name="_218__123Graph_XC04C_FR_T2" localSheetId="5" hidden="1">[2]MOTO?</definedName>
    <definedName name="_218__123Graph_XC04C_FR_T2" localSheetId="7" hidden="1">[2]MOTO?</definedName>
    <definedName name="_218__123Graph_XC04C_FR_T2" hidden="1">[2]MOTO?</definedName>
    <definedName name="_218__123Graph_Xｸﾞﾗﾌ_5" hidden="1">#REF!</definedName>
    <definedName name="_219__123Graph_Aｸﾞﾗﾌ_6" hidden="1">#REF!</definedName>
    <definedName name="_22_?_?_?" localSheetId="3" hidden="1">{#N/A,#N/A,FALSE,"IPEC Stair Step";#N/A,#N/A,FALSE,"Overview";#N/A,#N/A,FALSE,"Supporting Explanations"}</definedName>
    <definedName name="_22_?_?_?" localSheetId="8" hidden="1">{#N/A,#N/A,FALSE,"IPEC Stair Step";#N/A,#N/A,FALSE,"Overview";#N/A,#N/A,FALSE,"Supporting Explanations"}</definedName>
    <definedName name="_22_?_?_?" localSheetId="0" hidden="1">{#N/A,#N/A,FALSE,"IPEC Stair Step";#N/A,#N/A,FALSE,"Overview";#N/A,#N/A,FALSE,"Supporting Explanations"}</definedName>
    <definedName name="_22_?_?_?" localSheetId="5" hidden="1">{#N/A,#N/A,FALSE,"IPEC Stair Step";#N/A,#N/A,FALSE,"Overview";#N/A,#N/A,FALSE,"Supporting Explanations"}</definedName>
    <definedName name="_22_?_?_?" localSheetId="7" hidden="1">{#N/A,#N/A,FALSE,"IPEC Stair Step";#N/A,#N/A,FALSE,"Overview";#N/A,#N/A,FALSE,"Supporting Explanations"}</definedName>
    <definedName name="_22_?_?_?" localSheetId="1" hidden="1">{#N/A,#N/A,FALSE,"IPEC Stair Step";#N/A,#N/A,FALSE,"Overview";#N/A,#N/A,FALSE,"Supporting Explanations"}</definedName>
    <definedName name="_22_?_?_?" hidden="1">{#N/A,#N/A,FALSE,"IPEC Stair Step";#N/A,#N/A,FALSE,"Overview";#N/A,#N/A,FALSE,"Supporting Explanations"}</definedName>
    <definedName name="_22_?Z???N?g">"?{?^?“ 22"</definedName>
    <definedName name="_22__123Graph_AC04C_ALL_L1" localSheetId="11" hidden="1">#REF!</definedName>
    <definedName name="_22__123Graph_AC04C_ALL_L1" hidden="1">#REF!</definedName>
    <definedName name="_22__123Graph_AC04C_ALL_T1" hidden="1">#REF!</definedName>
    <definedName name="_22__123Graph_AC04C_FF_L" hidden="1">#N/A</definedName>
    <definedName name="_22__123Graph_AC04C_FR_L1" localSheetId="11" hidden="1">#REF!</definedName>
    <definedName name="_22__123Graph_AC04C_FR_L1" hidden="1">#REF!</definedName>
    <definedName name="_22__123Graph_AC04C_FR_T1" localSheetId="11" hidden="1">#REF!</definedName>
    <definedName name="_22__123Graph_AC04C_FR_T1" hidden="1">#REF!</definedName>
    <definedName name="_22__123Graph_AC04C_FR_T2" hidden="1">#REF!</definedName>
    <definedName name="_22__123Graph_AU_C" localSheetId="11" hidden="1">#REF!</definedName>
    <definedName name="_22__123Graph_AU_C" hidden="1">#REF!</definedName>
    <definedName name="_22__123Graph_Aｸﾞﾗﾌ_6" hidden="1">#REF!</definedName>
    <definedName name="_22__123Graph_A圖表_2" hidden="1">#REF!</definedName>
    <definedName name="_22__123Graph_LBL_AC04C_FF_L" localSheetId="2" hidden="1">[22]MOTO?</definedName>
    <definedName name="_22__123Graph_LBL_AC04C_FF_L" localSheetId="9" hidden="1">[22]MOTO?</definedName>
    <definedName name="_22__123Graph_LBL_AC04C_FF_L" localSheetId="5" hidden="1">[22]MOTO?</definedName>
    <definedName name="_22__123Graph_LBL_AC04C_FF_L" localSheetId="7" hidden="1">[22]MOTO?</definedName>
    <definedName name="_22__123Graph_LBL_AC04C_FF_L" hidden="1">[22]MOTO?</definedName>
    <definedName name="_22__123Graph_LBL_AC04C_FR_L1" hidden="1">#REF!</definedName>
    <definedName name="_22__123Graph_LBL_AC04C_FR_T1" hidden="1">#REF!</definedName>
    <definedName name="_22__123Graph_LBL_AC04C_FR_T2" localSheetId="11" hidden="1">#REF!</definedName>
    <definedName name="_22__123Graph_LBL_AC04C_FR_T2" hidden="1">#REF!</definedName>
    <definedName name="_22__123Graph_XC04C_ALL_T1" hidden="1">#REF!</definedName>
    <definedName name="_22__123Graph_XC04C_FF_T" hidden="1">#REF!</definedName>
    <definedName name="_22__123Graph_XC04C_FR_L1" localSheetId="2" hidden="1">[9]MOTO?</definedName>
    <definedName name="_22__123Graph_XC04C_FR_L1" localSheetId="9" hidden="1">[9]MOTO?</definedName>
    <definedName name="_22__123Graph_XC04C_FR_L1" localSheetId="5" hidden="1">[9]MOTO?</definedName>
    <definedName name="_22__123Graph_XC04C_FR_L1" localSheetId="7" hidden="1">[9]MOTO?</definedName>
    <definedName name="_22__123Graph_XC04C_FR_L1" hidden="1">[9]MOTO?</definedName>
    <definedName name="_22__123Graph_XC04C_FR_L2" localSheetId="2" hidden="1">[1]MOTO?</definedName>
    <definedName name="_22__123Graph_XC04C_FR_L2" localSheetId="9" hidden="1">[1]MOTO?</definedName>
    <definedName name="_22__123Graph_XC04C_FR_L2" localSheetId="5" hidden="1">[1]MOTO?</definedName>
    <definedName name="_22__123Graph_XC04C_FR_L2" localSheetId="7" hidden="1">[1]MOTO?</definedName>
    <definedName name="_22__123Graph_XC04C_FR_L2" hidden="1">[1]MOTO?</definedName>
    <definedName name="_222N10_" localSheetId="11" hidden="1">{#N/A,#N/A,FALSE,"IPEC Stair Step";#N/A,#N/A,FALSE,"Overview";#N/A,#N/A,FALSE,"Supporting Explanations"}</definedName>
    <definedName name="_222N10_" hidden="1">{#N/A,#N/A,FALSE,"IPEC Stair Step";#N/A,#N/A,FALSE,"Overview";#N/A,#N/A,FALSE,"Supporting Explanations"}</definedName>
    <definedName name="_224__123Graph_Aｸﾞﾗﾌ_ጻ" hidden="1">#REF!</definedName>
    <definedName name="_227__123Graph_A圖表_2" hidden="1">#REF!</definedName>
    <definedName name="_23_?‘?‘?‘" hidden="1">{#N/A,#N/A,FALSE,"IPEC Stair Step";#N/A,#N/A,FALSE,"Overview";#N/A,#N/A,FALSE,"Supporting Explanations"}</definedName>
    <definedName name="_23___123Graph_Aｸﾞﾗﾌ_3" hidden="1">#REF!</definedName>
    <definedName name="_23__123Graph_AC04C_ALL_L2" localSheetId="11" hidden="1">#REF!</definedName>
    <definedName name="_23__123Graph_AC04C_ALL_L2" hidden="1">#REF!</definedName>
    <definedName name="_23__123Graph_AC04C_ALL_T2" hidden="1">#REF!</definedName>
    <definedName name="_23__123Graph_AC04C_FF_T" hidden="1">#N/A</definedName>
    <definedName name="_23__123Graph_AT_UP" hidden="1">#REF!</definedName>
    <definedName name="_23__123Graph_Aｸﾞﾗﾌ_3" hidden="1">#REF!</definedName>
    <definedName name="_23__123Graph_Aｸﾞﾗﾌ_ጻ" hidden="1">#REF!</definedName>
    <definedName name="_23__123Graph_A角度曲線_M" localSheetId="11" hidden="1">#REF!</definedName>
    <definedName name="_23__123Graph_A角度曲線_M" hidden="1">#REF!</definedName>
    <definedName name="_23__123Graph_Bｸﾞﾗﾌ_1" hidden="1">#REF!</definedName>
    <definedName name="_23__123Graph_LBL_AC04C_FR_L2" hidden="1">#REF!</definedName>
    <definedName name="_23__123Graph_LBL_AC04C_FR_T2" hidden="1">#REF!</definedName>
    <definedName name="_23__123Graph_XC04C_ALL_T1" localSheetId="11" hidden="1">#REF!</definedName>
    <definedName name="_23__123Graph_XC04C_ALL_T1" hidden="1">#REF!</definedName>
    <definedName name="_23__123Graph_XC04C_ALL_T2" hidden="1">#REF!</definedName>
    <definedName name="_23__123Graph_XC04C_FR_L1" hidden="1">#REF!</definedName>
    <definedName name="_23__123Graph_XC04C_FR_L2" localSheetId="2" hidden="1">[9]MOTO?</definedName>
    <definedName name="_23__123Graph_XC04C_FR_L2" localSheetId="9" hidden="1">[9]MOTO?</definedName>
    <definedName name="_23__123Graph_XC04C_FR_L2" localSheetId="5" hidden="1">[9]MOTO?</definedName>
    <definedName name="_23__123Graph_XC04C_FR_L2" localSheetId="7" hidden="1">[9]MOTO?</definedName>
    <definedName name="_23__123Graph_XC04C_FR_L2" hidden="1">[9]MOTO?</definedName>
    <definedName name="_23__123Graph_XC04C_FR_T1" localSheetId="2" hidden="1">[1]MOTO?</definedName>
    <definedName name="_23__123Graph_XC04C_FR_T1" localSheetId="9" hidden="1">[1]MOTO?</definedName>
    <definedName name="_23__123Graph_XC04C_FR_T1" localSheetId="5" hidden="1">[1]MOTO?</definedName>
    <definedName name="_23__123Graph_XC04C_FR_T1" localSheetId="7" hidden="1">[1]MOTO?</definedName>
    <definedName name="_23__123Graph_XC04C_FR_T1" hidden="1">[1]MOTO?</definedName>
    <definedName name="_232__123Graph_Bｸﾞﾗﾌ_1" hidden="1">#REF!</definedName>
    <definedName name="_24_???" localSheetId="11" hidden="1">{#N/A,#N/A,FALSE,"IPEC Stair Step";#N/A,#N/A,FALSE,"Overview";#N/A,#N/A,FALSE,"Supporting Explanations"}</definedName>
    <definedName name="_24_???" hidden="1">{#N/A,#N/A,FALSE,"IPEC Stair Step";#N/A,#N/A,FALSE,"Overview";#N/A,#N/A,FALSE,"Supporting Explanations"}</definedName>
    <definedName name="_24___123Graph_Aｸﾞﾗﾌ_4" hidden="1">#REF!</definedName>
    <definedName name="_24__123Graph_AC04C_ALL_L1" localSheetId="2" hidden="1">[37]MOTO?</definedName>
    <definedName name="_24__123Graph_AC04C_ALL_L1" localSheetId="9" hidden="1">[37]MOTO?</definedName>
    <definedName name="_24__123Graph_AC04C_ALL_L1" localSheetId="5" hidden="1">[37]MOTO?</definedName>
    <definedName name="_24__123Graph_AC04C_ALL_L1" localSheetId="7" hidden="1">[37]MOTO?</definedName>
    <definedName name="_24__123Graph_AC04C_ALL_L1" hidden="1">[37]MOTO?</definedName>
    <definedName name="_24__123Graph_AC04C_ALL_T1" localSheetId="11" hidden="1">#REF!</definedName>
    <definedName name="_24__123Graph_AC04C_ALL_T1" hidden="1">#REF!</definedName>
    <definedName name="_24__123Graph_AC04C_FF_L" hidden="1">#REF!</definedName>
    <definedName name="_24__123Graph_AC04C_FR_L1" hidden="1">#N/A</definedName>
    <definedName name="_24__123Graph_AC04C_FR_L2" localSheetId="11" hidden="1">#REF!</definedName>
    <definedName name="_24__123Graph_AC04C_FR_L2" hidden="1">#REF!</definedName>
    <definedName name="_24__123Graph_AC04C_FR_T2" localSheetId="11" hidden="1">#REF!</definedName>
    <definedName name="_24__123Graph_AC04C_FR_T2" hidden="1">#REF!</definedName>
    <definedName name="_24__123Graph_AU_C" hidden="1">#REF!</definedName>
    <definedName name="_24__123Graph_Aｸﾞﾗﾌ_4" hidden="1">#REF!</definedName>
    <definedName name="_24__123Graph_Aｸﾞﾗﾌ_ጻ" hidden="1">#REF!</definedName>
    <definedName name="_24__123Graph_Bｸﾞﾗﾌ_1" hidden="1">#REF!</definedName>
    <definedName name="_24__123Graph_LBL_AC04C_FF_L" hidden="1">#REF!</definedName>
    <definedName name="_24__123Graph_LBL_AC04C_FF_T" localSheetId="2" hidden="1">[22]MOTO?</definedName>
    <definedName name="_24__123Graph_LBL_AC04C_FF_T" localSheetId="9" hidden="1">[22]MOTO?</definedName>
    <definedName name="_24__123Graph_LBL_AC04C_FF_T" localSheetId="5" hidden="1">[22]MOTO?</definedName>
    <definedName name="_24__123Graph_LBL_AC04C_FF_T" localSheetId="7" hidden="1">[22]MOTO?</definedName>
    <definedName name="_24__123Graph_LBL_AC04C_FF_T" hidden="1">[22]MOTO?</definedName>
    <definedName name="_24__123Graph_LBL_AC04C_FR_T1" hidden="1">#REF!</definedName>
    <definedName name="_24__123Graph_XC04C_ALL_T1" hidden="1">#REF!</definedName>
    <definedName name="_24__123Graph_XC04C_ALL_T2" localSheetId="11" hidden="1">#REF!</definedName>
    <definedName name="_24__123Graph_XC04C_ALL_T2" hidden="1">#REF!</definedName>
    <definedName name="_24__123Graph_XC04C_FF_L" hidden="1">#REF!</definedName>
    <definedName name="_24__123Graph_XC04C_FF_T" hidden="1">#REF!</definedName>
    <definedName name="_24__123Graph_XC04C_FR_L2" hidden="1">#REF!</definedName>
    <definedName name="_24__123Graph_XC04C_FR_T1" localSheetId="2" hidden="1">[9]MOTO?</definedName>
    <definedName name="_24__123Graph_XC04C_FR_T1" localSheetId="9" hidden="1">[9]MOTO?</definedName>
    <definedName name="_24__123Graph_XC04C_FR_T1" localSheetId="5" hidden="1">[9]MOTO?</definedName>
    <definedName name="_24__123Graph_XC04C_FR_T1" localSheetId="7" hidden="1">[9]MOTO?</definedName>
    <definedName name="_24__123Graph_XC04C_FR_T1" hidden="1">[9]MOTO?</definedName>
    <definedName name="_24__123Graph_XC04C_FR_T2" localSheetId="2" hidden="1">[1]MOTO?</definedName>
    <definedName name="_24__123Graph_XC04C_FR_T2" localSheetId="9" hidden="1">[1]MOTO?</definedName>
    <definedName name="_24__123Graph_XC04C_FR_T2" localSheetId="5" hidden="1">[1]MOTO?</definedName>
    <definedName name="_24__123Graph_XC04C_FR_T2" localSheetId="7" hidden="1">[1]MOTO?</definedName>
    <definedName name="_24__123Graph_XC04C_FR_T2" hidden="1">[1]MOTO?</definedName>
    <definedName name="_24__123Graph_XT_UP" localSheetId="11" hidden="1">#REF!</definedName>
    <definedName name="_24__123Graph_XT_UP" hidden="1">#REF!</definedName>
    <definedName name="_241__123Graph_Bｸﾞﾗﾌ_2" hidden="1">#REF!</definedName>
    <definedName name="_249__123Graph_Bｸﾞﾗﾌ_3" hidden="1">#REF!</definedName>
    <definedName name="_25___123Graph_Aｸﾞﾗﾌ_5" hidden="1">#REF!</definedName>
    <definedName name="_25__123Graph_AC04C_ALL_L2" localSheetId="2" hidden="1">[37]MOTO?</definedName>
    <definedName name="_25__123Graph_AC04C_ALL_L2" localSheetId="9" hidden="1">[37]MOTO?</definedName>
    <definedName name="_25__123Graph_AC04C_ALL_L2" localSheetId="5" hidden="1">[37]MOTO?</definedName>
    <definedName name="_25__123Graph_AC04C_ALL_L2" localSheetId="7" hidden="1">[37]MOTO?</definedName>
    <definedName name="_25__123Graph_AC04C_ALL_L2" hidden="1">[37]MOTO?</definedName>
    <definedName name="_25__123Graph_AC04C_ALL_T2" localSheetId="11" hidden="1">#REF!</definedName>
    <definedName name="_25__123Graph_AC04C_ALL_T2" hidden="1">#REF!</definedName>
    <definedName name="_25__123Graph_AC04C_FF_T" hidden="1">#REF!</definedName>
    <definedName name="_25__123Graph_AC04C_FR_L2" hidden="1">#N/A</definedName>
    <definedName name="_25__123Graph_Aｸﾞﾗﾌ_1" hidden="1">#REF!</definedName>
    <definedName name="_25__123Graph_Aグラフ_2" hidden="1">#REF!</definedName>
    <definedName name="_25__123Graph_Aｸﾞﾗﾌ_5" hidden="1">#REF!</definedName>
    <definedName name="_25__123Graph_Aｸﾞﾗﾌ_ጻ" hidden="1">#REF!</definedName>
    <definedName name="_25__123Graph_Bｸﾞﾗﾌ_ᘽ" hidden="1">#REF!</definedName>
    <definedName name="_25__123Graph_LBL_AC04C_FR_T2" hidden="1">#REF!</definedName>
    <definedName name="_25__123Graph_XC04C_ALL_T2" hidden="1">#REF!</definedName>
    <definedName name="_25__123Graph_XC04C_FF_L" localSheetId="11" hidden="1">#REF!</definedName>
    <definedName name="_25__123Graph_XC04C_FF_L" hidden="1">#REF!</definedName>
    <definedName name="_25__123Graph_XC04C_FF_T" hidden="1">#REF!</definedName>
    <definedName name="_25__123Graph_XC04C_FR_T1" hidden="1">#REF!</definedName>
    <definedName name="_25__123Graph_XC04C_FR_T2" localSheetId="2" hidden="1">[9]MOTO?</definedName>
    <definedName name="_25__123Graph_XC04C_FR_T2" localSheetId="9" hidden="1">[9]MOTO?</definedName>
    <definedName name="_25__123Graph_XC04C_FR_T2" localSheetId="5" hidden="1">[9]MOTO?</definedName>
    <definedName name="_25__123Graph_XC04C_FR_T2" localSheetId="7" hidden="1">[9]MOTO?</definedName>
    <definedName name="_25__123Graph_XC04C_FR_T2" hidden="1">[9]MOTO?</definedName>
    <definedName name="_25__123Graph_XU_C" localSheetId="11" hidden="1">#REF!</definedName>
    <definedName name="_25__123Graph_XU_C" hidden="1">#REF!</definedName>
    <definedName name="_25_0Criteria">#N/A</definedName>
    <definedName name="_250__123Graph_Xｸﾞﾗﾌ_ጻ" localSheetId="11" hidden="1">#REF!</definedName>
    <definedName name="_250__123Graph_Xｸﾞﾗﾌ_ጻ" hidden="1">#REF!</definedName>
    <definedName name="_251__123Graph_Bｸﾞﾗﾌ_4" hidden="1">#REF!</definedName>
    <definedName name="_251__123Graph_Xｸﾞﾗﾌ_1" hidden="1">#REF!</definedName>
    <definedName name="_257__123Graph_Cｸﾞﾗﾌ_1" hidden="1">#REF!</definedName>
    <definedName name="_26_????????" localSheetId="11" hidden="1">{#N/A,#N/A,FALSE,"IPEC Stair Step";#N/A,#N/A,FALSE,"Overview";#N/A,#N/A,FALSE,"Supporting Explanations"}</definedName>
    <definedName name="_26_????????" hidden="1">{#N/A,#N/A,FALSE,"IPEC Stair Step";#N/A,#N/A,FALSE,"Overview";#N/A,#N/A,FALSE,"Supporting Explanations"}</definedName>
    <definedName name="_26___123Graph_Aｸﾞﾗﾌ_6" hidden="1">#REF!</definedName>
    <definedName name="_26__123Graph_AC04C_ALL_T1" localSheetId="2" hidden="1">[37]MOTO?</definedName>
    <definedName name="_26__123Graph_AC04C_ALL_T1" localSheetId="9" hidden="1">[37]MOTO?</definedName>
    <definedName name="_26__123Graph_AC04C_ALL_T1" localSheetId="5" hidden="1">[37]MOTO?</definedName>
    <definedName name="_26__123Graph_AC04C_ALL_T1" localSheetId="7" hidden="1">[37]MOTO?</definedName>
    <definedName name="_26__123Graph_AC04C_ALL_T1" hidden="1">[37]MOTO?</definedName>
    <definedName name="_26__123Graph_AC04C_FF_L" localSheetId="11" hidden="1">#REF!</definedName>
    <definedName name="_26__123Graph_AC04C_FF_L" hidden="1">#REF!</definedName>
    <definedName name="_26__123Graph_AC04C_FR_L1" hidden="1">#REF!</definedName>
    <definedName name="_26__123Graph_AC04C_FR_T1" localSheetId="11" hidden="1">#REF!</definedName>
    <definedName name="_26__123Graph_AC04C_FR_T1" hidden="1">#REF!</definedName>
    <definedName name="_26__123Graph_AT_UP" localSheetId="11" hidden="1">#REF!</definedName>
    <definedName name="_26__123Graph_AT_UP" hidden="1">#REF!</definedName>
    <definedName name="_26__123Graph_Aｸﾞﾗﾌ_1" hidden="1">#REF!</definedName>
    <definedName name="_26__123Graph_Aｸﾞﾗﾌ_6" hidden="1">#REF!</definedName>
    <definedName name="_26__123Graph_A角度曲線_M" hidden="1">#REF!</definedName>
    <definedName name="_26__123Graph_Bｸﾞﾗﾌ_3" hidden="1">#REF!</definedName>
    <definedName name="_26__123Graph_LBL_AC04C_FF_T" hidden="1">#REF!</definedName>
    <definedName name="_26__123Graph_LBL_AC04C_FR_L1" localSheetId="2" hidden="1">[22]MOTO?</definedName>
    <definedName name="_26__123Graph_LBL_AC04C_FR_L1" localSheetId="9" hidden="1">[22]MOTO?</definedName>
    <definedName name="_26__123Graph_LBL_AC04C_FR_L1" localSheetId="5" hidden="1">[22]MOTO?</definedName>
    <definedName name="_26__123Graph_LBL_AC04C_FR_L1" localSheetId="7" hidden="1">[22]MOTO?</definedName>
    <definedName name="_26__123Graph_LBL_AC04C_FR_L1" hidden="1">[22]MOTO?</definedName>
    <definedName name="_26__123Graph_XC04C_ALL_T1" hidden="1">#REF!</definedName>
    <definedName name="_26__123Graph_XC04C_FF_L" hidden="1">#REF!</definedName>
    <definedName name="_26__123Graph_XC04C_FF_T" localSheetId="11" hidden="1">#REF!</definedName>
    <definedName name="_26__123Graph_XC04C_FF_T" hidden="1">#REF!</definedName>
    <definedName name="_26__123Graph_XC04C_FR_L1" hidden="1">#REF!</definedName>
    <definedName name="_26__123Graph_XC04C_FR_T2" hidden="1">#REF!</definedName>
    <definedName name="_26__123Graph_X角度曲線_M" localSheetId="11" hidden="1">#REF!</definedName>
    <definedName name="_26__123Graph_X角度曲線_M" hidden="1">#REF!</definedName>
    <definedName name="_260T45_" localSheetId="11" hidden="1">{#N/A,#N/A,FALSE,"IPEC Stair Step";#N/A,#N/A,FALSE,"Overview";#N/A,#N/A,FALSE,"Supporting Explanations"}</definedName>
    <definedName name="_260T45_" hidden="1">{#N/A,#N/A,FALSE,"IPEC Stair Step";#N/A,#N/A,FALSE,"Overview";#N/A,#N/A,FALSE,"Supporting Explanations"}</definedName>
    <definedName name="_261_16_?_?_?" localSheetId="11" hidden="1">{#N/A,#N/A,FALSE,"IPEC Stair Step";#N/A,#N/A,FALSE,"Overview";#N/A,#N/A,FALSE,"Supporting Explanations"}</definedName>
    <definedName name="_261_16_?_?_?" hidden="1">{#N/A,#N/A,FALSE,"IPEC Stair Step";#N/A,#N/A,FALSE,"Overview";#N/A,#N/A,FALSE,"Supporting Explanations"}</definedName>
    <definedName name="_262__123Graph_Xｸﾞﾗﾌ_4" localSheetId="11" hidden="1">#REF!</definedName>
    <definedName name="_262__123Graph_Xｸﾞﾗﾌ_4" hidden="1">#REF!</definedName>
    <definedName name="_263__123Graph_Xｸﾞﾗﾌ_5" hidden="1">#REF!</definedName>
    <definedName name="_265__123Graph_Cｸﾞﾗﾌ_2" hidden="1">#REF!</definedName>
    <definedName name="_27__123Graph_AC04C_ALL_T2" localSheetId="2" hidden="1">[37]MOTO?</definedName>
    <definedName name="_27__123Graph_AC04C_ALL_T2" localSheetId="9" hidden="1">[37]MOTO?</definedName>
    <definedName name="_27__123Graph_AC04C_ALL_T2" localSheetId="5" hidden="1">[37]MOTO?</definedName>
    <definedName name="_27__123Graph_AC04C_ALL_T2" localSheetId="7" hidden="1">[37]MOTO?</definedName>
    <definedName name="_27__123Graph_AC04C_ALL_T2" hidden="1">[37]MOTO?</definedName>
    <definedName name="_27__123Graph_AC04C_FF_T" localSheetId="11" hidden="1">#REF!</definedName>
    <definedName name="_27__123Graph_AC04C_FF_T" hidden="1">#REF!</definedName>
    <definedName name="_27__123Graph_AC04C_FR_L2" hidden="1">#REF!</definedName>
    <definedName name="_27__123Graph_AC04C_FR_T1" hidden="1">#REF!</definedName>
    <definedName name="_27__123Graph_AC04C_FR_T2" hidden="1">#N/A</definedName>
    <definedName name="_27__123Graph_Aｸﾞﾗﾌ_1" hidden="1">#REF!</definedName>
    <definedName name="_27__123Graph_Aｸﾞﾗﾌ_3" hidden="1">#REF!</definedName>
    <definedName name="_27__123Graph_Aｸﾞﾗﾌ_ጻ" hidden="1">#REF!</definedName>
    <definedName name="_27__123Graph_Bグラフ_2" hidden="1">#REF!</definedName>
    <definedName name="_27__123Graph_Bｸﾞﾗﾌ_4" hidden="1">#REF!</definedName>
    <definedName name="_27__123Graph_XC04C_ALL_T2" hidden="1">#REF!</definedName>
    <definedName name="_27__123Graph_XC04C_FF_T" hidden="1">#REF!</definedName>
    <definedName name="_27__123Graph_XC04C_FR_L1" localSheetId="11" hidden="1">#REF!</definedName>
    <definedName name="_27__123Graph_XC04C_FR_L1" hidden="1">#REF!</definedName>
    <definedName name="_27__123Graph_XC04C_FR_L2" hidden="1">#REF!</definedName>
    <definedName name="_27__123Graph_XCHART_1" hidden="1">#REF!</definedName>
    <definedName name="_270__123Graph_Cｸﾞﾗﾌ_3" hidden="1">#REF!</definedName>
    <definedName name="_271__123Graph_Xｸﾞﾗﾌ_ጻ" hidden="1">#REF!</definedName>
    <definedName name="_272__123Graph_Xｸﾞﾗﾌ_1" hidden="1">#REF!</definedName>
    <definedName name="_274__123Graph_Cｸﾞﾗﾌ_4" hidden="1">#REF!</definedName>
    <definedName name="_28___123Graph_A圖表_2" hidden="1">#REF!</definedName>
    <definedName name="_28__123Graph_AC04C_FF_L" localSheetId="2" hidden="1">[37]MOTO?</definedName>
    <definedName name="_28__123Graph_AC04C_FF_L" localSheetId="9" hidden="1">[37]MOTO?</definedName>
    <definedName name="_28__123Graph_AC04C_FF_L" localSheetId="5" hidden="1">[37]MOTO?</definedName>
    <definedName name="_28__123Graph_AC04C_FF_L" localSheetId="7" hidden="1">[37]MOTO?</definedName>
    <definedName name="_28__123Graph_AC04C_FF_L" hidden="1">[37]MOTO?</definedName>
    <definedName name="_28__123Graph_AC04C_FF_T" hidden="1">#REF!</definedName>
    <definedName name="_28__123Graph_AC04C_FR_L1" localSheetId="11" hidden="1">#REF!</definedName>
    <definedName name="_28__123Graph_AC04C_FR_L1" hidden="1">#REF!</definedName>
    <definedName name="_28__123Graph_AC04C_FR_T1" hidden="1">#REF!</definedName>
    <definedName name="_28__123Graph_AC04C_FR_T2" localSheetId="11" hidden="1">#REF!</definedName>
    <definedName name="_28__123Graph_AC04C_FR_T2" hidden="1">#REF!</definedName>
    <definedName name="_28__123Graph_AT_UP" hidden="1">#N/A</definedName>
    <definedName name="_28__123Graph_AU_C" localSheetId="11" hidden="1">#REF!</definedName>
    <definedName name="_28__123Graph_AU_C" hidden="1">#REF!</definedName>
    <definedName name="_28__123Graph_Aｸﾞﾗﾌ_2" hidden="1">#REF!</definedName>
    <definedName name="_28__123Graph_Aｸﾞﾗﾌ_3" hidden="1">#REF!</definedName>
    <definedName name="_28__123Graph_Aｸﾞﾗﾌ_4" hidden="1">#REF!</definedName>
    <definedName name="_28__123Graph_A角度曲線_M" hidden="1">#REF!</definedName>
    <definedName name="_28__123Graph_Bｸﾞﾗﾌ_1" hidden="1">#REF!</definedName>
    <definedName name="_28__123Graph_Cｸﾞﾗﾌ_3" hidden="1">#REF!</definedName>
    <definedName name="_28__123Graph_LBL_AC04C_FF_L" hidden="1">#REF!</definedName>
    <definedName name="_28__123Graph_LBL_AC04C_FR_L1" hidden="1">#REF!</definedName>
    <definedName name="_28__123Graph_LBL_AC04C_FR_L2" localSheetId="2" hidden="1">[22]MOTO?</definedName>
    <definedName name="_28__123Graph_LBL_AC04C_FR_L2" localSheetId="9" hidden="1">[22]MOTO?</definedName>
    <definedName name="_28__123Graph_LBL_AC04C_FR_L2" localSheetId="5" hidden="1">[22]MOTO?</definedName>
    <definedName name="_28__123Graph_LBL_AC04C_FR_L2" localSheetId="7" hidden="1">[22]MOTO?</definedName>
    <definedName name="_28__123Graph_LBL_AC04C_FR_L2" hidden="1">[22]MOTO?</definedName>
    <definedName name="_28__123Graph_XC04C_FF_L" hidden="1">#REF!</definedName>
    <definedName name="_28__123Graph_XC04C_FR_L1" hidden="1">#REF!</definedName>
    <definedName name="_28__123Graph_XC04C_FR_L2" localSheetId="11" hidden="1">#REF!</definedName>
    <definedName name="_28__123Graph_XC04C_FR_L2" hidden="1">#REF!</definedName>
    <definedName name="_28__123Graph_XC04C_FR_T1" hidden="1">#REF!</definedName>
    <definedName name="_28_04_06_OS_JPY_item_クエリ" localSheetId="11">#REF!</definedName>
    <definedName name="_28_04_06_OS_JPY_item_クエリ">#REF!</definedName>
    <definedName name="_280__123Graph_Dｸﾞﾗﾌ_1" hidden="1">#REF!</definedName>
    <definedName name="_280__123Graph_Xｸﾞﾗﾌ_4" hidden="1">#REF!</definedName>
    <definedName name="_281__123Graph_Xｸﾞﾗﾌ_5" hidden="1">#REF!</definedName>
    <definedName name="_286__123Graph_Dｸﾞﾗﾌ_2" hidden="1">#REF!</definedName>
    <definedName name="_289__123Graph_Dｸﾞﾗﾌ_3" hidden="1">#REF!</definedName>
    <definedName name="_28M8_" hidden="1">{"RES-2001",#N/A,FALSE,"BL2000";"A1-2001",#N/A,FALSE,"BL2000";"A2-2001",#N/A,FALSE,"BL2000"}</definedName>
    <definedName name="_29_????????" localSheetId="11" hidden="1">{#N/A,#N/A,FALSE,"IPEC Stair Step";#N/A,#N/A,FALSE,"Overview";#N/A,#N/A,FALSE,"Supporting Explanations"}</definedName>
    <definedName name="_29_????????" hidden="1">{#N/A,#N/A,FALSE,"IPEC Stair Step";#N/A,#N/A,FALSE,"Overview";#N/A,#N/A,FALSE,"Supporting Explanations"}</definedName>
    <definedName name="_29__123Graph_AC04C_ALL_L1" localSheetId="2" hidden="1">[2]MOTO?</definedName>
    <definedName name="_29__123Graph_AC04C_ALL_L1" localSheetId="9" hidden="1">[2]MOTO?</definedName>
    <definedName name="_29__123Graph_AC04C_ALL_L1" localSheetId="5" hidden="1">[2]MOTO?</definedName>
    <definedName name="_29__123Graph_AC04C_ALL_L1" localSheetId="7" hidden="1">[2]MOTO?</definedName>
    <definedName name="_29__123Graph_AC04C_ALL_L1" hidden="1">[2]MOTO?</definedName>
    <definedName name="_29__123Graph_AC04C_FF_T" localSheetId="2" hidden="1">[37]MOTO?</definedName>
    <definedName name="_29__123Graph_AC04C_FF_T" localSheetId="9" hidden="1">[37]MOTO?</definedName>
    <definedName name="_29__123Graph_AC04C_FF_T" localSheetId="5" hidden="1">[37]MOTO?</definedName>
    <definedName name="_29__123Graph_AC04C_FF_T" localSheetId="7" hidden="1">[37]MOTO?</definedName>
    <definedName name="_29__123Graph_AC04C_FF_T" hidden="1">[37]MOTO?</definedName>
    <definedName name="_29__123Graph_AC04C_FR_L2" localSheetId="11" hidden="1">#REF!</definedName>
    <definedName name="_29__123Graph_AC04C_FR_L2" hidden="1">#REF!</definedName>
    <definedName name="_29__123Graph_AC04C_FR_T2" hidden="1">#REF!</definedName>
    <definedName name="_29__123Graph_AU_C" hidden="1">#N/A</definedName>
    <definedName name="_29__123Graph_Aｸﾞﾗﾌ_4" hidden="1">#REF!</definedName>
    <definedName name="_29__123Graph_Aｸﾞﾗﾌ_5" hidden="1">#REF!</definedName>
    <definedName name="_29__123Graph_Aｸﾞﾗﾌ_ጻ" hidden="1">#REF!</definedName>
    <definedName name="_29__123Graph_Dｸﾞﾗﾌ_3" hidden="1">#REF!</definedName>
    <definedName name="_29__123Graph_LBL_AC04C_FF_T" hidden="1">#REF!</definedName>
    <definedName name="_29__123Graph_XC04C_FF_T" hidden="1">#REF!</definedName>
    <definedName name="_29__123Graph_XC04C_FR_L2" hidden="1">#REF!</definedName>
    <definedName name="_29__123Graph_XC04C_FR_T1" localSheetId="11" hidden="1">#REF!</definedName>
    <definedName name="_29__123Graph_XC04C_FR_T1" hidden="1">#REF!</definedName>
    <definedName name="_29__123Graph_XC04C_FR_T2" hidden="1">#REF!</definedName>
    <definedName name="_29__123Graph_Xグラフ_2" hidden="1">#REF!</definedName>
    <definedName name="_29_0Extr">#N/A</definedName>
    <definedName name="_293__123Graph_Dｸﾞﾗﾌ_4" hidden="1">#REF!</definedName>
    <definedName name="_299__123Graph_Eｸﾞﾗﾌ_1" hidden="1">#REF!</definedName>
    <definedName name="_2PAGE">#N/A</definedName>
    <definedName name="_2Synthèse_éca" localSheetId="11">#REF!</definedName>
    <definedName name="_2Synthèse_éca">#REF!</definedName>
    <definedName name="_2変動分集計マクロ_.変動分集計完了ボタン_Click">#N/A</definedName>
    <definedName name="_３．１_ＪａｖａＳｃｒｉｐｔバージョンの指定" localSheetId="11">#REF!</definedName>
    <definedName name="_３．１_ＪａｖａＳｃｒｉｐｔバージョンの指定">#REF!</definedName>
    <definedName name="_３．１_Javaグラマー" localSheetId="11">#REF!</definedName>
    <definedName name="_３．１_Javaグラマー">#REF!</definedName>
    <definedName name="_３．１_ログ仕様" localSheetId="11">#REF!</definedName>
    <definedName name="_３．１_ログ仕様">#REF!</definedName>
    <definedName name="_３．１０_マルチ・スレッド考慮点">#REF!</definedName>
    <definedName name="_３．１１_基本データ型と参照データ型の使い分け">#REF!</definedName>
    <definedName name="_３．２_JavaScript未対応ブラウザーへの対応">#REF!</definedName>
    <definedName name="_３．２_カッコの使用">#REF!</definedName>
    <definedName name="_３．３_クラス・アトリビュートの活用">#REF!</definedName>
    <definedName name="_３．４_ワーニング・エラー・メソッドの組込み">#REF!</definedName>
    <definedName name="_３．５_Ｐｒｅ_Ｐｏｓｔコンディション・チェック">#REF!</definedName>
    <definedName name="_３．６_ＳｅｌｆＴｅｓｔメソッドの組込み">#REF!</definedName>
    <definedName name="_３．７_例外ハンドリングの活用">#REF!</definedName>
    <definedName name="_３．８_全ての例外をキャッチする">#REF!</definedName>
    <definedName name="_３．９_ロケール考慮点">#REF!</definedName>
    <definedName name="_３．ＪａｖａＳｃｒｉｐｔコーディング・ガイドライン">#REF!</definedName>
    <definedName name="_３．コーディング・ガイドライン">#REF!</definedName>
    <definedName name="_3_???" hidden="1">{#N/A,#N/A,FALSE,"IPEC Stair Step";#N/A,#N/A,FALSE,"Overview";#N/A,#N/A,FALSE,"Supporting Explanations"}</definedName>
    <definedName name="_3_????????" localSheetId="11" hidden="1">{#N/A,#N/A,FALSE,"IPEC Stair Step";#N/A,#N/A,FALSE,"Overview";#N/A,#N/A,FALSE,"Supporting Explanations"}</definedName>
    <definedName name="_3_????????" hidden="1">{#N/A,#N/A,FALSE,"IPEC Stair Step";#N/A,#N/A,FALSE,"Overview";#N/A,#N/A,FALSE,"Supporting Explanations"}</definedName>
    <definedName name="_3_?Z???N?g">"?{?^?“ 22"</definedName>
    <definedName name="_3__123Graph_AC04C_ALL_L1" hidden="1">#REF!</definedName>
    <definedName name="_3__123Graph_AC04C_ALL_L2" localSheetId="2" hidden="1">[9]MOTO?</definedName>
    <definedName name="_3__123Graph_AC04C_ALL_L2" localSheetId="9" hidden="1">[9]MOTO?</definedName>
    <definedName name="_3__123Graph_AC04C_ALL_L2" localSheetId="5" hidden="1">[9]MOTO?</definedName>
    <definedName name="_3__123Graph_AC04C_ALL_L2" localSheetId="7" hidden="1">[9]MOTO?</definedName>
    <definedName name="_3__123Graph_AC04C_ALL_L2" hidden="1">[9]MOTO?</definedName>
    <definedName name="_3__123Graph_AC04C_ALL_T1" hidden="1">#REF!</definedName>
    <definedName name="_3__123Graph_AChart_4" localSheetId="3" hidden="1">[1]生人台帳!#REF!</definedName>
    <definedName name="_3__123Graph_AChart_4" localSheetId="0" hidden="1">[1]生人台帳!#REF!</definedName>
    <definedName name="_3__123Graph_AChart_4" localSheetId="5" hidden="1">[1]生人台帳!#REF!</definedName>
    <definedName name="_3__123Graph_AChart_4" localSheetId="7" hidden="1">[1]生人台帳!#REF!</definedName>
    <definedName name="_3__123Graph_AChart_4" localSheetId="1" hidden="1">[1]生人台帳!#REF!</definedName>
    <definedName name="_3__123Graph_AChart_4" hidden="1">#REF!</definedName>
    <definedName name="_3__123Graph_AT_UP" hidden="1">#REF!</definedName>
    <definedName name="_3__123Graph_LBL_AC04C_FR_L1" hidden="1">#REF!</definedName>
    <definedName name="_3__123Graph_LBL_AC04C_FR_T1" hidden="1">#REF!</definedName>
    <definedName name="_3__123Graph_X___v_Ò_­¸Þ×Ì" hidden="1">#REF!</definedName>
    <definedName name="_3_lse.cap.fin" localSheetId="11">#REF!</definedName>
    <definedName name="_3_lse.cap.fin">#REF!</definedName>
    <definedName name="_3_lse.cap.op">#REF!</definedName>
    <definedName name="_3_lse.mix.fin">#REF!</definedName>
    <definedName name="_3_lse.mix.op">#REF!</definedName>
    <definedName name="_3_lse.resid.fin">#REF!</definedName>
    <definedName name="_3_lse.resid.op">#REF!</definedName>
    <definedName name="_3_rtl.new.loan.amt">#REF!</definedName>
    <definedName name="_3_rtl.new.term">#REF!</definedName>
    <definedName name="_3_rtl.new.yield">#REF!</definedName>
    <definedName name="_3_rtl.used.loan.amt">#REF!</definedName>
    <definedName name="_3_rtl.used.yield">#REF!</definedName>
    <definedName name="_30___123Graph_Bｸﾞﾗﾌ_1" hidden="1">#REF!</definedName>
    <definedName name="_30__123Graph_A___v_Ò_­¸Þ×Ì" hidden="1">#N/A</definedName>
    <definedName name="_30__123Graph_AC04C_ALL_L1" hidden="1">#REF!</definedName>
    <definedName name="_30__123Graph_AC04C_FF_L" localSheetId="2" hidden="1">[13]MOTO?</definedName>
    <definedName name="_30__123Graph_AC04C_FF_L" localSheetId="9" hidden="1">[13]MOTO?</definedName>
    <definedName name="_30__123Graph_AC04C_FF_L" localSheetId="5" hidden="1">[13]MOTO?</definedName>
    <definedName name="_30__123Graph_AC04C_FF_L" localSheetId="7" hidden="1">[13]MOTO?</definedName>
    <definedName name="_30__123Graph_AC04C_FF_L" hidden="1">[13]MOTO?</definedName>
    <definedName name="_30__123Graph_AC04C_FR_L1" localSheetId="2" hidden="1">[37]MOTO?</definedName>
    <definedName name="_30__123Graph_AC04C_FR_L1" localSheetId="9" hidden="1">[37]MOTO?</definedName>
    <definedName name="_30__123Graph_AC04C_FR_L1" localSheetId="5" hidden="1">[37]MOTO?</definedName>
    <definedName name="_30__123Graph_AC04C_FR_L1" localSheetId="7" hidden="1">[37]MOTO?</definedName>
    <definedName name="_30__123Graph_AC04C_FR_L1" hidden="1">[37]MOTO?</definedName>
    <definedName name="_30__123Graph_AC04C_FR_T1" localSheetId="11" hidden="1">#REF!</definedName>
    <definedName name="_30__123Graph_AC04C_FR_T1" hidden="1">#REF!</definedName>
    <definedName name="_30__123Graph_AC04C_FR_T2" hidden="1">#REF!</definedName>
    <definedName name="_30__123Graph_AT_UP" localSheetId="11" hidden="1">#REF!</definedName>
    <definedName name="_30__123Graph_AT_UP" hidden="1">#REF!</definedName>
    <definedName name="_30__123Graph_Aｸﾞﾗﾌ_1" hidden="1">#REF!</definedName>
    <definedName name="_30__123Graph_Aグラフ_2" localSheetId="11" hidden="1">#REF!</definedName>
    <definedName name="_30__123Graph_Aグラフ_2" hidden="1">#REF!</definedName>
    <definedName name="_30__123Graph_Aｸﾞﾗﾌ_3" hidden="1">#REF!</definedName>
    <definedName name="_30__123Graph_Aｸﾞﾗﾌ_5" hidden="1">#REF!</definedName>
    <definedName name="_30__123Graph_Aｸﾞﾗﾌ_6" hidden="1">#REF!</definedName>
    <definedName name="_30__123Graph_Aｸﾞﾗﾌ_ጻ" hidden="1">#REF!</definedName>
    <definedName name="_30__123Graph_Bｸﾞﾗﾌ_3" hidden="1">#REF!</definedName>
    <definedName name="_30__123Graph_Eｸﾞﾗﾌ_3" hidden="1">#REF!</definedName>
    <definedName name="_30__123Graph_LBL_AC04C_FR_L1" hidden="1">#REF!</definedName>
    <definedName name="_30__123Graph_LBL_AC04C_FR_L2" hidden="1">#REF!</definedName>
    <definedName name="_30__123Graph_LBL_AC04C_FR_T1" localSheetId="2" hidden="1">[22]MOTO?</definedName>
    <definedName name="_30__123Graph_LBL_AC04C_FR_T1" localSheetId="9" hidden="1">[22]MOTO?</definedName>
    <definedName name="_30__123Graph_LBL_AC04C_FR_T1" localSheetId="5" hidden="1">[22]MOTO?</definedName>
    <definedName name="_30__123Graph_LBL_AC04C_FR_T1" localSheetId="7" hidden="1">[22]MOTO?</definedName>
    <definedName name="_30__123Graph_LBL_AC04C_FR_T1" hidden="1">[22]MOTO?</definedName>
    <definedName name="_30__123Graph_XC04C_FR_L1" hidden="1">#REF!</definedName>
    <definedName name="_30__123Graph_XC04C_FR_L2" hidden="1">#REF!</definedName>
    <definedName name="_30__123Graph_XC04C_FR_T1" hidden="1">#REF!</definedName>
    <definedName name="_30__123Graph_XC04C_FR_T2" localSheetId="11" hidden="1">#REF!</definedName>
    <definedName name="_30__123Graph_XC04C_FR_T2" hidden="1">#REF!</definedName>
    <definedName name="_30__123Graph_XT_UP" hidden="1">#REF!</definedName>
    <definedName name="_300__123Graph_Eｸﾞﾗﾌ_2" hidden="1">#REF!</definedName>
    <definedName name="_303__123Graph_Eｸﾞﾗﾌ_3" hidden="1">#REF!</definedName>
    <definedName name="_307__123Graph_Eｸﾞﾗﾌ_4" hidden="1">#REF!</definedName>
    <definedName name="_31___123Graph_Bｸﾞﾗﾌ_2" hidden="1">#REF!</definedName>
    <definedName name="_31__123Graph_AC04C_ALL_L2" hidden="1">#REF!</definedName>
    <definedName name="_31__123Graph_AC04C_FR_L2" localSheetId="2" hidden="1">[37]MOTO?</definedName>
    <definedName name="_31__123Graph_AC04C_FR_L2" localSheetId="9" hidden="1">[37]MOTO?</definedName>
    <definedName name="_31__123Graph_AC04C_FR_L2" localSheetId="5" hidden="1">[37]MOTO?</definedName>
    <definedName name="_31__123Graph_AC04C_FR_L2" localSheetId="7" hidden="1">[37]MOTO?</definedName>
    <definedName name="_31__123Graph_AC04C_FR_L2" hidden="1">[37]MOTO?</definedName>
    <definedName name="_31__123Graph_AC04C_FR_T2" localSheetId="11" hidden="1">#REF!</definedName>
    <definedName name="_31__123Graph_AC04C_FR_T2" hidden="1">#REF!</definedName>
    <definedName name="_31__123Graph_AT_UP" hidden="1">#REF!</definedName>
    <definedName name="_31__123Graph_AU_C" hidden="1">#REF!</definedName>
    <definedName name="_31__123Graph_Aｸﾞﾗﾌ_1" hidden="1">#REF!</definedName>
    <definedName name="_31__123Graph_Aｸﾞﾗﾌ_3" hidden="1">#REF!</definedName>
    <definedName name="_31__123Graph_Aｸﾞﾗﾌ_4" hidden="1">#REF!</definedName>
    <definedName name="_31__123Graph_Aｸﾞﾗﾌ_6" hidden="1">#REF!</definedName>
    <definedName name="_31__123Graph_Aｸﾞﾗﾌ_ጻ" hidden="1">#N/A</definedName>
    <definedName name="_31__123Graph_Bｸﾞﾗﾌ_1" hidden="1">#REF!</definedName>
    <definedName name="_31__123Graph_Bグラフ_2" hidden="1">#REF!</definedName>
    <definedName name="_31__123Graph_Bｸﾞﾗﾌ_3" hidden="1">#REF!</definedName>
    <definedName name="_31__123Graph_Bｸﾞﾗﾌ_4" hidden="1">#REF!</definedName>
    <definedName name="_31__123Graph_Fｸﾞﾗﾌ_3" hidden="1">#REF!</definedName>
    <definedName name="_31__123Graph_LBL_AC04C_FR_L2" hidden="1">#REF!</definedName>
    <definedName name="_31__123Graph_XC04C_FR_L2" hidden="1">#REF!</definedName>
    <definedName name="_31__123Graph_XC04C_FR_T2" hidden="1">#REF!</definedName>
    <definedName name="_31__123Graph_XU_C" hidden="1">#REF!</definedName>
    <definedName name="_311__123Graph_Fｸﾞﾗﾌ_3" hidden="1">#REF!</definedName>
    <definedName name="_31B02_" localSheetId="11">#REF!</definedName>
    <definedName name="_31B02_">#REF!</definedName>
    <definedName name="_32__123Graph_AC04C_ALL_T1" hidden="1">#REF!</definedName>
    <definedName name="_32__123Graph_AC04C_FR_L1" hidden="1">#REF!</definedName>
    <definedName name="_32__123Graph_AC04C_FR_T1" localSheetId="2" hidden="1">[37]MOTO?</definedName>
    <definedName name="_32__123Graph_AC04C_FR_T1" localSheetId="9" hidden="1">[37]MOTO?</definedName>
    <definedName name="_32__123Graph_AC04C_FR_T1" localSheetId="5" hidden="1">[37]MOTO?</definedName>
    <definedName name="_32__123Graph_AC04C_FR_T1" localSheetId="7" hidden="1">[37]MOTO?</definedName>
    <definedName name="_32__123Graph_AC04C_FR_T1" hidden="1">[37]MOTO?</definedName>
    <definedName name="_32__123Graph_AT_UP" localSheetId="11" hidden="1">#REF!</definedName>
    <definedName name="_32__123Graph_AT_UP" hidden="1">#REF!</definedName>
    <definedName name="_32__123Graph_AU_C" localSheetId="11" hidden="1">#REF!</definedName>
    <definedName name="_32__123Graph_AU_C" hidden="1">#REF!</definedName>
    <definedName name="_32__123Graph_Aｸﾞﾗﾌ_1" hidden="1">#REF!</definedName>
    <definedName name="_32__123Graph_Aグラフ_2" hidden="1">#REF!</definedName>
    <definedName name="_32__123Graph_Aｸﾞﾗﾌ_3" hidden="1">#REF!</definedName>
    <definedName name="_32__123Graph_Aｸﾞﾗﾌ_4" hidden="1">#REF!</definedName>
    <definedName name="_32__123Graph_Aｸﾞﾗﾌ_5" hidden="1">#REF!</definedName>
    <definedName name="_32__123Graph_A角度曲線_M" localSheetId="11" hidden="1">#REF!</definedName>
    <definedName name="_32__123Graph_A角度曲線_M" hidden="1">#REF!</definedName>
    <definedName name="_32__123Graph_Bｸﾞﾗﾌ_2" hidden="1">#REF!</definedName>
    <definedName name="_32__123Graph_Bｸﾞﾗﾌ_4" hidden="1">#REF!</definedName>
    <definedName name="_32__123Graph_Cｸﾞﾗﾌ_3" hidden="1">#REF!</definedName>
    <definedName name="_32__123Graph_LBL_AC04C_FR_T1" hidden="1">#REF!</definedName>
    <definedName name="_32__123Graph_LBL_AC04C_FR_T2" localSheetId="2" hidden="1">[22]MOTO?</definedName>
    <definedName name="_32__123Graph_LBL_AC04C_FR_T2" localSheetId="9" hidden="1">[22]MOTO?</definedName>
    <definedName name="_32__123Graph_LBL_AC04C_FR_T2" localSheetId="5" hidden="1">[22]MOTO?</definedName>
    <definedName name="_32__123Graph_LBL_AC04C_FR_T2" localSheetId="7" hidden="1">[22]MOTO?</definedName>
    <definedName name="_32__123Graph_LBL_AC04C_FR_T2" hidden="1">[22]MOTO?</definedName>
    <definedName name="_32__123Graph_XC04C_FR_T1" hidden="1">#REF!</definedName>
    <definedName name="_32__123Graph_X角度曲線_M" hidden="1">#REF!</definedName>
    <definedName name="_32N10_" localSheetId="11" hidden="1">{#N/A,#N/A,FALSE,"IPEC Stair Step";#N/A,#N/A,FALSE,"Overview";#N/A,#N/A,FALSE,"Supporting Explanations"}</definedName>
    <definedName name="_32N10_" hidden="1">{#N/A,#N/A,FALSE,"IPEC Stair Step";#N/A,#N/A,FALSE,"Overview";#N/A,#N/A,FALSE,"Supporting Explanations"}</definedName>
    <definedName name="_33___123Graph_Bｸﾞﾗﾌ_3" hidden="1">#REF!</definedName>
    <definedName name="_33__123Graph_AC04C_ALL_T2" hidden="1">#REF!</definedName>
    <definedName name="_33__123Graph_AC04C_FF_T" localSheetId="2" hidden="1">[13]MOTO?</definedName>
    <definedName name="_33__123Graph_AC04C_FF_T" localSheetId="9" hidden="1">[13]MOTO?</definedName>
    <definedName name="_33__123Graph_AC04C_FF_T" localSheetId="5" hidden="1">[13]MOTO?</definedName>
    <definedName name="_33__123Graph_AC04C_FF_T" localSheetId="7" hidden="1">[13]MOTO?</definedName>
    <definedName name="_33__123Graph_AC04C_FF_T" hidden="1">[13]MOTO?</definedName>
    <definedName name="_33__123Graph_AC04C_FR_T2" localSheetId="2" hidden="1">[37]MOTO?</definedName>
    <definedName name="_33__123Graph_AC04C_FR_T2" localSheetId="9" hidden="1">[37]MOTO?</definedName>
    <definedName name="_33__123Graph_AC04C_FR_T2" localSheetId="5" hidden="1">[37]MOTO?</definedName>
    <definedName name="_33__123Graph_AC04C_FR_T2" localSheetId="7" hidden="1">[37]MOTO?</definedName>
    <definedName name="_33__123Graph_AC04C_FR_T2" hidden="1">[37]MOTO?</definedName>
    <definedName name="_33__123Graph_AU_C" localSheetId="11" hidden="1">#REF!</definedName>
    <definedName name="_33__123Graph_AU_C" hidden="1">#REF!</definedName>
    <definedName name="_33__123Graph_Aグラフ_2" hidden="1">#N/A</definedName>
    <definedName name="_33__123Graph_Aｸﾞﾗﾌ_2" hidden="1">#REF!</definedName>
    <definedName name="_33__123Graph_Aｸﾞﾗﾌ_3" hidden="1">#REF!</definedName>
    <definedName name="_33__123Graph_Aｸﾞﾗﾌ_4" hidden="1">#REF!</definedName>
    <definedName name="_33__123Graph_Aｸﾞﾗﾌ_5" hidden="1">#REF!</definedName>
    <definedName name="_33__123Graph_Aｸﾞﾗﾌ_6" hidden="1">#REF!</definedName>
    <definedName name="_33__123Graph_A角度曲線_M" hidden="1">#REF!</definedName>
    <definedName name="_33__123Graph_Bｸﾞﾗﾌ_1" hidden="1">#REF!</definedName>
    <definedName name="_33__123Graph_Cｸﾞﾗﾌ_3" hidden="1">#REF!</definedName>
    <definedName name="_33__123Graph_Dｸﾞﾗﾌ_3" hidden="1">#REF!</definedName>
    <definedName name="_33__123Graph_LBL_AC04C_FF_L" hidden="1">#REF!</definedName>
    <definedName name="_33__123Graph_LBL_AC04C_FR_T2" hidden="1">#REF!</definedName>
    <definedName name="_33__123Graph_XC04C_FR_T1" hidden="1">#REF!</definedName>
    <definedName name="_33__123Graph_XC04C_FR_T2" hidden="1">#REF!</definedName>
    <definedName name="_33_0Extract">#N/A</definedName>
    <definedName name="_330__123Graph_LBL_Aｸﾞﾗﾌ_1" hidden="1">#REF!</definedName>
    <definedName name="_331__123Graph_LBL_A圖表_1" hidden="1">#REF!</definedName>
    <definedName name="_33B02_" localSheetId="11">#REF!</definedName>
    <definedName name="_33B02_">#REF!</definedName>
    <definedName name="_33N10_" localSheetId="11" hidden="1">{#N/A,#N/A,FALSE,"IPEC Stair Step";#N/A,#N/A,FALSE,"Overview";#N/A,#N/A,FALSE,"Supporting Explanations"}</definedName>
    <definedName name="_33N10_" hidden="1">{#N/A,#N/A,FALSE,"IPEC Stair Step";#N/A,#N/A,FALSE,"Overview";#N/A,#N/A,FALSE,"Supporting Explanations"}</definedName>
    <definedName name="_33q1_" localSheetId="11" hidden="1">{#N/A,#N/A,FALSE,"IPEC Stair Step";#N/A,#N/A,FALSE,"Overview";#N/A,#N/A,FALSE,"Supporting Explanations"}</definedName>
    <definedName name="_33q1_" hidden="1">{#N/A,#N/A,FALSE,"IPEC Stair Step";#N/A,#N/A,FALSE,"Overview";#N/A,#N/A,FALSE,"Supporting Explanations"}</definedName>
    <definedName name="_34___123Graph_Bｸﾞﾗﾌ_4" hidden="1">#REF!</definedName>
    <definedName name="_34__123Graph_AC04C_FF_L" hidden="1">#REF!</definedName>
    <definedName name="_34__123Graph_Aグラフ_2" localSheetId="11" hidden="1">#REF!</definedName>
    <definedName name="_34__123Graph_Aグラフ_2" hidden="1">#REF!</definedName>
    <definedName name="_34__123Graph_Aｸﾞﾗﾌ_2" hidden="1">#REF!</definedName>
    <definedName name="_34__123Graph_Aｸﾞﾗﾌ_3" hidden="1">#N/A</definedName>
    <definedName name="_34__123Graph_Aｸﾞﾗﾌ_4" hidden="1">#REF!</definedName>
    <definedName name="_34__123Graph_Aｸﾞﾗﾌ_5" hidden="1">#REF!</definedName>
    <definedName name="_34__123Graph_Aｸﾞﾗﾌ_6" hidden="1">#REF!</definedName>
    <definedName name="_34__123Graph_Aｸﾞﾗﾌ_ጻ" hidden="1">#REF!</definedName>
    <definedName name="_34__123Graph_A角度曲線_M" hidden="1">#REF!</definedName>
    <definedName name="_34__123Graph_Bグラフ_2" localSheetId="11" hidden="1">#REF!</definedName>
    <definedName name="_34__123Graph_Bグラフ_2" hidden="1">#REF!</definedName>
    <definedName name="_34__123Graph_Dｸﾞﾗﾌ_3" hidden="1">#REF!</definedName>
    <definedName name="_34__123Graph_Eｸﾞﾗﾌ_3" hidden="1">#REF!</definedName>
    <definedName name="_34__123Graph_LBL_AC04C_FR_T2" hidden="1">#REF!</definedName>
    <definedName name="_34__123Graph_XC04C_ALL_T1" hidden="1">#REF!</definedName>
    <definedName name="_34__123Graph_XT_UP" hidden="1">#REF!</definedName>
    <definedName name="_34B02_" localSheetId="11">#REF!</definedName>
    <definedName name="_34B02_">#REF!</definedName>
    <definedName name="_34T45_" localSheetId="11" hidden="1">{#N/A,#N/A,FALSE,"IPEC Stair Step";#N/A,#N/A,FALSE,"Overview";#N/A,#N/A,FALSE,"Supporting Explanations"}</definedName>
    <definedName name="_34T45_" hidden="1">{#N/A,#N/A,FALSE,"IPEC Stair Step";#N/A,#N/A,FALSE,"Overview";#N/A,#N/A,FALSE,"Supporting Explanations"}</definedName>
    <definedName name="_35_?_?_?" localSheetId="11" hidden="1">{#N/A,#N/A,FALSE,"IPEC Stair Step";#N/A,#N/A,FALSE,"Overview";#N/A,#N/A,FALSE,"Supporting Explanations"}</definedName>
    <definedName name="_35_?_?_?" hidden="1">{#N/A,#N/A,FALSE,"IPEC Stair Step";#N/A,#N/A,FALSE,"Overview";#N/A,#N/A,FALSE,"Supporting Explanations"}</definedName>
    <definedName name="_35__123Graph_AC04C_FF_T" hidden="1">#REF!</definedName>
    <definedName name="_35__123Graph_Aｸﾞﾗﾌ_3" hidden="1">#REF!</definedName>
    <definedName name="_35__123Graph_Aｸﾞﾗﾌ_4" hidden="1">#N/A</definedName>
    <definedName name="_35__123Graph_Aｸﾞﾗﾌ_5" hidden="1">#REF!</definedName>
    <definedName name="_35__123Graph_Aｸﾞﾗﾌ_6" hidden="1">#REF!</definedName>
    <definedName name="_35__123Graph_A角度曲線_M" localSheetId="11" hidden="1">#REF!</definedName>
    <definedName name="_35__123Graph_A角度曲線_M" hidden="1">#REF!</definedName>
    <definedName name="_35__123Graph_Bｸﾞﾗﾌ_1" hidden="1">#REF!</definedName>
    <definedName name="_35__123Graph_Bグラフ_2" hidden="1">#REF!</definedName>
    <definedName name="_35__123Graph_Bｸﾞﾗﾌ_3" hidden="1">#REF!</definedName>
    <definedName name="_35__123Graph_Eｸﾞﾗﾌ_3" hidden="1">#REF!</definedName>
    <definedName name="_35__123Graph_Fｸﾞﾗﾌ_3" hidden="1">#REF!</definedName>
    <definedName name="_35__123Graph_LBL_AC04C_FF_L" hidden="1">#REF!</definedName>
    <definedName name="_35__123Graph_LBL_A圖表_1" hidden="1">#REF!</definedName>
    <definedName name="_35__123Graph_XC04C_ALL_T2" hidden="1">#REF!</definedName>
    <definedName name="_35__123Graph_XU_C" hidden="1">#REF!</definedName>
    <definedName name="_36___123Graph_Cｸﾞﾗﾌ_3" hidden="1">#REF!</definedName>
    <definedName name="_36__123Graph_AC04C_FR_L1" hidden="1">#REF!</definedName>
    <definedName name="_36__123Graph_AC04C_FR_L2" hidden="1">#REF!</definedName>
    <definedName name="_36__123Graph_Aｸﾞﾗﾌ_5" hidden="1">#N/A</definedName>
    <definedName name="_36__123Graph_Aｸﾞﾗﾌ_6" hidden="1">#REF!</definedName>
    <definedName name="_36__123Graph_A圖表_2" hidden="1">#REF!</definedName>
    <definedName name="_36__123Graph_A角度曲線_M" localSheetId="11" hidden="1">#REF!</definedName>
    <definedName name="_36__123Graph_A角度曲線_M" hidden="1">#REF!</definedName>
    <definedName name="_36__123Graph_Bグラフ_2" localSheetId="11" hidden="1">#REF!</definedName>
    <definedName name="_36__123Graph_Bグラフ_2" hidden="1">#REF!</definedName>
    <definedName name="_36__123Graph_Bｸﾞﾗﾌ_4" hidden="1">#REF!</definedName>
    <definedName name="_36__123Graph_Fｸﾞﾗﾌ_3" hidden="1">#REF!</definedName>
    <definedName name="_36__123Graph_LBL_AC04C_FF_L" localSheetId="11" hidden="1">#REF!</definedName>
    <definedName name="_36__123Graph_LBL_AC04C_FF_L" hidden="1">#REF!</definedName>
    <definedName name="_36__123Graph_LBL_AC04C_FF_T" hidden="1">#REF!</definedName>
    <definedName name="_36__123Graph_XC04C_ALL_T1" hidden="1">#REF!</definedName>
    <definedName name="_36__123Graph_XC04C_ALL_T2" localSheetId="2" hidden="1">[22]MOTO?</definedName>
    <definedName name="_36__123Graph_XC04C_ALL_T2" localSheetId="9" hidden="1">[22]MOTO?</definedName>
    <definedName name="_36__123Graph_XC04C_ALL_T2" localSheetId="5" hidden="1">[22]MOTO?</definedName>
    <definedName name="_36__123Graph_XC04C_ALL_T2" localSheetId="7" hidden="1">[22]MOTO?</definedName>
    <definedName name="_36__123Graph_XC04C_ALL_T2" hidden="1">[22]MOTO?</definedName>
    <definedName name="_36__123Graph_XC04C_FF_L" hidden="1">#REF!</definedName>
    <definedName name="_36__123Graph_XC04C_FR_T2" hidden="1">#REF!</definedName>
    <definedName name="_36__123Graph_XT_UP" hidden="1">#REF!</definedName>
    <definedName name="_36__123Graph_Xグラフ_2" hidden="1">#REF!</definedName>
    <definedName name="_365__123Graph_Xｸﾞﾗﾌ_?" hidden="1">#REF!</definedName>
    <definedName name="_367__123Graph_Xｸﾞﾗﾌ_1" hidden="1">#REF!</definedName>
    <definedName name="_36N10_" localSheetId="11" hidden="1">{#N/A,#N/A,FALSE,"IPEC Stair Step";#N/A,#N/A,FALSE,"Overview";#N/A,#N/A,FALSE,"Supporting Explanations"}</definedName>
    <definedName name="_36N10_" hidden="1">{#N/A,#N/A,FALSE,"IPEC Stair Step";#N/A,#N/A,FALSE,"Overview";#N/A,#N/A,FALSE,"Supporting Explanations"}</definedName>
    <definedName name="_36q1_" localSheetId="11" hidden="1">{#N/A,#N/A,FALSE,"IPEC Stair Step";#N/A,#N/A,FALSE,"Overview";#N/A,#N/A,FALSE,"Supporting Explanations"}</definedName>
    <definedName name="_36q1_" hidden="1">{#N/A,#N/A,FALSE,"IPEC Stair Step";#N/A,#N/A,FALSE,"Overview";#N/A,#N/A,FALSE,"Supporting Explanations"}</definedName>
    <definedName name="_37_????" localSheetId="11" hidden="1">{#N/A,#N/A,FALSE,"IPEC Stair Step";#N/A,#N/A,FALSE,"Overview";#N/A,#N/A,FALSE,"Supporting Explanations"}</definedName>
    <definedName name="_37_????" hidden="1">{#N/A,#N/A,FALSE,"IPEC Stair Step";#N/A,#N/A,FALSE,"Overview";#N/A,#N/A,FALSE,"Supporting Explanations"}</definedName>
    <definedName name="_37__123Graph_AC04C_ALL_L2" localSheetId="2" hidden="1">[2]MOTO?</definedName>
    <definedName name="_37__123Graph_AC04C_ALL_L2" localSheetId="9" hidden="1">[2]MOTO?</definedName>
    <definedName name="_37__123Graph_AC04C_ALL_L2" localSheetId="5" hidden="1">[2]MOTO?</definedName>
    <definedName name="_37__123Graph_AC04C_ALL_L2" localSheetId="7" hidden="1">[2]MOTO?</definedName>
    <definedName name="_37__123Graph_AC04C_ALL_L2" hidden="1">[2]MOTO?</definedName>
    <definedName name="_37__123Graph_AC04C_FR_L2" hidden="1">#REF!</definedName>
    <definedName name="_37__123Graph_Aｸﾞﾗﾌ_̽" hidden="1">#REF!</definedName>
    <definedName name="_37__123Graph_Aｸﾞﾗﾌ_6" hidden="1">#N/A</definedName>
    <definedName name="_37__123Graph_Bｸﾞﾗﾌ_1" hidden="1">#REF!</definedName>
    <definedName name="_37__123Graph_Cｸﾞﾗﾌ_3" hidden="1">#REF!</definedName>
    <definedName name="_37__123Graph_LBL_AC04C_FF_L" localSheetId="11" hidden="1">#REF!</definedName>
    <definedName name="_37__123Graph_LBL_AC04C_FF_L" hidden="1">#REF!</definedName>
    <definedName name="_37__123Graph_LBL_AC04C_FR_L1" hidden="1">#REF!</definedName>
    <definedName name="_37__123Graph_XC04C_FF_T" hidden="1">#REF!</definedName>
    <definedName name="_37__123Graph_XU_C" hidden="1">#REF!</definedName>
    <definedName name="_37__123Graph_X角度曲線_M" hidden="1">#REF!</definedName>
    <definedName name="_38___123Graph_Dｸﾞﾗﾌ_3" hidden="1">#REF!</definedName>
    <definedName name="_38__123Graph_AC04C_FR_T1" hidden="1">#REF!</definedName>
    <definedName name="_38__123Graph_Aｸﾞﾗﾌ_1" hidden="1">#REF!</definedName>
    <definedName name="_38__123Graph_Aｸﾞﾗﾌ_ጻ" hidden="1">#REF!</definedName>
    <definedName name="_38__123Graph_A角度曲線_M" hidden="1">#N/A</definedName>
    <definedName name="_38__123Graph_Bグラフ_2" localSheetId="11" hidden="1">#REF!</definedName>
    <definedName name="_38__123Graph_Bグラフ_2" hidden="1">#REF!</definedName>
    <definedName name="_38__123Graph_Bｸﾞﾗﾌ_3" hidden="1">#REF!</definedName>
    <definedName name="_38__123Graph_Dｸﾞﾗﾌ_3" hidden="1">#REF!</definedName>
    <definedName name="_38__123Graph_LBL_AC04C_FF_T" localSheetId="11" hidden="1">#REF!</definedName>
    <definedName name="_38__123Graph_LBL_AC04C_FF_T" hidden="1">#REF!</definedName>
    <definedName name="_38__123Graph_LBL_AC04C_FR_L2" hidden="1">#REF!</definedName>
    <definedName name="_38__123Graph_XC04C_ALL_T2" hidden="1">#REF!</definedName>
    <definedName name="_38__123Graph_XC04C_FF_L" localSheetId="2" hidden="1">[22]MOTO?</definedName>
    <definedName name="_38__123Graph_XC04C_FF_L" localSheetId="9" hidden="1">[22]MOTO?</definedName>
    <definedName name="_38__123Graph_XC04C_FF_L" localSheetId="5" hidden="1">[22]MOTO?</definedName>
    <definedName name="_38__123Graph_XC04C_FF_L" localSheetId="7" hidden="1">[22]MOTO?</definedName>
    <definedName name="_38__123Graph_XC04C_FF_L" hidden="1">[22]MOTO?</definedName>
    <definedName name="_38__123Graph_XC04C_FR_L1" hidden="1">#REF!</definedName>
    <definedName name="_38__123Graph_Xグラフ_2" hidden="1">#REF!</definedName>
    <definedName name="_38_16_?_?_?" hidden="1">{#N/A,#N/A,FALSE,"IPEC Stair Step";#N/A,#N/A,FALSE,"Overview";#N/A,#N/A,FALSE,"Supporting Explanations"}</definedName>
    <definedName name="_386__123Graph_Xｸﾞﾗﾌ_4" hidden="1">#REF!</definedName>
    <definedName name="_388__123Graph_Xｸﾞﾗﾌ_5" hidden="1">#REF!</definedName>
    <definedName name="_38B02_" localSheetId="11">#REF!</definedName>
    <definedName name="_38B02_">#REF!</definedName>
    <definedName name="_38q1_" localSheetId="11" hidden="1">{#N/A,#N/A,FALSE,"IPEC Stair Step";#N/A,#N/A,FALSE,"Overview";#N/A,#N/A,FALSE,"Supporting Explanations"}</definedName>
    <definedName name="_38q1_" hidden="1">{#N/A,#N/A,FALSE,"IPEC Stair Step";#N/A,#N/A,FALSE,"Overview";#N/A,#N/A,FALSE,"Supporting Explanations"}</definedName>
    <definedName name="_39__123Graph_AC04C_FR_L2" localSheetId="2" hidden="1">[13]MOTO?</definedName>
    <definedName name="_39__123Graph_AC04C_FR_L2" localSheetId="9" hidden="1">[13]MOTO?</definedName>
    <definedName name="_39__123Graph_AC04C_FR_L2" localSheetId="5" hidden="1">[13]MOTO?</definedName>
    <definedName name="_39__123Graph_AC04C_FR_L2" localSheetId="7" hidden="1">[13]MOTO?</definedName>
    <definedName name="_39__123Graph_AC04C_FR_L2" hidden="1">[13]MOTO?</definedName>
    <definedName name="_39__123Graph_AC04C_FR_T2" hidden="1">#REF!</definedName>
    <definedName name="_39__123Graph_Aｸﾞﾗﾌ_1" hidden="1">#REF!</definedName>
    <definedName name="_39__123Graph_Aｸﾞﾗﾌ_2" hidden="1">#REF!</definedName>
    <definedName name="_39__123Graph_Aｸﾞﾗﾌ_4" hidden="1">#REF!</definedName>
    <definedName name="_39__123Graph_B___v_Ò_­¸Þ×Ì" hidden="1">#N/A</definedName>
    <definedName name="_39__123Graph_Bｸﾞﾗﾌ_1" hidden="1">#REF!</definedName>
    <definedName name="_39__123Graph_Bｸﾞﾗﾌ_2" hidden="1">#REF!</definedName>
    <definedName name="_39__123Graph_Bｸﾞﾗﾌ_3" hidden="1">#REF!</definedName>
    <definedName name="_39__123Graph_Bｸﾞﾗﾌ_4" hidden="1">#REF!</definedName>
    <definedName name="_39__123Graph_Eｸﾞﾗﾌ_3" hidden="1">#REF!</definedName>
    <definedName name="_39__123Graph_LBL_AC04C_FF_T" hidden="1">#REF!</definedName>
    <definedName name="_39__123Graph_LBL_AC04C_FR_L1" localSheetId="11" hidden="1">#REF!</definedName>
    <definedName name="_39__123Graph_LBL_AC04C_FR_L1" hidden="1">#REF!</definedName>
    <definedName name="_39__123Graph_LBL_AC04C_FR_T1" hidden="1">#REF!</definedName>
    <definedName name="_39__123Graph_XC04C_FR_L2" hidden="1">#REF!</definedName>
    <definedName name="_39__123Graph_X角度曲線_M" hidden="1">#REF!</definedName>
    <definedName name="_390__123Graph_Xｸﾞﾗﾌ_ጻ" hidden="1">#REF!</definedName>
    <definedName name="_393__123Graph_X圖表_2" hidden="1">#REF!</definedName>
    <definedName name="_39T45_" localSheetId="11" hidden="1">{#N/A,#N/A,FALSE,"IPEC Stair Step";#N/A,#N/A,FALSE,"Overview";#N/A,#N/A,FALSE,"Supporting Explanations"}</definedName>
    <definedName name="_39T45_" hidden="1">{#N/A,#N/A,FALSE,"IPEC Stair Step";#N/A,#N/A,FALSE,"Overview";#N/A,#N/A,FALSE,"Supporting Explanations"}</definedName>
    <definedName name="_3FX1_" hidden="1">{"SEPTEMBER PRINT",#N/A,FALSE,"INV_BKDN";"SEPTEMBER PRINT",#N/A,FALSE,"INV_BKDN"}</definedName>
    <definedName name="_3PAGE">#N/A</definedName>
    <definedName name="_4" hidden="1">#REF!</definedName>
    <definedName name="_４．１_ライン・スペース" localSheetId="11">#REF!</definedName>
    <definedName name="_４．１_ライン・スペース">#REF!</definedName>
    <definedName name="_４．２_if_elseステートメント">#REF!</definedName>
    <definedName name="_４．３_whileステートメント">#REF!</definedName>
    <definedName name="_４．４_switchステートメント">#REF!</definedName>
    <definedName name="_４．５_do_whileステートメント">#REF!</definedName>
    <definedName name="_４．６_try_catch_finallyステートメント">#REF!</definedName>
    <definedName name="_４．スタイル・ガイドライン">#REF!</definedName>
    <definedName name="_4_????" localSheetId="11" hidden="1">{#N/A,#N/A,FALSE,"IPEC Stair Step";#N/A,#N/A,FALSE,"Overview";#N/A,#N/A,FALSE,"Supporting Explanations"}</definedName>
    <definedName name="_4_????" hidden="1">{#N/A,#N/A,FALSE,"IPEC Stair Step";#N/A,#N/A,FALSE,"Overview";#N/A,#N/A,FALSE,"Supporting Explanations"}</definedName>
    <definedName name="_4_????????" localSheetId="3" hidden="1">{#N/A,#N/A,FALSE,"IPEC Stair Step";#N/A,#N/A,FALSE,"Overview";#N/A,#N/A,FALSE,"Supporting Explanations"}</definedName>
    <definedName name="_4_????????" localSheetId="8" hidden="1">{#N/A,#N/A,FALSE,"IPEC Stair Step";#N/A,#N/A,FALSE,"Overview";#N/A,#N/A,FALSE,"Supporting Explanations"}</definedName>
    <definedName name="_4_????????" localSheetId="0" hidden="1">{#N/A,#N/A,FALSE,"IPEC Stair Step";#N/A,#N/A,FALSE,"Overview";#N/A,#N/A,FALSE,"Supporting Explanations"}</definedName>
    <definedName name="_4_????????" localSheetId="11" hidden="1">{#N/A,#N/A,FALSE,"IPEC Stair Step";#N/A,#N/A,FALSE,"Overview";#N/A,#N/A,FALSE,"Supporting Explanations"}</definedName>
    <definedName name="_4_????????" localSheetId="5" hidden="1">{#N/A,#N/A,FALSE,"IPEC Stair Step";#N/A,#N/A,FALSE,"Overview";#N/A,#N/A,FALSE,"Supporting Explanations"}</definedName>
    <definedName name="_4_????????" localSheetId="7" hidden="1">{#N/A,#N/A,FALSE,"IPEC Stair Step";#N/A,#N/A,FALSE,"Overview";#N/A,#N/A,FALSE,"Supporting Explanations"}</definedName>
    <definedName name="_4_????????" localSheetId="1" hidden="1">{#N/A,#N/A,FALSE,"IPEC Stair Step";#N/A,#N/A,FALSE,"Overview";#N/A,#N/A,FALSE,"Supporting Explanations"}</definedName>
    <definedName name="_4_????????" hidden="1">{#N/A,#N/A,FALSE,"IPEC Stair Step";#N/A,#N/A,FALSE,"Overview";#N/A,#N/A,FALSE,"Supporting Explanations"}</definedName>
    <definedName name="_4_?_?_?" localSheetId="11" hidden="1">{#N/A,#N/A,FALSE,"IPEC Stair Step";#N/A,#N/A,FALSE,"Overview";#N/A,#N/A,FALSE,"Supporting Explanations"}</definedName>
    <definedName name="_4_?_?_?" hidden="1">{#N/A,#N/A,FALSE,"IPEC Stair Step";#N/A,#N/A,FALSE,"Overview";#N/A,#N/A,FALSE,"Supporting Explanations"}</definedName>
    <definedName name="_4_?‘?‘?‘" hidden="1">{#N/A,#N/A,FALSE,"IPEC Stair Step";#N/A,#N/A,FALSE,"Overview";#N/A,#N/A,FALSE,"Supporting Explanations"}</definedName>
    <definedName name="_4__123Graph_AC04C_ALL_L1" hidden="1">#REF!</definedName>
    <definedName name="_4__123Graph_AC04C_ALL_L2" hidden="1">#REF!</definedName>
    <definedName name="_4__123Graph_AC04C_ALL_T1" localSheetId="2" hidden="1">[9]MOTO?</definedName>
    <definedName name="_4__123Graph_AC04C_ALL_T1" localSheetId="9" hidden="1">[9]MOTO?</definedName>
    <definedName name="_4__123Graph_AC04C_ALL_T1" localSheetId="5" hidden="1">[9]MOTO?</definedName>
    <definedName name="_4__123Graph_AC04C_ALL_T1" localSheetId="7" hidden="1">[9]MOTO?</definedName>
    <definedName name="_4__123Graph_AC04C_ALL_T1" hidden="1">[9]MOTO?</definedName>
    <definedName name="_4__123Graph_AC04C_ALL_T2" hidden="1">#REF!</definedName>
    <definedName name="_4__123Graph_AU_C" hidden="1">#REF!</definedName>
    <definedName name="_4__123Graph_BChart_2" localSheetId="3" hidden="1">[1]生人台帳!#REF!</definedName>
    <definedName name="_4__123Graph_BChart_2" localSheetId="0" hidden="1">[1]生人台帳!#REF!</definedName>
    <definedName name="_4__123Graph_BChart_2" localSheetId="5" hidden="1">[1]生人台帳!#REF!</definedName>
    <definedName name="_4__123Graph_BChart_2" localSheetId="7" hidden="1">[1]生人台帳!#REF!</definedName>
    <definedName name="_4__123Graph_BChart_2" localSheetId="1" hidden="1">[1]生人台帳!#REF!</definedName>
    <definedName name="_4__123Graph_BChart_2" hidden="1">#REF!</definedName>
    <definedName name="_4__123Graph_LBL_AC04C_FR_T2" hidden="1">#REF!</definedName>
    <definedName name="_4_cost.of.debt.LT.intercompany" localSheetId="11">#REF!</definedName>
    <definedName name="_4_cost.of.debt.LT.intercompany">#REF!</definedName>
    <definedName name="_4_cost.of.debt.LT.other">#REF!</definedName>
    <definedName name="_4_DFP_Dealers">#REF!</definedName>
    <definedName name="_4_LT_rate">#REF!</definedName>
    <definedName name="_4_op.lse.mf.new">#REF!</definedName>
    <definedName name="_4_penetration.total">#REF!</definedName>
    <definedName name="_4_prime_rate">#REF!</definedName>
    <definedName name="_4_ST_rate">#REF!</definedName>
    <definedName name="_40_????????" localSheetId="11" hidden="1">{#N/A,#N/A,FALSE,"IPEC Stair Step";#N/A,#N/A,FALSE,"Overview";#N/A,#N/A,FALSE,"Supporting Explanations"}</definedName>
    <definedName name="_40_????????" hidden="1">{#N/A,#N/A,FALSE,"IPEC Stair Step";#N/A,#N/A,FALSE,"Overview";#N/A,#N/A,FALSE,"Supporting Explanations"}</definedName>
    <definedName name="_40_?_?_?" localSheetId="11" hidden="1">{#N/A,#N/A,FALSE,"IPEC Stair Step";#N/A,#N/A,FALSE,"Overview";#N/A,#N/A,FALSE,"Supporting Explanations"}</definedName>
    <definedName name="_40_?_?_?" hidden="1">{#N/A,#N/A,FALSE,"IPEC Stair Step";#N/A,#N/A,FALSE,"Overview";#N/A,#N/A,FALSE,"Supporting Explanations"}</definedName>
    <definedName name="_40___123Graph_Eｸﾞﾗﾌ_3" hidden="1">#REF!</definedName>
    <definedName name="_40__123Graph_AC04C_FR_T1" hidden="1">#REF!</definedName>
    <definedName name="_40__123Graph_AT_UP" hidden="1">#REF!</definedName>
    <definedName name="_40__123Graph_Aｸﾞﾗﾌ_3" hidden="1">#REF!</definedName>
    <definedName name="_40__123Graph_Aｸﾞﾗﾌ_5" hidden="1">#REF!</definedName>
    <definedName name="_40__123Graph_Bｸﾞﾗﾌ_1" hidden="1">#N/A</definedName>
    <definedName name="_40__123Graph_Bｸﾞﾗﾌ_4" hidden="1">#REF!</definedName>
    <definedName name="_40__123Graph_Cｸﾞﾗﾌ_3" hidden="1">#REF!</definedName>
    <definedName name="_40__123Graph_Fｸﾞﾗﾌ_3" hidden="1">#REF!</definedName>
    <definedName name="_40__123Graph_LBL_AC04C_FF_L" localSheetId="11" hidden="1">#REF!</definedName>
    <definedName name="_40__123Graph_LBL_AC04C_FF_L" hidden="1">#REF!</definedName>
    <definedName name="_40__123Graph_LBL_AC04C_FR_L1" localSheetId="11" hidden="1">#REF!</definedName>
    <definedName name="_40__123Graph_LBL_AC04C_FR_L1" hidden="1">#REF!</definedName>
    <definedName name="_40__123Graph_LBL_AC04C_FR_L2" localSheetId="11" hidden="1">#REF!</definedName>
    <definedName name="_40__123Graph_LBL_AC04C_FR_L2" hidden="1">#REF!</definedName>
    <definedName name="_40__123Graph_LBL_AC04C_FR_T2" hidden="1">#REF!</definedName>
    <definedName name="_40__123Graph_XC04C_FF_L" hidden="1">#REF!</definedName>
    <definedName name="_40__123Graph_XC04C_FF_T" localSheetId="2" hidden="1">[22]MOTO?</definedName>
    <definedName name="_40__123Graph_XC04C_FF_T" localSheetId="9" hidden="1">[22]MOTO?</definedName>
    <definedName name="_40__123Graph_XC04C_FF_T" localSheetId="5" hidden="1">[22]MOTO?</definedName>
    <definedName name="_40__123Graph_XC04C_FF_T" localSheetId="7" hidden="1">[22]MOTO?</definedName>
    <definedName name="_40__123Graph_XC04C_FF_T" hidden="1">[22]MOTO?</definedName>
    <definedName name="_40__123Graph_XC04C_FR_T1" hidden="1">#REF!</definedName>
    <definedName name="_40__123Graph_Xグラフ_2" hidden="1">#REF!</definedName>
    <definedName name="_40N10_" localSheetId="11" hidden="1">{#N/A,#N/A,FALSE,"IPEC Stair Step";#N/A,#N/A,FALSE,"Overview";#N/A,#N/A,FALSE,"Supporting Explanations"}</definedName>
    <definedName name="_40N10_" hidden="1">{#N/A,#N/A,FALSE,"IPEC Stair Step";#N/A,#N/A,FALSE,"Overview";#N/A,#N/A,FALSE,"Supporting Explanations"}</definedName>
    <definedName name="_40T45_" localSheetId="11" hidden="1">{#N/A,#N/A,FALSE,"IPEC Stair Step";#N/A,#N/A,FALSE,"Overview";#N/A,#N/A,FALSE,"Supporting Explanations"}</definedName>
    <definedName name="_40T45_" hidden="1">{#N/A,#N/A,FALSE,"IPEC Stair Step";#N/A,#N/A,FALSE,"Overview";#N/A,#N/A,FALSE,"Supporting Explanations"}</definedName>
    <definedName name="_41___123Graph_Fｸﾞﾗﾌ_3" hidden="1">#REF!</definedName>
    <definedName name="_41__123Graph_AU_C" hidden="1">#REF!</definedName>
    <definedName name="_41__123Graph_Aｸﾞﾗﾌ_3" hidden="1">#REF!</definedName>
    <definedName name="_41__123Graph_Aｸﾞﾗﾌ_4" hidden="1">#REF!</definedName>
    <definedName name="_41__123Graph_Aｸﾞﾗﾌ_6" hidden="1">#REF!</definedName>
    <definedName name="_41__123Graph_Bグラフ_2" hidden="1">#N/A</definedName>
    <definedName name="_41__123Graph_Bｸﾞﾗﾌ_3" hidden="1">#REF!</definedName>
    <definedName name="_41__123Graph_Cｸﾞﾗﾌ_3" hidden="1">#REF!</definedName>
    <definedName name="_41__123Graph_Dｸﾞﾗﾌ_3" hidden="1">#REF!</definedName>
    <definedName name="_41__123Graph_LBL_AC04C_FR_T1" localSheetId="11" hidden="1">#REF!</definedName>
    <definedName name="_41__123Graph_LBL_AC04C_FR_T1" hidden="1">#REF!</definedName>
    <definedName name="_41__123Graph_XC04C_ALL_T1" hidden="1">#REF!</definedName>
    <definedName name="_41__123Graph_XC04C_FR_T2" hidden="1">#REF!</definedName>
    <definedName name="_42_????????" localSheetId="11" hidden="1">{#N/A,#N/A,FALSE,"IPEC Stair Step";#N/A,#N/A,FALSE,"Overview";#N/A,#N/A,FALSE,"Supporting Explanations"}</definedName>
    <definedName name="_42_????????" hidden="1">{#N/A,#N/A,FALSE,"IPEC Stair Step";#N/A,#N/A,FALSE,"Overview";#N/A,#N/A,FALSE,"Supporting Explanations"}</definedName>
    <definedName name="_42_?_?_?" localSheetId="11" hidden="1">{#N/A,#N/A,FALSE,"IPEC Stair Step";#N/A,#N/A,FALSE,"Overview";#N/A,#N/A,FALSE,"Supporting Explanations"}</definedName>
    <definedName name="_42_?_?_?" hidden="1">{#N/A,#N/A,FALSE,"IPEC Stair Step";#N/A,#N/A,FALSE,"Overview";#N/A,#N/A,FALSE,"Supporting Explanations"}</definedName>
    <definedName name="_42__123Graph_AC04C_FR_T1" localSheetId="2" hidden="1">[13]MOTO?</definedName>
    <definedName name="_42__123Graph_AC04C_FR_T1" localSheetId="9" hidden="1">[13]MOTO?</definedName>
    <definedName name="_42__123Graph_AC04C_FR_T1" localSheetId="5" hidden="1">[13]MOTO?</definedName>
    <definedName name="_42__123Graph_AC04C_FR_T1" localSheetId="7" hidden="1">[13]MOTO?</definedName>
    <definedName name="_42__123Graph_AC04C_FR_T1" hidden="1">[13]MOTO?</definedName>
    <definedName name="_42__123Graph_Aグラフ_2" hidden="1">#REF!</definedName>
    <definedName name="_42__123Graph_Aｸﾞﾗﾌ_5" hidden="1">#REF!</definedName>
    <definedName name="_42__123Graph_Bｸﾞﾗﾌ_3" hidden="1">#REF!</definedName>
    <definedName name="_42__123Graph_Bｸﾞﾗﾌ_4" hidden="1">#REF!</definedName>
    <definedName name="_42__123Graph_Dｸﾞﾗﾌ_3" hidden="1">#REF!</definedName>
    <definedName name="_42__123Graph_Eｸﾞﾗﾌ_3" hidden="1">#REF!</definedName>
    <definedName name="_42__123Graph_LBL_AC04C_FF_T" localSheetId="11" hidden="1">#REF!</definedName>
    <definedName name="_42__123Graph_LBL_AC04C_FF_T" hidden="1">#REF!</definedName>
    <definedName name="_42__123Graph_LBL_AC04C_FR_L1" hidden="1">#REF!</definedName>
    <definedName name="_42__123Graph_LBL_AC04C_FR_L2" localSheetId="11" hidden="1">#REF!</definedName>
    <definedName name="_42__123Graph_LBL_AC04C_FR_L2" hidden="1">#REF!</definedName>
    <definedName name="_42__123Graph_LBL_AC04C_FR_T2" localSheetId="11" hidden="1">#REF!</definedName>
    <definedName name="_42__123Graph_LBL_AC04C_FR_T2" hidden="1">#REF!</definedName>
    <definedName name="_42__123Graph_XC04C_ALL_T2" hidden="1">#REF!</definedName>
    <definedName name="_42__123Graph_XC04C_FF_T" hidden="1">#REF!</definedName>
    <definedName name="_42__123Graph_XC04C_FR_L1" localSheetId="2" hidden="1">[22]MOTO?</definedName>
    <definedName name="_42__123Graph_XC04C_FR_L1" localSheetId="9" hidden="1">[22]MOTO?</definedName>
    <definedName name="_42__123Graph_XC04C_FR_L1" localSheetId="5" hidden="1">[22]MOTO?</definedName>
    <definedName name="_42__123Graph_XC04C_FR_L1" localSheetId="7" hidden="1">[22]MOTO?</definedName>
    <definedName name="_42__123Graph_XC04C_FR_L1" hidden="1">[22]MOTO?</definedName>
    <definedName name="_42__123Graph_XT_UP" hidden="1">#REF!</definedName>
    <definedName name="_420" localSheetId="11">#REF!</definedName>
    <definedName name="_420">#REF!</definedName>
    <definedName name="_42N10_" localSheetId="3" hidden="1">{#N/A,#N/A,FALSE,"IPEC Stair Step";#N/A,#N/A,FALSE,"Overview";#N/A,#N/A,FALSE,"Supporting Explanations"}</definedName>
    <definedName name="_42N10_" localSheetId="8" hidden="1">{#N/A,#N/A,FALSE,"IPEC Stair Step";#N/A,#N/A,FALSE,"Overview";#N/A,#N/A,FALSE,"Supporting Explanations"}</definedName>
    <definedName name="_42N10_" localSheetId="0" hidden="1">{#N/A,#N/A,FALSE,"IPEC Stair Step";#N/A,#N/A,FALSE,"Overview";#N/A,#N/A,FALSE,"Supporting Explanations"}</definedName>
    <definedName name="_42N10_" localSheetId="5" hidden="1">{#N/A,#N/A,FALSE,"IPEC Stair Step";#N/A,#N/A,FALSE,"Overview";#N/A,#N/A,FALSE,"Supporting Explanations"}</definedName>
    <definedName name="_42N10_" localSheetId="7" hidden="1">{#N/A,#N/A,FALSE,"IPEC Stair Step";#N/A,#N/A,FALSE,"Overview";#N/A,#N/A,FALSE,"Supporting Explanations"}</definedName>
    <definedName name="_42N10_" localSheetId="1" hidden="1">{#N/A,#N/A,FALSE,"IPEC Stair Step";#N/A,#N/A,FALSE,"Overview";#N/A,#N/A,FALSE,"Supporting Explanations"}</definedName>
    <definedName name="_42N10_" hidden="1">{#N/A,#N/A,FALSE,"IPEC Stair Step";#N/A,#N/A,FALSE,"Overview";#N/A,#N/A,FALSE,"Supporting Explanations"}</definedName>
    <definedName name="_42q1_" localSheetId="11" hidden="1">{#N/A,#N/A,FALSE,"IPEC Stair Step";#N/A,#N/A,FALSE,"Overview";#N/A,#N/A,FALSE,"Supporting Explanations"}</definedName>
    <definedName name="_42q1_" hidden="1">{#N/A,#N/A,FALSE,"IPEC Stair Step";#N/A,#N/A,FALSE,"Overview";#N/A,#N/A,FALSE,"Supporting Explanations"}</definedName>
    <definedName name="_43__123Graph_AC04C_ALL_L1" localSheetId="11" hidden="1">#REF!</definedName>
    <definedName name="_43__123Graph_AC04C_ALL_L1" hidden="1">#REF!</definedName>
    <definedName name="_43__123Graph_Aｸﾞﾗﾌ_1" hidden="1">#REF!</definedName>
    <definedName name="_43__123Graph_Aｸﾞﾗﾌ_6" hidden="1">#REF!</definedName>
    <definedName name="_43__123Graph_A角度曲線_M" hidden="1">#REF!</definedName>
    <definedName name="_43__123Graph_Bｸﾞﾗﾌ_4" hidden="1">#REF!</definedName>
    <definedName name="_43__123Graph_Cｸﾞﾗﾌ_3" hidden="1">#REF!</definedName>
    <definedName name="_43__123Graph_Eｸﾞﾗﾌ_3" hidden="1">#REF!</definedName>
    <definedName name="_43__123Graph_Fｸﾞﾗﾌ_3" hidden="1">#REF!</definedName>
    <definedName name="_43__123Graph_XC04C_ALL_T1" localSheetId="11" hidden="1">#REF!</definedName>
    <definedName name="_43__123Graph_XC04C_ALL_T1" hidden="1">#REF!</definedName>
    <definedName name="_43__123Graph_XC04C_FF_L" hidden="1">#REF!</definedName>
    <definedName name="_43__123Graph_XU_C" hidden="1">#REF!</definedName>
    <definedName name="_43__123Graph_X角度曲線_M" hidden="1">#REF!</definedName>
    <definedName name="_436_4_?_?_?" localSheetId="11" hidden="1">{#N/A,#N/A,FALSE,"IPEC Stair Step";#N/A,#N/A,FALSE,"Overview";#N/A,#N/A,FALSE,"Supporting Explanations"}</definedName>
    <definedName name="_436_4_?_?_?" hidden="1">{#N/A,#N/A,FALSE,"IPEC Stair Step";#N/A,#N/A,FALSE,"Overview";#N/A,#N/A,FALSE,"Supporting Explanations"}</definedName>
    <definedName name="_44__123Graph_AC04C_ALL_L2" localSheetId="11" hidden="1">#REF!</definedName>
    <definedName name="_44__123Graph_AC04C_ALL_L2" hidden="1">#REF!</definedName>
    <definedName name="_44__123Graph_AC04C_FR_T2" hidden="1">#REF!</definedName>
    <definedName name="_44__123Graph_Aｸﾞﾗﾌ_ጻ" hidden="1">#REF!</definedName>
    <definedName name="_44__123Graph_Bグラフ_2" hidden="1">#REF!</definedName>
    <definedName name="_44__123Graph_Cｸﾞﾗﾌ_3" hidden="1">#N/A</definedName>
    <definedName name="_44__123Graph_Dｸﾞﾗﾌ_3" hidden="1">#REF!</definedName>
    <definedName name="_44__123Graph_Fｸﾞﾗﾌ_3" hidden="1">#REF!</definedName>
    <definedName name="_44__123Graph_LBL_AC04C_FR_L1" localSheetId="11" hidden="1">#REF!</definedName>
    <definedName name="_44__123Graph_LBL_AC04C_FR_L1" hidden="1">#REF!</definedName>
    <definedName name="_44__123Graph_LBL_AC04C_FR_T1" localSheetId="11" hidden="1">#REF!</definedName>
    <definedName name="_44__123Graph_LBL_AC04C_FR_T1" hidden="1">#REF!</definedName>
    <definedName name="_44__123Graph_XC04C_ALL_T2" localSheetId="11" hidden="1">#REF!</definedName>
    <definedName name="_44__123Graph_XC04C_ALL_T2" hidden="1">#REF!</definedName>
    <definedName name="_44__123Graph_XC04C_FF_T" hidden="1">#REF!</definedName>
    <definedName name="_44__123Graph_XC04C_FR_L1" hidden="1">#REF!</definedName>
    <definedName name="_44__123Graph_XC04C_FR_L2" localSheetId="2" hidden="1">[22]MOTO?</definedName>
    <definedName name="_44__123Graph_XC04C_FR_L2" localSheetId="9" hidden="1">[22]MOTO?</definedName>
    <definedName name="_44__123Graph_XC04C_FR_L2" localSheetId="5" hidden="1">[22]MOTO?</definedName>
    <definedName name="_44__123Graph_XC04C_FR_L2" localSheetId="7" hidden="1">[22]MOTO?</definedName>
    <definedName name="_44__123Graph_XC04C_FR_L2" hidden="1">[22]MOTO?</definedName>
    <definedName name="_44__123Graph_Xグラフ_2" hidden="1">#REF!</definedName>
    <definedName name="_440" localSheetId="11">#REF!</definedName>
    <definedName name="_440">#REF!</definedName>
    <definedName name="_440a32_">#N/A</definedName>
    <definedName name="_442a33_">#N/A</definedName>
    <definedName name="_444b14_">#N/A</definedName>
    <definedName name="_446b1414_">#N/A</definedName>
    <definedName name="_44T45_" localSheetId="11" hidden="1">{#N/A,#N/A,FALSE,"IPEC Stair Step";#N/A,#N/A,FALSE,"Overview";#N/A,#N/A,FALSE,"Supporting Explanations"}</definedName>
    <definedName name="_44T45_" hidden="1">{#N/A,#N/A,FALSE,"IPEC Stair Step";#N/A,#N/A,FALSE,"Overview";#N/A,#N/A,FALSE,"Supporting Explanations"}</definedName>
    <definedName name="_45__123Graph_AC04C_ALL_T1" localSheetId="2" hidden="1">[2]MOTO?</definedName>
    <definedName name="_45__123Graph_AC04C_ALL_T1" localSheetId="9" hidden="1">[2]MOTO?</definedName>
    <definedName name="_45__123Graph_AC04C_ALL_T1" localSheetId="11" hidden="1">#REF!</definedName>
    <definedName name="_45__123Graph_AC04C_ALL_T1" localSheetId="5" hidden="1">[2]MOTO?</definedName>
    <definedName name="_45__123Graph_AC04C_ALL_T1" localSheetId="7" hidden="1">[2]MOTO?</definedName>
    <definedName name="_45__123Graph_AC04C_ALL_T1" hidden="1">[2]MOTO?</definedName>
    <definedName name="_45__123Graph_AC04C_FR_T2" localSheetId="2" hidden="1">[13]MOTO?</definedName>
    <definedName name="_45__123Graph_AC04C_FR_T2" localSheetId="9" hidden="1">[13]MOTO?</definedName>
    <definedName name="_45__123Graph_AC04C_FR_T2" localSheetId="5" hidden="1">[13]MOTO?</definedName>
    <definedName name="_45__123Graph_AC04C_FR_T2" localSheetId="7" hidden="1">[13]MOTO?</definedName>
    <definedName name="_45__123Graph_AC04C_FR_T2" hidden="1">[13]MOTO?</definedName>
    <definedName name="_45__123Graph_Aｸﾞﾗﾌ_3" hidden="1">#REF!</definedName>
    <definedName name="_45__123Graph_Aｸﾞﾗﾌ_4" hidden="1">#REF!</definedName>
    <definedName name="_45__123Graph_Bｸﾞﾗﾌ" hidden="1">#REF!</definedName>
    <definedName name="_45__123Graph_Cｸﾞﾗﾌ_3" hidden="1">#REF!</definedName>
    <definedName name="_45__123Graph_Dｸﾞﾗﾌ_3" hidden="1">#N/A</definedName>
    <definedName name="_45__123Graph_Eｸﾞﾗﾌ_3" hidden="1">#REF!</definedName>
    <definedName name="_45__123Graph_LBL_AC04C_FF_L" hidden="1">#REF!</definedName>
    <definedName name="_45__123Graph_LBL_AC04C_FR_L2" hidden="1">#REF!</definedName>
    <definedName name="_45__123Graph_LBL_AC04C_FR_T1" hidden="1">#REF!</definedName>
    <definedName name="_45__123Graph_XC04C_FF_L" localSheetId="11" hidden="1">#REF!</definedName>
    <definedName name="_45__123Graph_XC04C_FF_L" hidden="1">#REF!</definedName>
    <definedName name="_45__123Graph_XC04C_FR_L1" hidden="1">#REF!</definedName>
    <definedName name="_45__123Graph_X角度曲線_M" hidden="1">#REF!</definedName>
    <definedName name="_450d1_">#N/A</definedName>
    <definedName name="_451DETAIL_DES_ECA">#REF!</definedName>
    <definedName name="_452Ecart_cont" localSheetId="11">#REF!</definedName>
    <definedName name="_452Ecart_cont">#REF!</definedName>
    <definedName name="_456k11_">#N/A</definedName>
    <definedName name="_458n16_">#N/A</definedName>
    <definedName name="_46__123Graph_AC04C_ALL_L2" localSheetId="11" hidden="1">#REF!</definedName>
    <definedName name="_46__123Graph_AC04C_ALL_L2" hidden="1">#REF!</definedName>
    <definedName name="_46__123Graph_AC04C_ALL_T2" localSheetId="11" hidden="1">#REF!</definedName>
    <definedName name="_46__123Graph_AC04C_ALL_T2" hidden="1">#REF!</definedName>
    <definedName name="_46__123Graph_Aｸﾞﾗﾌ_4" hidden="1">#REF!</definedName>
    <definedName name="_46__123Graph_Aｸﾞﾗﾌ_5" hidden="1">#REF!</definedName>
    <definedName name="_46__123Graph_Bｸﾞﾗﾌ_̽" hidden="1">#REF!</definedName>
    <definedName name="_46__123Graph_Bｸﾞﾗﾌ_1" hidden="1">#REF!</definedName>
    <definedName name="_46__123Graph_Eｸﾞﾗﾌ_3" hidden="1">#N/A</definedName>
    <definedName name="_46__123Graph_Fｸﾞﾗﾌ_3" hidden="1">#REF!</definedName>
    <definedName name="_46__123Graph_LBL_AC04C_FF_T" hidden="1">#REF!</definedName>
    <definedName name="_46__123Graph_LBL_AC04C_FR_L2" localSheetId="11" hidden="1">#REF!</definedName>
    <definedName name="_46__123Graph_LBL_AC04C_FR_L2" hidden="1">#REF!</definedName>
    <definedName name="_46__123Graph_LBL_AC04C_FR_T2" localSheetId="11" hidden="1">#REF!</definedName>
    <definedName name="_46__123Graph_LBL_AC04C_FR_T2" hidden="1">#REF!</definedName>
    <definedName name="_46__123Graph_XC04C_FF_T" localSheetId="11" hidden="1">#REF!</definedName>
    <definedName name="_46__123Graph_XC04C_FF_T" hidden="1">#REF!</definedName>
    <definedName name="_46__123Graph_XC04C_FR_L2" hidden="1">#REF!</definedName>
    <definedName name="_46__123Graph_XC04C_FR_T1" localSheetId="2" hidden="1">[22]MOTO?</definedName>
    <definedName name="_46__123Graph_XC04C_FR_T1" localSheetId="9" hidden="1">[22]MOTO?</definedName>
    <definedName name="_46__123Graph_XC04C_FR_T1" localSheetId="5" hidden="1">[22]MOTO?</definedName>
    <definedName name="_46__123Graph_XC04C_FR_T1" localSheetId="7" hidden="1">[22]MOTO?</definedName>
    <definedName name="_46__123Graph_XC04C_FR_T1" hidden="1">[22]MOTO?</definedName>
    <definedName name="_46__123Graph_Xｸﾞﾗﾌ_1" hidden="1">#REF!</definedName>
    <definedName name="_460O12_">#N/A</definedName>
    <definedName name="_463Rapprochement_" localSheetId="11">#REF!</definedName>
    <definedName name="_463Rapprochement_">#REF!</definedName>
    <definedName name="_464Résultats_filia" localSheetId="11">#REF!</definedName>
    <definedName name="_464Résultats_filia">#REF!</definedName>
    <definedName name="_466y10_">#N/A</definedName>
    <definedName name="_46T45_" localSheetId="3" hidden="1">{#N/A,#N/A,FALSE,"IPEC Stair Step";#N/A,#N/A,FALSE,"Overview";#N/A,#N/A,FALSE,"Supporting Explanations"}</definedName>
    <definedName name="_46T45_" localSheetId="8" hidden="1">{#N/A,#N/A,FALSE,"IPEC Stair Step";#N/A,#N/A,FALSE,"Overview";#N/A,#N/A,FALSE,"Supporting Explanations"}</definedName>
    <definedName name="_46T45_" localSheetId="0" hidden="1">{#N/A,#N/A,FALSE,"IPEC Stair Step";#N/A,#N/A,FALSE,"Overview";#N/A,#N/A,FALSE,"Supporting Explanations"}</definedName>
    <definedName name="_46T45_" localSheetId="5" hidden="1">{#N/A,#N/A,FALSE,"IPEC Stair Step";#N/A,#N/A,FALSE,"Overview";#N/A,#N/A,FALSE,"Supporting Explanations"}</definedName>
    <definedName name="_46T45_" localSheetId="7" hidden="1">{#N/A,#N/A,FALSE,"IPEC Stair Step";#N/A,#N/A,FALSE,"Overview";#N/A,#N/A,FALSE,"Supporting Explanations"}</definedName>
    <definedName name="_46T45_" localSheetId="1" hidden="1">{#N/A,#N/A,FALSE,"IPEC Stair Step";#N/A,#N/A,FALSE,"Overview";#N/A,#N/A,FALSE,"Supporting Explanations"}</definedName>
    <definedName name="_46T45_" hidden="1">{#N/A,#N/A,FALSE,"IPEC Stair Step";#N/A,#N/A,FALSE,"Overview";#N/A,#N/A,FALSE,"Supporting Explanations"}</definedName>
    <definedName name="_47__123Graph_AC04C_FF_L" localSheetId="11" hidden="1">#REF!</definedName>
    <definedName name="_47__123Graph_AC04C_FF_L" hidden="1">#REF!</definedName>
    <definedName name="_47__123Graph_Aｸﾞﾗﾌ_5" hidden="1">#REF!</definedName>
    <definedName name="_47__123Graph_Aｸﾞﾗﾌ_6" hidden="1">#REF!</definedName>
    <definedName name="_47__123Graph_Bｸﾞﾗﾌ_1" hidden="1">#REF!</definedName>
    <definedName name="_47__123Graph_Dｸﾞﾗﾌ_3" hidden="1">#REF!</definedName>
    <definedName name="_47__123Graph_Fｸﾞﾗﾌ_3" hidden="1">#N/A</definedName>
    <definedName name="_47__123Graph_LBL_AC04C_FR_L1" hidden="1">#REF!</definedName>
    <definedName name="_47__123Graph_XC04C_FR_L1" localSheetId="11" hidden="1">#REF!</definedName>
    <definedName name="_47__123Graph_XC04C_FR_L1" hidden="1">#REF!</definedName>
    <definedName name="_47__123Graph_XC04C_FR_T1" hidden="1">#REF!</definedName>
    <definedName name="_48___123Graph_LBL_A圖表_1" hidden="1">#REF!</definedName>
    <definedName name="_48__123Graph_AC04C_FF_T" localSheetId="11" hidden="1">#REF!</definedName>
    <definedName name="_48__123Graph_AC04C_FF_T" hidden="1">#REF!</definedName>
    <definedName name="_48__123Graph_Aｸﾞﾗﾌ_4" hidden="1">#REF!</definedName>
    <definedName name="_48__123Graph_Aｸﾞﾗﾌ_6" hidden="1">#REF!</definedName>
    <definedName name="_48__123Graph_Bｸﾞﾗﾌ_2" hidden="1">#REF!</definedName>
    <definedName name="_48__123Graph_LBL_AC04C_FF_L" hidden="1">#N/A</definedName>
    <definedName name="_48__123Graph_LBL_AC04C_FR_L2" hidden="1">#REF!</definedName>
    <definedName name="_48__123Graph_LBL_AC04C_FR_T1" localSheetId="11" hidden="1">#REF!</definedName>
    <definedName name="_48__123Graph_LBL_AC04C_FR_T1" hidden="1">#REF!</definedName>
    <definedName name="_48__123Graph_LBL_AC04C_FR_T2" hidden="1">#REF!</definedName>
    <definedName name="_48__123Graph_XC04C_ALL_T1" localSheetId="11" hidden="1">#REF!</definedName>
    <definedName name="_48__123Graph_XC04C_ALL_T1" hidden="1">#REF!</definedName>
    <definedName name="_48__123Graph_XC04C_FR_L2" localSheetId="11" hidden="1">#REF!</definedName>
    <definedName name="_48__123Graph_XC04C_FR_L2" hidden="1">#REF!</definedName>
    <definedName name="_48__123Graph_XC04C_FR_T1" hidden="1">#REF!</definedName>
    <definedName name="_48__123Graph_XC04C_FR_T2" hidden="1">#REF!</definedName>
    <definedName name="_49__123Graph_AC04C_ALL_T1" localSheetId="11" hidden="1">#REF!</definedName>
    <definedName name="_49__123Graph_AC04C_ALL_T1" hidden="1">#REF!</definedName>
    <definedName name="_49__123Graph_AC04C_FR_L1" localSheetId="11" hidden="1">#REF!</definedName>
    <definedName name="_49__123Graph_AC04C_FR_L1" hidden="1">#REF!</definedName>
    <definedName name="_49__123Graph_Aｸﾞﾗﾌ_5" hidden="1">#REF!</definedName>
    <definedName name="_49__123Graph_Aｸﾞﾗﾌ_ጻ" hidden="1">#REF!</definedName>
    <definedName name="_49__123Graph_Bｸﾞﾗﾌ_3" hidden="1">#REF!</definedName>
    <definedName name="_49__123Graph_Eｸﾞﾗﾌ_3" hidden="1">#REF!</definedName>
    <definedName name="_49__123Graph_LBL_AC04C_FF_T" hidden="1">#N/A</definedName>
    <definedName name="_49__123Graph_LBL_AC04C_FR_T1" hidden="1">#REF!</definedName>
    <definedName name="_49__123Graph_XC04C_FR_T1" localSheetId="11" hidden="1">#REF!</definedName>
    <definedName name="_49__123Graph_XC04C_FR_T1" hidden="1">#REF!</definedName>
    <definedName name="_49__123Graph_XT_UP" hidden="1">#REF!</definedName>
    <definedName name="_49__123Graph_Xｸﾞﾗﾌ_4" hidden="1">#REF!</definedName>
    <definedName name="_49__123Graph_X圖表_2" hidden="1">#REF!</definedName>
    <definedName name="_4a_funding.rate.LIBOR" localSheetId="11">#REF!</definedName>
    <definedName name="_4a_funding.rate.LIBOR">#REF!</definedName>
    <definedName name="_4FY09_" localSheetId="3" hidden="1">{"SEPTEMBER PRINT",#N/A,FALSE,"INV_BKDN";"SEPTEMBER PRINT",#N/A,FALSE,"INV_BKDN"}</definedName>
    <definedName name="_4FY09_" localSheetId="8" hidden="1">{"SEPTEMBER PRINT",#N/A,FALSE,"INV_BKDN";"SEPTEMBER PRINT",#N/A,FALSE,"INV_BKDN"}</definedName>
    <definedName name="_4FY09_" localSheetId="0" hidden="1">{"SEPTEMBER PRINT",#N/A,FALSE,"INV_BKDN";"SEPTEMBER PRINT",#N/A,FALSE,"INV_BKDN"}</definedName>
    <definedName name="_4FY09_" localSheetId="5" hidden="1">{"SEPTEMBER PRINT",#N/A,FALSE,"INV_BKDN";"SEPTEMBER PRINT",#N/A,FALSE,"INV_BKDN"}</definedName>
    <definedName name="_4FY09_" localSheetId="7" hidden="1">{"SEPTEMBER PRINT",#N/A,FALSE,"INV_BKDN";"SEPTEMBER PRINT",#N/A,FALSE,"INV_BKDN"}</definedName>
    <definedName name="_4FY09_" localSheetId="1" hidden="1">{"SEPTEMBER PRINT",#N/A,FALSE,"INV_BKDN";"SEPTEMBER PRINT",#N/A,FALSE,"INV_BKDN"}</definedName>
    <definedName name="_4FY09_" hidden="1">{"SEPTEMBER PRINT",#N/A,FALSE,"INV_BKDN";"SEPTEMBER PRINT",#N/A,FALSE,"INV_BKDN"}</definedName>
    <definedName name="_4PAGE">#N/A</definedName>
    <definedName name="_4Q_dfp_dealers" localSheetId="11">#REF!</definedName>
    <definedName name="_4Q_dfp_dealers">#REF!</definedName>
    <definedName name="_５．ソースファイル・レイアウト・ルール">#REF!</definedName>
    <definedName name="_5_???" hidden="1">{#N/A,#N/A,FALSE,"IPEC Stair Step";#N/A,#N/A,FALSE,"Overview";#N/A,#N/A,FALSE,"Supporting Explanations"}</definedName>
    <definedName name="_5_????????" localSheetId="11" hidden="1">{#N/A,#N/A,FALSE,"IPEC Stair Step";#N/A,#N/A,FALSE,"Overview";#N/A,#N/A,FALSE,"Supporting Explanations"}</definedName>
    <definedName name="_5_????????" hidden="1">{#N/A,#N/A,FALSE,"IPEC Stair Step";#N/A,#N/A,FALSE,"Overview";#N/A,#N/A,FALSE,"Supporting Explanations"}</definedName>
    <definedName name="_5_?_?_?" localSheetId="11" hidden="1">{#N/A,#N/A,FALSE,"IPEC Stair Step";#N/A,#N/A,FALSE,"Overview";#N/A,#N/A,FALSE,"Supporting Explanations"}</definedName>
    <definedName name="_5_?_?_?" hidden="1">{#N/A,#N/A,FALSE,"IPEC Stair Step";#N/A,#N/A,FALSE,"Overview";#N/A,#N/A,FALSE,"Supporting Explanations"}</definedName>
    <definedName name="_5_?Z???N?g">"?{?^?“ 22"</definedName>
    <definedName name="_5____0Crite">#N/A</definedName>
    <definedName name="_5__123Graph_AC04C_ALL_L1" hidden="1">#REF!</definedName>
    <definedName name="_5__123Graph_AC04C_ALL_T1" hidden="1">#REF!</definedName>
    <definedName name="_5__123Graph_AC04C_ALL_T2" localSheetId="2" hidden="1">[9]MOTO?</definedName>
    <definedName name="_5__123Graph_AC04C_ALL_T2" localSheetId="9" hidden="1">[9]MOTO?</definedName>
    <definedName name="_5__123Graph_AC04C_ALL_T2" localSheetId="5" hidden="1">[9]MOTO?</definedName>
    <definedName name="_5__123Graph_AC04C_ALL_T2" localSheetId="7" hidden="1">[9]MOTO?</definedName>
    <definedName name="_5__123Graph_AC04C_ALL_T2" hidden="1">[9]MOTO?</definedName>
    <definedName name="_5__123Graph_AC04C_FF_L" hidden="1">#REF!</definedName>
    <definedName name="_5__123Graph_A角度曲線_M" hidden="1">#REF!</definedName>
    <definedName name="_5__123Graph_BChart_3" localSheetId="3" hidden="1">[1]生人台帳!#REF!</definedName>
    <definedName name="_5__123Graph_BChart_3" localSheetId="0" hidden="1">[1]生人台帳!#REF!</definedName>
    <definedName name="_5__123Graph_BChart_3" localSheetId="5" hidden="1">[1]生人台帳!#REF!</definedName>
    <definedName name="_5__123Graph_BChart_3" localSheetId="7" hidden="1">[1]生人台帳!#REF!</definedName>
    <definedName name="_5__123Graph_BChart_3" localSheetId="1" hidden="1">[1]生人台帳!#REF!</definedName>
    <definedName name="_5__123Graph_BChart_3" hidden="1">#REF!</definedName>
    <definedName name="_5__123Graph_XC04C_ALL_T1" hidden="1">#REF!</definedName>
    <definedName name="_50_?_?_?" localSheetId="11" hidden="1">{#N/A,#N/A,FALSE,"IPEC Stair Step";#N/A,#N/A,FALSE,"Overview";#N/A,#N/A,FALSE,"Supporting Explanations"}</definedName>
    <definedName name="_50_?_?_?" hidden="1">{#N/A,#N/A,FALSE,"IPEC Stair Step";#N/A,#N/A,FALSE,"Overview";#N/A,#N/A,FALSE,"Supporting Explanations"}</definedName>
    <definedName name="_50__123Graph_AC04C_FR_L2" localSheetId="11" hidden="1">#REF!</definedName>
    <definedName name="_50__123Graph_AC04C_FR_L2" hidden="1">#REF!</definedName>
    <definedName name="_50__123Graph_Aｸﾞﾗﾌ_1" hidden="1">#REF!</definedName>
    <definedName name="_50__123Graph_Aｸﾞﾗﾌ_2" hidden="1">#REF!</definedName>
    <definedName name="_50__123Graph_Aｸﾞﾗﾌ_6" hidden="1">#REF!</definedName>
    <definedName name="_50__123Graph_Bｸﾞﾗﾌ_1" hidden="1">#REF!</definedName>
    <definedName name="_50__123Graph_Bｸﾞﾗﾌ_4" hidden="1">#REF!</definedName>
    <definedName name="_50__123Graph_Fｸﾞﾗﾌ_3" hidden="1">#REF!</definedName>
    <definedName name="_50__123Graph_LBL_AC04C_FR_L1" hidden="1">#N/A</definedName>
    <definedName name="_50__123Graph_LBL_AC04C_FR_T2" localSheetId="11" hidden="1">#REF!</definedName>
    <definedName name="_50__123Graph_LBL_AC04C_FR_T2" hidden="1">#REF!</definedName>
    <definedName name="_50__123Graph_XC04C_ALL_T2" localSheetId="11" hidden="1">#REF!</definedName>
    <definedName name="_50__123Graph_XC04C_ALL_T2" hidden="1">#REF!</definedName>
    <definedName name="_50__123Graph_XC04C_FR_T2" localSheetId="11" hidden="1">#REF!</definedName>
    <definedName name="_50__123Graph_XC04C_FR_T2" hidden="1">#REF!</definedName>
    <definedName name="_50__123Graph_XU_C" hidden="1">#REF!</definedName>
    <definedName name="_50__123Graph_Xｸﾞﾗﾌ_5" hidden="1">#REF!</definedName>
    <definedName name="_51__123Graph_AC04C_FR_T1" localSheetId="11" hidden="1">#REF!</definedName>
    <definedName name="_51__123Graph_AC04C_FR_T1" hidden="1">#REF!</definedName>
    <definedName name="_51__123Graph_Aｸﾞﾗﾌ_ጻ" hidden="1">#REF!</definedName>
    <definedName name="_51__123Graph_Cｸﾞﾗﾌ_3" hidden="1">#REF!</definedName>
    <definedName name="_51__123Graph_LBL_AC04C_FF_T" localSheetId="2" hidden="1">[13]MOTO?</definedName>
    <definedName name="_51__123Graph_LBL_AC04C_FF_T" localSheetId="9" hidden="1">[13]MOTO?</definedName>
    <definedName name="_51__123Graph_LBL_AC04C_FF_T" localSheetId="5" hidden="1">[13]MOTO?</definedName>
    <definedName name="_51__123Graph_LBL_AC04C_FF_T" localSheetId="7" hidden="1">[13]MOTO?</definedName>
    <definedName name="_51__123Graph_LBL_AC04C_FF_T" hidden="1">[13]MOTO?</definedName>
    <definedName name="_51__123Graph_LBL_AC04C_FR_L2" hidden="1">#N/A</definedName>
    <definedName name="_51__123Graph_LBL_AC04C_FR_T2" hidden="1">#REF!</definedName>
    <definedName name="_51__123Graph_XC04C_ALL_T1" hidden="1">#REF!</definedName>
    <definedName name="_51__123Graph_XT_UP" localSheetId="11" hidden="1">#REF!</definedName>
    <definedName name="_51__123Graph_XT_UP" hidden="1">#REF!</definedName>
    <definedName name="_51__123Graph_Xグラフ_2" hidden="1">#REF!</definedName>
    <definedName name="_51__123Graph_Xｸﾞﾗﾌ_ጻ" hidden="1">#REF!</definedName>
    <definedName name="_52__123Graph_AC04C_ALL_T2" localSheetId="11" hidden="1">#REF!</definedName>
    <definedName name="_52__123Graph_AC04C_ALL_T2" hidden="1">#REF!</definedName>
    <definedName name="_52__123Graph_AC04C_FR_T2" localSheetId="11" hidden="1">#REF!</definedName>
    <definedName name="_52__123Graph_AC04C_FR_T2" hidden="1">#REF!</definedName>
    <definedName name="_52__123Graph_Aｸﾞﾗﾌ_1" localSheetId="11" hidden="1">#REF!</definedName>
    <definedName name="_52__123Graph_Aｸﾞﾗﾌ_1" hidden="1">#REF!</definedName>
    <definedName name="_52__123Graph_Aｸﾞﾗﾌ_3" hidden="1">#REF!</definedName>
    <definedName name="_52__123Graph_Bｸﾞﾗﾌ_3" hidden="1">#REF!</definedName>
    <definedName name="_52__123Graph_Dｸﾞﾗﾌ_3" hidden="1">#REF!</definedName>
    <definedName name="_52__123Graph_LBL_AC04C_FF_T" hidden="1">#REF!</definedName>
    <definedName name="_52__123Graph_LBL_AC04C_FR_T1" hidden="1">#N/A</definedName>
    <definedName name="_52__123Graph_XC04C_ALL_T1" localSheetId="11" hidden="1">#REF!</definedName>
    <definedName name="_52__123Graph_XC04C_ALL_T1" hidden="1">#REF!</definedName>
    <definedName name="_52__123Graph_XC04C_ALL_T2" hidden="1">#REF!</definedName>
    <definedName name="_52__123Graph_XC04C_FF_L" localSheetId="11" hidden="1">#REF!</definedName>
    <definedName name="_52__123Graph_XC04C_FF_L" hidden="1">#REF!</definedName>
    <definedName name="_52__123Graph_XU_C" localSheetId="11" hidden="1">#REF!</definedName>
    <definedName name="_52__123Graph_XU_C" hidden="1">#REF!</definedName>
    <definedName name="_52__123Graph_X角度曲線_M" hidden="1">#REF!</definedName>
    <definedName name="_53___123Graph_Aｸﾞﾗﾌ_ጻ" hidden="1">#REF!</definedName>
    <definedName name="_53__123Graph_AC04C_ALL_T2" localSheetId="2" hidden="1">[2]MOTO?</definedName>
    <definedName name="_53__123Graph_AC04C_ALL_T2" localSheetId="9" hidden="1">[2]MOTO?</definedName>
    <definedName name="_53__123Graph_AC04C_ALL_T2" localSheetId="5" hidden="1">[2]MOTO?</definedName>
    <definedName name="_53__123Graph_AC04C_ALL_T2" localSheetId="7" hidden="1">[2]MOTO?</definedName>
    <definedName name="_53__123Graph_AC04C_ALL_T2" hidden="1">[2]MOTO?</definedName>
    <definedName name="_53__123Graph_Aｸﾞﾗﾌ_4" hidden="1">#REF!</definedName>
    <definedName name="_53__123Graph_A圖表_2" hidden="1">#REF!</definedName>
    <definedName name="_53__123Graph_Bｸﾞﾗﾌ_4" hidden="1">#REF!</definedName>
    <definedName name="_53__123Graph_Eｸﾞﾗﾌ_3" hidden="1">#REF!</definedName>
    <definedName name="_53__123Graph_LBL_AC04C_FF_L" localSheetId="11" hidden="1">#REF!</definedName>
    <definedName name="_53__123Graph_LBL_AC04C_FF_L" hidden="1">#REF!</definedName>
    <definedName name="_53__123Graph_LBL_AC04C_FR_T2" hidden="1">#N/A</definedName>
    <definedName name="_53__123Graph_XC04C_FF_L" hidden="1">#REF!</definedName>
    <definedName name="_53__123Graph_Xグラフ_2" localSheetId="11" hidden="1">#REF!</definedName>
    <definedName name="_53__123Graph_Xグラフ_2" hidden="1">#REF!</definedName>
    <definedName name="_54___123Graph_Aｸﾞﾗﾌ_1" hidden="1">#REF!</definedName>
    <definedName name="_54__123Graph_Aｸﾞﾗﾌ_5" hidden="1">#REF!</definedName>
    <definedName name="_54__123Graph_Bｸﾞﾗﾌ_1" hidden="1">#REF!</definedName>
    <definedName name="_54__123Graph_Cｸﾞﾗﾌ_3" hidden="1">#REF!</definedName>
    <definedName name="_54__123Graph_Fｸﾞﾗﾌ_3" hidden="1">#REF!</definedName>
    <definedName name="_54__123Graph_LBL_AC04C_FF_T" localSheetId="11" hidden="1">#REF!</definedName>
    <definedName name="_54__123Graph_LBL_AC04C_FF_T" hidden="1">#REF!</definedName>
    <definedName name="_54__123Graph_LBL_AC04C_FR_L1" localSheetId="2" hidden="1">[13]MOTO?</definedName>
    <definedName name="_54__123Graph_LBL_AC04C_FR_L1" localSheetId="9" hidden="1">[13]MOTO?</definedName>
    <definedName name="_54__123Graph_LBL_AC04C_FR_L1" localSheetId="5" hidden="1">[13]MOTO?</definedName>
    <definedName name="_54__123Graph_LBL_AC04C_FR_L1" localSheetId="7" hidden="1">[13]MOTO?</definedName>
    <definedName name="_54__123Graph_LBL_AC04C_FR_L1" hidden="1">[13]MOTO?</definedName>
    <definedName name="_54__123Graph_XC04C_ALL_T1" hidden="1">#N/A</definedName>
    <definedName name="_54__123Graph_XC04C_ALL_T2" localSheetId="11" hidden="1">#REF!</definedName>
    <definedName name="_54__123Graph_XC04C_ALL_T2" hidden="1">#REF!</definedName>
    <definedName name="_54__123Graph_XC04C_FF_T" localSheetId="11" hidden="1">#REF!</definedName>
    <definedName name="_54__123Graph_XC04C_FF_T" hidden="1">#REF!</definedName>
    <definedName name="_54__123Graph_X角度曲線_M" localSheetId="11" hidden="1">#REF!</definedName>
    <definedName name="_54__123Graph_X角度曲線_M" hidden="1">#REF!</definedName>
    <definedName name="_55_????????" localSheetId="11" hidden="1">{#N/A,#N/A,FALSE,"IPEC Stair Step";#N/A,#N/A,FALSE,"Overview";#N/A,#N/A,FALSE,"Supporting Explanations"}</definedName>
    <definedName name="_55_????????" hidden="1">{#N/A,#N/A,FALSE,"IPEC Stair Step";#N/A,#N/A,FALSE,"Overview";#N/A,#N/A,FALSE,"Supporting Explanations"}</definedName>
    <definedName name="_55__123Graph_AC04C_FF_L" localSheetId="11" hidden="1">#REF!</definedName>
    <definedName name="_55__123Graph_AC04C_FF_L" hidden="1">#REF!</definedName>
    <definedName name="_55__123Graph_Aｸﾞﾗﾌ_6" hidden="1">#REF!</definedName>
    <definedName name="_55__123Graph_Bｸﾞﾗﾌ_1" hidden="1">#REF!</definedName>
    <definedName name="_55__123Graph_Dｸﾞﾗﾌ_3" hidden="1">#REF!</definedName>
    <definedName name="_55__123Graph_LBL_AC04C_FF_L" localSheetId="2" hidden="1">[37]MOTO?</definedName>
    <definedName name="_55__123Graph_LBL_AC04C_FF_L" localSheetId="9" hidden="1">[37]MOTO?</definedName>
    <definedName name="_55__123Graph_LBL_AC04C_FF_L" localSheetId="5" hidden="1">[37]MOTO?</definedName>
    <definedName name="_55__123Graph_LBL_AC04C_FF_L" localSheetId="7" hidden="1">[37]MOTO?</definedName>
    <definedName name="_55__123Graph_LBL_AC04C_FF_L" hidden="1">[37]MOTO?</definedName>
    <definedName name="_55__123Graph_LBL_AC04C_FR_L1" localSheetId="11" hidden="1">#REF!</definedName>
    <definedName name="_55__123Graph_LBL_AC04C_FR_L1" hidden="1">#REF!</definedName>
    <definedName name="_55__123Graph_XC04C_ALL_T2" hidden="1">#N/A</definedName>
    <definedName name="_55__123Graph_XC04C_FR_L1" hidden="1">#REF!</definedName>
    <definedName name="_56__123Graph_Aｸﾞﾗﾌ_4" hidden="1">#REF!</definedName>
    <definedName name="_56__123Graph_Eｸﾞﾗﾌ_3" hidden="1">#REF!</definedName>
    <definedName name="_56__123Graph_LBL_AC04C_FF_T" localSheetId="2" hidden="1">[37]MOTO?</definedName>
    <definedName name="_56__123Graph_LBL_AC04C_FF_T" localSheetId="9" hidden="1">[37]MOTO?</definedName>
    <definedName name="_56__123Graph_LBL_AC04C_FF_T" localSheetId="5" hidden="1">[37]MOTO?</definedName>
    <definedName name="_56__123Graph_LBL_AC04C_FF_T" localSheetId="7" hidden="1">[37]MOTO?</definedName>
    <definedName name="_56__123Graph_LBL_AC04C_FF_T" hidden="1">[37]MOTO?</definedName>
    <definedName name="_56__123Graph_LBL_AC04C_FR_L1" hidden="1">#REF!</definedName>
    <definedName name="_56__123Graph_LBL_AC04C_FR_L2" localSheetId="11" hidden="1">#REF!</definedName>
    <definedName name="_56__123Graph_LBL_AC04C_FR_L2" hidden="1">#REF!</definedName>
    <definedName name="_56__123Graph_XC04C_FF_L" localSheetId="11" hidden="1">#REF!</definedName>
    <definedName name="_56__123Graph_XC04C_FF_L" hidden="1">#REF!</definedName>
    <definedName name="_56__123Graph_XC04C_FR_L1" localSheetId="11" hidden="1">#REF!</definedName>
    <definedName name="_56__123Graph_XC04C_FR_L1" hidden="1">#REF!</definedName>
    <definedName name="_56__123Graph_XC04C_FR_L2" hidden="1">#REF!</definedName>
    <definedName name="_57___123Graph_Aｸﾞﾗﾌ_2" hidden="1">#REF!</definedName>
    <definedName name="_57__123Graph_Aｸﾞﾗﾌ_3" hidden="1">#REF!</definedName>
    <definedName name="_57__123Graph_Aｸﾞﾗﾌ_5" hidden="1">#REF!</definedName>
    <definedName name="_57__123Graph_Bｸﾞﾗﾌ_1" hidden="1">#REF!</definedName>
    <definedName name="_57__123Graph_Fｸﾞﾗﾌ_3" hidden="1">#REF!</definedName>
    <definedName name="_57__123Graph_LBL_AC04C_FR_L1" localSheetId="2" hidden="1">[37]MOTO?</definedName>
    <definedName name="_57__123Graph_LBL_AC04C_FR_L1" localSheetId="9" hidden="1">[37]MOTO?</definedName>
    <definedName name="_57__123Graph_LBL_AC04C_FR_L1" localSheetId="5" hidden="1">[37]MOTO?</definedName>
    <definedName name="_57__123Graph_LBL_AC04C_FR_L1" localSheetId="7" hidden="1">[37]MOTO?</definedName>
    <definedName name="_57__123Graph_LBL_AC04C_FR_L1" hidden="1">[37]MOTO?</definedName>
    <definedName name="_57__123Graph_LBL_AC04C_FR_L2" localSheetId="2" hidden="1">[13]MOTO?</definedName>
    <definedName name="_57__123Graph_LBL_AC04C_FR_L2" localSheetId="9" hidden="1">[13]MOTO?</definedName>
    <definedName name="_57__123Graph_LBL_AC04C_FR_L2" localSheetId="5" hidden="1">[13]MOTO?</definedName>
    <definedName name="_57__123Graph_LBL_AC04C_FR_L2" localSheetId="7" hidden="1">[13]MOTO?</definedName>
    <definedName name="_57__123Graph_LBL_AC04C_FR_L2" hidden="1">[13]MOTO?</definedName>
    <definedName name="_57__123Graph_LBL_AC04C_FR_T1" localSheetId="11" hidden="1">#REF!</definedName>
    <definedName name="_57__123Graph_LBL_AC04C_FR_T1" hidden="1">#REF!</definedName>
    <definedName name="_57__123Graph_XC04C_ALL_T2" hidden="1">#REF!</definedName>
    <definedName name="_57__123Graph_XC04C_FF_L" hidden="1">#REF!</definedName>
    <definedName name="_57__123Graph_XC04C_FF_T" hidden="1">#N/A</definedName>
    <definedName name="_57__123Graph_XC04C_FR_T1" hidden="1">#REF!</definedName>
    <definedName name="_58__123Graph_AC04C_FF_T" localSheetId="11" hidden="1">#REF!</definedName>
    <definedName name="_58__123Graph_AC04C_FF_T" hidden="1">#REF!</definedName>
    <definedName name="_58__123Graph_Aｸﾞﾗﾌ_3" hidden="1">#REF!</definedName>
    <definedName name="_58__123Graph_Aｸﾞﾗﾌ_6" hidden="1">#REF!</definedName>
    <definedName name="_58__123Graph_LBL_AC04C_FR_L2" localSheetId="2" hidden="1">[37]MOTO?</definedName>
    <definedName name="_58__123Graph_LBL_AC04C_FR_L2" localSheetId="9" hidden="1">[37]MOTO?</definedName>
    <definedName name="_58__123Graph_LBL_AC04C_FR_L2" localSheetId="5" hidden="1">[37]MOTO?</definedName>
    <definedName name="_58__123Graph_LBL_AC04C_FR_L2" localSheetId="7" hidden="1">[37]MOTO?</definedName>
    <definedName name="_58__123Graph_LBL_AC04C_FR_L2" hidden="1">[37]MOTO?</definedName>
    <definedName name="_58__123Graph_LBL_AC04C_FR_T2" localSheetId="11" hidden="1">#REF!</definedName>
    <definedName name="_58__123Graph_LBL_AC04C_FR_T2" hidden="1">#REF!</definedName>
    <definedName name="_58__123Graph_XC04C_FF_T" localSheetId="11" hidden="1">#REF!</definedName>
    <definedName name="_58__123Graph_XC04C_FF_T" hidden="1">#REF!</definedName>
    <definedName name="_58__123Graph_XC04C_FR_L1" hidden="1">#N/A</definedName>
    <definedName name="_58__123Graph_XC04C_FR_L2" localSheetId="11" hidden="1">#REF!</definedName>
    <definedName name="_58__123Graph_XC04C_FR_L2" hidden="1">#REF!</definedName>
    <definedName name="_58__123Graph_XC04C_FR_T2" hidden="1">#REF!</definedName>
    <definedName name="_59___123Graph_Xｸﾞﾗﾌ_ጻ" hidden="1">#REF!</definedName>
    <definedName name="_59__123Graph_Bｸﾞﾗﾌ_3" hidden="1">#REF!</definedName>
    <definedName name="_59__123Graph_LBL_AC04C_FR_T1" localSheetId="2" hidden="1">[37]MOTO?</definedName>
    <definedName name="_59__123Graph_LBL_AC04C_FR_T1" localSheetId="9" hidden="1">[37]MOTO?</definedName>
    <definedName name="_59__123Graph_LBL_AC04C_FR_T1" localSheetId="5" hidden="1">[37]MOTO?</definedName>
    <definedName name="_59__123Graph_LBL_AC04C_FR_T1" localSheetId="7" hidden="1">[37]MOTO?</definedName>
    <definedName name="_59__123Graph_LBL_AC04C_FR_T1" hidden="1">[37]MOTO?</definedName>
    <definedName name="_59__123Graph_XC04C_ALL_T1" localSheetId="11" hidden="1">#REF!</definedName>
    <definedName name="_59__123Graph_XC04C_ALL_T1" hidden="1">#REF!</definedName>
    <definedName name="_59__123Graph_XC04C_FR_L2" hidden="1">#N/A</definedName>
    <definedName name="_59__123Graph_XT_UP" hidden="1">#REF!</definedName>
    <definedName name="_6_???" localSheetId="11" hidden="1">{#N/A,#N/A,FALSE,"IPEC Stair Step";#N/A,#N/A,FALSE,"Overview";#N/A,#N/A,FALSE,"Supporting Explanations"}</definedName>
    <definedName name="_6_???" hidden="1">{#N/A,#N/A,FALSE,"IPEC Stair Step";#N/A,#N/A,FALSE,"Overview";#N/A,#N/A,FALSE,"Supporting Explanations"}</definedName>
    <definedName name="_6_????" hidden="1">{#N/A,#N/A,FALSE,"IPEC Stair Step";#N/A,#N/A,FALSE,"Overview";#N/A,#N/A,FALSE,"Supporting Explanations"}</definedName>
    <definedName name="_6_????????" localSheetId="11" hidden="1">{#N/A,#N/A,FALSE,"IPEC Stair Step";#N/A,#N/A,FALSE,"Overview";#N/A,#N/A,FALSE,"Supporting Explanations"}</definedName>
    <definedName name="_6_????????" hidden="1">{#N/A,#N/A,FALSE,"IPEC Stair Step";#N/A,#N/A,FALSE,"Overview";#N/A,#N/A,FALSE,"Supporting Explanations"}</definedName>
    <definedName name="_6_?_?_?" localSheetId="3" hidden="1">{#N/A,#N/A,FALSE,"IPEC Stair Step";#N/A,#N/A,FALSE,"Overview";#N/A,#N/A,FALSE,"Supporting Explanations"}</definedName>
    <definedName name="_6_?_?_?" localSheetId="8" hidden="1">{#N/A,#N/A,FALSE,"IPEC Stair Step";#N/A,#N/A,FALSE,"Overview";#N/A,#N/A,FALSE,"Supporting Explanations"}</definedName>
    <definedName name="_6_?_?_?" localSheetId="0" hidden="1">{#N/A,#N/A,FALSE,"IPEC Stair Step";#N/A,#N/A,FALSE,"Overview";#N/A,#N/A,FALSE,"Supporting Explanations"}</definedName>
    <definedName name="_6_?_?_?" localSheetId="11" hidden="1">{#N/A,#N/A,FALSE,"IPEC Stair Step";#N/A,#N/A,FALSE,"Overview";#N/A,#N/A,FALSE,"Supporting Explanations"}</definedName>
    <definedName name="_6_?_?_?" localSheetId="5" hidden="1">{#N/A,#N/A,FALSE,"IPEC Stair Step";#N/A,#N/A,FALSE,"Overview";#N/A,#N/A,FALSE,"Supporting Explanations"}</definedName>
    <definedName name="_6_?_?_?" localSheetId="7" hidden="1">{#N/A,#N/A,FALSE,"IPEC Stair Step";#N/A,#N/A,FALSE,"Overview";#N/A,#N/A,FALSE,"Supporting Explanations"}</definedName>
    <definedName name="_6_?_?_?" localSheetId="1" hidden="1">{#N/A,#N/A,FALSE,"IPEC Stair Step";#N/A,#N/A,FALSE,"Overview";#N/A,#N/A,FALSE,"Supporting Explanations"}</definedName>
    <definedName name="_6_?_?_?" hidden="1">{#N/A,#N/A,FALSE,"IPEC Stair Step";#N/A,#N/A,FALSE,"Overview";#N/A,#N/A,FALSE,"Supporting Explanations"}</definedName>
    <definedName name="_6__123Graph_AC04C_ALL_L1" localSheetId="11" hidden="1">#REF!</definedName>
    <definedName name="_6__123Graph_AC04C_ALL_L1" hidden="1">#REF!</definedName>
    <definedName name="_6__123Graph_AC04C_ALL_L2" hidden="1">#REF!</definedName>
    <definedName name="_6__123Graph_AC04C_ALL_T1" localSheetId="2" hidden="1">[22]MOTO?</definedName>
    <definedName name="_6__123Graph_AC04C_ALL_T1" localSheetId="9" hidden="1">[22]MOTO?</definedName>
    <definedName name="_6__123Graph_AC04C_ALL_T1" localSheetId="5" hidden="1">[22]MOTO?</definedName>
    <definedName name="_6__123Graph_AC04C_ALL_T1" localSheetId="7" hidden="1">[22]MOTO?</definedName>
    <definedName name="_6__123Graph_AC04C_ALL_T1" hidden="1">[22]MOTO?</definedName>
    <definedName name="_6__123Graph_AC04C_ALL_T2" hidden="1">#REF!</definedName>
    <definedName name="_6__123Graph_AC04C_FF_L" localSheetId="2" hidden="1">[9]MOTO?</definedName>
    <definedName name="_6__123Graph_AC04C_FF_L" localSheetId="9" hidden="1">[9]MOTO?</definedName>
    <definedName name="_6__123Graph_AC04C_FF_L" localSheetId="5" hidden="1">[9]MOTO?</definedName>
    <definedName name="_6__123Graph_AC04C_FF_L" localSheetId="7" hidden="1">[9]MOTO?</definedName>
    <definedName name="_6__123Graph_AC04C_FF_L" hidden="1">[9]MOTO?</definedName>
    <definedName name="_6__123Graph_AC04C_FF_T" hidden="1">#REF!</definedName>
    <definedName name="_6__123Graph_AT_UP" hidden="1">#REF!</definedName>
    <definedName name="_6__123Graph_BChart_4" localSheetId="3" hidden="1">[1]生人台帳!#REF!</definedName>
    <definedName name="_6__123Graph_BChart_4" localSheetId="0" hidden="1">[1]生人台帳!#REF!</definedName>
    <definedName name="_6__123Graph_BChart_4" localSheetId="5" hidden="1">[1]生人台帳!#REF!</definedName>
    <definedName name="_6__123Graph_BChart_4" localSheetId="7" hidden="1">[1]生人台帳!#REF!</definedName>
    <definedName name="_6__123Graph_BChart_4" localSheetId="1" hidden="1">[1]生人台帳!#REF!</definedName>
    <definedName name="_6__123Graph_BChart_4" hidden="1">#REF!</definedName>
    <definedName name="_6__123Graph_LBL_AC04C_FR_L2" hidden="1">#REF!</definedName>
    <definedName name="_6__123Graph_XC04C_ALL_T2" hidden="1">#REF!</definedName>
    <definedName name="_6__123Graph_XT_UP" hidden="1">#REF!</definedName>
    <definedName name="_60_?_?_?" localSheetId="11" hidden="1">{#N/A,#N/A,FALSE,"IPEC Stair Step";#N/A,#N/A,FALSE,"Overview";#N/A,#N/A,FALSE,"Supporting Explanations"}</definedName>
    <definedName name="_60_?_?_?" hidden="1">{#N/A,#N/A,FALSE,"IPEC Stair Step";#N/A,#N/A,FALSE,"Overview";#N/A,#N/A,FALSE,"Supporting Explanations"}</definedName>
    <definedName name="_60___123Graph_Xｸﾞﾗﾌ_1" hidden="1">#REF!</definedName>
    <definedName name="_60__123Graph_Bｸﾞﾗﾌ_4" hidden="1">#REF!</definedName>
    <definedName name="_60__123Graph_LBL_AC04C_FR_L2" hidden="1">#REF!</definedName>
    <definedName name="_60__123Graph_LBL_AC04C_FR_T1" localSheetId="2" hidden="1">[13]MOTO?</definedName>
    <definedName name="_60__123Graph_LBL_AC04C_FR_T1" localSheetId="9" hidden="1">[13]MOTO?</definedName>
    <definedName name="_60__123Graph_LBL_AC04C_FR_T1" localSheetId="5" hidden="1">[13]MOTO?</definedName>
    <definedName name="_60__123Graph_LBL_AC04C_FR_T1" localSheetId="7" hidden="1">[13]MOTO?</definedName>
    <definedName name="_60__123Graph_LBL_AC04C_FR_T1" hidden="1">[13]MOTO?</definedName>
    <definedName name="_60__123Graph_LBL_AC04C_FR_T2" localSheetId="2" hidden="1">[37]MOTO?</definedName>
    <definedName name="_60__123Graph_LBL_AC04C_FR_T2" localSheetId="9" hidden="1">[37]MOTO?</definedName>
    <definedName name="_60__123Graph_LBL_AC04C_FR_T2" localSheetId="5" hidden="1">[37]MOTO?</definedName>
    <definedName name="_60__123Graph_LBL_AC04C_FR_T2" localSheetId="7" hidden="1">[37]MOTO?</definedName>
    <definedName name="_60__123Graph_LBL_AC04C_FR_T2" hidden="1">[37]MOTO?</definedName>
    <definedName name="_60__123Graph_XC04C_ALL_T2" localSheetId="11" hidden="1">#REF!</definedName>
    <definedName name="_60__123Graph_XC04C_ALL_T2" hidden="1">#REF!</definedName>
    <definedName name="_60__123Graph_XC04C_FF_L" hidden="1">#REF!</definedName>
    <definedName name="_60__123Graph_XC04C_FF_T" hidden="1">#REF!</definedName>
    <definedName name="_60__123Graph_XC04C_FR_L1" localSheetId="11" hidden="1">#REF!</definedName>
    <definedName name="_60__123Graph_XC04C_FR_L1" hidden="1">#REF!</definedName>
    <definedName name="_60__123Graph_XC04C_FR_T1" localSheetId="11" hidden="1">#REF!</definedName>
    <definedName name="_60__123Graph_XC04C_FR_T1" hidden="1">#REF!</definedName>
    <definedName name="_60__123Graph_XU_C" hidden="1">#REF!</definedName>
    <definedName name="_61___123Graph_Aｸﾞﾗﾌ_3" hidden="1">#REF!</definedName>
    <definedName name="_61__123Graph_AC04C_FF_L" localSheetId="2" hidden="1">[2]MOTO?</definedName>
    <definedName name="_61__123Graph_AC04C_FF_L" localSheetId="9" hidden="1">[2]MOTO?</definedName>
    <definedName name="_61__123Graph_AC04C_FF_L" localSheetId="5" hidden="1">[2]MOTO?</definedName>
    <definedName name="_61__123Graph_AC04C_FF_L" localSheetId="7" hidden="1">[2]MOTO?</definedName>
    <definedName name="_61__123Graph_AC04C_FF_L" hidden="1">[2]MOTO?</definedName>
    <definedName name="_61__123Graph_AC04C_FR_L1" localSheetId="11" hidden="1">#REF!</definedName>
    <definedName name="_61__123Graph_AC04C_FR_L1" hidden="1">#REF!</definedName>
    <definedName name="_61__123Graph_Aｸﾞﾗﾌ_4" hidden="1">#REF!</definedName>
    <definedName name="_61__123Graph_Cｸﾞﾗﾌ_3" hidden="1">#REF!</definedName>
    <definedName name="_61__123Graph_XC04C_FF_L" localSheetId="11" hidden="1">#REF!</definedName>
    <definedName name="_61__123Graph_XC04C_FF_L" hidden="1">#REF!</definedName>
    <definedName name="_61__123Graph_XC04C_FR_T2" hidden="1">#N/A</definedName>
    <definedName name="_61__123Graph_Xｸﾞﾗﾌ_1" hidden="1">#REF!</definedName>
    <definedName name="_61__123Graph_Xグラフ_2" hidden="1">#REF!</definedName>
    <definedName name="_61__123Graph_Xｸﾞﾗﾌ_ጻ" hidden="1">#REF!</definedName>
    <definedName name="_62___123Graph_Aｸﾞﾗﾌ_4" hidden="1">#REF!</definedName>
    <definedName name="_62__123Graph_Aｸﾞﾗﾌ_4" hidden="1">#REF!</definedName>
    <definedName name="_62__123Graph_Aｸﾞﾗﾌ_5" hidden="1">#REF!</definedName>
    <definedName name="_62__123Graph_Bｸﾞﾗﾌ_1" hidden="1">#REF!</definedName>
    <definedName name="_62__123Graph_Bｸﾞﾗﾌ_2" hidden="1">#REF!</definedName>
    <definedName name="_62__123Graph_Dｸﾞﾗﾌ_3" hidden="1">#REF!</definedName>
    <definedName name="_62__123Graph_XC04C_FF_T" localSheetId="11" hidden="1">#REF!</definedName>
    <definedName name="_62__123Graph_XC04C_FF_T" hidden="1">#REF!</definedName>
    <definedName name="_62__123Graph_XC04C_FR_L2" localSheetId="11" hidden="1">#REF!</definedName>
    <definedName name="_62__123Graph_XC04C_FR_L2" hidden="1">#REF!</definedName>
    <definedName name="_62__123Graph_XC04C_FR_T2" localSheetId="11" hidden="1">#REF!</definedName>
    <definedName name="_62__123Graph_XC04C_FR_T2" hidden="1">#REF!</definedName>
    <definedName name="_62__123Graph_XT_UP" hidden="1">#N/A</definedName>
    <definedName name="_62__123Graph_Xｸﾞﾗﾌ_1" hidden="1">#REF!</definedName>
    <definedName name="_62__123Graph_X角度曲線_M" hidden="1">#REF!</definedName>
    <definedName name="_63___123Graph_Aｸﾞﾗﾌ_5" hidden="1">#REF!</definedName>
    <definedName name="_63___123Graph_Xｸﾞﾗﾌ_4" hidden="1">#REF!</definedName>
    <definedName name="_63__123Graph_Aｸﾞﾗﾌ_5" hidden="1">#REF!</definedName>
    <definedName name="_63__123Graph_Aｸﾞﾗﾌ_6" hidden="1">#REF!</definedName>
    <definedName name="_63__123Graph_Bｸﾞﾗﾌ_2" hidden="1">#REF!</definedName>
    <definedName name="_63__123Graph_Eｸﾞﾗﾌ_3" hidden="1">#REF!</definedName>
    <definedName name="_63__123Graph_LBL_AC04C_FR_T2" localSheetId="2" hidden="1">[13]MOTO?</definedName>
    <definedName name="_63__123Graph_LBL_AC04C_FR_T2" localSheetId="9" hidden="1">[13]MOTO?</definedName>
    <definedName name="_63__123Graph_LBL_AC04C_FR_T2" localSheetId="5" hidden="1">[13]MOTO?</definedName>
    <definedName name="_63__123Graph_LBL_AC04C_FR_T2" localSheetId="7" hidden="1">[13]MOTO?</definedName>
    <definedName name="_63__123Graph_LBL_AC04C_FR_T2" hidden="1">[13]MOTO?</definedName>
    <definedName name="_63__123Graph_LBL_A圖表_1" hidden="1">#REF!</definedName>
    <definedName name="_63__123Graph_XC04C_FF_T" hidden="1">#REF!</definedName>
    <definedName name="_63__123Graph_XC04C_FR_L1" localSheetId="11" hidden="1">#REF!</definedName>
    <definedName name="_63__123Graph_XC04C_FR_L1" hidden="1">#REF!</definedName>
    <definedName name="_63__123Graph_XU_C" hidden="1">#N/A</definedName>
    <definedName name="_64___123Graph_Aｸﾞﾗﾌ_6" hidden="1">#REF!</definedName>
    <definedName name="_64___123Graph_Xｸﾞﾗﾌ_5" hidden="1">#REF!</definedName>
    <definedName name="_64__123Graph_AC04C_ALL_L1" localSheetId="11" hidden="1">#REF!</definedName>
    <definedName name="_64__123Graph_AC04C_ALL_L1" hidden="1">#REF!</definedName>
    <definedName name="_64__123Graph_AC04C_FR_L2" localSheetId="11" hidden="1">#REF!</definedName>
    <definedName name="_64__123Graph_AC04C_FR_L2" hidden="1">#REF!</definedName>
    <definedName name="_64__123Graph_Aｸﾞﾗﾌ_6" hidden="1">#REF!</definedName>
    <definedName name="_64__123Graph_Cｸﾞﾗﾌ_1" hidden="1">#REF!</definedName>
    <definedName name="_64__123Graph_Fｸﾞﾗﾌ_3" hidden="1">#REF!</definedName>
    <definedName name="_64__123Graph_LBL_AC04C_FR_T1" hidden="1">#REF!</definedName>
    <definedName name="_64__123Graph_X___v_Ò_­¸Þ×Ì" hidden="1">#N/A</definedName>
    <definedName name="_64__123Graph_XC04C_ALL_T1" localSheetId="2" hidden="1">[37]MOTO?</definedName>
    <definedName name="_64__123Graph_XC04C_ALL_T1" localSheetId="9" hidden="1">[37]MOTO?</definedName>
    <definedName name="_64__123Graph_XC04C_ALL_T1" localSheetId="5" hidden="1">[37]MOTO?</definedName>
    <definedName name="_64__123Graph_XC04C_ALL_T1" localSheetId="7" hidden="1">[37]MOTO?</definedName>
    <definedName name="_64__123Graph_XC04C_ALL_T1" hidden="1">[37]MOTO?</definedName>
    <definedName name="_64__123Graph_XC04C_FR_L2" localSheetId="11" hidden="1">#REF!</definedName>
    <definedName name="_64__123Graph_XC04C_FR_L2" hidden="1">#REF!</definedName>
    <definedName name="_64__123Graph_XC04C_FR_T1" localSheetId="11" hidden="1">#REF!</definedName>
    <definedName name="_64__123Graph_XC04C_FR_T1" hidden="1">#REF!</definedName>
    <definedName name="_64__123Graph_XT_UP" localSheetId="11" hidden="1">#REF!</definedName>
    <definedName name="_64__123Graph_XT_UP" hidden="1">#REF!</definedName>
    <definedName name="_64__123Graph_Xｸﾞﾗﾌ_1" hidden="1">#REF!</definedName>
    <definedName name="_64__123Graph_Xｸﾞﾗﾌ_4" hidden="1">#REF!</definedName>
    <definedName name="_64__123Graph_Xｸﾞﾗﾌ_ጻ" hidden="1">#REF!</definedName>
    <definedName name="_64FY09_" localSheetId="3" hidden="1">{"SEPTEMBER PRINT",#N/A,FALSE,"INV_BKDN";"SEPTEMBER PRINT",#N/A,FALSE,"INV_BKDN"}</definedName>
    <definedName name="_64FY09_" localSheetId="8" hidden="1">{"SEPTEMBER PRINT",#N/A,FALSE,"INV_BKDN";"SEPTEMBER PRINT",#N/A,FALSE,"INV_BKDN"}</definedName>
    <definedName name="_64FY09_" localSheetId="0" hidden="1">{"SEPTEMBER PRINT",#N/A,FALSE,"INV_BKDN";"SEPTEMBER PRINT",#N/A,FALSE,"INV_BKDN"}</definedName>
    <definedName name="_64FY09_" localSheetId="5" hidden="1">{"SEPTEMBER PRINT",#N/A,FALSE,"INV_BKDN";"SEPTEMBER PRINT",#N/A,FALSE,"INV_BKDN"}</definedName>
    <definedName name="_64FY09_" localSheetId="7" hidden="1">{"SEPTEMBER PRINT",#N/A,FALSE,"INV_BKDN";"SEPTEMBER PRINT",#N/A,FALSE,"INV_BKDN"}</definedName>
    <definedName name="_64FY09_" localSheetId="1" hidden="1">{"SEPTEMBER PRINT",#N/A,FALSE,"INV_BKDN";"SEPTEMBER PRINT",#N/A,FALSE,"INV_BKDN"}</definedName>
    <definedName name="_64FY09_" hidden="1">{"SEPTEMBER PRINT",#N/A,FALSE,"INV_BKDN";"SEPTEMBER PRINT",#N/A,FALSE,"INV_BKDN"}</definedName>
    <definedName name="_65__123Graph_XC04C_ALL_T2" localSheetId="2" hidden="1">[37]MOTO?</definedName>
    <definedName name="_65__123Graph_XC04C_ALL_T2" localSheetId="9" hidden="1">[37]MOTO?</definedName>
    <definedName name="_65__123Graph_XC04C_ALL_T2" localSheetId="5" hidden="1">[37]MOTO?</definedName>
    <definedName name="_65__123Graph_XC04C_ALL_T2" localSheetId="7" hidden="1">[37]MOTO?</definedName>
    <definedName name="_65__123Graph_XC04C_ALL_T2" hidden="1">[37]MOTO?</definedName>
    <definedName name="_65__123Graph_XC04C_FR_T1" localSheetId="11" hidden="1">#REF!</definedName>
    <definedName name="_65__123Graph_XC04C_FR_T1" hidden="1">#REF!</definedName>
    <definedName name="_65__123Graph_Xｸﾞﾗﾌ_1" hidden="1">#REF!</definedName>
    <definedName name="_65__123Graph_Xｸﾞﾗﾌ_4" hidden="1">#REF!</definedName>
    <definedName name="_65__123Graph_Xｸﾞﾗﾌ_5" hidden="1">#REF!</definedName>
    <definedName name="_65__123Graph_Xｸﾞﾗﾌ_ጻ" hidden="1">#N/A</definedName>
    <definedName name="_66___123Graph_A圖表_2" hidden="1">#REF!</definedName>
    <definedName name="_66___123Graph_X圖表_2" hidden="1">#REF!</definedName>
    <definedName name="_66__123Graph_Aｸﾞﾗﾌ_ጻ" hidden="1">#REF!</definedName>
    <definedName name="_66__123Graph_XC04C_ALL_T1" localSheetId="2" hidden="1">[13]MOTO?</definedName>
    <definedName name="_66__123Graph_XC04C_ALL_T1" localSheetId="9" hidden="1">[13]MOTO?</definedName>
    <definedName name="_66__123Graph_XC04C_ALL_T1" localSheetId="5" hidden="1">[13]MOTO?</definedName>
    <definedName name="_66__123Graph_XC04C_ALL_T1" localSheetId="7" hidden="1">[13]MOTO?</definedName>
    <definedName name="_66__123Graph_XC04C_ALL_T1" hidden="1">[13]MOTO?</definedName>
    <definedName name="_66__123Graph_XC04C_FF_L" localSheetId="2" hidden="1">[37]MOTO?</definedName>
    <definedName name="_66__123Graph_XC04C_FF_L" localSheetId="9" hidden="1">[37]MOTO?</definedName>
    <definedName name="_66__123Graph_XC04C_FF_L" localSheetId="5" hidden="1">[37]MOTO?</definedName>
    <definedName name="_66__123Graph_XC04C_FF_L" localSheetId="7" hidden="1">[37]MOTO?</definedName>
    <definedName name="_66__123Graph_XC04C_FF_L" hidden="1">[37]MOTO?</definedName>
    <definedName name="_66__123Graph_XC04C_FR_L1" hidden="1">#REF!</definedName>
    <definedName name="_66__123Graph_XC04C_FR_L2" hidden="1">#REF!</definedName>
    <definedName name="_66__123Graph_XC04C_FR_T2" localSheetId="11" hidden="1">#REF!</definedName>
    <definedName name="_66__123Graph_XC04C_FR_T2" hidden="1">#REF!</definedName>
    <definedName name="_66__123Graph_XU_C" localSheetId="11" hidden="1">#REF!</definedName>
    <definedName name="_66__123Graph_XU_C" hidden="1">#REF!</definedName>
    <definedName name="_66__123Graph_Xｸﾞﾗﾌ_1" hidden="1">#N/A</definedName>
    <definedName name="_66__123Graph_Xｸﾞﾗﾌ_5" hidden="1">#REF!</definedName>
    <definedName name="_66__123Graph_Xｸﾞﾗﾌ_ጻ" hidden="1">#REF!</definedName>
    <definedName name="_66_dfp.dealers" localSheetId="11">#REF!</definedName>
    <definedName name="_66_dfp.dealers">#REF!</definedName>
    <definedName name="_66_op.lse.residual.percent">#REF!</definedName>
    <definedName name="_66_prime_rate">#REF!</definedName>
    <definedName name="_66_total.contracts.os">#REF!</definedName>
    <definedName name="_66a_prime_rate">#REF!</definedName>
    <definedName name="_66N10_" localSheetId="3" hidden="1">{#N/A,#N/A,FALSE,"IPEC Stair Step";#N/A,#N/A,FALSE,"Overview";#N/A,#N/A,FALSE,"Supporting Explanations"}</definedName>
    <definedName name="_66N10_" localSheetId="8" hidden="1">{#N/A,#N/A,FALSE,"IPEC Stair Step";#N/A,#N/A,FALSE,"Overview";#N/A,#N/A,FALSE,"Supporting Explanations"}</definedName>
    <definedName name="_66N10_" localSheetId="0" hidden="1">{#N/A,#N/A,FALSE,"IPEC Stair Step";#N/A,#N/A,FALSE,"Overview";#N/A,#N/A,FALSE,"Supporting Explanations"}</definedName>
    <definedName name="_66N10_" localSheetId="5" hidden="1">{#N/A,#N/A,FALSE,"IPEC Stair Step";#N/A,#N/A,FALSE,"Overview";#N/A,#N/A,FALSE,"Supporting Explanations"}</definedName>
    <definedName name="_66N10_" localSheetId="7" hidden="1">{#N/A,#N/A,FALSE,"IPEC Stair Step";#N/A,#N/A,FALSE,"Overview";#N/A,#N/A,FALSE,"Supporting Explanations"}</definedName>
    <definedName name="_66N10_" localSheetId="1" hidden="1">{#N/A,#N/A,FALSE,"IPEC Stair Step";#N/A,#N/A,FALSE,"Overview";#N/A,#N/A,FALSE,"Supporting Explanations"}</definedName>
    <definedName name="_66N10_" hidden="1">{#N/A,#N/A,FALSE,"IPEC Stair Step";#N/A,#N/A,FALSE,"Overview";#N/A,#N/A,FALSE,"Supporting Explanations"}</definedName>
    <definedName name="_67_????????" localSheetId="11" hidden="1">{#N/A,#N/A,FALSE,"IPEC Stair Step";#N/A,#N/A,FALSE,"Overview";#N/A,#N/A,FALSE,"Supporting Explanations"}</definedName>
    <definedName name="_67_????????" hidden="1">{#N/A,#N/A,FALSE,"IPEC Stair Step";#N/A,#N/A,FALSE,"Overview";#N/A,#N/A,FALSE,"Supporting Explanations"}</definedName>
    <definedName name="_67__123Graph_AC04C_FR_T1" localSheetId="11" hidden="1">#REF!</definedName>
    <definedName name="_67__123Graph_AC04C_FR_T1" hidden="1">#REF!</definedName>
    <definedName name="_67__123Graph_Aｸﾞﾗﾌ_1" hidden="1">#REF!</definedName>
    <definedName name="_67__123Graph_XC04C_FF_T" localSheetId="2" hidden="1">[37]MOTO?</definedName>
    <definedName name="_67__123Graph_XC04C_FF_T" localSheetId="9" hidden="1">[37]MOTO?</definedName>
    <definedName name="_67__123Graph_XC04C_FF_T" localSheetId="5" hidden="1">[37]MOTO?</definedName>
    <definedName name="_67__123Graph_XC04C_FF_T" localSheetId="7" hidden="1">[37]MOTO?</definedName>
    <definedName name="_67__123Graph_XC04C_FF_T" hidden="1">[37]MOTO?</definedName>
    <definedName name="_67__123Graph_Xグラフ_2" hidden="1">#N/A</definedName>
    <definedName name="_67__123Graph_Xｸﾞﾗﾌ_4" hidden="1">#REF!</definedName>
    <definedName name="_67_16_?_?_?" localSheetId="11" hidden="1">{#N/A,#N/A,FALSE,"IPEC Stair Step";#N/A,#N/A,FALSE,"Overview";#N/A,#N/A,FALSE,"Supporting Explanations"}</definedName>
    <definedName name="_67_16_?_?_?" hidden="1">{#N/A,#N/A,FALSE,"IPEC Stair Step";#N/A,#N/A,FALSE,"Overview";#N/A,#N/A,FALSE,"Supporting Explanations"}</definedName>
    <definedName name="_68____123Graph_Aｸﾞﾗﾌ_?" hidden="1">#REF!</definedName>
    <definedName name="_68__123Graph_AC04C_ALL_L2" localSheetId="11" hidden="1">#REF!</definedName>
    <definedName name="_68__123Graph_AC04C_ALL_L2" hidden="1">#REF!</definedName>
    <definedName name="_68__123Graph_Aｸﾞﾗﾌ_4" hidden="1">#REF!</definedName>
    <definedName name="_68__123Graph_Aｸﾞﾗﾌ_ጻ" hidden="1">#REF!</definedName>
    <definedName name="_68__123Graph_Bｸﾞﾗﾌ_4" hidden="1">#REF!</definedName>
    <definedName name="_68__123Graph_LBL_AC04C_FR_T2" hidden="1">#REF!</definedName>
    <definedName name="_68__123Graph_XC04C_FR_L1" localSheetId="2" hidden="1">[37]MOTO?</definedName>
    <definedName name="_68__123Graph_XC04C_FR_L1" localSheetId="9" hidden="1">[37]MOTO?</definedName>
    <definedName name="_68__123Graph_XC04C_FR_L1" localSheetId="5" hidden="1">[37]MOTO?</definedName>
    <definedName name="_68__123Graph_XC04C_FR_L1" localSheetId="7" hidden="1">[37]MOTO?</definedName>
    <definedName name="_68__123Graph_XC04C_FR_L1" hidden="1">[37]MOTO?</definedName>
    <definedName name="_68__123Graph_XT_UP" localSheetId="11" hidden="1">#REF!</definedName>
    <definedName name="_68__123Graph_XT_UP" hidden="1">#REF!</definedName>
    <definedName name="_68__123Graph_Xグラフ_2" localSheetId="11" hidden="1">#REF!</definedName>
    <definedName name="_68__123Graph_Xグラフ_2" hidden="1">#REF!</definedName>
    <definedName name="_68__123Graph_Xｸﾞﾗﾌ_3" hidden="1">#N/A</definedName>
    <definedName name="_68__123Graph_Xｸﾞﾗﾌ_4" hidden="1">#REF!</definedName>
    <definedName name="_68__123Graph_Xｸﾞﾗﾌ_5" hidden="1">#REF!</definedName>
    <definedName name="_69____123Graph_Aｸﾞﾗﾌ_1" hidden="1">#REF!</definedName>
    <definedName name="_69__123Graph_AC04C_FF_T" localSheetId="2" hidden="1">[2]MOTO?</definedName>
    <definedName name="_69__123Graph_AC04C_FF_T" localSheetId="9" hidden="1">[2]MOTO?</definedName>
    <definedName name="_69__123Graph_AC04C_FF_T" localSheetId="5" hidden="1">[2]MOTO?</definedName>
    <definedName name="_69__123Graph_AC04C_FF_T" localSheetId="7" hidden="1">[2]MOTO?</definedName>
    <definedName name="_69__123Graph_AC04C_FF_T" hidden="1">[2]MOTO?</definedName>
    <definedName name="_69__123Graph_Aｸﾞﾗﾌ_3" hidden="1">#REF!</definedName>
    <definedName name="_69__123Graph_Aｸﾞﾗﾌ_5" hidden="1">#REF!</definedName>
    <definedName name="_69__123Graph_Bｸﾞﾗﾌ_3" hidden="1">#REF!</definedName>
    <definedName name="_69__123Graph_XC04C_ALL_T2" localSheetId="2" hidden="1">[13]MOTO?</definedName>
    <definedName name="_69__123Graph_XC04C_ALL_T2" localSheetId="9" hidden="1">[13]MOTO?</definedName>
    <definedName name="_69__123Graph_XC04C_ALL_T2" localSheetId="5" hidden="1">[13]MOTO?</definedName>
    <definedName name="_69__123Graph_XC04C_ALL_T2" localSheetId="7" hidden="1">[13]MOTO?</definedName>
    <definedName name="_69__123Graph_XC04C_ALL_T2" hidden="1">[13]MOTO?</definedName>
    <definedName name="_69__123Graph_XC04C_FR_L2" localSheetId="2" hidden="1">[37]MOTO?</definedName>
    <definedName name="_69__123Graph_XC04C_FR_L2" localSheetId="9" hidden="1">[37]MOTO?</definedName>
    <definedName name="_69__123Graph_XC04C_FR_L2" localSheetId="5" hidden="1">[37]MOTO?</definedName>
    <definedName name="_69__123Graph_XC04C_FR_L2" localSheetId="7" hidden="1">[37]MOTO?</definedName>
    <definedName name="_69__123Graph_XC04C_FR_L2" hidden="1">[37]MOTO?</definedName>
    <definedName name="_69__123Graph_XC04C_FR_T1" hidden="1">#REF!</definedName>
    <definedName name="_69__123Graph_Xｸﾞﾗﾌ_4" hidden="1">#N/A</definedName>
    <definedName name="_69__123Graph_Xｸﾞﾗﾌ_5" hidden="1">#REF!</definedName>
    <definedName name="_69__123Graph_Xｸﾞﾗﾌ_ጻ" hidden="1">#REF!</definedName>
    <definedName name="_6FY09_" localSheetId="11" hidden="1">{"SEPTEMBER PRINT",#N/A,FALSE,"INV_BKDN";"SEPTEMBER PRINT",#N/A,FALSE,"INV_BKDN"}</definedName>
    <definedName name="_6FY09_" hidden="1">{"SEPTEMBER PRINT",#N/A,FALSE,"INV_BKDN";"SEPTEMBER PRINT",#N/A,FALSE,"INV_BKDN"}</definedName>
    <definedName name="_7" localSheetId="11">#REF!</definedName>
    <definedName name="_7">#REF!</definedName>
    <definedName name="_7_???" hidden="1">{#N/A,#N/A,FALSE,"IPEC Stair Step";#N/A,#N/A,FALSE,"Overview";#N/A,#N/A,FALSE,"Supporting Explanations"}</definedName>
    <definedName name="_7_????" localSheetId="11" hidden="1">{#N/A,#N/A,FALSE,"IPEC Stair Step";#N/A,#N/A,FALSE,"Overview";#N/A,#N/A,FALSE,"Supporting Explanations"}</definedName>
    <definedName name="_7_????" hidden="1">{#N/A,#N/A,FALSE,"IPEC Stair Step";#N/A,#N/A,FALSE,"Overview";#N/A,#N/A,FALSE,"Supporting Explanations"}</definedName>
    <definedName name="_7_????????" localSheetId="11" hidden="1">{#N/A,#N/A,FALSE,"IPEC Stair Step";#N/A,#N/A,FALSE,"Overview";#N/A,#N/A,FALSE,"Supporting Explanations"}</definedName>
    <definedName name="_7_????????" hidden="1">{#N/A,#N/A,FALSE,"IPEC Stair Step";#N/A,#N/A,FALSE,"Overview";#N/A,#N/A,FALSE,"Supporting Explanations"}</definedName>
    <definedName name="_7__123Graph_AC04C_ALL_L1" localSheetId="11" hidden="1">#REF!</definedName>
    <definedName name="_7__123Graph_AC04C_ALL_L1" hidden="1">#REF!</definedName>
    <definedName name="_7__123Graph_AC04C_ALL_T1" hidden="1">#REF!</definedName>
    <definedName name="_7__123Graph_AC04C_FF_L" hidden="1">#REF!</definedName>
    <definedName name="_7__123Graph_AC04C_FF_T" localSheetId="2" hidden="1">[9]MOTO?</definedName>
    <definedName name="_7__123Graph_AC04C_FF_T" localSheetId="9" hidden="1">[9]MOTO?</definedName>
    <definedName name="_7__123Graph_AC04C_FF_T" localSheetId="5" hidden="1">[9]MOTO?</definedName>
    <definedName name="_7__123Graph_AC04C_FF_T" localSheetId="7" hidden="1">[9]MOTO?</definedName>
    <definedName name="_7__123Graph_AC04C_FF_T" hidden="1">[9]MOTO?</definedName>
    <definedName name="_7__123Graph_AC04C_FR_L1" hidden="1">#REF!</definedName>
    <definedName name="_7__123Graph_AU_C" hidden="1">#REF!</definedName>
    <definedName name="_7__123Graph_CChart_2" localSheetId="3" hidden="1">[1]生人台帳!#REF!</definedName>
    <definedName name="_7__123Graph_CChart_2" localSheetId="0" hidden="1">[1]生人台帳!#REF!</definedName>
    <definedName name="_7__123Graph_CChart_2" localSheetId="5" hidden="1">[1]生人台帳!#REF!</definedName>
    <definedName name="_7__123Graph_CChart_2" localSheetId="7" hidden="1">[1]生人台帳!#REF!</definedName>
    <definedName name="_7__123Graph_CChart_2" localSheetId="1" hidden="1">[1]生人台帳!#REF!</definedName>
    <definedName name="_7__123Graph_CChart_2" hidden="1">#REF!</definedName>
    <definedName name="_7__123Graph_XC04C_FF_L" hidden="1">#REF!</definedName>
    <definedName name="_7__123Graph_XU_C" hidden="1">#REF!</definedName>
    <definedName name="_70_????????" hidden="1">{#N/A,#N/A,FALSE,"IPEC Stair Step";#N/A,#N/A,FALSE,"Overview";#N/A,#N/A,FALSE,"Supporting Explanations"}</definedName>
    <definedName name="_70___123Graph_Bｸﾞﾗﾌ_1" hidden="1">#REF!</definedName>
    <definedName name="_70__123Graph_AC04C_FR_T2" localSheetId="11" hidden="1">#REF!</definedName>
    <definedName name="_70__123Graph_AC04C_FR_T2" hidden="1">#REF!</definedName>
    <definedName name="_70__123Graph_Aｸﾞﾗﾌ_6" hidden="1">#REF!</definedName>
    <definedName name="_70__123Graph_Aｸﾞﾗﾌ_ጻ" hidden="1">#REF!</definedName>
    <definedName name="_70__123Graph_Bｸﾞﾗﾌ_4" hidden="1">#REF!</definedName>
    <definedName name="_70__123Graph_XC04C_FR_T1" localSheetId="2" hidden="1">[37]MOTO?</definedName>
    <definedName name="_70__123Graph_XC04C_FR_T1" localSheetId="9" hidden="1">[37]MOTO?</definedName>
    <definedName name="_70__123Graph_XC04C_FR_T1" localSheetId="5" hidden="1">[37]MOTO?</definedName>
    <definedName name="_70__123Graph_XC04C_FR_T1" localSheetId="7" hidden="1">[37]MOTO?</definedName>
    <definedName name="_70__123Graph_XC04C_FR_T1" hidden="1">[37]MOTO?</definedName>
    <definedName name="_70__123Graph_XU_C" localSheetId="11" hidden="1">#REF!</definedName>
    <definedName name="_70__123Graph_XU_C" hidden="1">#REF!</definedName>
    <definedName name="_70__123Graph_Xｸﾞﾗﾌ_5" hidden="1">#N/A</definedName>
    <definedName name="_70__123Graph_X角度曲線_M" localSheetId="11" hidden="1">#REF!</definedName>
    <definedName name="_70__123Graph_X角度曲線_M" hidden="1">#REF!</definedName>
    <definedName name="_70T45_" localSheetId="3" hidden="1">{#N/A,#N/A,FALSE,"IPEC Stair Step";#N/A,#N/A,FALSE,"Overview";#N/A,#N/A,FALSE,"Supporting Explanations"}</definedName>
    <definedName name="_70T45_" localSheetId="8" hidden="1">{#N/A,#N/A,FALSE,"IPEC Stair Step";#N/A,#N/A,FALSE,"Overview";#N/A,#N/A,FALSE,"Supporting Explanations"}</definedName>
    <definedName name="_70T45_" localSheetId="0" hidden="1">{#N/A,#N/A,FALSE,"IPEC Stair Step";#N/A,#N/A,FALSE,"Overview";#N/A,#N/A,FALSE,"Supporting Explanations"}</definedName>
    <definedName name="_70T45_" localSheetId="5" hidden="1">{#N/A,#N/A,FALSE,"IPEC Stair Step";#N/A,#N/A,FALSE,"Overview";#N/A,#N/A,FALSE,"Supporting Explanations"}</definedName>
    <definedName name="_70T45_" localSheetId="7" hidden="1">{#N/A,#N/A,FALSE,"IPEC Stair Step";#N/A,#N/A,FALSE,"Overview";#N/A,#N/A,FALSE,"Supporting Explanations"}</definedName>
    <definedName name="_70T45_" localSheetId="1" hidden="1">{#N/A,#N/A,FALSE,"IPEC Stair Step";#N/A,#N/A,FALSE,"Overview";#N/A,#N/A,FALSE,"Supporting Explanations"}</definedName>
    <definedName name="_70T45_" hidden="1">{#N/A,#N/A,FALSE,"IPEC Stair Step";#N/A,#N/A,FALSE,"Overview";#N/A,#N/A,FALSE,"Supporting Explanations"}</definedName>
    <definedName name="_71____123Graph_Aｸﾞﾗﾌ_3" hidden="1">#REF!</definedName>
    <definedName name="_71__123Graph_AT_UP" localSheetId="11" hidden="1">#REF!</definedName>
    <definedName name="_71__123Graph_AT_UP" hidden="1">#REF!</definedName>
    <definedName name="_71__123Graph_Aｸﾞﾗﾌ_1" hidden="1">#REF!</definedName>
    <definedName name="_71__123Graph_Aｸﾞﾗﾌ_3" localSheetId="11" hidden="1">#REF!</definedName>
    <definedName name="_71__123Graph_Aｸﾞﾗﾌ_3" hidden="1">#REF!</definedName>
    <definedName name="_71__123Graph_XC04C_FR_T2" localSheetId="2" hidden="1">[37]MOTO?</definedName>
    <definedName name="_71__123Graph_XC04C_FR_T2" localSheetId="9" hidden="1">[37]MOTO?</definedName>
    <definedName name="_71__123Graph_XC04C_FR_T2" localSheetId="5" hidden="1">[37]MOTO?</definedName>
    <definedName name="_71__123Graph_XC04C_FR_T2" localSheetId="7" hidden="1">[37]MOTO?</definedName>
    <definedName name="_71__123Graph_XC04C_FR_T2" hidden="1">[37]MOTO?</definedName>
    <definedName name="_71__123Graph_Xｸﾞﾗﾌ_ጻ" hidden="1">#REF!</definedName>
    <definedName name="_71__123Graph_X角度曲線_M" hidden="1">#N/A</definedName>
    <definedName name="_71_16_?_?_?" localSheetId="11" hidden="1">{#N/A,#N/A,FALSE,"IPEC Stair Step";#N/A,#N/A,FALSE,"Overview";#N/A,#N/A,FALSE,"Supporting Explanations"}</definedName>
    <definedName name="_71_16_?_?_?" hidden="1">{#N/A,#N/A,FALSE,"IPEC Stair Step";#N/A,#N/A,FALSE,"Overview";#N/A,#N/A,FALSE,"Supporting Explanations"}</definedName>
    <definedName name="_72____123Graph_Aｸﾞﾗﾌ_4" hidden="1">#REF!</definedName>
    <definedName name="_72__123Graph_AC04C_ALL_T1" localSheetId="11" hidden="1">#REF!</definedName>
    <definedName name="_72__123Graph_AC04C_ALL_T1" hidden="1">#REF!</definedName>
    <definedName name="_72__123Graph_AU_C" localSheetId="11" hidden="1">#REF!</definedName>
    <definedName name="_72__123Graph_AU_C" hidden="1">#REF!</definedName>
    <definedName name="_72__123Graph_Aｸﾞﾗﾌ_2" hidden="1">#REF!</definedName>
    <definedName name="_72__123Graph_Aｸﾞﾗﾌ_4" hidden="1">#REF!</definedName>
    <definedName name="_72__123Graph_Bｸﾞﾗﾌ" hidden="1">#REF!</definedName>
    <definedName name="_72__123Graph_Cｸﾞﾗﾌ_1" hidden="1">#REF!</definedName>
    <definedName name="_72__123Graph_Cｸﾞﾗﾌ_2" hidden="1">#REF!</definedName>
    <definedName name="_72__123Graph_XC04C_ALL_T1" hidden="1">#REF!</definedName>
    <definedName name="_72__123Graph_XC04C_FF_L" localSheetId="2" hidden="1">[13]MOTO?</definedName>
    <definedName name="_72__123Graph_XC04C_FF_L" localSheetId="9" hidden="1">[13]MOTO?</definedName>
    <definedName name="_72__123Graph_XC04C_FF_L" localSheetId="5" hidden="1">[13]MOTO?</definedName>
    <definedName name="_72__123Graph_XC04C_FF_L" localSheetId="7" hidden="1">[13]MOTO?</definedName>
    <definedName name="_72__123Graph_XC04C_FF_L" hidden="1">[13]MOTO?</definedName>
    <definedName name="_72__123Graph_XC04C_FR_T1" hidden="1">#REF!</definedName>
    <definedName name="_72__123Graph_XC04C_FR_T2" hidden="1">#REF!</definedName>
    <definedName name="_72__123Graph_Xｸﾞﾗﾌ_1" hidden="1">#REF!</definedName>
    <definedName name="_72__123Graph_Xグラフ_2" localSheetId="11" hidden="1">#REF!</definedName>
    <definedName name="_72__123Graph_Xグラフ_2" hidden="1">#REF!</definedName>
    <definedName name="_73____123Graph_Aｸﾞﾗﾌ_5" hidden="1">#REF!</definedName>
    <definedName name="_73___123Graph_Bｸﾞﾗﾌ_2" hidden="1">#REF!</definedName>
    <definedName name="_73__123Graph_Aグラフ_2" localSheetId="11" hidden="1">#REF!</definedName>
    <definedName name="_73__123Graph_Aグラフ_2" hidden="1">#REF!</definedName>
    <definedName name="_73__123Graph_Aｸﾞﾗﾌ_4" hidden="1">#REF!</definedName>
    <definedName name="_73__123Graph_Aｸﾞﾗﾌ_5" hidden="1">#REF!</definedName>
    <definedName name="_73__123Graph_Bｸﾞﾗﾌ_⨻" hidden="1">#REF!</definedName>
    <definedName name="_73__123Graph_Bｸﾞﾗﾌ_1" hidden="1">#REF!</definedName>
    <definedName name="_74____123Graph_Aｸﾞﾗﾌ_6" hidden="1">#REF!</definedName>
    <definedName name="_74__123Graph_Aｸﾞﾗﾌ_3" hidden="1">#REF!</definedName>
    <definedName name="_74__123Graph_Aｸﾞﾗﾌ_5" hidden="1">#REF!</definedName>
    <definedName name="_74__123Graph_Aｸﾞﾗﾌ_6" hidden="1">#REF!</definedName>
    <definedName name="_74__123Graph_A角度曲線_M" localSheetId="11" hidden="1">#REF!</definedName>
    <definedName name="_74__123Graph_A角度曲線_M" hidden="1">#REF!</definedName>
    <definedName name="_74__123Graph_Bｸﾞﾗﾌ_1" hidden="1">#REF!</definedName>
    <definedName name="_74__123Graph_X角度曲線_M" localSheetId="11" hidden="1">#REF!</definedName>
    <definedName name="_74__123Graph_X角度曲線_M" hidden="1">#REF!</definedName>
    <definedName name="_75_?_?_?" localSheetId="11" hidden="1">{#N/A,#N/A,FALSE,"IPEC Stair Step";#N/A,#N/A,FALSE,"Overview";#N/A,#N/A,FALSE,"Supporting Explanations"}</definedName>
    <definedName name="_75_?_?_?" hidden="1">{#N/A,#N/A,FALSE,"IPEC Stair Step";#N/A,#N/A,FALSE,"Overview";#N/A,#N/A,FALSE,"Supporting Explanations"}</definedName>
    <definedName name="_75____123Graph_Aｸﾞﾗﾌ_ጻ" hidden="1">#REF!</definedName>
    <definedName name="_75__123Graph_Aｸﾞﾗﾌ_4" localSheetId="11" hidden="1">#REF!</definedName>
    <definedName name="_75__123Graph_Aｸﾞﾗﾌ_4" hidden="1">#REF!</definedName>
    <definedName name="_75__123Graph_Aｸﾞﾗﾌ_6" hidden="1">#REF!</definedName>
    <definedName name="_75__123Graph_Bグラフ_2" localSheetId="11" hidden="1">#REF!</definedName>
    <definedName name="_75__123Graph_Bグラフ_2" hidden="1">#REF!</definedName>
    <definedName name="_75__123Graph_Cｸﾞﾗﾌ_1" hidden="1">#REF!</definedName>
    <definedName name="_75__123Graph_XC04C_FF_T" localSheetId="2" hidden="1">[13]MOTO?</definedName>
    <definedName name="_75__123Graph_XC04C_FF_T" localSheetId="9" hidden="1">[13]MOTO?</definedName>
    <definedName name="_75__123Graph_XC04C_FF_T" localSheetId="5" hidden="1">[13]MOTO?</definedName>
    <definedName name="_75__123Graph_XC04C_FF_T" localSheetId="7" hidden="1">[13]MOTO?</definedName>
    <definedName name="_75__123Graph_XC04C_FF_T" hidden="1">[13]MOTO?</definedName>
    <definedName name="_75__123Graph_XC04C_FR_T2" hidden="1">#REF!</definedName>
    <definedName name="_75__123Graph_Xｸﾞﾗﾌ_1" hidden="1">#REF!</definedName>
    <definedName name="_75__123Graph_Xｸﾞﾗﾌ_4" hidden="1">#REF!</definedName>
    <definedName name="_76__123Graph_AC04C_ALL_T2" localSheetId="11" hidden="1">#REF!</definedName>
    <definedName name="_76__123Graph_AC04C_ALL_T2" hidden="1">#REF!</definedName>
    <definedName name="_76__123Graph_Aｸﾞﾗﾌ_5" localSheetId="11" hidden="1">#REF!</definedName>
    <definedName name="_76__123Graph_Aｸﾞﾗﾌ_5" hidden="1">#REF!</definedName>
    <definedName name="_76__123Graph_Cｸﾞﾗﾌ_3" hidden="1">#REF!</definedName>
    <definedName name="_76__123Graph_XC04C_ALL_T2" hidden="1">#REF!</definedName>
    <definedName name="_76__123Graph_Xｸﾞﾗﾌ_4" hidden="1">#REF!</definedName>
    <definedName name="_76__123Graph_Xｸﾞﾗﾌ_5" hidden="1">#REF!</definedName>
    <definedName name="_76_16_?_?_?" localSheetId="11" hidden="1">{#N/A,#N/A,FALSE,"IPEC Stair Step";#N/A,#N/A,FALSE,"Overview";#N/A,#N/A,FALSE,"Supporting Explanations"}</definedName>
    <definedName name="_76_16_?_?_?" hidden="1">{#N/A,#N/A,FALSE,"IPEC Stair Step";#N/A,#N/A,FALSE,"Overview";#N/A,#N/A,FALSE,"Supporting Explanations"}</definedName>
    <definedName name="_77____123Graph_Bｸﾞﾗﾌ_3" hidden="1">#REF!</definedName>
    <definedName name="_77___123Graph_Bｸﾞﾗﾌ_3" hidden="1">#REF!</definedName>
    <definedName name="_77__123Graph_AC04C_FR_L1" localSheetId="2" hidden="1">[2]MOTO?</definedName>
    <definedName name="_77__123Graph_AC04C_FR_L1" localSheetId="9" hidden="1">[2]MOTO?</definedName>
    <definedName name="_77__123Graph_AC04C_FR_L1" localSheetId="5" hidden="1">[2]MOTO?</definedName>
    <definedName name="_77__123Graph_AC04C_FR_L1" localSheetId="7" hidden="1">[2]MOTO?</definedName>
    <definedName name="_77__123Graph_AC04C_FR_L1" hidden="1">[2]MOTO?</definedName>
    <definedName name="_77__123Graph_Aｸﾞﾗﾌ_6" localSheetId="11" hidden="1">#REF!</definedName>
    <definedName name="_77__123Graph_Aｸﾞﾗﾌ_6" hidden="1">#REF!</definedName>
    <definedName name="_77__123Graph_Xｸﾞﾗﾌ_5" hidden="1">#REF!</definedName>
    <definedName name="_77__123Graph_Xｸﾞﾗﾌ_ጻ" hidden="1">#REF!</definedName>
    <definedName name="_78____123Graph_Bｸﾞﾗﾌ_4" hidden="1">#REF!</definedName>
    <definedName name="_78___123Graph_Bｸﾞﾗﾌ_4" hidden="1">#REF!</definedName>
    <definedName name="_78__123Graph_LBL_AC04C_FF_L" localSheetId="11" hidden="1">#REF!</definedName>
    <definedName name="_78__123Graph_LBL_AC04C_FF_L" hidden="1">#REF!</definedName>
    <definedName name="_78__123Graph_XC04C_FR_L1" localSheetId="2" hidden="1">[13]MOTO?</definedName>
    <definedName name="_78__123Graph_XC04C_FR_L1" localSheetId="9" hidden="1">[13]MOTO?</definedName>
    <definedName name="_78__123Graph_XC04C_FR_L1" localSheetId="5" hidden="1">[13]MOTO?</definedName>
    <definedName name="_78__123Graph_XC04C_FR_L1" localSheetId="7" hidden="1">[13]MOTO?</definedName>
    <definedName name="_78__123Graph_XC04C_FR_L1" hidden="1">[13]MOTO?</definedName>
    <definedName name="_78__123Graph_Xｸﾞﾗﾌ_4" hidden="1">#REF!</definedName>
    <definedName name="_78__123Graph_Xｸﾞﾗﾌ_ጻ" hidden="1">#REF!</definedName>
    <definedName name="_79____123Graph_Cｸﾞﾗﾌ_3" hidden="1">#REF!</definedName>
    <definedName name="_79__123Graph_Aｸﾞﾗﾌ_ጻ" hidden="1">#REF!</definedName>
    <definedName name="_79__123Graph_Bｸﾞﾗﾌ_1" hidden="1">#REF!</definedName>
    <definedName name="_79__123Graph_Xｸﾞﾗﾌ_5" hidden="1">#REF!</definedName>
    <definedName name="_8_????" hidden="1">{#N/A,#N/A,FALSE,"IPEC Stair Step";#N/A,#N/A,FALSE,"Overview";#N/A,#N/A,FALSE,"Supporting Explanations"}</definedName>
    <definedName name="_8_????????" localSheetId="11" hidden="1">{#N/A,#N/A,FALSE,"IPEC Stair Step";#N/A,#N/A,FALSE,"Overview";#N/A,#N/A,FALSE,"Supporting Explanations"}</definedName>
    <definedName name="_8_????????" hidden="1">{#N/A,#N/A,FALSE,"IPEC Stair Step";#N/A,#N/A,FALSE,"Overview";#N/A,#N/A,FALSE,"Supporting Explanations"}</definedName>
    <definedName name="_8_?_?_?" localSheetId="3" hidden="1">{#N/A,#N/A,FALSE,"IPEC Stair Step";#N/A,#N/A,FALSE,"Overview";#N/A,#N/A,FALSE,"Supporting Explanations"}</definedName>
    <definedName name="_8_?_?_?" localSheetId="8" hidden="1">{#N/A,#N/A,FALSE,"IPEC Stair Step";#N/A,#N/A,FALSE,"Overview";#N/A,#N/A,FALSE,"Supporting Explanations"}</definedName>
    <definedName name="_8_?_?_?" localSheetId="0" hidden="1">{#N/A,#N/A,FALSE,"IPEC Stair Step";#N/A,#N/A,FALSE,"Overview";#N/A,#N/A,FALSE,"Supporting Explanations"}</definedName>
    <definedName name="_8_?_?_?" localSheetId="11" hidden="1">{#N/A,#N/A,FALSE,"IPEC Stair Step";#N/A,#N/A,FALSE,"Overview";#N/A,#N/A,FALSE,"Supporting Explanations"}</definedName>
    <definedName name="_8_?_?_?" localSheetId="5" hidden="1">{#N/A,#N/A,FALSE,"IPEC Stair Step";#N/A,#N/A,FALSE,"Overview";#N/A,#N/A,FALSE,"Supporting Explanations"}</definedName>
    <definedName name="_8_?_?_?" localSheetId="7" hidden="1">{#N/A,#N/A,FALSE,"IPEC Stair Step";#N/A,#N/A,FALSE,"Overview";#N/A,#N/A,FALSE,"Supporting Explanations"}</definedName>
    <definedName name="_8_?_?_?" localSheetId="1" hidden="1">{#N/A,#N/A,FALSE,"IPEC Stair Step";#N/A,#N/A,FALSE,"Overview";#N/A,#N/A,FALSE,"Supporting Explanations"}</definedName>
    <definedName name="_8_?_?_?" hidden="1">{#N/A,#N/A,FALSE,"IPEC Stair Step";#N/A,#N/A,FALSE,"Overview";#N/A,#N/A,FALSE,"Supporting Explanations"}</definedName>
    <definedName name="_8_?‘?‘?‘" hidden="1">{#N/A,#N/A,FALSE,"IPEC Stair Step";#N/A,#N/A,FALSE,"Overview";#N/A,#N/A,FALSE,"Supporting Explanations"}</definedName>
    <definedName name="_8__123Graph_AC04C_ALL_L1" hidden="1">#REF!</definedName>
    <definedName name="_8__123Graph_AC04C_ALL_L2" localSheetId="11" hidden="1">#REF!</definedName>
    <definedName name="_8__123Graph_AC04C_ALL_L2" hidden="1">#REF!</definedName>
    <definedName name="_8__123Graph_AC04C_ALL_T1" hidden="1">#REF!</definedName>
    <definedName name="_8__123Graph_AC04C_ALL_T2" hidden="1">#REF!</definedName>
    <definedName name="_8__123Graph_AC04C_FF_T" hidden="1">#REF!</definedName>
    <definedName name="_8__123Graph_AC04C_FR_L1" localSheetId="2" hidden="1">[9]MOTO?</definedName>
    <definedName name="_8__123Graph_AC04C_FR_L1" localSheetId="9" hidden="1">[9]MOTO?</definedName>
    <definedName name="_8__123Graph_AC04C_FR_L1" localSheetId="5" hidden="1">[9]MOTO?</definedName>
    <definedName name="_8__123Graph_AC04C_FR_L1" localSheetId="7" hidden="1">[9]MOTO?</definedName>
    <definedName name="_8__123Graph_AC04C_FR_L1" hidden="1">[9]MOTO?</definedName>
    <definedName name="_8__123Graph_AC04C_FR_L2" hidden="1">#REF!</definedName>
    <definedName name="_8__123Graph_A角度曲線_M" hidden="1">#REF!</definedName>
    <definedName name="_8__123Graph_CChart_4" localSheetId="3" hidden="1">[1]生人台帳!#REF!</definedName>
    <definedName name="_8__123Graph_CChart_4" localSheetId="0" hidden="1">[1]生人台帳!#REF!</definedName>
    <definedName name="_8__123Graph_CChart_4" localSheetId="5" hidden="1">[1]生人台帳!#REF!</definedName>
    <definedName name="_8__123Graph_CChart_4" localSheetId="7" hidden="1">[1]生人台帳!#REF!</definedName>
    <definedName name="_8__123Graph_CChart_4" localSheetId="1" hidden="1">[1]生人台帳!#REF!</definedName>
    <definedName name="_8__123Graph_CChart_4" hidden="1">#REF!</definedName>
    <definedName name="_8__123Graph_XC04C_FF_T" hidden="1">#REF!</definedName>
    <definedName name="_8__123Graph_X角度曲線_M" hidden="1">#REF!</definedName>
    <definedName name="_80_?_?_?" localSheetId="11" hidden="1">{#N/A,#N/A,FALSE,"IPEC Stair Step";#N/A,#N/A,FALSE,"Overview";#N/A,#N/A,FALSE,"Supporting Explanations"}</definedName>
    <definedName name="_80_?_?_?" hidden="1">{#N/A,#N/A,FALSE,"IPEC Stair Step";#N/A,#N/A,FALSE,"Overview";#N/A,#N/A,FALSE,"Supporting Explanations"}</definedName>
    <definedName name="_80____123Graph_Dｸﾞﾗﾌ_3" hidden="1">#REF!</definedName>
    <definedName name="_80___123Graph_Cｸﾞﾗﾌ_3" hidden="1">#REF!</definedName>
    <definedName name="_80__123Graph_AC04C_FF_L" localSheetId="11" hidden="1">#REF!</definedName>
    <definedName name="_80__123Graph_AC04C_FF_L" hidden="1">#REF!</definedName>
    <definedName name="_80__123Graph_Cｸﾞﾗﾌ_2" hidden="1">#REF!</definedName>
    <definedName name="_80__123Graph_Cｸﾞﾗﾌ_4" hidden="1">#REF!</definedName>
    <definedName name="_80__123Graph_XC04C_FF_L" hidden="1">#REF!</definedName>
    <definedName name="_80__123Graph_Xｸﾞﾗﾌ_ጻ" hidden="1">#REF!</definedName>
    <definedName name="_81____123Graph_Eｸﾞﾗﾌ_3" hidden="1">#REF!</definedName>
    <definedName name="_81__123Graph_Aｸﾞﾗﾌ_ጻ" localSheetId="11" hidden="1">#REF!</definedName>
    <definedName name="_81__123Graph_Aｸﾞﾗﾌ_ጻ" hidden="1">#REF!</definedName>
    <definedName name="_81__123Graph_Bｸﾞﾗﾌ_3" hidden="1">#REF!</definedName>
    <definedName name="_81__123Graph_LBL_AC04C_FF_T" localSheetId="11" hidden="1">#REF!</definedName>
    <definedName name="_81__123Graph_LBL_AC04C_FF_T" hidden="1">#REF!</definedName>
    <definedName name="_81__123Graph_XC04C_FR_L2" localSheetId="2" hidden="1">[13]MOTO?</definedName>
    <definedName name="_81__123Graph_XC04C_FR_L2" localSheetId="9" hidden="1">[13]MOTO?</definedName>
    <definedName name="_81__123Graph_XC04C_FR_L2" localSheetId="5" hidden="1">[13]MOTO?</definedName>
    <definedName name="_81__123Graph_XC04C_FR_L2" localSheetId="7" hidden="1">[13]MOTO?</definedName>
    <definedName name="_81__123Graph_XC04C_FR_L2" hidden="1">[13]MOTO?</definedName>
    <definedName name="_81__123Graph_Xｸﾞﾗﾌ_1" hidden="1">#REF!</definedName>
    <definedName name="_82_?‘?‘?‘" hidden="1">{#N/A,#N/A,FALSE,"IPEC Stair Step";#N/A,#N/A,FALSE,"Overview";#N/A,#N/A,FALSE,"Supporting Explanations"}</definedName>
    <definedName name="_82____123Graph_Fｸﾞﾗﾌ_3" hidden="1">#REF!</definedName>
    <definedName name="_82___123Graph_Dｸﾞﾗﾌ_3" hidden="1">#REF!</definedName>
    <definedName name="_82__123Graph_Bｸﾞﾗﾌ_4" hidden="1">#REF!</definedName>
    <definedName name="_82_04_06_OS_JPY_item_クエリ" localSheetId="11">#REF!</definedName>
    <definedName name="_82_04_06_OS_JPY_item_クエリ">#REF!</definedName>
    <definedName name="_83__123Graph_A圖表_2" hidden="1">#REF!</definedName>
    <definedName name="_83__123Graph_Bｸﾞﾗﾌ_3" hidden="1">#REF!</definedName>
    <definedName name="_83__123Graph_Cｸﾞﾗﾌ_2" hidden="1">#REF!</definedName>
    <definedName name="_84___123Graph_Eｸﾞﾗﾌ_3" hidden="1">#REF!</definedName>
    <definedName name="_84__123Graph_AC04C_FF_T" localSheetId="11" hidden="1">#REF!</definedName>
    <definedName name="_84__123Graph_AC04C_FF_T" hidden="1">#REF!</definedName>
    <definedName name="_84__123Graph_Bｸﾞﾗﾌ_⨻" hidden="1">#REF!</definedName>
    <definedName name="_84__123Graph_Bｸﾞﾗﾌ_1" localSheetId="11" hidden="1">#REF!</definedName>
    <definedName name="_84__123Graph_Bｸﾞﾗﾌ_1" hidden="1">#REF!</definedName>
    <definedName name="_84__123Graph_Bｸﾞﾗﾌ_4" hidden="1">#REF!</definedName>
    <definedName name="_84__123Graph_Cｸﾞﾗﾌ_3" hidden="1">#REF!</definedName>
    <definedName name="_84__123Graph_Dｸﾞﾗﾌ_1" hidden="1">#REF!</definedName>
    <definedName name="_84__123Graph_LBL_AC04C_FR_L1" localSheetId="11" hidden="1">#REF!</definedName>
    <definedName name="_84__123Graph_LBL_AC04C_FR_L1" hidden="1">#REF!</definedName>
    <definedName name="_84__123Graph_XC04C_FF_T" hidden="1">#REF!</definedName>
    <definedName name="_84__123Graph_XC04C_FR_T1" localSheetId="2" hidden="1">[13]MOTO?</definedName>
    <definedName name="_84__123Graph_XC04C_FR_T1" localSheetId="9" hidden="1">[13]MOTO?</definedName>
    <definedName name="_84__123Graph_XC04C_FR_T1" localSheetId="5" hidden="1">[13]MOTO?</definedName>
    <definedName name="_84__123Graph_XC04C_FR_T1" localSheetId="7" hidden="1">[13]MOTO?</definedName>
    <definedName name="_84__123Graph_XC04C_FR_T1" hidden="1">[13]MOTO?</definedName>
    <definedName name="_85___123Graph_Fｸﾞﾗﾌ_3" hidden="1">#REF!</definedName>
    <definedName name="_85__123Graph_AC04C_FR_L2" localSheetId="2" hidden="1">[2]MOTO?</definedName>
    <definedName name="_85__123Graph_AC04C_FR_L2" localSheetId="9" hidden="1">[2]MOTO?</definedName>
    <definedName name="_85__123Graph_AC04C_FR_L2" localSheetId="5" hidden="1">[2]MOTO?</definedName>
    <definedName name="_85__123Graph_AC04C_FR_L2" localSheetId="7" hidden="1">[2]MOTO?</definedName>
    <definedName name="_85__123Graph_AC04C_FR_L2" hidden="1">[2]MOTO?</definedName>
    <definedName name="_85__123Graph_Bｸﾞﾗﾌ_1" hidden="1">#REF!</definedName>
    <definedName name="_85__123Graph_Bｸﾞﾗﾌ_2" hidden="1">#REF!</definedName>
    <definedName name="_85__123Graph_Cｸﾞﾗﾌ_3" hidden="1">#REF!</definedName>
    <definedName name="_85__123Graph_Xｸﾞﾗﾌ_4" hidden="1">#REF!</definedName>
    <definedName name="_85__123Graph_Xｸﾞﾗﾌ_ጻ" hidden="1">#REF!</definedName>
    <definedName name="_86__123Graph_Dｸﾞﾗﾌ_3" hidden="1">#REF!</definedName>
    <definedName name="_86__123Graph_Xｸﾞﾗﾌ_1" hidden="1">#REF!</definedName>
    <definedName name="_86__123Graph_Xｸﾞﾗﾌ_5" hidden="1">#REF!</definedName>
    <definedName name="_87__123Graph_Bｸﾞﾗﾌ_3" hidden="1">#REF!</definedName>
    <definedName name="_87__123Graph_Cｸﾞﾗﾌ_1" hidden="1">#REF!</definedName>
    <definedName name="_87__123Graph_Cｸﾞﾗﾌ_3" hidden="1">#REF!</definedName>
    <definedName name="_87__123Graph_Eｸﾞﾗﾌ_3" hidden="1">#REF!</definedName>
    <definedName name="_87__123Graph_LBL_AC04C_FR_L2" localSheetId="11" hidden="1">#REF!</definedName>
    <definedName name="_87__123Graph_LBL_AC04C_FR_L2" hidden="1">#REF!</definedName>
    <definedName name="_87__123Graph_XC04C_FR_T2" localSheetId="2" hidden="1">[13]MOTO?</definedName>
    <definedName name="_87__123Graph_XC04C_FR_T2" localSheetId="9" hidden="1">[13]MOTO?</definedName>
    <definedName name="_87__123Graph_XC04C_FR_T2" localSheetId="5" hidden="1">[13]MOTO?</definedName>
    <definedName name="_87__123Graph_XC04C_FR_T2" localSheetId="7" hidden="1">[13]MOTO?</definedName>
    <definedName name="_87__123Graph_XC04C_FR_T2" hidden="1">[13]MOTO?</definedName>
    <definedName name="_87M8_" hidden="1">{"RES-2001",#N/A,FALSE,"BL2000";"A1-2001",#N/A,FALSE,"BL2000";"A2-2001",#N/A,FALSE,"BL2000"}</definedName>
    <definedName name="_87N10_" localSheetId="11" hidden="1">{#N/A,#N/A,FALSE,"IPEC Stair Step";#N/A,#N/A,FALSE,"Overview";#N/A,#N/A,FALSE,"Supporting Explanations"}</definedName>
    <definedName name="_87N10_" hidden="1">{#N/A,#N/A,FALSE,"IPEC Stair Step";#N/A,#N/A,FALSE,"Overview";#N/A,#N/A,FALSE,"Supporting Explanations"}</definedName>
    <definedName name="_88__123Graph_AC04C_FR_L1" localSheetId="11" hidden="1">#REF!</definedName>
    <definedName name="_88__123Graph_AC04C_FR_L1" hidden="1">#REF!</definedName>
    <definedName name="_88__123Graph_Bｸﾞﾗﾌ_4" hidden="1">#REF!</definedName>
    <definedName name="_88__123Graph_Cｸﾞﾗﾌ_4" hidden="1">#REF!</definedName>
    <definedName name="_88__123Graph_Fｸﾞﾗﾌ_3" hidden="1">#REF!</definedName>
    <definedName name="_88__123Graph_XC04C_FR_L1" hidden="1">#REF!</definedName>
    <definedName name="_88__123Graph_X圖表_2" hidden="1">#REF!</definedName>
    <definedName name="_89__123Graph_Aｸﾞﾗﾌ_ጻ" hidden="1">#REF!</definedName>
    <definedName name="_89__123Graph_Xｸﾞﾗﾌ_4" hidden="1">#REF!</definedName>
    <definedName name="_89A2_" localSheetId="11">#REF!:#REF!</definedName>
    <definedName name="_89A2_">#REF!:#REF!</definedName>
    <definedName name="_9" localSheetId="11">#REF!</definedName>
    <definedName name="_9">#REF!</definedName>
    <definedName name="_9_???" localSheetId="11" hidden="1">{#N/A,#N/A,FALSE,"IPEC Stair Step";#N/A,#N/A,FALSE,"Overview";#N/A,#N/A,FALSE,"Supporting Explanations"}</definedName>
    <definedName name="_9_???" hidden="1">{#N/A,#N/A,FALSE,"IPEC Stair Step";#N/A,#N/A,FALSE,"Overview";#N/A,#N/A,FALSE,"Supporting Explanations"}</definedName>
    <definedName name="_9_????????" localSheetId="11" hidden="1">{#N/A,#N/A,FALSE,"IPEC Stair Step";#N/A,#N/A,FALSE,"Overview";#N/A,#N/A,FALSE,"Supporting Explanations"}</definedName>
    <definedName name="_9_????????" hidden="1">{#N/A,#N/A,FALSE,"IPEC Stair Step";#N/A,#N/A,FALSE,"Overview";#N/A,#N/A,FALSE,"Supporting Explanations"}</definedName>
    <definedName name="_9_?????????">#REF!</definedName>
    <definedName name="_9____0Criteria">#N/A</definedName>
    <definedName name="_9__123Graph_AC04C_ALL_L2" hidden="1">#REF!</definedName>
    <definedName name="_9__123Graph_AC04C_ALL_T1" localSheetId="11" hidden="1">#REF!</definedName>
    <definedName name="_9__123Graph_AC04C_ALL_T1" hidden="1">#REF!</definedName>
    <definedName name="_9__123Graph_AC04C_FF_L" hidden="1">#REF!</definedName>
    <definedName name="_9__123Graph_AC04C_FR_L1" hidden="1">#REF!</definedName>
    <definedName name="_9__123Graph_AC04C_FR_L2" localSheetId="2" hidden="1">[9]MOTO?</definedName>
    <definedName name="_9__123Graph_AC04C_FR_L2" localSheetId="9" hidden="1">[9]MOTO?</definedName>
    <definedName name="_9__123Graph_AC04C_FR_L2" localSheetId="5" hidden="1">[9]MOTO?</definedName>
    <definedName name="_9__123Graph_AC04C_FR_L2" localSheetId="7" hidden="1">[9]MOTO?</definedName>
    <definedName name="_9__123Graph_AC04C_FR_L2" hidden="1">[9]MOTO?</definedName>
    <definedName name="_9__123Graph_AC04C_FR_T1" hidden="1">#REF!</definedName>
    <definedName name="_9__123Graph_AT_UP" localSheetId="11" hidden="1">#REF!</definedName>
    <definedName name="_9__123Graph_AT_UP" hidden="1">#REF!</definedName>
    <definedName name="_9__123Graph_LBL_AC04C_FR_T1" hidden="1">#REF!</definedName>
    <definedName name="_9__123Graph_XC04C_FR_L1" hidden="1">#REF!</definedName>
    <definedName name="_9__123Graph_XT_UP" hidden="1">#REF!</definedName>
    <definedName name="_9__COPY_" localSheetId="11">#REF!</definedName>
    <definedName name="_9__COPY_">#REF!</definedName>
    <definedName name="_9__COPY_12">#REF!</definedName>
    <definedName name="_90__123Graph_Aｸﾞﾗﾌ_1" hidden="1">#REF!</definedName>
    <definedName name="_90__123Graph_Dｸﾞﾗﾌ_2" hidden="1">#REF!</definedName>
    <definedName name="_90__123Graph_LBL_AC04C_FR_T1" localSheetId="11" hidden="1">#REF!</definedName>
    <definedName name="_90__123Graph_LBL_AC04C_FR_T1" hidden="1">#REF!</definedName>
    <definedName name="_90__123Graph_Xｸﾞﾗﾌ_5" hidden="1">#REF!</definedName>
    <definedName name="_91__123Graph_Cｸﾞﾗﾌ_4" hidden="1">#REF!</definedName>
    <definedName name="_92__123Graph_AC04C_FR_L2" localSheetId="11" hidden="1">#REF!</definedName>
    <definedName name="_92__123Graph_AC04C_FR_L2" hidden="1">#REF!</definedName>
    <definedName name="_92__123Graph_Bｸﾞﾗﾌ_3" hidden="1">#REF!</definedName>
    <definedName name="_92__123Graph_Dｸﾞﾗﾌ_1" hidden="1">#REF!</definedName>
    <definedName name="_92__123Graph_Dｸﾞﾗﾌ_3" hidden="1">#REF!</definedName>
    <definedName name="_92__123Graph_XC04C_FR_L2" hidden="1">#REF!</definedName>
    <definedName name="_93__123Graph_AC04C_FR_T1" localSheetId="2" hidden="1">[2]MOTO?</definedName>
    <definedName name="_93__123Graph_AC04C_FR_T1" localSheetId="9" hidden="1">[2]MOTO?</definedName>
    <definedName name="_93__123Graph_AC04C_FR_T1" localSheetId="5" hidden="1">[2]MOTO?</definedName>
    <definedName name="_93__123Graph_AC04C_FR_T1" localSheetId="7" hidden="1">[2]MOTO?</definedName>
    <definedName name="_93__123Graph_AC04C_FR_T1" hidden="1">[2]MOTO?</definedName>
    <definedName name="_93__123Graph_Aｸﾞﾗﾌ_ጻ" localSheetId="11" hidden="1">#REF!</definedName>
    <definedName name="_93__123Graph_Aｸﾞﾗﾌ_ጻ" hidden="1">#REF!</definedName>
    <definedName name="_93__123Graph_Bｸﾞﾗﾌ_4" hidden="1">#REF!</definedName>
    <definedName name="_93__123Graph_LBL_AC04C_FR_T2" localSheetId="11" hidden="1">#REF!</definedName>
    <definedName name="_93__123Graph_LBL_AC04C_FR_T2" hidden="1">#REF!</definedName>
    <definedName name="_94__123Graph_Aｸﾞﾗﾌ_1" localSheetId="11" hidden="1">#REF!</definedName>
    <definedName name="_94__123Graph_Aｸﾞﾗﾌ_1" hidden="1">#REF!</definedName>
    <definedName name="_94__123Graph_Bｸﾞﾗﾌ_4" hidden="1">#REF!</definedName>
    <definedName name="_94__123Graph_Cｸﾞﾗﾌ_3" hidden="1">#REF!</definedName>
    <definedName name="_94AT61_">#N/A</definedName>
    <definedName name="_95__123Graph_Aｸﾞﾗﾌ_3" hidden="1">#REF!</definedName>
    <definedName name="_96__123Graph_AC04C_FR_T1" localSheetId="11" hidden="1">#REF!</definedName>
    <definedName name="_96__123Graph_AC04C_FR_T1" hidden="1">#REF!</definedName>
    <definedName name="_96__123Graph_Aｸﾞﾗﾌ_4" hidden="1">#REF!</definedName>
    <definedName name="_96__123Graph_Cｸﾞﾗﾌ_1" hidden="1">#REF!</definedName>
    <definedName name="_96__123Graph_Dｸﾞﾗﾌ_1" hidden="1">#REF!</definedName>
    <definedName name="_96__123Graph_Dｸﾞﾗﾌ_4" hidden="1">#REF!</definedName>
    <definedName name="_96__123Graph_XC04C_ALL_T1" localSheetId="11" hidden="1">#REF!</definedName>
    <definedName name="_96__123Graph_XC04C_ALL_T1" hidden="1">#REF!</definedName>
    <definedName name="_96__123Graph_XC04C_FR_T1" hidden="1">#REF!</definedName>
    <definedName name="_97____123Graph_Xｸﾞﾗﾌ_?" hidden="1">#REF!</definedName>
    <definedName name="_97__123Graph_Aｸﾞﾗﾌ_5" hidden="1">#REF!</definedName>
    <definedName name="_97__123Graph_Bｸﾞﾗﾌ_3" localSheetId="11" hidden="1">#REF!</definedName>
    <definedName name="_97__123Graph_Bｸﾞﾗﾌ_3" hidden="1">#REF!</definedName>
    <definedName name="_97__123Graph_Cｸﾞﾗﾌ_2" hidden="1">#REF!</definedName>
    <definedName name="_98____123Graph_Xｸﾞﾗﾌ_1" hidden="1">#REF!</definedName>
    <definedName name="_98__123Graph_Aｸﾞﾗﾌ_6" hidden="1">#REF!</definedName>
    <definedName name="_98__123Graph_Bｸﾞﾗﾌ_3" hidden="1">#REF!</definedName>
    <definedName name="_98__123Graph_Bｸﾞﾗﾌ_4" hidden="1">#REF!</definedName>
    <definedName name="_98__123Graph_Dｸﾞﾗﾌ_2" hidden="1">#REF!</definedName>
    <definedName name="_99_????????" hidden="1">{#N/A,#N/A,FALSE,"IPEC Stair Step";#N/A,#N/A,FALSE,"Overview";#N/A,#N/A,FALSE,"Supporting Explanations"}</definedName>
    <definedName name="_99____123Graph_Xｸﾞﾗﾌ_4" hidden="1">#REF!</definedName>
    <definedName name="_99__123Graph_Bｸﾞﾗﾌ_4" hidden="1">#REF!</definedName>
    <definedName name="_99__123Graph_Cｸﾞﾗﾌ_1" hidden="1">#REF!</definedName>
    <definedName name="_99__123Graph_XC04C_ALL_T2" localSheetId="11" hidden="1">#REF!</definedName>
    <definedName name="_99__123Graph_XC04C_ALL_T2" hidden="1">#REF!</definedName>
    <definedName name="_A08" hidden="1">{"COMNUS2000",#N/A,FALSE,"BL2000"}</definedName>
    <definedName name="_a1" localSheetId="11" hidden="1">{"Comparisons",#N/A,FALSE,"CAP SPEND SUM"}</definedName>
    <definedName name="_a1" hidden="1">{"Comparisons",#N/A,FALSE,"CAP SPEND SUM"}</definedName>
    <definedName name="_A10" localSheetId="11">#REF!</definedName>
    <definedName name="_A10">#REF!</definedName>
    <definedName name="_A100" localSheetId="11">#REF!</definedName>
    <definedName name="_A100">#REF!</definedName>
    <definedName name="_A101" localSheetId="11">#REF!</definedName>
    <definedName name="_A101">#REF!</definedName>
    <definedName name="_a1111" hidden="1">{"'Monthly 1997'!$A$3:$S$89"}</definedName>
    <definedName name="_a12" hidden="1">{"'Monthly 1997'!$A$3:$S$89"}</definedName>
    <definedName name="_a2" localSheetId="11">#REF!</definedName>
    <definedName name="_a2">#REF!</definedName>
    <definedName name="_A20000" localSheetId="11">#REF!</definedName>
    <definedName name="_A20000">#REF!</definedName>
    <definedName name="_A2800" localSheetId="11" hidden="1">{"INCPRE2000",#N/A,FALSE,"BL2000"}</definedName>
    <definedName name="_A2800" hidden="1">{"INCPRE2000",#N/A,FALSE,"BL2000"}</definedName>
    <definedName name="_a3">#REF!</definedName>
    <definedName name="_a32">#N/A</definedName>
    <definedName name="_a33">#N/A</definedName>
    <definedName name="_a4">#REF!</definedName>
    <definedName name="_a5" localSheetId="11">#REF!</definedName>
    <definedName name="_a5">#REF!</definedName>
    <definedName name="_a6" localSheetId="11">#REF!</definedName>
    <definedName name="_a6">#REF!</definedName>
    <definedName name="_a7">#REF!</definedName>
    <definedName name="_a8">#REF!</definedName>
    <definedName name="_aA1">#REF!</definedName>
    <definedName name="_aA2">#REF!</definedName>
    <definedName name="_aA3">#REF!</definedName>
    <definedName name="_aA4">#REF!</definedName>
    <definedName name="_aA5">#REF!</definedName>
    <definedName name="_aA6">#REF!</definedName>
    <definedName name="_aA7">#REF!</definedName>
    <definedName name="_aA8">#REF!</definedName>
    <definedName name="_AAA1" localSheetId="11" hidden="1">#REF!</definedName>
    <definedName name="_AAA1" hidden="1">#REF!</definedName>
    <definedName name="_AAA10" localSheetId="11" hidden="1">#REF!</definedName>
    <definedName name="_AAA10" hidden="1">#REF!</definedName>
    <definedName name="_AAA11" localSheetId="11" hidden="1">#REF!</definedName>
    <definedName name="_AAA11" hidden="1">#REF!</definedName>
    <definedName name="_AAA12" localSheetId="11" hidden="1">#REF!</definedName>
    <definedName name="_AAA12" hidden="1">#REF!</definedName>
    <definedName name="_AAA13" localSheetId="11" hidden="1">#REF!</definedName>
    <definedName name="_AAA13" hidden="1">#REF!</definedName>
    <definedName name="_AAA14" localSheetId="11" hidden="1">#REF!</definedName>
    <definedName name="_AAA14" hidden="1">#REF!</definedName>
    <definedName name="_AAA15" localSheetId="11" hidden="1">#REF!</definedName>
    <definedName name="_AAA15" hidden="1">#REF!</definedName>
    <definedName name="_AAA16" localSheetId="11" hidden="1">#REF!</definedName>
    <definedName name="_AAA16" hidden="1">#REF!</definedName>
    <definedName name="_AAA17" localSheetId="11" hidden="1">#REF!</definedName>
    <definedName name="_AAA17" hidden="1">#REF!</definedName>
    <definedName name="_AAA18" localSheetId="11" hidden="1">#REF!</definedName>
    <definedName name="_AAA18" hidden="1">#REF!</definedName>
    <definedName name="_AAA19" localSheetId="11" hidden="1">#REF!</definedName>
    <definedName name="_AAA19" hidden="1">#REF!</definedName>
    <definedName name="_AAA2" localSheetId="11" hidden="1">#REF!</definedName>
    <definedName name="_AAA2" hidden="1">#REF!</definedName>
    <definedName name="_AAA20" localSheetId="11" hidden="1">#REF!</definedName>
    <definedName name="_AAA20" hidden="1">#REF!</definedName>
    <definedName name="_AAA21" localSheetId="11" hidden="1">#REF!</definedName>
    <definedName name="_AAA21" hidden="1">#REF!</definedName>
    <definedName name="_AAA22" localSheetId="11" hidden="1">#REF!</definedName>
    <definedName name="_AAA22" hidden="1">#REF!</definedName>
    <definedName name="_AAA23" localSheetId="11" hidden="1">#REF!</definedName>
    <definedName name="_AAA23" hidden="1">#REF!</definedName>
    <definedName name="_AAA24" localSheetId="11" hidden="1">#REF!</definedName>
    <definedName name="_AAA24" hidden="1">#REF!</definedName>
    <definedName name="_AAA3" localSheetId="11" hidden="1">#REF!</definedName>
    <definedName name="_AAA3" hidden="1">#REF!</definedName>
    <definedName name="_AAA4" localSheetId="11" hidden="1">#REF!</definedName>
    <definedName name="_AAA4" hidden="1">#REF!</definedName>
    <definedName name="_AAA5" localSheetId="11" hidden="1">#REF!</definedName>
    <definedName name="_AAA5" hidden="1">#REF!</definedName>
    <definedName name="_AAA6" localSheetId="11" hidden="1">#REF!</definedName>
    <definedName name="_AAA6" hidden="1">#REF!</definedName>
    <definedName name="_AAA7" localSheetId="11" hidden="1">#REF!</definedName>
    <definedName name="_AAA7" hidden="1">#REF!</definedName>
    <definedName name="_AAA8" localSheetId="11" hidden="1">#REF!</definedName>
    <definedName name="_AAA8" hidden="1">#REF!</definedName>
    <definedName name="_AAA9" localSheetId="11" hidden="1">#REF!</definedName>
    <definedName name="_AAA9" hidden="1">#REF!</definedName>
    <definedName name="_AAAAA" localSheetId="11" hidden="1">{#N/A,#N/A,FALSE,"IPEC Stair Step";#N/A,#N/A,FALSE,"Overview";#N/A,#N/A,FALSE,"Supporting Explanations"}</definedName>
    <definedName name="_AAAAA" hidden="1">{#N/A,#N/A,FALSE,"IPEC Stair Step";#N/A,#N/A,FALSE,"Overview";#N/A,#N/A,FALSE,"Supporting Explanations"}</definedName>
    <definedName name="_all12" hidden="1">#REF!</definedName>
    <definedName name="_aO" localSheetId="9">#REF!,#REF!,#REF!,#REF!,#REF!,#REF!,#REF!,#REF!,#REF!,#REF!,#REF!,#REF!,#REF!,#REF!,#REF!,#REF!,#REF!,#REF!,#REF!,#REF!,#REF!,#REF!,#REF!,#REF!,#REF!,#REF!,#REF!,#REF!,#REF!,#REF!,#REF!,#REF!,#REF!,#REF!,#REF!,#REF!</definedName>
    <definedName name="_aO">#REF!,#REF!,#REF!,#REF!,#REF!,#REF!,#REF!,#REF!,#REF!,#REF!,#REF!,#REF!,#REF!,#REF!,#REF!,#REF!,#REF!,#REF!,#REF!,#REF!,#REF!,#REF!,#REF!,#REF!,#REF!,#REF!,#REF!,#REF!,#REF!,#REF!,#REF!,#REF!,#REF!,#REF!,#REF!,#REF!</definedName>
    <definedName name="_apm1959" hidden="1">{"SEPTEMBER PRINT",#N/A,FALSE,"INV_BKDN";"SEPTEMBER PRINT",#N/A,FALSE,"INV_BKDN"}</definedName>
    <definedName name="_APP1" localSheetId="11">#REF!</definedName>
    <definedName name="_APP1">#REF!</definedName>
    <definedName name="_AQ1" hidden="1">{"AnaM1",#N/A,FALSE,"AnalisisM";"AnaM2",#N/A,FALSE,"AnalisisM";"AnaM3",#N/A,FALSE,"AnalisisM"}</definedName>
    <definedName name="_as1">#N/A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61" localSheetId="11">#REF!</definedName>
    <definedName name="_AT61">#REF!</definedName>
    <definedName name="_aZ" localSheetId="9">#REF!,#REF!,#REF!,#REF!,#REF!,#REF!,#REF!,#REF!,#REF!,#REF!,#REF!,#REF!,#REF!,#REF!,#REF!,#REF!,#REF!,#REF!,#REF!,#REF!,#REF!,#REF!,#REF!,#REF!,#REF!,#REF!,#REF!,#REF!,#REF!,#REF!,#REF!,#REF!,#REF!,#REF!,#REF!,#REF!</definedName>
    <definedName name="_aZ">#REF!,#REF!,#REF!,#REF!,#REF!,#REF!,#REF!,#REF!,#REF!,#REF!,#REF!,#REF!,#REF!,#REF!,#REF!,#REF!,#REF!,#REF!,#REF!,#REF!,#REF!,#REF!,#REF!,#REF!,#REF!,#REF!,#REF!,#REF!,#REF!,#REF!,#REF!,#REF!,#REF!,#REF!,#REF!,#REF!</definedName>
    <definedName name="_b_a" localSheetId="11">#REF!</definedName>
    <definedName name="_b_a">#REF!</definedName>
    <definedName name="_b_b">#REF!</definedName>
    <definedName name="_B01" hidden="1">{"RES-2002",#N/A,FALSE,"BL2000";"A1-2002",#N/A,FALSE,"BL2000";"A2-2002",#N/A,FALSE,"BL2000"}</definedName>
    <definedName name="_B02" localSheetId="11">#REF!</definedName>
    <definedName name="_B02">#REF!</definedName>
    <definedName name="_b1" localSheetId="11">#REF!</definedName>
    <definedName name="_b1">#REF!</definedName>
    <definedName name="_B11" localSheetId="11" hidden="1">{"B10-2000",#N/A,FALSE,"BL2000"}</definedName>
    <definedName name="_B11" hidden="1">{"B10-2000",#N/A,FALSE,"BL2000"}</definedName>
    <definedName name="_b14">#N/A</definedName>
    <definedName name="_B1411" hidden="1">#REF!</definedName>
    <definedName name="_b1414">#N/A</definedName>
    <definedName name="_b2" localSheetId="11">#REF!</definedName>
    <definedName name="_b2">#REF!</definedName>
    <definedName name="_b3" localSheetId="11">#REF!</definedName>
    <definedName name="_b3">#REF!</definedName>
    <definedName name="_b4" localSheetId="11">#REF!</definedName>
    <definedName name="_b4">#REF!</definedName>
    <definedName name="_b5">#REF!</definedName>
    <definedName name="_b6">#REF!</definedName>
    <definedName name="_b7">#REF!</definedName>
    <definedName name="_B70344">#REF!</definedName>
    <definedName name="_b8">#REF!</definedName>
    <definedName name="_B90344">#REF!</definedName>
    <definedName name="_bA1">#REF!</definedName>
    <definedName name="_bA2">#REF!</definedName>
    <definedName name="_bA3">#REF!</definedName>
    <definedName name="_bA4">#REF!</definedName>
    <definedName name="_bA5">#REF!</definedName>
    <definedName name="_bA6">#REF!</definedName>
    <definedName name="_bA7">#REF!</definedName>
    <definedName name="_bA8">#REF!</definedName>
    <definedName name="_bal_sht">#REF!</definedName>
    <definedName name="_BBBB" hidden="1">#REF!</definedName>
    <definedName name="_bO" localSheetId="9">#REF!,#REF!,#REF!,#REF!,#REF!,#REF!,#REF!,#REF!,#REF!,#REF!,#REF!,#REF!,#REF!,#REF!,#REF!,#REF!,#REF!,#REF!,#REF!,#REF!,#REF!,#REF!,#REF!,#REF!,#REF!,#REF!,#REF!,#REF!,#REF!,#REF!,#REF!,#REF!,#REF!,#REF!,#REF!,#REF!</definedName>
    <definedName name="_bO">#REF!,#REF!,#REF!,#REF!,#REF!,#REF!,#REF!,#REF!,#REF!,#REF!,#REF!,#REF!,#REF!,#REF!,#REF!,#REF!,#REF!,#REF!,#REF!,#REF!,#REF!,#REF!,#REF!,#REF!,#REF!,#REF!,#REF!,#REF!,#REF!,#REF!,#REF!,#REF!,#REF!,#REF!,#REF!,#REF!</definedName>
    <definedName name="_bZ" localSheetId="9">#REF!,#REF!,#REF!,#REF!,#REF!,#REF!,#REF!,#REF!,#REF!,#REF!,#REF!,#REF!,#REF!,#REF!,#REF!,#REF!,#REF!,#REF!,#REF!,#REF!,#REF!,#REF!,#REF!,#REF!,#REF!,#REF!,#REF!,#REF!,#REF!,#REF!,#REF!,#REF!,#REF!,#REF!,#REF!,#REF!</definedName>
    <definedName name="_bZ">#REF!,#REF!,#REF!,#REF!,#REF!,#REF!,#REF!,#REF!,#REF!,#REF!,#REF!,#REF!,#REF!,#REF!,#REF!,#REF!,#REF!,#REF!,#REF!,#REF!,#REF!,#REF!,#REF!,#REF!,#REF!,#REF!,#REF!,#REF!,#REF!,#REF!,#REF!,#REF!,#REF!,#REF!,#REF!,#REF!</definedName>
    <definedName name="_C1">#REF!</definedName>
    <definedName name="_C1244ㅁ1430">#REF!</definedName>
    <definedName name="_Cad1">#REF!</definedName>
    <definedName name="_Cad2">#REF!</definedName>
    <definedName name="_CCCCC" localSheetId="11" hidden="1">{#N/A,#N/A,FALSE,"IPEC Stair Step";#N/A,#N/A,FALSE,"Overview";#N/A,#N/A,FALSE,"Supporting Explanations"}</definedName>
    <definedName name="_CCCCC" hidden="1">{#N/A,#N/A,FALSE,"IPEC Stair Step";#N/A,#N/A,FALSE,"Overview";#N/A,#N/A,FALSE,"Supporting Explanations"}</definedName>
    <definedName name="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CM1" localSheetId="11">#REF!</definedName>
    <definedName name="_CM1">#REF!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NT01" localSheetId="11">#REF!</definedName>
    <definedName name="_CNT01">#REF!</definedName>
    <definedName name="_CNT1">#REF!</definedName>
    <definedName name="_CNT2">#REF!</definedName>
    <definedName name="_CYJ1">#REF!</definedName>
    <definedName name="_d1">#N/A</definedName>
    <definedName name="_DAT1" localSheetId="11">#REF!</definedName>
    <definedName name="_DAT1">#REF!</definedName>
    <definedName name="_DAT10" localSheetId="11">#REF!</definedName>
    <definedName name="_DAT10">#REF!</definedName>
    <definedName name="_DAT11">#REF!</definedName>
    <definedName name="_DAT2" localSheetId="11">#REF!</definedName>
    <definedName name="_DAT2">#REF!</definedName>
    <definedName name="_DAT3" localSheetId="11">#REF!</definedName>
    <definedName name="_DAT3">#REF!</definedName>
    <definedName name="_DAT4" localSheetId="11">#REF!</definedName>
    <definedName name="_DAT4">#REF!</definedName>
    <definedName name="_DAT5" localSheetId="11">#REF!</definedName>
    <definedName name="_DAT5">#REF!</definedName>
    <definedName name="_DAT6" localSheetId="11">#REF!</definedName>
    <definedName name="_DAT6">#REF!</definedName>
    <definedName name="_DAT7">#REF!</definedName>
    <definedName name="_DAT8">#REF!</definedName>
    <definedName name="_DAT9">#REF!</definedName>
    <definedName name="_DCS2" localSheetId="11" hidden="1">{"SUM GER",#N/A,FALSE,"SUM GER";"SUM FRA",#N/A,FALSE,"SUM FRA";"SUM ITA",#N/A,FALSE,"SUM ITA";"SUM SPA",#N/A,FALSE,"SUM SPA";"SUM EGB",#N/A,FALSE,"SUM EGB";"SUM IND",#N/A,FALSE,"SUM IND"}</definedName>
    <definedName name="_DCS2" hidden="1">{"SUM GER",#N/A,FALSE,"SUM GER";"SUM FRA",#N/A,FALSE,"SUM FRA";"SUM ITA",#N/A,FALSE,"SUM ITA";"SUM SPA",#N/A,FALSE,"SUM SPA";"SUM EGB",#N/A,FALSE,"SUM EGB";"SUM IND",#N/A,FALSE,"SUM IND"}</definedName>
    <definedName name="_DDDD" localSheetId="11" hidden="1">#REF!</definedName>
    <definedName name="_DDDD" hidden="1">#REF!</definedName>
    <definedName name="_DEF1" hidden="1">{"COMJPN2000",#N/A,FALSE,"BL2000"}</definedName>
    <definedName name="_DEL1" localSheetId="11">#REF!,#REF!,#REF!,#REF!,#REF!,#REF!,#REF!,#REF!,#REF!,#REF!,#REF!,#REF!,#REF!,#REF!,#REF!,#REF!</definedName>
    <definedName name="_DEL1">#REF!,#REF!,#REF!,#REF!,#REF!,#REF!,#REF!,#REF!,#REF!,#REF!,#REF!,#REF!,#REF!,#REF!,#REF!,#REF!</definedName>
    <definedName name="_DEL2" localSheetId="11">#REF!,#REF!,#REF!,#REF!,#REF!,#REF!,#REF!,#REF!,#REF!,#REF!,#REF!,#REF!,#REF!,#REF!,#REF!,#REF!</definedName>
    <definedName name="_DEL2">#REF!,#REF!,#REF!,#REF!,#REF!,#REF!,#REF!,#REF!,#REF!,#REF!,#REF!,#REF!,#REF!,#REF!,#REF!,#REF!</definedName>
    <definedName name="_DEL3" localSheetId="11">#REF!,#REF!,#REF!,#REF!,#REF!,#REF!,#REF!,#REF!,#REF!,#REF!,#REF!,#REF!,#REF!,#REF!,#REF!,#REF!</definedName>
    <definedName name="_DEL3">#REF!,#REF!,#REF!,#REF!,#REF!,#REF!,#REF!,#REF!,#REF!,#REF!,#REF!,#REF!,#REF!,#REF!,#REF!,#REF!</definedName>
    <definedName name="_DEL4" localSheetId="11">#N/A</definedName>
    <definedName name="_DEL4">#REF!,#REF!,#REF!,#REF!,#REF!,#REF!,#REF!,#REF!,#REF!,#REF!,#REF!,#REF!,#REF!,#REF!,#REF!,#REF!</definedName>
    <definedName name="_dep1">#REF!</definedName>
    <definedName name="_dep2">#REF!</definedName>
    <definedName name="_dep3">#REF!</definedName>
    <definedName name="_dep4">#REF!</definedName>
    <definedName name="_dep5">#REF!</definedName>
    <definedName name="_dep6">#REF!</definedName>
    <definedName name="_Dist_Bin" hidden="1">#REF!</definedName>
    <definedName name="_Dist_Values" hidden="1">#REF!</definedName>
    <definedName name="_DOM1">#N/A</definedName>
    <definedName name="_DOM10">#N/A</definedName>
    <definedName name="_DOM2">#N/A</definedName>
    <definedName name="_DOM3">#N/A</definedName>
    <definedName name="_DOM4">#N/A</definedName>
    <definedName name="_DOM5">#N/A</definedName>
    <definedName name="_DOM6">#N/A</definedName>
    <definedName name="_DOM7">#N/A</definedName>
    <definedName name="_DOM8">#N/A</definedName>
    <definedName name="_DOM9">#N/A</definedName>
    <definedName name="_EEE" localSheetId="11" hidden="1">{#N/A,#N/A,FALSE,"IPEC Stair Step";#N/A,#N/A,FALSE,"Overview";#N/A,#N/A,FALSE,"Supporting Explanations"}</definedName>
    <definedName name="_EEE" hidden="1">{#N/A,#N/A,FALSE,"IPEC Stair Step";#N/A,#N/A,FALSE,"Overview";#N/A,#N/A,FALSE,"Supporting Explanations"}</definedName>
    <definedName name="_ER2" hidden="1">{"COMNUS2000",#N/A,FALSE,"BL2000"}</definedName>
    <definedName name="_EUR1" localSheetId="11" hidden="1">{"RES-2002",#N/A,FALSE,"BL2000";"A1-2002",#N/A,FALSE,"BL2000";"A2-2002",#N/A,FALSE,"BL2000"}</definedName>
    <definedName name="_EUR1" hidden="1">{"RES-2002",#N/A,FALSE,"BL2000";"A1-2002",#N/A,FALSE,"BL2000";"A2-2002",#N/A,FALSE,"BL2000"}</definedName>
    <definedName name="_EXP1">#N/A</definedName>
    <definedName name="_EXP10">#N/A</definedName>
    <definedName name="_EXP11">#N/A</definedName>
    <definedName name="_EXP2">#N/A</definedName>
    <definedName name="_EXP3">#N/A</definedName>
    <definedName name="_EXP4">#N/A</definedName>
    <definedName name="_EXP5">#N/A</definedName>
    <definedName name="_EXP6">#N/A</definedName>
    <definedName name="_EXP7">#N/A</definedName>
    <definedName name="_EXP8">#N/A</definedName>
    <definedName name="_EXP9">#N/A</definedName>
    <definedName name="_FCS1">#REF!+#REF!+#REF!+#REF!+#REF!</definedName>
    <definedName name="_FCS2">#REF!+#REF!+#REF!+#REF!+#REF!</definedName>
    <definedName name="_FCS3">#REF!+#REF!+#REF!+#REF!+#REF!</definedName>
    <definedName name="_FF3">#REF!</definedName>
    <definedName name="_Fill" localSheetId="3" hidden="1">#REF!</definedName>
    <definedName name="_Fill" localSheetId="0" hidden="1">#REF!</definedName>
    <definedName name="_Fill" localSheetId="5" hidden="1">#REF!</definedName>
    <definedName name="_Fill" localSheetId="7" hidden="1">#REF!</definedName>
    <definedName name="_Fill" localSheetId="1" hidden="1">#REF!</definedName>
    <definedName name="_Fill" hidden="1">#REF!</definedName>
    <definedName name="_xlnm._FilterDatabase" localSheetId="3" hidden="1">'Annexure- A. RFO Tracker'!$A$3:$AV$193</definedName>
    <definedName name="_xlnm._FilterDatabase" localSheetId="8" hidden="1">'Annexure B. Line Item level'!$A$4:$CW$77</definedName>
    <definedName name="_xlnm._FilterDatabase" localSheetId="11" hidden="1">#REF!</definedName>
    <definedName name="_xlnm._FilterDatabase" localSheetId="5" hidden="1">'Input for Act'!$A$3:$AP$193</definedName>
    <definedName name="_xlnm._FilterDatabase" localSheetId="7" hidden="1">'Input for Provision'!$A$3:$AP$193</definedName>
    <definedName name="_xlnm._FilterDatabase" localSheetId="4" hidden="1">'Input-BP &amp; Fcst'!$A$2:$V$19</definedName>
    <definedName name="_xlnm._FilterDatabase" localSheetId="10" hidden="1">'VME BP24'!$A$55:$AC$55</definedName>
    <definedName name="_xlnm._FilterDatabase" hidden="1">#REF!</definedName>
    <definedName name="_FLM6">#REF!</definedName>
    <definedName name="_FY09" localSheetId="3" hidden="1">{"SEPTEMBER PRINT",#N/A,FALSE,"INV_BKDN";"SEPTEMBER PRINT",#N/A,FALSE,"INV_BKDN"}</definedName>
    <definedName name="_FY09" localSheetId="8" hidden="1">{"SEPTEMBER PRINT",#N/A,FALSE,"INV_BKDN";"SEPTEMBER PRINT",#N/A,FALSE,"INV_BKDN"}</definedName>
    <definedName name="_FY09" localSheetId="0" hidden="1">{"SEPTEMBER PRINT",#N/A,FALSE,"INV_BKDN";"SEPTEMBER PRINT",#N/A,FALSE,"INV_BKDN"}</definedName>
    <definedName name="_FY09" localSheetId="5" hidden="1">{"SEPTEMBER PRINT",#N/A,FALSE,"INV_BKDN";"SEPTEMBER PRINT",#N/A,FALSE,"INV_BKDN"}</definedName>
    <definedName name="_FY09" localSheetId="7" hidden="1">{"SEPTEMBER PRINT",#N/A,FALSE,"INV_BKDN";"SEPTEMBER PRINT",#N/A,FALSE,"INV_BKDN"}</definedName>
    <definedName name="_FY09" localSheetId="1" hidden="1">{"SEPTEMBER PRINT",#N/A,FALSE,"INV_BKDN";"SEPTEMBER PRINT",#N/A,FALSE,"INV_BKDN"}</definedName>
    <definedName name="_FY09" hidden="1">{"SEPTEMBER PRINT",#N/A,FALSE,"INV_BKDN";"SEPTEMBER PRINT",#N/A,FALSE,"INV_BKDN"}</definedName>
    <definedName name="_GO72" hidden="1">{#N/A,#N/A,FALSE,"MAQUINADOS";#N/A,#N/A,FALSE,"ALUMINIO";#N/A,#N/A,FALSE,"ENSAMBLES"}</definedName>
    <definedName name="_goz1">#REF!+#REF!+#REF!</definedName>
    <definedName name="_goz2">#REF!+#REF!+#REF!</definedName>
    <definedName name="_goz3">#REF!+#REF!+#REF!</definedName>
    <definedName name="_inc_stmt">#REF!</definedName>
    <definedName name="_Ind1">#REF!</definedName>
    <definedName name="_JOB2">#N/A</definedName>
    <definedName name="_k11">#N/A</definedName>
    <definedName name="_KDX3">#N/A</definedName>
    <definedName name="_Key1" localSheetId="3" hidden="1">#REF!</definedName>
    <definedName name="_Key1" localSheetId="0" hidden="1">#REF!</definedName>
    <definedName name="_Key1" localSheetId="5" hidden="1">#REF!</definedName>
    <definedName name="_Key1" localSheetId="7" hidden="1">#REF!</definedName>
    <definedName name="_Key1" localSheetId="1" hidden="1">#REF!</definedName>
    <definedName name="_Key1" hidden="1">#REF!</definedName>
    <definedName name="_Key12" hidden="1">#REF!</definedName>
    <definedName name="_Key2" localSheetId="3" hidden="1">[2]OMR33!#REF!</definedName>
    <definedName name="_Key2" localSheetId="0" hidden="1">[2]OMR33!#REF!</definedName>
    <definedName name="_Key2" localSheetId="5" hidden="1">[2]OMR33!#REF!</definedName>
    <definedName name="_Key2" localSheetId="7" hidden="1">[2]OMR33!#REF!</definedName>
    <definedName name="_Key2" localSheetId="1" hidden="1">[2]OMR33!#REF!</definedName>
    <definedName name="_Key2" hidden="1">#REF!</definedName>
    <definedName name="_Key3" localSheetId="3" hidden="1">#REF!</definedName>
    <definedName name="_Key3" localSheetId="8" hidden="1">#REF!</definedName>
    <definedName name="_Key3" localSheetId="0" hidden="1">#REF!</definedName>
    <definedName name="_Key3" localSheetId="5" hidden="1">#REF!</definedName>
    <definedName name="_Key3" localSheetId="7" hidden="1">#REF!</definedName>
    <definedName name="_Key3" localSheetId="1" hidden="1">#REF!</definedName>
    <definedName name="_Key3" hidden="1">#REF!</definedName>
    <definedName name="_Key3a" hidden="1">#REF!</definedName>
    <definedName name="_Key4" hidden="1">#REF!</definedName>
    <definedName name="_Key4a" hidden="1">#REF!</definedName>
    <definedName name="_key99" hidden="1">#REF!</definedName>
    <definedName name="_Keyx" localSheetId="8" hidden="1">#REF!</definedName>
    <definedName name="_Keyx" localSheetId="0" hidden="1">#REF!</definedName>
    <definedName name="_Keyx" hidden="1">#REF!</definedName>
    <definedName name="_KI90" localSheetId="3" hidden="1">{#N/A,#N/A,FALSE,"IPEC Stair Step";#N/A,#N/A,FALSE,"Overview";#N/A,#N/A,FALSE,"Supporting Explanations"}</definedName>
    <definedName name="_KI90" localSheetId="8" hidden="1">{#N/A,#N/A,FALSE,"IPEC Stair Step";#N/A,#N/A,FALSE,"Overview";#N/A,#N/A,FALSE,"Supporting Explanations"}</definedName>
    <definedName name="_KI90" localSheetId="0" hidden="1">{#N/A,#N/A,FALSE,"IPEC Stair Step";#N/A,#N/A,FALSE,"Overview";#N/A,#N/A,FALSE,"Supporting Explanations"}</definedName>
    <definedName name="_KI90" localSheetId="11" hidden="1">{#N/A,#N/A,FALSE,"IPEC Stair Step";#N/A,#N/A,FALSE,"Overview";#N/A,#N/A,FALSE,"Supporting Explanations"}</definedName>
    <definedName name="_KI90" localSheetId="5" hidden="1">{#N/A,#N/A,FALSE,"IPEC Stair Step";#N/A,#N/A,FALSE,"Overview";#N/A,#N/A,FALSE,"Supporting Explanations"}</definedName>
    <definedName name="_KI90" localSheetId="7" hidden="1">{#N/A,#N/A,FALSE,"IPEC Stair Step";#N/A,#N/A,FALSE,"Overview";#N/A,#N/A,FALSE,"Supporting Explanations"}</definedName>
    <definedName name="_KI90" localSheetId="1" hidden="1">{#N/A,#N/A,FALSE,"IPEC Stair Step";#N/A,#N/A,FALSE,"Overview";#N/A,#N/A,FALSE,"Supporting Explanations"}</definedName>
    <definedName name="_KI90" hidden="1">{#N/A,#N/A,FALSE,"IPEC Stair Step";#N/A,#N/A,FALSE,"Overview";#N/A,#N/A,FALSE,"Supporting Explanations"}</definedName>
    <definedName name="_KKK1" localSheetId="3" hidden="1">#REF!</definedName>
    <definedName name="_KKK1" localSheetId="0" hidden="1">#REF!</definedName>
    <definedName name="_KKK1" localSheetId="11" hidden="1">#REF!</definedName>
    <definedName name="_KKK1" localSheetId="5" hidden="1">#REF!</definedName>
    <definedName name="_KKK1" localSheetId="7" hidden="1">#REF!</definedName>
    <definedName name="_KKK1" localSheetId="1" hidden="1">#REF!</definedName>
    <definedName name="_KKK1" hidden="1">#REF!</definedName>
    <definedName name="_KKK2" localSheetId="3" hidden="1">#REF!</definedName>
    <definedName name="_KKK2" localSheetId="0" hidden="1">#REF!</definedName>
    <definedName name="_KKK2" localSheetId="5" hidden="1">#REF!</definedName>
    <definedName name="_KKK2" localSheetId="7" hidden="1">#REF!</definedName>
    <definedName name="_KKK2" hidden="1">#REF!</definedName>
    <definedName name="_LO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LPS2" hidden="1">{#N/A,#N/A,FALSE,"단축1";#N/A,#N/A,FALSE,"단축2";#N/A,#N/A,FALSE,"단축3";#N/A,#N/A,FALSE,"장축";#N/A,#N/A,FALSE,"4WD"}</definedName>
    <definedName name="_m150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_m3" hidden="1">{#N/A,#N/A,FALSE,"IPEC Stair Step";#N/A,#N/A,FALSE,"Overview";#N/A,#N/A,FALSE,"Supporting Explanations"}</definedName>
    <definedName name="_M31" hidden="1">{#N/A,#N/A,FALSE,"IPEC Stair Step";#N/A,#N/A,FALSE,"Overview";#N/A,#N/A,FALSE,"Supporting Explanations"}</definedName>
    <definedName name="_M8" hidden="1">{"RES-2001",#N/A,FALSE,"BL2000";"A1-2001",#N/A,FALSE,"BL2000";"A2-2001",#N/A,FALSE,"BL2000"}</definedName>
    <definedName name="_mar14" localSheetId="11" hidden="1">{"RESUMEN",#N/A,FALSE,"BASE ANEXOS";"ANEXO 1",#N/A,FALSE,"BASE ANEXOS";"ANEXO 2",#N/A,FALSE,"BASE ANEXOS"}</definedName>
    <definedName name="_mar14" hidden="1">{"RESUMEN",#N/A,FALSE,"BASE ANEXOS";"ANEXO 1",#N/A,FALSE,"BASE ANEXOS";"ANEXO 2",#N/A,FALSE,"BASE ANEXOS"}</definedName>
    <definedName name="_mar14_1" localSheetId="11" hidden="1">{"RESUMEN",#N/A,FALSE,"BASE ANEXOS";"ANEXO 1",#N/A,FALSE,"BASE ANEXOS";"ANEXO 2",#N/A,FALSE,"BASE ANEXOS"}</definedName>
    <definedName name="_mar14_1" hidden="1">{"RESUMEN",#N/A,FALSE,"BASE ANEXOS";"ANEXO 1",#N/A,FALSE,"BASE ANEXOS";"ANEXO 2",#N/A,FALSE,"BASE ANEXOS"}</definedName>
    <definedName name="_mar14_2" localSheetId="11" hidden="1">{"RESUMEN",#N/A,FALSE,"BASE ANEXOS";"ANEXO 1",#N/A,FALSE,"BASE ANEXOS";"ANEXO 2",#N/A,FALSE,"BASE ANEXOS"}</definedName>
    <definedName name="_mar14_2" hidden="1">{"RESUMEN",#N/A,FALSE,"BASE ANEXOS";"ANEXO 1",#N/A,FALSE,"BASE ANEXOS";"ANEXO 2",#N/A,FALSE,"BASE ANEXOS"}</definedName>
    <definedName name="_mar15" hidden="1">{"RESUMEN",#N/A,FALSE,"BASE ANEXOS";"ANEXO 1",#N/A,FALSE,"BASE ANEXOS";"ANEXO 2",#N/A,FALSE,"BASE ANEXOS"}</definedName>
    <definedName name="_MatInverse_Out" localSheetId="11" hidden="1">#REF!</definedName>
    <definedName name="_MatInverse_Out" hidden="1">#REF!</definedName>
    <definedName name="_May03" hidden="1">{"'details (2)'!$E$11","'details (2)'!$A$1:$C$466"}</definedName>
    <definedName name="_MENU_PPCBQ">#REF!</definedName>
    <definedName name="_MENU_PPOBRい_Q">#REF!</definedName>
    <definedName name="_MENU_PPOML6_Q">#REF!</definedName>
    <definedName name="_MENU_PPOMR214_">#REF!</definedName>
    <definedName name="_MENU_PPOMT2_Q">#REF!</definedName>
    <definedName name="_MENU_PPOP65_Q">#REF!</definedName>
    <definedName name="_MENU_PPRう_AGP">#REF!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MIP10" hidden="1">{#N/A,#N/A,FALSE,"단축1";#N/A,#N/A,FALSE,"단축2";#N/A,#N/A,FALSE,"단축3";#N/A,#N/A,FALSE,"장축";#N/A,#N/A,FALSE,"4WD"}</definedName>
    <definedName name="_MIP2" hidden="1">{#N/A,#N/A,FALSE,"단축1";#N/A,#N/A,FALSE,"단축2";#N/A,#N/A,FALSE,"단축3";#N/A,#N/A,FALSE,"장축";#N/A,#N/A,FALSE,"4WD"}</definedName>
    <definedName name="_mmm1959" hidden="1">{"SEPTEMBER PRINT",#N/A,FALSE,"INV_BKDN";"SEPTEMBER PRINT",#N/A,FALSE,"INV_BKDN"}</definedName>
    <definedName name="_Mod1">#REF!</definedName>
    <definedName name="_Mod2">#REF!</definedName>
    <definedName name="_MSVA01_BMK">#REF!</definedName>
    <definedName name="_MSVA01_BMKAP">#REF!</definedName>
    <definedName name="_MSVA01_BMKAP_Summ">#REF!</definedName>
    <definedName name="_MSVA01_BMKP">#REF!</definedName>
    <definedName name="_MSVA01_BMKP_Summ">#REF!</definedName>
    <definedName name="_MSVA01_BMKT">#REF!</definedName>
    <definedName name="_MSVA01_NGroupName">#REF!</definedName>
    <definedName name="_MSVA01_OutputCurrency">#REF!</definedName>
    <definedName name="_MSVA01_V01">#REF!</definedName>
    <definedName name="_MSVA01_V01AP">#REF!</definedName>
    <definedName name="_MSVA01_V01AP_Summ">#REF!</definedName>
    <definedName name="_MSVA01_V01P">#REF!</definedName>
    <definedName name="_MSVA01_V01P_Summ">#REF!</definedName>
    <definedName name="_MSVA01_V01T">#REF!</definedName>
    <definedName name="_MSVA01_V02">#REF!</definedName>
    <definedName name="_MSVA01_V02A">#REF!</definedName>
    <definedName name="_MSVA01_V02AP">#REF!</definedName>
    <definedName name="_MSVA01_V02AP_Summ">#REF!</definedName>
    <definedName name="_MSVA01_V02AT">#REF!</definedName>
    <definedName name="_MSVA01_V02P">#REF!</definedName>
    <definedName name="_MSVA01_V02P_Summ">#REF!</definedName>
    <definedName name="_MSVA01_V02T">#REF!</definedName>
    <definedName name="_MSVA01_V03">#REF!</definedName>
    <definedName name="_MSVA01_V03A">#REF!</definedName>
    <definedName name="_MSVA01_V03AP">#REF!</definedName>
    <definedName name="_MSVA01_V03AP_Summ">#REF!</definedName>
    <definedName name="_MSVA01_V03AT">#REF!</definedName>
    <definedName name="_MSVA01_V03P">#REF!</definedName>
    <definedName name="_MSVA01_V03P_Summ">#REF!</definedName>
    <definedName name="_MSVA01_V03T">#REF!</definedName>
    <definedName name="_MSVA01_V04">#REF!</definedName>
    <definedName name="_MSVA01_V04A">#REF!</definedName>
    <definedName name="_MSVA01_V04AP">#REF!</definedName>
    <definedName name="_MSVA01_V04AP_Summ">#REF!</definedName>
    <definedName name="_MSVA01_V04AT">#REF!</definedName>
    <definedName name="_MSVA01_V04P">#REF!</definedName>
    <definedName name="_MSVA01_V04P_Summ">#REF!</definedName>
    <definedName name="_MSVA01_V04T">#REF!</definedName>
    <definedName name="_MSVA01_V05">#REF!</definedName>
    <definedName name="_MSVA01_V05A">#REF!</definedName>
    <definedName name="_MSVA01_V05AP">#REF!</definedName>
    <definedName name="_MSVA01_V05AP_Summ">#REF!</definedName>
    <definedName name="_MSVA01_V05AT">#REF!</definedName>
    <definedName name="_MSVA01_V05P">#REF!</definedName>
    <definedName name="_MSVA01_V05P_Summ">#REF!</definedName>
    <definedName name="_MSVA01_V05T">#REF!</definedName>
    <definedName name="_MSVA01_V06">#REF!</definedName>
    <definedName name="_MSVA01_V06A">#REF!</definedName>
    <definedName name="_MSVA01_V06AP">#REF!</definedName>
    <definedName name="_MSVA01_V06AP_Summ">#REF!</definedName>
    <definedName name="_MSVA01_V06AT">#REF!</definedName>
    <definedName name="_MSVA01_V06P">#REF!</definedName>
    <definedName name="_MSVA01_V06P_Summ">#REF!</definedName>
    <definedName name="_MSVA01_V06T">#REF!</definedName>
    <definedName name="_MSVA01_V07">#REF!</definedName>
    <definedName name="_MSVA01_V07A">#REF!</definedName>
    <definedName name="_MSVA01_V07AP">#REF!</definedName>
    <definedName name="_MSVA01_V07AP_Summ">#REF!</definedName>
    <definedName name="_MSVA01_V07AT">#REF!</definedName>
    <definedName name="_MSVA01_V07P">#REF!</definedName>
    <definedName name="_MSVA01_V07P_Summ">#REF!</definedName>
    <definedName name="_MSVA01_V07T">#REF!</definedName>
    <definedName name="_MSVA01_V08">#REF!</definedName>
    <definedName name="_MSVA01_V08A">#REF!</definedName>
    <definedName name="_MSVA01_V08AP">#REF!</definedName>
    <definedName name="_MSVA01_V08AP_Summ">#REF!</definedName>
    <definedName name="_MSVA01_V08AT">#REF!</definedName>
    <definedName name="_MSVA01_V08P">#REF!</definedName>
    <definedName name="_MSVA01_V08P_Summ">#REF!</definedName>
    <definedName name="_MSVA01_V08T">#REF!</definedName>
    <definedName name="_MSVA01_V09">#REF!</definedName>
    <definedName name="_MSVA01_V09A">#REF!</definedName>
    <definedName name="_MSVA01_V09AP">#REF!</definedName>
    <definedName name="_MSVA01_V09AP_Summ">#REF!</definedName>
    <definedName name="_MSVA01_V09AT">#REF!</definedName>
    <definedName name="_MSVA01_V09P">#REF!</definedName>
    <definedName name="_MSVA01_V09P_Summ">#REF!</definedName>
    <definedName name="_MSVA01_V09T">#REF!</definedName>
    <definedName name="_MSVA01_V10">#REF!</definedName>
    <definedName name="_MSVA01_V10A">#REF!</definedName>
    <definedName name="_MSVA01_V10AP">#REF!</definedName>
    <definedName name="_MSVA01_V10AP_Summ">#REF!</definedName>
    <definedName name="_MSVA01_V10AT">#REF!</definedName>
    <definedName name="_MSVA01_V10P">#REF!</definedName>
    <definedName name="_MSVA01_V10P_Summ">#REF!</definedName>
    <definedName name="_MSVA01_V10T">#REF!</definedName>
    <definedName name="_MSVA01_V11">#REF!</definedName>
    <definedName name="_MSVA01_V11A">#REF!</definedName>
    <definedName name="_MSVA01_V11AP">#REF!</definedName>
    <definedName name="_MSVA01_V11AP_Summ">#REF!</definedName>
    <definedName name="_MSVA01_V11AT">#REF!</definedName>
    <definedName name="_MSVA01_V11P">#REF!</definedName>
    <definedName name="_MSVA01_V11P_Summ">#REF!</definedName>
    <definedName name="_MSVA01_V11T">#REF!</definedName>
    <definedName name="_MSVA01_V12">#REF!</definedName>
    <definedName name="_MSVA01_V12A">#REF!</definedName>
    <definedName name="_MSVA01_V12AP">#REF!</definedName>
    <definedName name="_MSVA01_V12AP_Summ">#REF!</definedName>
    <definedName name="_MSVA01_V12AT">#REF!</definedName>
    <definedName name="_MSVA01_V12P">#REF!</definedName>
    <definedName name="_MSVA01_V12P_Summ">#REF!</definedName>
    <definedName name="_MSVA01_V12T">#REF!</definedName>
    <definedName name="_MSVA01_V13">#REF!</definedName>
    <definedName name="_MSVA01_V13A">#REF!</definedName>
    <definedName name="_MSVA01_V13AP">#REF!</definedName>
    <definedName name="_MSVA01_V13AP_Summ">#REF!</definedName>
    <definedName name="_MSVA01_V13AT">#REF!</definedName>
    <definedName name="_MSVA01_V13P">#REF!</definedName>
    <definedName name="_MSVA01_V13P_Summ">#REF!</definedName>
    <definedName name="_MSVA01_V13T">#REF!</definedName>
    <definedName name="_MSVA01_V14">#REF!</definedName>
    <definedName name="_MSVA01_V14A">#REF!</definedName>
    <definedName name="_MSVA01_V14AP">#REF!</definedName>
    <definedName name="_MSVA01_V14AP_Summ">#REF!</definedName>
    <definedName name="_MSVA01_V14AT">#REF!</definedName>
    <definedName name="_MSVA01_V14P">#REF!</definedName>
    <definedName name="_MSVA01_V14P_Summ">#REF!</definedName>
    <definedName name="_MSVA01_V14T">#REF!</definedName>
    <definedName name="_MSVA01_V15">#REF!</definedName>
    <definedName name="_MSVA01_V15A">#REF!</definedName>
    <definedName name="_MSVA01_V15AP">#REF!</definedName>
    <definedName name="_MSVA01_V15AP_Summ">#REF!</definedName>
    <definedName name="_MSVA01_V15AT">#REF!</definedName>
    <definedName name="_MSVA01_V15P">#REF!</definedName>
    <definedName name="_MSVA01_V15P_Summ">#REF!</definedName>
    <definedName name="_MSVA01_V15T">#REF!</definedName>
    <definedName name="_MSVA01_V16">#REF!</definedName>
    <definedName name="_MSVA01_V16A">#REF!</definedName>
    <definedName name="_MSVA01_V16AP">#REF!</definedName>
    <definedName name="_MSVA01_V16AP_Summ">#REF!</definedName>
    <definedName name="_MSVA01_V16AT">#REF!</definedName>
    <definedName name="_MSVA01_V16P">#REF!</definedName>
    <definedName name="_MSVA01_V16P_Summ">#REF!</definedName>
    <definedName name="_MSVA01_V16T">#REF!</definedName>
    <definedName name="_MSVA01_V17">#REF!</definedName>
    <definedName name="_MSVA01_V17A">#REF!</definedName>
    <definedName name="_MSVA01_V17AP">#REF!</definedName>
    <definedName name="_MSVA01_V17AP_Summ">#REF!</definedName>
    <definedName name="_MSVA01_V17AT">#REF!</definedName>
    <definedName name="_MSVA01_V17P">#REF!</definedName>
    <definedName name="_MSVA01_V17P_Summ">#REF!</definedName>
    <definedName name="_MSVA01_V17T">#REF!</definedName>
    <definedName name="_MSVA01_ValueSetDesc">#REF!</definedName>
    <definedName name="_MSVA02_BMK">#REF!</definedName>
    <definedName name="_MSVA02_BMKAP">#REF!</definedName>
    <definedName name="_MSVA02_BMKAP_Summ">#REF!</definedName>
    <definedName name="_MSVA02_BMKP">#REF!</definedName>
    <definedName name="_MSVA02_BMKP_Summ">#REF!</definedName>
    <definedName name="_MSVA02_BMKT">#REF!</definedName>
    <definedName name="_MSVA02_NGroupName">#REF!</definedName>
    <definedName name="_MSVA02_OutputCurrency">#REF!</definedName>
    <definedName name="_MSVA02_V01">#REF!</definedName>
    <definedName name="_MSVA02_V01AP">#REF!</definedName>
    <definedName name="_MSVA02_V01AP_Summ">#REF!</definedName>
    <definedName name="_MSVA02_V01P">#REF!</definedName>
    <definedName name="_MSVA02_V01P_Summ">#REF!</definedName>
    <definedName name="_MSVA02_V01T">#REF!</definedName>
    <definedName name="_MSVA02_V02">#REF!</definedName>
    <definedName name="_MSVA02_V02A">#REF!</definedName>
    <definedName name="_MSVA02_V02AP">#REF!</definedName>
    <definedName name="_MSVA02_V02AP_Summ">#REF!</definedName>
    <definedName name="_MSVA02_V02AT">#REF!</definedName>
    <definedName name="_MSVA02_V02P">#REF!</definedName>
    <definedName name="_MSVA02_V02P_Summ">#REF!</definedName>
    <definedName name="_MSVA02_V02T">#REF!</definedName>
    <definedName name="_MSVA02_V03">#REF!</definedName>
    <definedName name="_MSVA02_V03A">#REF!</definedName>
    <definedName name="_MSVA02_V03AP">#REF!</definedName>
    <definedName name="_MSVA02_V03AP_Summ">#REF!</definedName>
    <definedName name="_MSVA02_V03AT">#REF!</definedName>
    <definedName name="_MSVA02_V03P">#REF!</definedName>
    <definedName name="_MSVA02_V03P_Summ">#REF!</definedName>
    <definedName name="_MSVA02_V03T">#REF!</definedName>
    <definedName name="_MSVA02_V04">#REF!</definedName>
    <definedName name="_MSVA02_V04A">#REF!</definedName>
    <definedName name="_MSVA02_V04AP">#REF!</definedName>
    <definedName name="_MSVA02_V04AP_Summ">#REF!</definedName>
    <definedName name="_MSVA02_V04AT">#REF!</definedName>
    <definedName name="_MSVA02_V04P">#REF!</definedName>
    <definedName name="_MSVA02_V04P_Summ">#REF!</definedName>
    <definedName name="_MSVA02_V04T">#REF!</definedName>
    <definedName name="_MSVA02_V05">#REF!</definedName>
    <definedName name="_MSVA02_V05A">#REF!</definedName>
    <definedName name="_MSVA02_V05AP">#REF!</definedName>
    <definedName name="_MSVA02_V05AP_Summ">#REF!</definedName>
    <definedName name="_MSVA02_V05AT">#REF!</definedName>
    <definedName name="_MSVA02_V05P">#REF!</definedName>
    <definedName name="_MSVA02_V05P_Summ">#REF!</definedName>
    <definedName name="_MSVA02_V05T">#REF!</definedName>
    <definedName name="_MSVA02_V06">#REF!</definedName>
    <definedName name="_MSVA02_V06A">#REF!</definedName>
    <definedName name="_MSVA02_V06AP">#REF!</definedName>
    <definedName name="_MSVA02_V06AP_Summ">#REF!</definedName>
    <definedName name="_MSVA02_V06AT">#REF!</definedName>
    <definedName name="_MSVA02_V06P">#REF!</definedName>
    <definedName name="_MSVA02_V06P_Summ">#REF!</definedName>
    <definedName name="_MSVA02_V06T">#REF!</definedName>
    <definedName name="_MSVA02_V07">#REF!</definedName>
    <definedName name="_MSVA02_V07A">#REF!</definedName>
    <definedName name="_MSVA02_V07AP">#REF!</definedName>
    <definedName name="_MSVA02_V07AP_Summ">#REF!</definedName>
    <definedName name="_MSVA02_V07AT">#REF!</definedName>
    <definedName name="_MSVA02_V07P">#REF!</definedName>
    <definedName name="_MSVA02_V07P_Summ">#REF!</definedName>
    <definedName name="_MSVA02_V07T">#REF!</definedName>
    <definedName name="_MSVA02_V08">#REF!</definedName>
    <definedName name="_MSVA02_V08A">#REF!</definedName>
    <definedName name="_MSVA02_V08AP">#REF!</definedName>
    <definedName name="_MSVA02_V08AP_Summ">#REF!</definedName>
    <definedName name="_MSVA02_V08AT">#REF!</definedName>
    <definedName name="_MSVA02_V08P">#REF!</definedName>
    <definedName name="_MSVA02_V08P_Summ">#REF!</definedName>
    <definedName name="_MSVA02_V08T">#REF!</definedName>
    <definedName name="_MSVA02_V09">#REF!</definedName>
    <definedName name="_MSVA02_V09A">#REF!</definedName>
    <definedName name="_MSVA02_V09AP">#REF!</definedName>
    <definedName name="_MSVA02_V09AP_Summ">#REF!</definedName>
    <definedName name="_MSVA02_V09AT">#REF!</definedName>
    <definedName name="_MSVA02_V09P">#REF!</definedName>
    <definedName name="_MSVA02_V09P_Summ">#REF!</definedName>
    <definedName name="_MSVA02_V09T">#REF!</definedName>
    <definedName name="_MSVA02_V10">#REF!</definedName>
    <definedName name="_MSVA02_V10A">#REF!</definedName>
    <definedName name="_MSVA02_V10AP">#REF!</definedName>
    <definedName name="_MSVA02_V10AP_Summ">#REF!</definedName>
    <definedName name="_MSVA02_V10AT">#REF!</definedName>
    <definedName name="_MSVA02_V10P">#REF!</definedName>
    <definedName name="_MSVA02_V10P_Summ">#REF!</definedName>
    <definedName name="_MSVA02_V10T">#REF!</definedName>
    <definedName name="_MSVA02_V11">#REF!</definedName>
    <definedName name="_MSVA02_V11A">#REF!</definedName>
    <definedName name="_MSVA02_V11AP">#REF!</definedName>
    <definedName name="_MSVA02_V11AP_Summ">#REF!</definedName>
    <definedName name="_MSVA02_V11AT">#REF!</definedName>
    <definedName name="_MSVA02_V11P">#REF!</definedName>
    <definedName name="_MSVA02_V11P_Summ">#REF!</definedName>
    <definedName name="_MSVA02_V11T">#REF!</definedName>
    <definedName name="_MSVA02_V12">#REF!</definedName>
    <definedName name="_MSVA02_V12A">#REF!</definedName>
    <definedName name="_MSVA02_V12AP">#REF!</definedName>
    <definedName name="_MSVA02_V12AP_Summ">#REF!</definedName>
    <definedName name="_MSVA02_V12AT">#REF!</definedName>
    <definedName name="_MSVA02_V12P">#REF!</definedName>
    <definedName name="_MSVA02_V12P_Summ">#REF!</definedName>
    <definedName name="_MSVA02_V12T">#REF!</definedName>
    <definedName name="_MSVA02_V13">#REF!</definedName>
    <definedName name="_MSVA02_V13A">#REF!</definedName>
    <definedName name="_MSVA02_V13AP">#REF!</definedName>
    <definedName name="_MSVA02_V13AP_Summ">#REF!</definedName>
    <definedName name="_MSVA02_V13AT">#REF!</definedName>
    <definedName name="_MSVA02_V13P">#REF!</definedName>
    <definedName name="_MSVA02_V13P_Summ">#REF!</definedName>
    <definedName name="_MSVA02_V13T">#REF!</definedName>
    <definedName name="_MSVA02_V14">#REF!</definedName>
    <definedName name="_MSVA02_V14A">#REF!</definedName>
    <definedName name="_MSVA02_V14AP">#REF!</definedName>
    <definedName name="_MSVA02_V14AP_Summ">#REF!</definedName>
    <definedName name="_MSVA02_V14AT">#REF!</definedName>
    <definedName name="_MSVA02_V14P">#REF!</definedName>
    <definedName name="_MSVA02_V14P_Summ">#REF!</definedName>
    <definedName name="_MSVA02_V14T">#REF!</definedName>
    <definedName name="_MSVA02_V15">#REF!</definedName>
    <definedName name="_MSVA02_V15A">#REF!</definedName>
    <definedName name="_MSVA02_V15AP">#REF!</definedName>
    <definedName name="_MSVA02_V15AP_Summ">#REF!</definedName>
    <definedName name="_MSVA02_V15AT">#REF!</definedName>
    <definedName name="_MSVA02_V15P">#REF!</definedName>
    <definedName name="_MSVA02_V15P_Summ">#REF!</definedName>
    <definedName name="_MSVA02_V15T">#REF!</definedName>
    <definedName name="_MSVA02_V16">#REF!</definedName>
    <definedName name="_MSVA02_V16A">#REF!</definedName>
    <definedName name="_MSVA02_V16AP">#REF!</definedName>
    <definedName name="_MSVA02_V16AP_Summ">#REF!</definedName>
    <definedName name="_MSVA02_V16AT">#REF!</definedName>
    <definedName name="_MSVA02_V16P">#REF!</definedName>
    <definedName name="_MSVA02_V16P_Summ">#REF!</definedName>
    <definedName name="_MSVA02_V16T">#REF!</definedName>
    <definedName name="_MSVA02_V17">#REF!</definedName>
    <definedName name="_MSVA02_V17A">#REF!</definedName>
    <definedName name="_MSVA02_V17AP">#REF!</definedName>
    <definedName name="_MSVA02_V17AP_Summ">#REF!</definedName>
    <definedName name="_MSVA02_V17AT">#REF!</definedName>
    <definedName name="_MSVA02_V17P">#REF!</definedName>
    <definedName name="_MSVA02_V17P_Summ">#REF!</definedName>
    <definedName name="_MSVA02_V17T">#REF!</definedName>
    <definedName name="_MSVA02_V18">#REF!</definedName>
    <definedName name="_MSVA02_V18A">#REF!</definedName>
    <definedName name="_MSVA02_V18AP">#REF!</definedName>
    <definedName name="_MSVA02_V18AP_Summ">#REF!</definedName>
    <definedName name="_MSVA02_V18AT">#REF!</definedName>
    <definedName name="_MSVA02_V18P">#REF!</definedName>
    <definedName name="_MSVA02_V18P_Summ">#REF!</definedName>
    <definedName name="_MSVA02_V18T">#REF!</definedName>
    <definedName name="_MSVA02_V19">#REF!</definedName>
    <definedName name="_MSVA02_V19A">#REF!</definedName>
    <definedName name="_MSVA02_V19AP">#REF!</definedName>
    <definedName name="_MSVA02_V19AP_Summ">#REF!</definedName>
    <definedName name="_MSVA02_V19AT">#REF!</definedName>
    <definedName name="_MSVA02_V19P">#REF!</definedName>
    <definedName name="_MSVA02_V19P_Summ">#REF!</definedName>
    <definedName name="_MSVA02_V19T">#REF!</definedName>
    <definedName name="_MSVA02_V20">#REF!</definedName>
    <definedName name="_MSVA02_V20A">#REF!</definedName>
    <definedName name="_MSVA02_V20AP">#REF!</definedName>
    <definedName name="_MSVA02_V20AP_Summ">#REF!</definedName>
    <definedName name="_MSVA02_V20AT">#REF!</definedName>
    <definedName name="_MSVA02_V20P">#REF!</definedName>
    <definedName name="_MSVA02_V20P_Summ">#REF!</definedName>
    <definedName name="_MSVA02_V20T">#REF!</definedName>
    <definedName name="_MSVA02_V21">#REF!</definedName>
    <definedName name="_MSVA02_V21A">#REF!</definedName>
    <definedName name="_MSVA02_V21AP">#REF!</definedName>
    <definedName name="_MSVA02_V21AP_Summ">#REF!</definedName>
    <definedName name="_MSVA02_V21AT">#REF!</definedName>
    <definedName name="_MSVA02_V21P">#REF!</definedName>
    <definedName name="_MSVA02_V21P_Summ">#REF!</definedName>
    <definedName name="_MSVA02_V21T">#REF!</definedName>
    <definedName name="_MSVA02_V22">#REF!</definedName>
    <definedName name="_MSVA02_V22A">#REF!</definedName>
    <definedName name="_MSVA02_V22AP">#REF!</definedName>
    <definedName name="_MSVA02_V22AP_Summ">#REF!</definedName>
    <definedName name="_MSVA02_V22AT">#REF!</definedName>
    <definedName name="_MSVA02_V22P">#REF!</definedName>
    <definedName name="_MSVA02_V22P_Summ">#REF!</definedName>
    <definedName name="_MSVA02_V22T">#REF!</definedName>
    <definedName name="_MSVA02_ValueSetDesc">#REF!</definedName>
    <definedName name="_MSVA03_BMK">#REF!</definedName>
    <definedName name="_MSVA03_BMKAP">#REF!</definedName>
    <definedName name="_MSVA03_BMKAP_Summ">#REF!</definedName>
    <definedName name="_MSVA03_BMKP">#REF!</definedName>
    <definedName name="_MSVA03_BMKP_Summ">#REF!</definedName>
    <definedName name="_MSVA03_BMKT">#REF!</definedName>
    <definedName name="_MSVA03_NGroupName">#REF!</definedName>
    <definedName name="_MSVA03_OutputCurrency">#REF!</definedName>
    <definedName name="_MSVA03_V01">#REF!</definedName>
    <definedName name="_MSVA03_V01AP">#REF!</definedName>
    <definedName name="_MSVA03_V01AP_Summ">#REF!</definedName>
    <definedName name="_MSVA03_V01P">#REF!</definedName>
    <definedName name="_MSVA03_V01P_Summ">#REF!</definedName>
    <definedName name="_MSVA03_V01T">#REF!</definedName>
    <definedName name="_MSVA03_V02">#REF!</definedName>
    <definedName name="_MSVA03_V02A">#REF!</definedName>
    <definedName name="_MSVA03_V02AP">#REF!</definedName>
    <definedName name="_MSVA03_V02AP_Summ">#REF!</definedName>
    <definedName name="_MSVA03_V02AT">#REF!</definedName>
    <definedName name="_MSVA03_V02P">#REF!</definedName>
    <definedName name="_MSVA03_V02P_Summ">#REF!</definedName>
    <definedName name="_MSVA03_V02T">#REF!</definedName>
    <definedName name="_MSVA03_V03">#REF!</definedName>
    <definedName name="_MSVA03_V03A">#REF!</definedName>
    <definedName name="_MSVA03_V03AP">#REF!</definedName>
    <definedName name="_MSVA03_V03AP_Summ">#REF!</definedName>
    <definedName name="_MSVA03_V03AT">#REF!</definedName>
    <definedName name="_MSVA03_V03P">#REF!</definedName>
    <definedName name="_MSVA03_V03P_Summ">#REF!</definedName>
    <definedName name="_MSVA03_V03T">#REF!</definedName>
    <definedName name="_MSVA03_V04">#REF!</definedName>
    <definedName name="_MSVA03_V04A">#REF!</definedName>
    <definedName name="_MSVA03_V04AP">#REF!</definedName>
    <definedName name="_MSVA03_V04AP_Summ">#REF!</definedName>
    <definedName name="_MSVA03_V04AT">#REF!</definedName>
    <definedName name="_MSVA03_V04P">#REF!</definedName>
    <definedName name="_MSVA03_V04P_Summ">#REF!</definedName>
    <definedName name="_MSVA03_V04T">#REF!</definedName>
    <definedName name="_MSVA03_V05">#REF!</definedName>
    <definedName name="_MSVA03_V05A">#REF!</definedName>
    <definedName name="_MSVA03_V05AP">#REF!</definedName>
    <definedName name="_MSVA03_V05AP_Summ">#REF!</definedName>
    <definedName name="_MSVA03_V05AT">#REF!</definedName>
    <definedName name="_MSVA03_V05P">#REF!</definedName>
    <definedName name="_MSVA03_V05P_Summ">#REF!</definedName>
    <definedName name="_MSVA03_V05T">#REF!</definedName>
    <definedName name="_MSVA03_V06">#REF!</definedName>
    <definedName name="_MSVA03_V06A">#REF!</definedName>
    <definedName name="_MSVA03_V06AP">#REF!</definedName>
    <definedName name="_MSVA03_V06AP_Summ">#REF!</definedName>
    <definedName name="_MSVA03_V06AT">#REF!</definedName>
    <definedName name="_MSVA03_V06P">#REF!</definedName>
    <definedName name="_MSVA03_V06P_Summ">#REF!</definedName>
    <definedName name="_MSVA03_V06T">#REF!</definedName>
    <definedName name="_MSVA03_V07">#REF!</definedName>
    <definedName name="_MSVA03_V07A">#REF!</definedName>
    <definedName name="_MSVA03_V07AP">#REF!</definedName>
    <definedName name="_MSVA03_V07AP_Summ">#REF!</definedName>
    <definedName name="_MSVA03_V07AT">#REF!</definedName>
    <definedName name="_MSVA03_V07P">#REF!</definedName>
    <definedName name="_MSVA03_V07P_Summ">#REF!</definedName>
    <definedName name="_MSVA03_V07T">#REF!</definedName>
    <definedName name="_MSVA03_V08">#REF!</definedName>
    <definedName name="_MSVA03_V08A">#REF!</definedName>
    <definedName name="_MSVA03_V08AP">#REF!</definedName>
    <definedName name="_MSVA03_V08AP_Summ">#REF!</definedName>
    <definedName name="_MSVA03_V08AT">#REF!</definedName>
    <definedName name="_MSVA03_V08P">#REF!</definedName>
    <definedName name="_MSVA03_V08P_Summ">#REF!</definedName>
    <definedName name="_MSVA03_V08T">#REF!</definedName>
    <definedName name="_MSVA03_V09">#REF!</definedName>
    <definedName name="_MSVA03_V09A">#REF!</definedName>
    <definedName name="_MSVA03_V09AP">#REF!</definedName>
    <definedName name="_MSVA03_V09AP_Summ">#REF!</definedName>
    <definedName name="_MSVA03_V09AT">#REF!</definedName>
    <definedName name="_MSVA03_V09P">#REF!</definedName>
    <definedName name="_MSVA03_V09P_Summ">#REF!</definedName>
    <definedName name="_MSVA03_V09T">#REF!</definedName>
    <definedName name="_MSVA03_V10">#REF!</definedName>
    <definedName name="_MSVA03_V10A">#REF!</definedName>
    <definedName name="_MSVA03_V10AP">#REF!</definedName>
    <definedName name="_MSVA03_V10AP_Summ">#REF!</definedName>
    <definedName name="_MSVA03_V10AT">#REF!</definedName>
    <definedName name="_MSVA03_V10P">#REF!</definedName>
    <definedName name="_MSVA03_V10P_Summ">#REF!</definedName>
    <definedName name="_MSVA03_V10T">#REF!</definedName>
    <definedName name="_MSVA03_V11">#REF!</definedName>
    <definedName name="_MSVA03_V11A">#REF!</definedName>
    <definedName name="_MSVA03_V11AP">#REF!</definedName>
    <definedName name="_MSVA03_V11AP_Summ">#REF!</definedName>
    <definedName name="_MSVA03_V11AT">#REF!</definedName>
    <definedName name="_MSVA03_V11P">#REF!</definedName>
    <definedName name="_MSVA03_V11P_Summ">#REF!</definedName>
    <definedName name="_MSVA03_V11T">#REF!</definedName>
    <definedName name="_MSVA03_V12">#REF!</definedName>
    <definedName name="_MSVA03_V12A">#REF!</definedName>
    <definedName name="_MSVA03_V12AP">#REF!</definedName>
    <definedName name="_MSVA03_V12AP_Summ">#REF!</definedName>
    <definedName name="_MSVA03_V12AT">#REF!</definedName>
    <definedName name="_MSVA03_V12P">#REF!</definedName>
    <definedName name="_MSVA03_V12P_Summ">#REF!</definedName>
    <definedName name="_MSVA03_V12T">#REF!</definedName>
    <definedName name="_MSVA03_V13">#REF!</definedName>
    <definedName name="_MSVA03_V13A">#REF!</definedName>
    <definedName name="_MSVA03_V13AP">#REF!</definedName>
    <definedName name="_MSVA03_V13AP_Summ">#REF!</definedName>
    <definedName name="_MSVA03_V13AT">#REF!</definedName>
    <definedName name="_MSVA03_V13P">#REF!</definedName>
    <definedName name="_MSVA03_V13P_Summ">#REF!</definedName>
    <definedName name="_MSVA03_V13T">#REF!</definedName>
    <definedName name="_MSVA03_V14">#REF!</definedName>
    <definedName name="_MSVA03_V14A">#REF!</definedName>
    <definedName name="_MSVA03_V14AP">#REF!</definedName>
    <definedName name="_MSVA03_V14AP_Summ">#REF!</definedName>
    <definedName name="_MSVA03_V14AT">#REF!</definedName>
    <definedName name="_MSVA03_V14P">#REF!</definedName>
    <definedName name="_MSVA03_V14P_Summ">#REF!</definedName>
    <definedName name="_MSVA03_V14T">#REF!</definedName>
    <definedName name="_MSVA03_V15">#REF!</definedName>
    <definedName name="_MSVA03_V15A">#REF!</definedName>
    <definedName name="_MSVA03_V15AP">#REF!</definedName>
    <definedName name="_MSVA03_V15AP_Summ">#REF!</definedName>
    <definedName name="_MSVA03_V15AT">#REF!</definedName>
    <definedName name="_MSVA03_V15P">#REF!</definedName>
    <definedName name="_MSVA03_V15P_Summ">#REF!</definedName>
    <definedName name="_MSVA03_V15T">#REF!</definedName>
    <definedName name="_MSVA03_V16">#REF!</definedName>
    <definedName name="_MSVA03_V16A">#REF!</definedName>
    <definedName name="_MSVA03_V16AP">#REF!</definedName>
    <definedName name="_MSVA03_V16AP_Summ">#REF!</definedName>
    <definedName name="_MSVA03_V16AT">#REF!</definedName>
    <definedName name="_MSVA03_V16P">#REF!</definedName>
    <definedName name="_MSVA03_V16P_Summ">#REF!</definedName>
    <definedName name="_MSVA03_V16T">#REF!</definedName>
    <definedName name="_MSVA03_ValueSetDesc">#REF!</definedName>
    <definedName name="_MSVA04_BMK">#REF!</definedName>
    <definedName name="_MSVA04_BMKAP">#REF!</definedName>
    <definedName name="_MSVA04_BMKAP_Summ">#REF!</definedName>
    <definedName name="_MSVA04_BMKP">#REF!</definedName>
    <definedName name="_MSVA04_BMKP_Summ">#REF!</definedName>
    <definedName name="_MSVA04_BMKT">#REF!</definedName>
    <definedName name="_MSVA04_NGroupName">#REF!</definedName>
    <definedName name="_MSVA04_OutputCurrency">#REF!</definedName>
    <definedName name="_MSVA04_V01">#REF!</definedName>
    <definedName name="_MSVA04_V01AP">#REF!</definedName>
    <definedName name="_MSVA04_V01AP_Summ">#REF!</definedName>
    <definedName name="_MSVA04_V01P">#REF!</definedName>
    <definedName name="_MSVA04_V01P_Summ">#REF!</definedName>
    <definedName name="_MSVA04_V01T">#REF!</definedName>
    <definedName name="_MSVA04_V02">#REF!</definedName>
    <definedName name="_MSVA04_V02A">#REF!</definedName>
    <definedName name="_MSVA04_V02AP">#REF!</definedName>
    <definedName name="_MSVA04_V02AP_Summ">#REF!</definedName>
    <definedName name="_MSVA04_V02AT">#REF!</definedName>
    <definedName name="_MSVA04_V02P">#REF!</definedName>
    <definedName name="_MSVA04_V02P_Summ">#REF!</definedName>
    <definedName name="_MSVA04_V02T">#REF!</definedName>
    <definedName name="_MSVA04_V03">#REF!</definedName>
    <definedName name="_MSVA04_V03A">#REF!</definedName>
    <definedName name="_MSVA04_V03AP">#REF!</definedName>
    <definedName name="_MSVA04_V03AP_Summ">#REF!</definedName>
    <definedName name="_MSVA04_V03AT">#REF!</definedName>
    <definedName name="_MSVA04_V03P">#REF!</definedName>
    <definedName name="_MSVA04_V03P_Summ">#REF!</definedName>
    <definedName name="_MSVA04_V03T">#REF!</definedName>
    <definedName name="_MSVA04_V04">#REF!</definedName>
    <definedName name="_MSVA04_V04A">#REF!</definedName>
    <definedName name="_MSVA04_V04AP">#REF!</definedName>
    <definedName name="_MSVA04_V04AP_Summ">#REF!</definedName>
    <definedName name="_MSVA04_V04AT">#REF!</definedName>
    <definedName name="_MSVA04_V04P">#REF!</definedName>
    <definedName name="_MSVA04_V04P_Summ">#REF!</definedName>
    <definedName name="_MSVA04_V04T">#REF!</definedName>
    <definedName name="_MSVA04_V05">#REF!</definedName>
    <definedName name="_MSVA04_V05A">#REF!</definedName>
    <definedName name="_MSVA04_V05AP">#REF!</definedName>
    <definedName name="_MSVA04_V05AP_Summ">#REF!</definedName>
    <definedName name="_MSVA04_V05AT">#REF!</definedName>
    <definedName name="_MSVA04_V05P">#REF!</definedName>
    <definedName name="_MSVA04_V05P_Summ">#REF!</definedName>
    <definedName name="_MSVA04_V05T">#REF!</definedName>
    <definedName name="_MSVA04_V06">#REF!</definedName>
    <definedName name="_MSVA04_V06A">#REF!</definedName>
    <definedName name="_MSVA04_V06AP">#REF!</definedName>
    <definedName name="_MSVA04_V06AP_Summ">#REF!</definedName>
    <definedName name="_MSVA04_V06AT">#REF!</definedName>
    <definedName name="_MSVA04_V06P">#REF!</definedName>
    <definedName name="_MSVA04_V06P_Summ">#REF!</definedName>
    <definedName name="_MSVA04_V06T">#REF!</definedName>
    <definedName name="_MSVA04_V07">#REF!</definedName>
    <definedName name="_MSVA04_V07A">#REF!</definedName>
    <definedName name="_MSVA04_V07AP">#REF!</definedName>
    <definedName name="_MSVA04_V07AP_Summ">#REF!</definedName>
    <definedName name="_MSVA04_V07AT">#REF!</definedName>
    <definedName name="_MSVA04_V07P">#REF!</definedName>
    <definedName name="_MSVA04_V07P_Summ">#REF!</definedName>
    <definedName name="_MSVA04_V07T">#REF!</definedName>
    <definedName name="_MSVA04_V08">#REF!</definedName>
    <definedName name="_MSVA04_V08A">#REF!</definedName>
    <definedName name="_MSVA04_V08AP">#REF!</definedName>
    <definedName name="_MSVA04_V08AP_Summ">#REF!</definedName>
    <definedName name="_MSVA04_V08AT">#REF!</definedName>
    <definedName name="_MSVA04_V08P">#REF!</definedName>
    <definedName name="_MSVA04_V08P_Summ">#REF!</definedName>
    <definedName name="_MSVA04_V08T">#REF!</definedName>
    <definedName name="_MSVA04_V09">#REF!</definedName>
    <definedName name="_MSVA04_V09A">#REF!</definedName>
    <definedName name="_MSVA04_V09AP">#REF!</definedName>
    <definedName name="_MSVA04_V09AP_Summ">#REF!</definedName>
    <definedName name="_MSVA04_V09AT">#REF!</definedName>
    <definedName name="_MSVA04_V09P">#REF!</definedName>
    <definedName name="_MSVA04_V09P_Summ">#REF!</definedName>
    <definedName name="_MSVA04_V09T">#REF!</definedName>
    <definedName name="_MSVA04_V10">#REF!</definedName>
    <definedName name="_MSVA04_V10A">#REF!</definedName>
    <definedName name="_MSVA04_V10AP">#REF!</definedName>
    <definedName name="_MSVA04_V10AP_Summ">#REF!</definedName>
    <definedName name="_MSVA04_V10AT">#REF!</definedName>
    <definedName name="_MSVA04_V10P">#REF!</definedName>
    <definedName name="_MSVA04_V10P_Summ">#REF!</definedName>
    <definedName name="_MSVA04_V10T">#REF!</definedName>
    <definedName name="_MSVA04_V11">#REF!</definedName>
    <definedName name="_MSVA04_V11A">#REF!</definedName>
    <definedName name="_MSVA04_V11AP">#REF!</definedName>
    <definedName name="_MSVA04_V11AP_Summ">#REF!</definedName>
    <definedName name="_MSVA04_V11AT">#REF!</definedName>
    <definedName name="_MSVA04_V11P">#REF!</definedName>
    <definedName name="_MSVA04_V11P_Summ">#REF!</definedName>
    <definedName name="_MSVA04_V11T">#REF!</definedName>
    <definedName name="_MSVA04_V12">#REF!</definedName>
    <definedName name="_MSVA04_V12A">#REF!</definedName>
    <definedName name="_MSVA04_V12AP">#REF!</definedName>
    <definedName name="_MSVA04_V12AP_Summ">#REF!</definedName>
    <definedName name="_MSVA04_V12AT">#REF!</definedName>
    <definedName name="_MSVA04_V12P">#REF!</definedName>
    <definedName name="_MSVA04_V12P_Summ">#REF!</definedName>
    <definedName name="_MSVA04_V12T">#REF!</definedName>
    <definedName name="_MSVA04_V13">#REF!</definedName>
    <definedName name="_MSVA04_V13A">#REF!</definedName>
    <definedName name="_MSVA04_V13AP">#REF!</definedName>
    <definedName name="_MSVA04_V13AP_Summ">#REF!</definedName>
    <definedName name="_MSVA04_V13AT">#REF!</definedName>
    <definedName name="_MSVA04_V13P">#REF!</definedName>
    <definedName name="_MSVA04_V13P_Summ">#REF!</definedName>
    <definedName name="_MSVA04_V13T">#REF!</definedName>
    <definedName name="_MSVA04_V14">#REF!</definedName>
    <definedName name="_MSVA04_V14A">#REF!</definedName>
    <definedName name="_MSVA04_V14AP">#REF!</definedName>
    <definedName name="_MSVA04_V14AP_Summ">#REF!</definedName>
    <definedName name="_MSVA04_V14AT">#REF!</definedName>
    <definedName name="_MSVA04_V14P">#REF!</definedName>
    <definedName name="_MSVA04_V14P_Summ">#REF!</definedName>
    <definedName name="_MSVA04_V14T">#REF!</definedName>
    <definedName name="_MSVA04_V15">#REF!</definedName>
    <definedName name="_MSVA04_V15A">#REF!</definedName>
    <definedName name="_MSVA04_V15AP">#REF!</definedName>
    <definedName name="_MSVA04_V15AP_Summ">#REF!</definedName>
    <definedName name="_MSVA04_V15AT">#REF!</definedName>
    <definedName name="_MSVA04_V15P">#REF!</definedName>
    <definedName name="_MSVA04_V15P_Summ">#REF!</definedName>
    <definedName name="_MSVA04_V15T">#REF!</definedName>
    <definedName name="_MSVA04_ValueSetDesc">#REF!</definedName>
    <definedName name="_MSVA05_BMK">#REF!</definedName>
    <definedName name="_MSVA05_BMKAP">#REF!</definedName>
    <definedName name="_MSVA05_BMKAP_Summ">#REF!</definedName>
    <definedName name="_MSVA05_BMKP">#REF!</definedName>
    <definedName name="_MSVA05_BMKP_Summ">#REF!</definedName>
    <definedName name="_MSVA05_BMKT">#REF!</definedName>
    <definedName name="_MSVA05_NGroupName">#REF!</definedName>
    <definedName name="_MSVA05_OutputCurrency">#REF!</definedName>
    <definedName name="_MSVA05_V01">#REF!</definedName>
    <definedName name="_MSVA05_V01AP">#REF!</definedName>
    <definedName name="_MSVA05_V01AP_Summ">#REF!</definedName>
    <definedName name="_MSVA05_V01P">#REF!</definedName>
    <definedName name="_MSVA05_V01P_Summ">#REF!</definedName>
    <definedName name="_MSVA05_V01T">#REF!</definedName>
    <definedName name="_MSVA05_V02">#REF!</definedName>
    <definedName name="_MSVA05_V02A">#REF!</definedName>
    <definedName name="_MSVA05_V02AP">#REF!</definedName>
    <definedName name="_MSVA05_V02AP_Summ">#REF!</definedName>
    <definedName name="_MSVA05_V02AT">#REF!</definedName>
    <definedName name="_MSVA05_V02P">#REF!</definedName>
    <definedName name="_MSVA05_V02P_Summ">#REF!</definedName>
    <definedName name="_MSVA05_V02T">#REF!</definedName>
    <definedName name="_MSVA05_V03">#REF!</definedName>
    <definedName name="_MSVA05_V03A">#REF!</definedName>
    <definedName name="_MSVA05_V03AP">#REF!</definedName>
    <definedName name="_MSVA05_V03AP_Summ">#REF!</definedName>
    <definedName name="_MSVA05_V03AT">#REF!</definedName>
    <definedName name="_MSVA05_V03P">#REF!</definedName>
    <definedName name="_MSVA05_V03P_Summ">#REF!</definedName>
    <definedName name="_MSVA05_V03T">#REF!</definedName>
    <definedName name="_MSVA05_V04">#REF!</definedName>
    <definedName name="_MSVA05_V04A">#REF!</definedName>
    <definedName name="_MSVA05_V04AP">#REF!</definedName>
    <definedName name="_MSVA05_V04AP_Summ">#REF!</definedName>
    <definedName name="_MSVA05_V04AT">#REF!</definedName>
    <definedName name="_MSVA05_V04P">#REF!</definedName>
    <definedName name="_MSVA05_V04P_Summ">#REF!</definedName>
    <definedName name="_MSVA05_V04T">#REF!</definedName>
    <definedName name="_MSVA05_V05">#REF!</definedName>
    <definedName name="_MSVA05_V05A">#REF!</definedName>
    <definedName name="_MSVA05_V05AP">#REF!</definedName>
    <definedName name="_MSVA05_V05AP_Summ">#REF!</definedName>
    <definedName name="_MSVA05_V05AT">#REF!</definedName>
    <definedName name="_MSVA05_V05P">#REF!</definedName>
    <definedName name="_MSVA05_V05P_Summ">#REF!</definedName>
    <definedName name="_MSVA05_V05T">#REF!</definedName>
    <definedName name="_MSVA05_V06">#REF!</definedName>
    <definedName name="_MSVA05_V06A">#REF!</definedName>
    <definedName name="_MSVA05_V06AP">#REF!</definedName>
    <definedName name="_MSVA05_V06AP_Summ">#REF!</definedName>
    <definedName name="_MSVA05_V06AT">#REF!</definedName>
    <definedName name="_MSVA05_V06P">#REF!</definedName>
    <definedName name="_MSVA05_V06P_Summ">#REF!</definedName>
    <definedName name="_MSVA05_V06T">#REF!</definedName>
    <definedName name="_MSVA05_V07">#REF!</definedName>
    <definedName name="_MSVA05_V07A">#REF!</definedName>
    <definedName name="_MSVA05_V07AP">#REF!</definedName>
    <definedName name="_MSVA05_V07AP_Summ">#REF!</definedName>
    <definedName name="_MSVA05_V07AT">#REF!</definedName>
    <definedName name="_MSVA05_V07P">#REF!</definedName>
    <definedName name="_MSVA05_V07P_Summ">#REF!</definedName>
    <definedName name="_MSVA05_V07T">#REF!</definedName>
    <definedName name="_MSVA05_V08">#REF!</definedName>
    <definedName name="_MSVA05_V08A">#REF!</definedName>
    <definedName name="_MSVA05_V08AP">#REF!</definedName>
    <definedName name="_MSVA05_V08AP_Summ">#REF!</definedName>
    <definedName name="_MSVA05_V08AT">#REF!</definedName>
    <definedName name="_MSVA05_V08P">#REF!</definedName>
    <definedName name="_MSVA05_V08P_Summ">#REF!</definedName>
    <definedName name="_MSVA05_V08T">#REF!</definedName>
    <definedName name="_MSVA05_V09">#REF!</definedName>
    <definedName name="_MSVA05_V09A">#REF!</definedName>
    <definedName name="_MSVA05_V09AP">#REF!</definedName>
    <definedName name="_MSVA05_V09AP_Summ">#REF!</definedName>
    <definedName name="_MSVA05_V09AT">#REF!</definedName>
    <definedName name="_MSVA05_V09P">#REF!</definedName>
    <definedName name="_MSVA05_V09P_Summ">#REF!</definedName>
    <definedName name="_MSVA05_V09T">#REF!</definedName>
    <definedName name="_MSVA05_V10">#REF!</definedName>
    <definedName name="_MSVA05_V10A">#REF!</definedName>
    <definedName name="_MSVA05_V10AP">#REF!</definedName>
    <definedName name="_MSVA05_V10AP_Summ">#REF!</definedName>
    <definedName name="_MSVA05_V10AT">#REF!</definedName>
    <definedName name="_MSVA05_V10P">#REF!</definedName>
    <definedName name="_MSVA05_V10P_Summ">#REF!</definedName>
    <definedName name="_MSVA05_V10T">#REF!</definedName>
    <definedName name="_MSVA05_V11">#REF!</definedName>
    <definedName name="_MSVA05_V11A">#REF!</definedName>
    <definedName name="_MSVA05_V11AP">#REF!</definedName>
    <definedName name="_MSVA05_V11AP_Summ">#REF!</definedName>
    <definedName name="_MSVA05_V11AT">#REF!</definedName>
    <definedName name="_MSVA05_V11P">#REF!</definedName>
    <definedName name="_MSVA05_V11P_Summ">#REF!</definedName>
    <definedName name="_MSVA05_V11T">#REF!</definedName>
    <definedName name="_MSVA05_V12">#REF!</definedName>
    <definedName name="_MSVA05_V12A">#REF!</definedName>
    <definedName name="_MSVA05_V12AP">#REF!</definedName>
    <definedName name="_MSVA05_V12AP_Summ">#REF!</definedName>
    <definedName name="_MSVA05_V12AT">#REF!</definedName>
    <definedName name="_MSVA05_V12P">#REF!</definedName>
    <definedName name="_MSVA05_V12P_Summ">#REF!</definedName>
    <definedName name="_MSVA05_V12T">#REF!</definedName>
    <definedName name="_MSVA05_V13">#REF!</definedName>
    <definedName name="_MSVA05_V13A">#REF!</definedName>
    <definedName name="_MSVA05_V13AP">#REF!</definedName>
    <definedName name="_MSVA05_V13AP_Summ">#REF!</definedName>
    <definedName name="_MSVA05_V13AT">#REF!</definedName>
    <definedName name="_MSVA05_V13P">#REF!</definedName>
    <definedName name="_MSVA05_V13P_Summ">#REF!</definedName>
    <definedName name="_MSVA05_V13T">#REF!</definedName>
    <definedName name="_MSVA05_V14">#REF!</definedName>
    <definedName name="_MSVA05_V14A">#REF!</definedName>
    <definedName name="_MSVA05_V14AP">#REF!</definedName>
    <definedName name="_MSVA05_V14AP_Summ">#REF!</definedName>
    <definedName name="_MSVA05_V14AT">#REF!</definedName>
    <definedName name="_MSVA05_V14P">#REF!</definedName>
    <definedName name="_MSVA05_V14P_Summ">#REF!</definedName>
    <definedName name="_MSVA05_V14T">#REF!</definedName>
    <definedName name="_MSVA05_V15">#REF!</definedName>
    <definedName name="_MSVA05_V15A">#REF!</definedName>
    <definedName name="_MSVA05_V15AP">#REF!</definedName>
    <definedName name="_MSVA05_V15AP_Summ">#REF!</definedName>
    <definedName name="_MSVA05_V15AT">#REF!</definedName>
    <definedName name="_MSVA05_V15P">#REF!</definedName>
    <definedName name="_MSVA05_V15P_Summ">#REF!</definedName>
    <definedName name="_MSVA05_V15T">#REF!</definedName>
    <definedName name="_MSVA05_V16">#REF!</definedName>
    <definedName name="_MSVA05_V16A">#REF!</definedName>
    <definedName name="_MSVA05_V16AP">#REF!</definedName>
    <definedName name="_MSVA05_V16AP_Summ">#REF!</definedName>
    <definedName name="_MSVA05_V16AT">#REF!</definedName>
    <definedName name="_MSVA05_V16P">#REF!</definedName>
    <definedName name="_MSVA05_V16P_Summ">#REF!</definedName>
    <definedName name="_MSVA05_V16T">#REF!</definedName>
    <definedName name="_MSVA05_V17">#REF!</definedName>
    <definedName name="_MSVA05_V17A">#REF!</definedName>
    <definedName name="_MSVA05_V17AP">#REF!</definedName>
    <definedName name="_MSVA05_V17AP_Summ">#REF!</definedName>
    <definedName name="_MSVA05_V17AT">#REF!</definedName>
    <definedName name="_MSVA05_V17P">#REF!</definedName>
    <definedName name="_MSVA05_V17P_Summ">#REF!</definedName>
    <definedName name="_MSVA05_V17T">#REF!</definedName>
    <definedName name="_MSVA05_ValueSetDesc">#REF!</definedName>
    <definedName name="_MSVA06_BMK">#REF!</definedName>
    <definedName name="_MSVA06_BMKAP">#REF!</definedName>
    <definedName name="_MSVA06_BMKAP_Summ">#REF!</definedName>
    <definedName name="_MSVA06_BMKP">#REF!</definedName>
    <definedName name="_MSVA06_BMKP_Summ">#REF!</definedName>
    <definedName name="_MSVA06_BMKT">#REF!</definedName>
    <definedName name="_MSVA06_NGroupName">#REF!</definedName>
    <definedName name="_MSVA06_OutputCurrency">#REF!</definedName>
    <definedName name="_MSVA06_V01">#REF!</definedName>
    <definedName name="_MSVA06_V01AP">#REF!</definedName>
    <definedName name="_MSVA06_V01AP_Summ">#REF!</definedName>
    <definedName name="_MSVA06_V01P">#REF!</definedName>
    <definedName name="_MSVA06_V01P_Summ">#REF!</definedName>
    <definedName name="_MSVA06_V01T">#REF!</definedName>
    <definedName name="_MSVA06_V02">#REF!</definedName>
    <definedName name="_MSVA06_V02A">#REF!</definedName>
    <definedName name="_MSVA06_V02AP">#REF!</definedName>
    <definedName name="_MSVA06_V02AP_Summ">#REF!</definedName>
    <definedName name="_MSVA06_V02AT">#REF!</definedName>
    <definedName name="_MSVA06_V02P">#REF!</definedName>
    <definedName name="_MSVA06_V02P_Summ">#REF!</definedName>
    <definedName name="_MSVA06_V02T">#REF!</definedName>
    <definedName name="_MSVA06_V03">#REF!</definedName>
    <definedName name="_MSVA06_V03A">#REF!</definedName>
    <definedName name="_MSVA06_V03AP">#REF!</definedName>
    <definedName name="_MSVA06_V03AP_Summ">#REF!</definedName>
    <definedName name="_MSVA06_V03AT">#REF!</definedName>
    <definedName name="_MSVA06_V03P">#REF!</definedName>
    <definedName name="_MSVA06_V03P_Summ">#REF!</definedName>
    <definedName name="_MSVA06_V03T">#REF!</definedName>
    <definedName name="_MSVA06_V04">#REF!</definedName>
    <definedName name="_MSVA06_V04A">#REF!</definedName>
    <definedName name="_MSVA06_V04AP">#REF!</definedName>
    <definedName name="_MSVA06_V04AP_Summ">#REF!</definedName>
    <definedName name="_MSVA06_V04AT">#REF!</definedName>
    <definedName name="_MSVA06_V04P">#REF!</definedName>
    <definedName name="_MSVA06_V04P_Summ">#REF!</definedName>
    <definedName name="_MSVA06_V04T">#REF!</definedName>
    <definedName name="_MSVA06_V05">#REF!</definedName>
    <definedName name="_MSVA06_V05A">#REF!</definedName>
    <definedName name="_MSVA06_V05AP">#REF!</definedName>
    <definedName name="_MSVA06_V05AP_Summ">#REF!</definedName>
    <definedName name="_MSVA06_V05AT">#REF!</definedName>
    <definedName name="_MSVA06_V05P">#REF!</definedName>
    <definedName name="_MSVA06_V05P_Summ">#REF!</definedName>
    <definedName name="_MSVA06_V05T">#REF!</definedName>
    <definedName name="_MSVA06_V06">#REF!</definedName>
    <definedName name="_MSVA06_V06A">#REF!</definedName>
    <definedName name="_MSVA06_V06AP">#REF!</definedName>
    <definedName name="_MSVA06_V06AP_Summ">#REF!</definedName>
    <definedName name="_MSVA06_V06AT">#REF!</definedName>
    <definedName name="_MSVA06_V06P">#REF!</definedName>
    <definedName name="_MSVA06_V06P_Summ">#REF!</definedName>
    <definedName name="_MSVA06_V06T">#REF!</definedName>
    <definedName name="_MSVA06_V07">#REF!</definedName>
    <definedName name="_MSVA06_V07A">#REF!</definedName>
    <definedName name="_MSVA06_V07AP">#REF!</definedName>
    <definedName name="_MSVA06_V07AP_Summ">#REF!</definedName>
    <definedName name="_MSVA06_V07AT">#REF!</definedName>
    <definedName name="_MSVA06_V07P">#REF!</definedName>
    <definedName name="_MSVA06_V07P_Summ">#REF!</definedName>
    <definedName name="_MSVA06_V07T">#REF!</definedName>
    <definedName name="_MSVA06_V08">#REF!</definedName>
    <definedName name="_MSVA06_V08A">#REF!</definedName>
    <definedName name="_MSVA06_V08AP">#REF!</definedName>
    <definedName name="_MSVA06_V08AP_Summ">#REF!</definedName>
    <definedName name="_MSVA06_V08AT">#REF!</definedName>
    <definedName name="_MSVA06_V08P">#REF!</definedName>
    <definedName name="_MSVA06_V08P_Summ">#REF!</definedName>
    <definedName name="_MSVA06_V08T">#REF!</definedName>
    <definedName name="_MSVA06_V09">#REF!</definedName>
    <definedName name="_MSVA06_V09A">#REF!</definedName>
    <definedName name="_MSVA06_V09AP">#REF!</definedName>
    <definedName name="_MSVA06_V09AP_Summ">#REF!</definedName>
    <definedName name="_MSVA06_V09AT">#REF!</definedName>
    <definedName name="_MSVA06_V09P">#REF!</definedName>
    <definedName name="_MSVA06_V09P_Summ">#REF!</definedName>
    <definedName name="_MSVA06_V09T">#REF!</definedName>
    <definedName name="_MSVA06_V10">#REF!</definedName>
    <definedName name="_MSVA06_V10A">#REF!</definedName>
    <definedName name="_MSVA06_V10AP">#REF!</definedName>
    <definedName name="_MSVA06_V10AP_Summ">#REF!</definedName>
    <definedName name="_MSVA06_V10AT">#REF!</definedName>
    <definedName name="_MSVA06_V10P">#REF!</definedName>
    <definedName name="_MSVA06_V10P_Summ">#REF!</definedName>
    <definedName name="_MSVA06_V10T">#REF!</definedName>
    <definedName name="_MSVA06_V11">#REF!</definedName>
    <definedName name="_MSVA06_V11A">#REF!</definedName>
    <definedName name="_MSVA06_V11AP">#REF!</definedName>
    <definedName name="_MSVA06_V11AP_Summ">#REF!</definedName>
    <definedName name="_MSVA06_V11AT">#REF!</definedName>
    <definedName name="_MSVA06_V11P">#REF!</definedName>
    <definedName name="_MSVA06_V11P_Summ">#REF!</definedName>
    <definedName name="_MSVA06_V11T">#REF!</definedName>
    <definedName name="_MSVA06_V12">#REF!</definedName>
    <definedName name="_MSVA06_V12A">#REF!</definedName>
    <definedName name="_MSVA06_V12AP">#REF!</definedName>
    <definedName name="_MSVA06_V12AP_Summ">#REF!</definedName>
    <definedName name="_MSVA06_V12AT">#REF!</definedName>
    <definedName name="_MSVA06_V12P">#REF!</definedName>
    <definedName name="_MSVA06_V12P_Summ">#REF!</definedName>
    <definedName name="_MSVA06_V12T">#REF!</definedName>
    <definedName name="_MSVA06_V13">#REF!</definedName>
    <definedName name="_MSVA06_V13A">#REF!</definedName>
    <definedName name="_MSVA06_V13AP">#REF!</definedName>
    <definedName name="_MSVA06_V13AP_Summ">#REF!</definedName>
    <definedName name="_MSVA06_V13AT">#REF!</definedName>
    <definedName name="_MSVA06_V13P">#REF!</definedName>
    <definedName name="_MSVA06_V13P_Summ">#REF!</definedName>
    <definedName name="_MSVA06_V13T">#REF!</definedName>
    <definedName name="_MSVA06_V14">#REF!</definedName>
    <definedName name="_MSVA06_V14A">#REF!</definedName>
    <definedName name="_MSVA06_V14AP">#REF!</definedName>
    <definedName name="_MSVA06_V14AP_Summ">#REF!</definedName>
    <definedName name="_MSVA06_V14AT">#REF!</definedName>
    <definedName name="_MSVA06_V14P">#REF!</definedName>
    <definedName name="_MSVA06_V14P_Summ">#REF!</definedName>
    <definedName name="_MSVA06_V14T">#REF!</definedName>
    <definedName name="_MSVA06_V15">#REF!</definedName>
    <definedName name="_MSVA06_V15A">#REF!</definedName>
    <definedName name="_MSVA06_V15AP">#REF!</definedName>
    <definedName name="_MSVA06_V15AP_Summ">#REF!</definedName>
    <definedName name="_MSVA06_V15AT">#REF!</definedName>
    <definedName name="_MSVA06_V15P">#REF!</definedName>
    <definedName name="_MSVA06_V15P_Summ">#REF!</definedName>
    <definedName name="_MSVA06_V15T">#REF!</definedName>
    <definedName name="_MSVA06_V16">#REF!</definedName>
    <definedName name="_MSVA06_V16A">#REF!</definedName>
    <definedName name="_MSVA06_V16AP">#REF!</definedName>
    <definedName name="_MSVA06_V16AP_Summ">#REF!</definedName>
    <definedName name="_MSVA06_V16AT">#REF!</definedName>
    <definedName name="_MSVA06_V16P">#REF!</definedName>
    <definedName name="_MSVA06_V16P_Summ">#REF!</definedName>
    <definedName name="_MSVA06_V16T">#REF!</definedName>
    <definedName name="_MSVA06_V17">#REF!</definedName>
    <definedName name="_MSVA06_V17A">#REF!</definedName>
    <definedName name="_MSVA06_V17AP">#REF!</definedName>
    <definedName name="_MSVA06_V17AP_Summ">#REF!</definedName>
    <definedName name="_MSVA06_V17AT">#REF!</definedName>
    <definedName name="_MSVA06_V17P">#REF!</definedName>
    <definedName name="_MSVA06_V17P_Summ">#REF!</definedName>
    <definedName name="_MSVA06_V17T">#REF!</definedName>
    <definedName name="_MSVA06_V18">#REF!</definedName>
    <definedName name="_MSVA06_V18A">#REF!</definedName>
    <definedName name="_MSVA06_V18AP">#REF!</definedName>
    <definedName name="_MSVA06_V18AP_Summ">#REF!</definedName>
    <definedName name="_MSVA06_V18AT">#REF!</definedName>
    <definedName name="_MSVA06_V18P">#REF!</definedName>
    <definedName name="_MSVA06_V18P_Summ">#REF!</definedName>
    <definedName name="_MSVA06_V18T">#REF!</definedName>
    <definedName name="_MSVA06_V19">#REF!</definedName>
    <definedName name="_MSVA06_V19A">#REF!</definedName>
    <definedName name="_MSVA06_V19AP">#REF!</definedName>
    <definedName name="_MSVA06_V19AP_Summ">#REF!</definedName>
    <definedName name="_MSVA06_V19AT">#REF!</definedName>
    <definedName name="_MSVA06_V19P">#REF!</definedName>
    <definedName name="_MSVA06_V19P_Summ">#REF!</definedName>
    <definedName name="_MSVA06_V19T">#REF!</definedName>
    <definedName name="_MSVA06_V20">#REF!</definedName>
    <definedName name="_MSVA06_V20A">#REF!</definedName>
    <definedName name="_MSVA06_V20AP">#REF!</definedName>
    <definedName name="_MSVA06_V20AP_Summ">#REF!</definedName>
    <definedName name="_MSVA06_V20AT">#REF!</definedName>
    <definedName name="_MSVA06_V20P">#REF!</definedName>
    <definedName name="_MSVA06_V20P_Summ">#REF!</definedName>
    <definedName name="_MSVA06_V20T">#REF!</definedName>
    <definedName name="_MSVA06_ValueSetDesc">#REF!</definedName>
    <definedName name="_MSVA07_BMK">#REF!</definedName>
    <definedName name="_MSVA07_BMKAP">#REF!</definedName>
    <definedName name="_MSVA07_BMKAP_Summ">#REF!</definedName>
    <definedName name="_MSVA07_BMKP">#REF!</definedName>
    <definedName name="_MSVA07_BMKP_Summ">#REF!</definedName>
    <definedName name="_MSVA07_BMKT">#REF!</definedName>
    <definedName name="_MSVA07_NGroupName">#REF!</definedName>
    <definedName name="_MSVA07_OutputCurrency">#REF!</definedName>
    <definedName name="_MSVA07_V01">#REF!</definedName>
    <definedName name="_MSVA07_V01AP">#REF!</definedName>
    <definedName name="_MSVA07_V01AP_Summ">#REF!</definedName>
    <definedName name="_MSVA07_V01P">#REF!</definedName>
    <definedName name="_MSVA07_V01P_Summ">#REF!</definedName>
    <definedName name="_MSVA07_V01T">#REF!</definedName>
    <definedName name="_MSVA07_V02">#REF!</definedName>
    <definedName name="_MSVA07_V02A">#REF!</definedName>
    <definedName name="_MSVA07_V02AP">#REF!</definedName>
    <definedName name="_MSVA07_V02AP_Summ">#REF!</definedName>
    <definedName name="_MSVA07_V02AT">#REF!</definedName>
    <definedName name="_MSVA07_V02P">#REF!</definedName>
    <definedName name="_MSVA07_V02P_Summ">#REF!</definedName>
    <definedName name="_MSVA07_V02T">#REF!</definedName>
    <definedName name="_MSVA07_V03">#REF!</definedName>
    <definedName name="_MSVA07_V03A">#REF!</definedName>
    <definedName name="_MSVA07_V03AP">#REF!</definedName>
    <definedName name="_MSVA07_V03AP_Summ">#REF!</definedName>
    <definedName name="_MSVA07_V03AT">#REF!</definedName>
    <definedName name="_MSVA07_V03P">#REF!</definedName>
    <definedName name="_MSVA07_V03P_Summ">#REF!</definedName>
    <definedName name="_MSVA07_V03T">#REF!</definedName>
    <definedName name="_MSVA07_V04">#REF!</definedName>
    <definedName name="_MSVA07_V04A">#REF!</definedName>
    <definedName name="_MSVA07_V04AP">#REF!</definedName>
    <definedName name="_MSVA07_V04AP_Summ">#REF!</definedName>
    <definedName name="_MSVA07_V04AT">#REF!</definedName>
    <definedName name="_MSVA07_V04P">#REF!</definedName>
    <definedName name="_MSVA07_V04P_Summ">#REF!</definedName>
    <definedName name="_MSVA07_V04T">#REF!</definedName>
    <definedName name="_MSVA07_V05">#REF!</definedName>
    <definedName name="_MSVA07_V05A">#REF!</definedName>
    <definedName name="_MSVA07_V05AP">#REF!</definedName>
    <definedName name="_MSVA07_V05AP_Summ">#REF!</definedName>
    <definedName name="_MSVA07_V05AT">#REF!</definedName>
    <definedName name="_MSVA07_V05P">#REF!</definedName>
    <definedName name="_MSVA07_V05P_Summ">#REF!</definedName>
    <definedName name="_MSVA07_V05T">#REF!</definedName>
    <definedName name="_MSVA07_V06">#REF!</definedName>
    <definedName name="_MSVA07_V06A">#REF!</definedName>
    <definedName name="_MSVA07_V06AP">#REF!</definedName>
    <definedName name="_MSVA07_V06AP_Summ">#REF!</definedName>
    <definedName name="_MSVA07_V06AT">#REF!</definedName>
    <definedName name="_MSVA07_V06P">#REF!</definedName>
    <definedName name="_MSVA07_V06P_Summ">#REF!</definedName>
    <definedName name="_MSVA07_V06T">#REF!</definedName>
    <definedName name="_MSVA07_V07">#REF!</definedName>
    <definedName name="_MSVA07_V07A">#REF!</definedName>
    <definedName name="_MSVA07_V07AP">#REF!</definedName>
    <definedName name="_MSVA07_V07AP_Summ">#REF!</definedName>
    <definedName name="_MSVA07_V07AT">#REF!</definedName>
    <definedName name="_MSVA07_V07P">#REF!</definedName>
    <definedName name="_MSVA07_V07P_Summ">#REF!</definedName>
    <definedName name="_MSVA07_V07T">#REF!</definedName>
    <definedName name="_MSVA07_V08">#REF!</definedName>
    <definedName name="_MSVA07_V08A">#REF!</definedName>
    <definedName name="_MSVA07_V08AP">#REF!</definedName>
    <definedName name="_MSVA07_V08AP_Summ">#REF!</definedName>
    <definedName name="_MSVA07_V08AT">#REF!</definedName>
    <definedName name="_MSVA07_V08P">#REF!</definedName>
    <definedName name="_MSVA07_V08P_Summ">#REF!</definedName>
    <definedName name="_MSVA07_V08T">#REF!</definedName>
    <definedName name="_MSVA07_V09">#REF!</definedName>
    <definedName name="_MSVA07_V09A">#REF!</definedName>
    <definedName name="_MSVA07_V09AP">#REF!</definedName>
    <definedName name="_MSVA07_V09AP_Summ">#REF!</definedName>
    <definedName name="_MSVA07_V09AT">#REF!</definedName>
    <definedName name="_MSVA07_V09P">#REF!</definedName>
    <definedName name="_MSVA07_V09P_Summ">#REF!</definedName>
    <definedName name="_MSVA07_V09T">#REF!</definedName>
    <definedName name="_MSVA07_V10">#REF!</definedName>
    <definedName name="_MSVA07_V10A">#REF!</definedName>
    <definedName name="_MSVA07_V10AP">#REF!</definedName>
    <definedName name="_MSVA07_V10AP_Summ">#REF!</definedName>
    <definedName name="_MSVA07_V10AT">#REF!</definedName>
    <definedName name="_MSVA07_V10P">#REF!</definedName>
    <definedName name="_MSVA07_V10P_Summ">#REF!</definedName>
    <definedName name="_MSVA07_V10T">#REF!</definedName>
    <definedName name="_MSVA07_V11">#REF!</definedName>
    <definedName name="_MSVA07_V11A">#REF!</definedName>
    <definedName name="_MSVA07_V11AP">#REF!</definedName>
    <definedName name="_MSVA07_V11AP_Summ">#REF!</definedName>
    <definedName name="_MSVA07_V11AT">#REF!</definedName>
    <definedName name="_MSVA07_V11P">#REF!</definedName>
    <definedName name="_MSVA07_V11P_Summ">#REF!</definedName>
    <definedName name="_MSVA07_V11T">#REF!</definedName>
    <definedName name="_MSVA07_V12">#REF!</definedName>
    <definedName name="_MSVA07_V12A">#REF!</definedName>
    <definedName name="_MSVA07_V12AP">#REF!</definedName>
    <definedName name="_MSVA07_V12AP_Summ">#REF!</definedName>
    <definedName name="_MSVA07_V12AT">#REF!</definedName>
    <definedName name="_MSVA07_V12P">#REF!</definedName>
    <definedName name="_MSVA07_V12P_Summ">#REF!</definedName>
    <definedName name="_MSVA07_V12T">#REF!</definedName>
    <definedName name="_MSVA07_V13">#REF!</definedName>
    <definedName name="_MSVA07_V13A">#REF!</definedName>
    <definedName name="_MSVA07_V13AP">#REF!</definedName>
    <definedName name="_MSVA07_V13AP_Summ">#REF!</definedName>
    <definedName name="_MSVA07_V13AT">#REF!</definedName>
    <definedName name="_MSVA07_V13P">#REF!</definedName>
    <definedName name="_MSVA07_V13P_Summ">#REF!</definedName>
    <definedName name="_MSVA07_V13T">#REF!</definedName>
    <definedName name="_MSVA07_V14">#REF!</definedName>
    <definedName name="_MSVA07_V14A">#REF!</definedName>
    <definedName name="_MSVA07_V14AP">#REF!</definedName>
    <definedName name="_MSVA07_V14AP_Summ">#REF!</definedName>
    <definedName name="_MSVA07_V14AT">#REF!</definedName>
    <definedName name="_MSVA07_V14P">#REF!</definedName>
    <definedName name="_MSVA07_V14P_Summ">#REF!</definedName>
    <definedName name="_MSVA07_V14T">#REF!</definedName>
    <definedName name="_MSVA07_V15">#REF!</definedName>
    <definedName name="_MSVA07_V15A">#REF!</definedName>
    <definedName name="_MSVA07_V15AP">#REF!</definedName>
    <definedName name="_MSVA07_V15AP_Summ">#REF!</definedName>
    <definedName name="_MSVA07_V15AT">#REF!</definedName>
    <definedName name="_MSVA07_V15P">#REF!</definedName>
    <definedName name="_MSVA07_V15P_Summ">#REF!</definedName>
    <definedName name="_MSVA07_V15T">#REF!</definedName>
    <definedName name="_MSVA07_V16">#REF!</definedName>
    <definedName name="_MSVA07_V16A">#REF!</definedName>
    <definedName name="_MSVA07_V16AP">#REF!</definedName>
    <definedName name="_MSVA07_V16AP_Summ">#REF!</definedName>
    <definedName name="_MSVA07_V16AT">#REF!</definedName>
    <definedName name="_MSVA07_V16P">#REF!</definedName>
    <definedName name="_MSVA07_V16P_Summ">#REF!</definedName>
    <definedName name="_MSVA07_V16T">#REF!</definedName>
    <definedName name="_MSVA07_ValueSetDesc">#REF!</definedName>
    <definedName name="_MSVA08_BMK">#REF!</definedName>
    <definedName name="_MSVA08_BMKAP">#REF!</definedName>
    <definedName name="_MSVA08_BMKAP_Summ">#REF!</definedName>
    <definedName name="_MSVA08_BMKP">#REF!</definedName>
    <definedName name="_MSVA08_BMKP_Summ">#REF!</definedName>
    <definedName name="_MSVA08_BMKT">#REF!</definedName>
    <definedName name="_MSVA08_NGroupName">#REF!</definedName>
    <definedName name="_MSVA08_OutputCurrency">#REF!</definedName>
    <definedName name="_MSVA08_V01">#REF!</definedName>
    <definedName name="_MSVA08_V01AP">#REF!</definedName>
    <definedName name="_MSVA08_V01AP_Summ">#REF!</definedName>
    <definedName name="_MSVA08_V01P">#REF!</definedName>
    <definedName name="_MSVA08_V01P_Summ">#REF!</definedName>
    <definedName name="_MSVA08_V01T">#REF!</definedName>
    <definedName name="_MSVA08_V02">#REF!</definedName>
    <definedName name="_MSVA08_V02A">#REF!</definedName>
    <definedName name="_MSVA08_V02AP">#REF!</definedName>
    <definedName name="_MSVA08_V02AP_Summ">#REF!</definedName>
    <definedName name="_MSVA08_V02AT">#REF!</definedName>
    <definedName name="_MSVA08_V02P">#REF!</definedName>
    <definedName name="_MSVA08_V02P_Summ">#REF!</definedName>
    <definedName name="_MSVA08_V02T">#REF!</definedName>
    <definedName name="_MSVA08_V03">#REF!</definedName>
    <definedName name="_MSVA08_V03A">#REF!</definedName>
    <definedName name="_MSVA08_V03AP">#REF!</definedName>
    <definedName name="_MSVA08_V03AP_Summ">#REF!</definedName>
    <definedName name="_MSVA08_V03AT">#REF!</definedName>
    <definedName name="_MSVA08_V03P">#REF!</definedName>
    <definedName name="_MSVA08_V03P_Summ">#REF!</definedName>
    <definedName name="_MSVA08_V03T">#REF!</definedName>
    <definedName name="_MSVA08_V04">#REF!</definedName>
    <definedName name="_MSVA08_V04A">#REF!</definedName>
    <definedName name="_MSVA08_V04AP">#REF!</definedName>
    <definedName name="_MSVA08_V04AP_Summ">#REF!</definedName>
    <definedName name="_MSVA08_V04AT">#REF!</definedName>
    <definedName name="_MSVA08_V04P">#REF!</definedName>
    <definedName name="_MSVA08_V04P_Summ">#REF!</definedName>
    <definedName name="_MSVA08_V04T">#REF!</definedName>
    <definedName name="_MSVA08_V05">#REF!</definedName>
    <definedName name="_MSVA08_V05A">#REF!</definedName>
    <definedName name="_MSVA08_V05AP">#REF!</definedName>
    <definedName name="_MSVA08_V05AP_Summ">#REF!</definedName>
    <definedName name="_MSVA08_V05AT">#REF!</definedName>
    <definedName name="_MSVA08_V05P">#REF!</definedName>
    <definedName name="_MSVA08_V05P_Summ">#REF!</definedName>
    <definedName name="_MSVA08_V05T">#REF!</definedName>
    <definedName name="_MSVA08_V06">#REF!</definedName>
    <definedName name="_MSVA08_V06A">#REF!</definedName>
    <definedName name="_MSVA08_V06AP">#REF!</definedName>
    <definedName name="_MSVA08_V06AP_Summ">#REF!</definedName>
    <definedName name="_MSVA08_V06AT">#REF!</definedName>
    <definedName name="_MSVA08_V06P">#REF!</definedName>
    <definedName name="_MSVA08_V06P_Summ">#REF!</definedName>
    <definedName name="_MSVA08_V06T">#REF!</definedName>
    <definedName name="_MSVA08_V07">#REF!</definedName>
    <definedName name="_MSVA08_V07A">#REF!</definedName>
    <definedName name="_MSVA08_V07AP">#REF!</definedName>
    <definedName name="_MSVA08_V07AP_Summ">#REF!</definedName>
    <definedName name="_MSVA08_V07AT">#REF!</definedName>
    <definedName name="_MSVA08_V07P">#REF!</definedName>
    <definedName name="_MSVA08_V07P_Summ">#REF!</definedName>
    <definedName name="_MSVA08_V07T">#REF!</definedName>
    <definedName name="_MSVA08_V08">#REF!</definedName>
    <definedName name="_MSVA08_V08A">#REF!</definedName>
    <definedName name="_MSVA08_V08AP">#REF!</definedName>
    <definedName name="_MSVA08_V08AP_Summ">#REF!</definedName>
    <definedName name="_MSVA08_V08AT">#REF!</definedName>
    <definedName name="_MSVA08_V08P">#REF!</definedName>
    <definedName name="_MSVA08_V08P_Summ">#REF!</definedName>
    <definedName name="_MSVA08_V08T">#REF!</definedName>
    <definedName name="_MSVA08_V09">#REF!</definedName>
    <definedName name="_MSVA08_V09A">#REF!</definedName>
    <definedName name="_MSVA08_V09AP">#REF!</definedName>
    <definedName name="_MSVA08_V09AP_Summ">#REF!</definedName>
    <definedName name="_MSVA08_V09AT">#REF!</definedName>
    <definedName name="_MSVA08_V09P">#REF!</definedName>
    <definedName name="_MSVA08_V09P_Summ">#REF!</definedName>
    <definedName name="_MSVA08_V09T">#REF!</definedName>
    <definedName name="_MSVA08_V10">#REF!</definedName>
    <definedName name="_MSVA08_V10A">#REF!</definedName>
    <definedName name="_MSVA08_V10AP">#REF!</definedName>
    <definedName name="_MSVA08_V10AP_Summ">#REF!</definedName>
    <definedName name="_MSVA08_V10AT">#REF!</definedName>
    <definedName name="_MSVA08_V10P">#REF!</definedName>
    <definedName name="_MSVA08_V10P_Summ">#REF!</definedName>
    <definedName name="_MSVA08_V10T">#REF!</definedName>
    <definedName name="_MSVA08_V11">#REF!</definedName>
    <definedName name="_MSVA08_V11A">#REF!</definedName>
    <definedName name="_MSVA08_V11AP">#REF!</definedName>
    <definedName name="_MSVA08_V11AP_Summ">#REF!</definedName>
    <definedName name="_MSVA08_V11AT">#REF!</definedName>
    <definedName name="_MSVA08_V11P">#REF!</definedName>
    <definedName name="_MSVA08_V11P_Summ">#REF!</definedName>
    <definedName name="_MSVA08_V11T">#REF!</definedName>
    <definedName name="_MSVA08_V12">#REF!</definedName>
    <definedName name="_MSVA08_V12A">#REF!</definedName>
    <definedName name="_MSVA08_V12AP">#REF!</definedName>
    <definedName name="_MSVA08_V12AP_Summ">#REF!</definedName>
    <definedName name="_MSVA08_V12AT">#REF!</definedName>
    <definedName name="_MSVA08_V12P">#REF!</definedName>
    <definedName name="_MSVA08_V12P_Summ">#REF!</definedName>
    <definedName name="_MSVA08_V12T">#REF!</definedName>
    <definedName name="_MSVA08_V13">#REF!</definedName>
    <definedName name="_MSVA08_V13A">#REF!</definedName>
    <definedName name="_MSVA08_V13AP">#REF!</definedName>
    <definedName name="_MSVA08_V13AP_Summ">#REF!</definedName>
    <definedName name="_MSVA08_V13AT">#REF!</definedName>
    <definedName name="_MSVA08_V13P">#REF!</definedName>
    <definedName name="_MSVA08_V13P_Summ">#REF!</definedName>
    <definedName name="_MSVA08_V13T">#REF!</definedName>
    <definedName name="_MSVA08_V14">#REF!</definedName>
    <definedName name="_MSVA08_V14A">#REF!</definedName>
    <definedName name="_MSVA08_V14AP">#REF!</definedName>
    <definedName name="_MSVA08_V14AP_Summ">#REF!</definedName>
    <definedName name="_MSVA08_V14AT">#REF!</definedName>
    <definedName name="_MSVA08_V14P">#REF!</definedName>
    <definedName name="_MSVA08_V14P_Summ">#REF!</definedName>
    <definedName name="_MSVA08_V14T">#REF!</definedName>
    <definedName name="_MSVA08_V15">#REF!</definedName>
    <definedName name="_MSVA08_V15A">#REF!</definedName>
    <definedName name="_MSVA08_V15AP">#REF!</definedName>
    <definedName name="_MSVA08_V15AP_Summ">#REF!</definedName>
    <definedName name="_MSVA08_V15AT">#REF!</definedName>
    <definedName name="_MSVA08_V15P">#REF!</definedName>
    <definedName name="_MSVA08_V15P_Summ">#REF!</definedName>
    <definedName name="_MSVA08_V15T">#REF!</definedName>
    <definedName name="_MSVA08_V16">#REF!</definedName>
    <definedName name="_MSVA08_V16A">#REF!</definedName>
    <definedName name="_MSVA08_V16AP">#REF!</definedName>
    <definedName name="_MSVA08_V16AP_Summ">#REF!</definedName>
    <definedName name="_MSVA08_V16AT">#REF!</definedName>
    <definedName name="_MSVA08_V16P">#REF!</definedName>
    <definedName name="_MSVA08_V16P_Summ">#REF!</definedName>
    <definedName name="_MSVA08_V16T">#REF!</definedName>
    <definedName name="_MSVA08_ValueSetDesc">#REF!</definedName>
    <definedName name="_MSVA09_BMK">#REF!</definedName>
    <definedName name="_MSVA09_BMKAP">#REF!</definedName>
    <definedName name="_MSVA09_BMKAP_Summ">#REF!</definedName>
    <definedName name="_MSVA09_BMKP">#REF!</definedName>
    <definedName name="_MSVA09_BMKP_Summ">#REF!</definedName>
    <definedName name="_MSVA09_BMKT">#REF!</definedName>
    <definedName name="_MSVA09_NGroupName">#REF!</definedName>
    <definedName name="_MSVA09_OutputCurrency">#REF!</definedName>
    <definedName name="_MSVA09_V01">#REF!</definedName>
    <definedName name="_MSVA09_V01AP">#REF!</definedName>
    <definedName name="_MSVA09_V01AP_Summ">#REF!</definedName>
    <definedName name="_MSVA09_V01P">#REF!</definedName>
    <definedName name="_MSVA09_V01P_Summ">#REF!</definedName>
    <definedName name="_MSVA09_V01T">#REF!</definedName>
    <definedName name="_MSVA09_V02">#REF!</definedName>
    <definedName name="_MSVA09_V02A">#REF!</definedName>
    <definedName name="_MSVA09_V02AP">#REF!</definedName>
    <definedName name="_MSVA09_V02AP_Summ">#REF!</definedName>
    <definedName name="_MSVA09_V02AT">#REF!</definedName>
    <definedName name="_MSVA09_V02P">#REF!</definedName>
    <definedName name="_MSVA09_V02P_Summ">#REF!</definedName>
    <definedName name="_MSVA09_V02T">#REF!</definedName>
    <definedName name="_MSVA09_V03">#REF!</definedName>
    <definedName name="_MSVA09_V03A">#REF!</definedName>
    <definedName name="_MSVA09_V03AP">#REF!</definedName>
    <definedName name="_MSVA09_V03AP_Summ">#REF!</definedName>
    <definedName name="_MSVA09_V03AT">#REF!</definedName>
    <definedName name="_MSVA09_V03P">#REF!</definedName>
    <definedName name="_MSVA09_V03P_Summ">#REF!</definedName>
    <definedName name="_MSVA09_V03T">#REF!</definedName>
    <definedName name="_MSVA09_V04">#REF!</definedName>
    <definedName name="_MSVA09_V04A">#REF!</definedName>
    <definedName name="_MSVA09_V04AP">#REF!</definedName>
    <definedName name="_MSVA09_V04AP_Summ">#REF!</definedName>
    <definedName name="_MSVA09_V04AT">#REF!</definedName>
    <definedName name="_MSVA09_V04P">#REF!</definedName>
    <definedName name="_MSVA09_V04P_Summ">#REF!</definedName>
    <definedName name="_MSVA09_V04T">#REF!</definedName>
    <definedName name="_MSVA09_V05">#REF!</definedName>
    <definedName name="_MSVA09_V05A">#REF!</definedName>
    <definedName name="_MSVA09_V05AP">#REF!</definedName>
    <definedName name="_MSVA09_V05AP_Summ">#REF!</definedName>
    <definedName name="_MSVA09_V05AT">#REF!</definedName>
    <definedName name="_MSVA09_V05P">#REF!</definedName>
    <definedName name="_MSVA09_V05P_Summ">#REF!</definedName>
    <definedName name="_MSVA09_V05T">#REF!</definedName>
    <definedName name="_MSVA09_V06">#REF!</definedName>
    <definedName name="_MSVA09_V06A">#REF!</definedName>
    <definedName name="_MSVA09_V06AP">#REF!</definedName>
    <definedName name="_MSVA09_V06AP_Summ">#REF!</definedName>
    <definedName name="_MSVA09_V06AT">#REF!</definedName>
    <definedName name="_MSVA09_V06P">#REF!</definedName>
    <definedName name="_MSVA09_V06P_Summ">#REF!</definedName>
    <definedName name="_MSVA09_V06T">#REF!</definedName>
    <definedName name="_MSVA09_V07">#REF!</definedName>
    <definedName name="_MSVA09_V07A">#REF!</definedName>
    <definedName name="_MSVA09_V07AP">#REF!</definedName>
    <definedName name="_MSVA09_V07AP_Summ">#REF!</definedName>
    <definedName name="_MSVA09_V07AT">#REF!</definedName>
    <definedName name="_MSVA09_V07P">#REF!</definedName>
    <definedName name="_MSVA09_V07P_Summ">#REF!</definedName>
    <definedName name="_MSVA09_V07T">#REF!</definedName>
    <definedName name="_MSVA09_V08">#REF!</definedName>
    <definedName name="_MSVA09_V08A">#REF!</definedName>
    <definedName name="_MSVA09_V08AP">#REF!</definedName>
    <definedName name="_MSVA09_V08AP_Summ">#REF!</definedName>
    <definedName name="_MSVA09_V08AT">#REF!</definedName>
    <definedName name="_MSVA09_V08P">#REF!</definedName>
    <definedName name="_MSVA09_V08P_Summ">#REF!</definedName>
    <definedName name="_MSVA09_V08T">#REF!</definedName>
    <definedName name="_MSVA09_V09">#REF!</definedName>
    <definedName name="_MSVA09_V09A">#REF!</definedName>
    <definedName name="_MSVA09_V09AP">#REF!</definedName>
    <definedName name="_MSVA09_V09AP_Summ">#REF!</definedName>
    <definedName name="_MSVA09_V09AT">#REF!</definedName>
    <definedName name="_MSVA09_V09P">#REF!</definedName>
    <definedName name="_MSVA09_V09P_Summ">#REF!</definedName>
    <definedName name="_MSVA09_V09T">#REF!</definedName>
    <definedName name="_MSVA09_V10">#REF!</definedName>
    <definedName name="_MSVA09_V10A">#REF!</definedName>
    <definedName name="_MSVA09_V10AP">#REF!</definedName>
    <definedName name="_MSVA09_V10AP_Summ">#REF!</definedName>
    <definedName name="_MSVA09_V10AT">#REF!</definedName>
    <definedName name="_MSVA09_V10P">#REF!</definedName>
    <definedName name="_MSVA09_V10P_Summ">#REF!</definedName>
    <definedName name="_MSVA09_V10T">#REF!</definedName>
    <definedName name="_MSVA09_V11">#REF!</definedName>
    <definedName name="_MSVA09_V11A">#REF!</definedName>
    <definedName name="_MSVA09_V11AP">#REF!</definedName>
    <definedName name="_MSVA09_V11AP_Summ">#REF!</definedName>
    <definedName name="_MSVA09_V11AT">#REF!</definedName>
    <definedName name="_MSVA09_V11P">#REF!</definedName>
    <definedName name="_MSVA09_V11P_Summ">#REF!</definedName>
    <definedName name="_MSVA09_V11T">#REF!</definedName>
    <definedName name="_MSVA09_V12">#REF!</definedName>
    <definedName name="_MSVA09_V12A">#REF!</definedName>
    <definedName name="_MSVA09_V12AP">#REF!</definedName>
    <definedName name="_MSVA09_V12AP_Summ">#REF!</definedName>
    <definedName name="_MSVA09_V12AT">#REF!</definedName>
    <definedName name="_MSVA09_V12P">#REF!</definedName>
    <definedName name="_MSVA09_V12P_Summ">#REF!</definedName>
    <definedName name="_MSVA09_V12T">#REF!</definedName>
    <definedName name="_MSVA09_V13">#REF!</definedName>
    <definedName name="_MSVA09_V13A">#REF!</definedName>
    <definedName name="_MSVA09_V13AP">#REF!</definedName>
    <definedName name="_MSVA09_V13AP_Summ">#REF!</definedName>
    <definedName name="_MSVA09_V13AT">#REF!</definedName>
    <definedName name="_MSVA09_V13P">#REF!</definedName>
    <definedName name="_MSVA09_V13P_Summ">#REF!</definedName>
    <definedName name="_MSVA09_V13T">#REF!</definedName>
    <definedName name="_MSVA09_V14">#REF!</definedName>
    <definedName name="_MSVA09_V14A">#REF!</definedName>
    <definedName name="_MSVA09_V14AP">#REF!</definedName>
    <definedName name="_MSVA09_V14AP_Summ">#REF!</definedName>
    <definedName name="_MSVA09_V14AT">#REF!</definedName>
    <definedName name="_MSVA09_V14P">#REF!</definedName>
    <definedName name="_MSVA09_V14P_Summ">#REF!</definedName>
    <definedName name="_MSVA09_V14T">#REF!</definedName>
    <definedName name="_MSVA09_ValueSetDesc">#REF!</definedName>
    <definedName name="_N10" localSheetId="3" hidden="1">{#N/A,#N/A,FALSE,"IPEC Stair Step";#N/A,#N/A,FALSE,"Overview";#N/A,#N/A,FALSE,"Supporting Explanations"}</definedName>
    <definedName name="_N10" localSheetId="8" hidden="1">{#N/A,#N/A,FALSE,"IPEC Stair Step";#N/A,#N/A,FALSE,"Overview";#N/A,#N/A,FALSE,"Supporting Explanations"}</definedName>
    <definedName name="_N10" localSheetId="0" hidden="1">{#N/A,#N/A,FALSE,"IPEC Stair Step";#N/A,#N/A,FALSE,"Overview";#N/A,#N/A,FALSE,"Supporting Explanations"}</definedName>
    <definedName name="_N10" localSheetId="11" hidden="1">{#N/A,#N/A,FALSE,"IPEC Stair Step";#N/A,#N/A,FALSE,"Overview";#N/A,#N/A,FALSE,"Supporting Explanations"}</definedName>
    <definedName name="_N10" localSheetId="5" hidden="1">{#N/A,#N/A,FALSE,"IPEC Stair Step";#N/A,#N/A,FALSE,"Overview";#N/A,#N/A,FALSE,"Supporting Explanations"}</definedName>
    <definedName name="_N10" localSheetId="7" hidden="1">{#N/A,#N/A,FALSE,"IPEC Stair Step";#N/A,#N/A,FALSE,"Overview";#N/A,#N/A,FALSE,"Supporting Explanations"}</definedName>
    <definedName name="_N10" localSheetId="1" hidden="1">{#N/A,#N/A,FALSE,"IPEC Stair Step";#N/A,#N/A,FALSE,"Overview";#N/A,#N/A,FALSE,"Supporting Explanations"}</definedName>
    <definedName name="_N10" hidden="1">{#N/A,#N/A,FALSE,"IPEC Stair Step";#N/A,#N/A,FALSE,"Overview";#N/A,#N/A,FALSE,"Supporting Explanations"}</definedName>
    <definedName name="_N123" localSheetId="11" hidden="1">{"COMNUS2000",#N/A,FALSE,"BL2000"}</definedName>
    <definedName name="_N123" hidden="1">{"COMNUS2000",#N/A,FALSE,"BL2000"}</definedName>
    <definedName name="_n16">#N/A</definedName>
    <definedName name="_NA11" hidden="1">{#N/A,#N/A,FALSE,"단축1";#N/A,#N/A,FALSE,"단축2";#N/A,#N/A,FALSE,"단축3";#N/A,#N/A,FALSE,"장축";#N/A,#N/A,FALSE,"4WD"}</definedName>
    <definedName name="_NCI1">#REF!</definedName>
    <definedName name="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Niv2">#REF!</definedName>
    <definedName name="_Niv22">#REF!</definedName>
    <definedName name="_No1">#REF!</definedName>
    <definedName name="_No4">#REF!</definedName>
    <definedName name="_NPT07" hidden="1">{#N/A,#N/A,FALSE,"IPEC Stair Step";#N/A,#N/A,FALSE,"Overview";#N/A,#N/A,FALSE,"Supporting Explanations"}</definedName>
    <definedName name="_O12">#N/A</definedName>
    <definedName name="_oci.adjustment" localSheetId="11">#REF!</definedName>
    <definedName name="_oci.adjustment">#REF!</definedName>
    <definedName name="_operating.income" localSheetId="11">#REF!</definedName>
    <definedName name="_operating.income">#REF!</definedName>
    <definedName name="_OPPORTUNITY_SHORTFALL" localSheetId="11">#REF!</definedName>
    <definedName name="_OPPORTUNITY_SHORTFALL">#REF!</definedName>
    <definedName name="_Order1" hidden="1">255</definedName>
    <definedName name="_Order2" hidden="1">1</definedName>
    <definedName name="_ORG1" localSheetId="11">#REF!</definedName>
    <definedName name="_ORG1">#REF!</definedName>
    <definedName name="_P6" localSheetId="11" hidden="1">{"SUM ALL YR",#N/A,FALSE,"SUM ALL YR";"sum01",#N/A,FALSE,"SUM 01";"sumM2",#N/A,FALSE,"SUM M2";"sum02",#N/A,FALSE,"SUM 02";"sum03",#N/A,FALSE,"SUM 03";"sum04",#N/A,FALSE,"SUM 04";"sum05",#N/A,FALSE,"SUM 05"}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5">#REF!</definedName>
    <definedName name="_Parse_In" localSheetId="3" hidden="1">#REF!</definedName>
    <definedName name="_Parse_In" localSheetId="0" hidden="1">#REF!</definedName>
    <definedName name="_Parse_In" localSheetId="5" hidden="1">#REF!</definedName>
    <definedName name="_Parse_In" localSheetId="7" hidden="1">#REF!</definedName>
    <definedName name="_Parse_In" localSheetId="1" hidden="1">#REF!</definedName>
    <definedName name="_Parse_In" hidden="1">#REF!</definedName>
    <definedName name="_Parse_Out" localSheetId="11" hidden="1">#REF!</definedName>
    <definedName name="_Parse_Out" hidden="1">#REF!</definedName>
    <definedName name="_POS1" localSheetId="11">#REF!</definedName>
    <definedName name="_POS1">#REF!</definedName>
    <definedName name="_POS11">#REF!</definedName>
    <definedName name="_POS12">#REF!</definedName>
    <definedName name="_POS13">#REF!</definedName>
    <definedName name="_POS14">#REF!</definedName>
    <definedName name="_POS15">#REF!</definedName>
    <definedName name="_POS16">#REF!</definedName>
    <definedName name="_POS17">#REF!</definedName>
    <definedName name="_POS18">#REF!</definedName>
    <definedName name="_POS2">#REF!</definedName>
    <definedName name="_POS4">#REF!</definedName>
    <definedName name="_POS5">#REF!</definedName>
    <definedName name="_POS6">#REF!</definedName>
    <definedName name="_POS7">#REF!</definedName>
    <definedName name="_POS8">#REF!</definedName>
    <definedName name="_PP1" localSheetId="11" hidden="1">{"SEPTEMBER PRINT",#N/A,FALSE,"INV_BKDN";"SEPTEMBER PRINT",#N/A,FALSE,"INV_BKDN"}</definedName>
    <definedName name="_PP1" hidden="1">{"SEPTEMBER PRINT",#N/A,FALSE,"INV_BKDN";"SEPTEMBER PRINT",#N/A,FALSE,"INV_BKDN"}</definedName>
    <definedName name="_PR1" localSheetId="11">#REF!</definedName>
    <definedName name="_PR1">#REF!</definedName>
    <definedName name="_PR4" localSheetId="11">#REF!</definedName>
    <definedName name="_PR4">#REF!</definedName>
    <definedName name="_PR5" localSheetId="11">#REF!</definedName>
    <definedName name="_PR5">#REF!</definedName>
    <definedName name="_provision.for.losses" localSheetId="11">#REF!</definedName>
    <definedName name="_provision.for.losses">#REF!</definedName>
    <definedName name="_PRT1">#REF!</definedName>
    <definedName name="_PRT2">#REF!</definedName>
    <definedName name="_PTB15">#REF!</definedName>
    <definedName name="_pxf1">#REF!+#REF!+#REF!+#REF!+#REF!</definedName>
    <definedName name="_PXF2">#REF!+#REF!+#REF!+#REF!+#REF!</definedName>
    <definedName name="_PXF3">#REF!+#REF!+#REF!+#REF!+#REF!</definedName>
    <definedName name="_q1" localSheetId="11" hidden="1">{#N/A,#N/A,FALSE,"IPEC Stair Step";#N/A,#N/A,FALSE,"Overview";#N/A,#N/A,FALSE,"Supporting Explanations"}</definedName>
    <definedName name="_q1" hidden="1">{#N/A,#N/A,FALSE,"IPEC Stair Step";#N/A,#N/A,FALSE,"Overview";#N/A,#N/A,FALSE,"Supporting Explanations"}</definedName>
    <definedName name="_QTR1210">#REF!</definedName>
    <definedName name="_qw12">#REF!</definedName>
    <definedName name="_qw147">#REF!</definedName>
    <definedName name="_R" localSheetId="2">Lignes Rythme</definedName>
    <definedName name="_R" localSheetId="9">Lignes Rythme</definedName>
    <definedName name="_R" localSheetId="5">Lignes Rythme</definedName>
    <definedName name="_R" localSheetId="7">Lignes Rythme</definedName>
    <definedName name="_R">Lignes Rythme</definedName>
    <definedName name="_Regression_Int" hidden="1">1</definedName>
    <definedName name="_Regression_Out" localSheetId="3" hidden="1">#REF!</definedName>
    <definedName name="_Regression_Out" localSheetId="0" hidden="1">#REF!</definedName>
    <definedName name="_Regression_Out" localSheetId="5" hidden="1">#REF!</definedName>
    <definedName name="_Regression_Out" localSheetId="7" hidden="1">#REF!</definedName>
    <definedName name="_Regression_Out" localSheetId="1" hidden="1">#REF!</definedName>
    <definedName name="_Regression_Out" hidden="1">#REF!</definedName>
    <definedName name="_Regression_X" localSheetId="3" hidden="1">#REF!</definedName>
    <definedName name="_Regression_X" localSheetId="0" hidden="1">#REF!</definedName>
    <definedName name="_Regression_X" localSheetId="5" hidden="1">#REF!</definedName>
    <definedName name="_Regression_X" localSheetId="7" hidden="1">#REF!</definedName>
    <definedName name="_Regression_X" localSheetId="1" hidden="1">#REF!</definedName>
    <definedName name="_Regression_X" hidden="1">#REF!</definedName>
    <definedName name="_Regression_Y" hidden="1">#REF!</definedName>
    <definedName name="_RTL30">#REF!</definedName>
    <definedName name="_RTL90">#REF!</definedName>
    <definedName name="_salpen">#REF!</definedName>
    <definedName name="_SC2" localSheetId="11" hidden="1">{"page-1",#N/A,FALSE,"Monthly revision to BOD";"page-2",#N/A,FALSE,"Monthly revision to BOD";"page-3",#N/A,FALSE,"Monthly revision to BOD";"page-4",#N/A,FALSE,"Monthly revision to BOD"}</definedName>
    <definedName name="_SC2" hidden="1">{"page-1",#N/A,FALSE,"Monthly revision to BOD";"page-2",#N/A,FALSE,"Monthly revision to BOD";"page-3",#N/A,FALSE,"Monthly revision to BOD";"page-4",#N/A,FALSE,"Monthly revision to BOD"}</definedName>
    <definedName name="_SC2_1" localSheetId="11" hidden="1">{"page-1",#N/A,FALSE,"Monthly revision to BOD";"page-2",#N/A,FALSE,"Monthly revision to BOD";"page-3",#N/A,FALSE,"Monthly revision to BOD";"page-4",#N/A,FALSE,"Monthly revision to BOD"}</definedName>
    <definedName name="_SC2_1" hidden="1">{"page-1",#N/A,FALSE,"Monthly revision to BOD";"page-2",#N/A,FALSE,"Monthly revision to BOD";"page-3",#N/A,FALSE,"Monthly revision to BOD";"page-4",#N/A,FALSE,"Monthly revision to BOD"}</definedName>
    <definedName name="_SC2_2" localSheetId="11" hidden="1">{"page-1",#N/A,FALSE,"Monthly revision to BOD";"page-2",#N/A,FALSE,"Monthly revision to BOD";"page-3",#N/A,FALSE,"Monthly revision to BOD";"page-4",#N/A,FALSE,"Monthly revision to BOD"}</definedName>
    <definedName name="_SC2_2" hidden="1">{"page-1",#N/A,FALSE,"Monthly revision to BOD";"page-2",#N/A,FALSE,"Monthly revision to BOD";"page-3",#N/A,FALSE,"Monthly revision to BOD";"page-4",#N/A,FALSE,"Monthly revision to BOD"}</definedName>
    <definedName name="_Sort" localSheetId="3" hidden="1">#REF!</definedName>
    <definedName name="_Sort" localSheetId="0" hidden="1">#REF!</definedName>
    <definedName name="_Sort" localSheetId="5" hidden="1">#REF!</definedName>
    <definedName name="_Sort" localSheetId="7" hidden="1">#REF!</definedName>
    <definedName name="_Sort" localSheetId="1" hidden="1">#REF!</definedName>
    <definedName name="_Sort" hidden="1">#REF!</definedName>
    <definedName name="_Sort1" hidden="1">#REF!</definedName>
    <definedName name="_Sort2" hidden="1">#REF!</definedName>
    <definedName name="_SRC2">#REF!</definedName>
    <definedName name="_SYSTEM__GOTHIC">#REF!</definedName>
    <definedName name="_SYSTEM__LPA3H1">#REF!</definedName>
    <definedName name="_T028" hidden="1">{#N/A,#N/A,FALSE,"MAQUINADOS";#N/A,#N/A,FALSE,"ALUMINIO";#N/A,#N/A,FALSE,"ENSAMBLES"}</definedName>
    <definedName name="_T029" hidden="1">{#N/A,#N/A,FALSE,"MAQUINADOS";#N/A,#N/A,FALSE,"ALUMINIO";#N/A,#N/A,FALSE,"ENSAMBLES"}</definedName>
    <definedName name="_T032" hidden="1">{#N/A,#N/A,FALSE,"MAQUINADOS";#N/A,#N/A,FALSE,"ALUMINIO";#N/A,#N/A,FALSE,"ENSAMBLES"}</definedName>
    <definedName name="_T033" hidden="1">{#N/A,#N/A,FALSE,"MAQUINADOS";#N/A,#N/A,FALSE,"ALUMINIO";#N/A,#N/A,FALSE,"ENSAMBLES"}</definedName>
    <definedName name="_T2" hidden="1">{#N/A,#N/A,FALSE,"단축1";#N/A,#N/A,FALSE,"단축2";#N/A,#N/A,FALSE,"단축3";#N/A,#N/A,FALSE,"장축";#N/A,#N/A,FALSE,"4WD"}</definedName>
    <definedName name="_Ｔ２" hidden="1">{#N/A,#N/A,FALSE,"IPEC Stair Step";#N/A,#N/A,FALSE,"Overview";#N/A,#N/A,FALSE,"Supporting Explanations"}</definedName>
    <definedName name="_T45" localSheetId="3" hidden="1">{#N/A,#N/A,FALSE,"IPEC Stair Step";#N/A,#N/A,FALSE,"Overview";#N/A,#N/A,FALSE,"Supporting Explanations"}</definedName>
    <definedName name="_T45" localSheetId="8" hidden="1">{#N/A,#N/A,FALSE,"IPEC Stair Step";#N/A,#N/A,FALSE,"Overview";#N/A,#N/A,FALSE,"Supporting Explanations"}</definedName>
    <definedName name="_T45" localSheetId="0" hidden="1">{#N/A,#N/A,FALSE,"IPEC Stair Step";#N/A,#N/A,FALSE,"Overview";#N/A,#N/A,FALSE,"Supporting Explanations"}</definedName>
    <definedName name="_T45" localSheetId="11" hidden="1">{#N/A,#N/A,FALSE,"IPEC Stair Step";#N/A,#N/A,FALSE,"Overview";#N/A,#N/A,FALSE,"Supporting Explanations"}</definedName>
    <definedName name="_T45" localSheetId="5" hidden="1">{#N/A,#N/A,FALSE,"IPEC Stair Step";#N/A,#N/A,FALSE,"Overview";#N/A,#N/A,FALSE,"Supporting Explanations"}</definedName>
    <definedName name="_T45" localSheetId="7" hidden="1">{#N/A,#N/A,FALSE,"IPEC Stair Step";#N/A,#N/A,FALSE,"Overview";#N/A,#N/A,FALSE,"Supporting Explanations"}</definedName>
    <definedName name="_T45" localSheetId="1" hidden="1">{#N/A,#N/A,FALSE,"IPEC Stair Step";#N/A,#N/A,FALSE,"Overview";#N/A,#N/A,FALSE,"Supporting Explanations"}</definedName>
    <definedName name="_T45" hidden="1">{#N/A,#N/A,FALSE,"IPEC Stair Step";#N/A,#N/A,FALSE,"Overview";#N/A,#N/A,FALSE,"Supporting Explanations"}</definedName>
    <definedName name="_Table1_In1" localSheetId="11" hidden="1">#REF!</definedName>
    <definedName name="_Table1_In1" hidden="1">#REF!</definedName>
    <definedName name="_Table1_Out" hidden="1">#REF!</definedName>
    <definedName name="_Table2_In1" localSheetId="3" hidden="1">#REF!</definedName>
    <definedName name="_Table2_In1" localSheetId="0" hidden="1">#REF!</definedName>
    <definedName name="_Table2_In1" localSheetId="5" hidden="1">#REF!</definedName>
    <definedName name="_Table2_In1" localSheetId="7" hidden="1">#REF!</definedName>
    <definedName name="_Table2_In1" localSheetId="1" hidden="1">#REF!</definedName>
    <definedName name="_Table2_In1" hidden="1">#REF!</definedName>
    <definedName name="_Table2_In2" localSheetId="3" hidden="1">#REF!</definedName>
    <definedName name="_Table2_In2" localSheetId="0" hidden="1">#REF!</definedName>
    <definedName name="_Table2_In2" localSheetId="5" hidden="1">#REF!</definedName>
    <definedName name="_Table2_In2" localSheetId="7" hidden="1">#REF!</definedName>
    <definedName name="_Table2_In2" localSheetId="1" hidden="1">#REF!</definedName>
    <definedName name="_Table2_In2" hidden="1">#REF!</definedName>
    <definedName name="_Table2_Out" hidden="1">#REF!</definedName>
    <definedName name="_tb1">#N/A</definedName>
    <definedName name="_tb2" hidden="1">{#N/A,#N/A,FALSE,"단축1";#N/A,#N/A,FALSE,"단축2";#N/A,#N/A,FALSE,"단축3";#N/A,#N/A,FALSE,"장축";#N/A,#N/A,FALSE,"4WD"}</definedName>
    <definedName name="_TP04" localSheetId="11">#REF!</definedName>
    <definedName name="_TP04">#REF!</definedName>
    <definedName name="_VTA08" localSheetId="11">#REF!,#REF!,#REF!,#REF!,#REF!,#REF!,#REF!,#REF!,#REF!,#REF!,#REF!,#REF!,#REF!</definedName>
    <definedName name="_VTA08">#REF!,#REF!,#REF!,#REF!,#REF!,#REF!,#REF!,#REF!,#REF!,#REF!,#REF!,#REF!,#REF!</definedName>
    <definedName name="_wer" hidden="1">#REF!</definedName>
    <definedName name="_WHL30" localSheetId="11">#REF!</definedName>
    <definedName name="_WHL30">#REF!</definedName>
    <definedName name="_WHL90" localSheetId="11">#REF!</definedName>
    <definedName name="_WHL90">#REF!</definedName>
    <definedName name="_WIZ01">#REF!</definedName>
    <definedName name="_WIZ2">#REF!</definedName>
    <definedName name="_WM2" hidden="1">{"RES-2001",#N/A,FALSE,"BL2000";"A1-2001",#N/A,FALSE,"BL2000";"A2-2001",#N/A,FALSE,"BL2000"}</definedName>
    <definedName name="_WMB11" hidden="1">{"B10-2000",#N/A,FALSE,"BL2000"}</definedName>
    <definedName name="_wrn2004" hidden="1">{"RES-2002",#N/A,FALSE,"BL2000";"A1-2002",#N/A,FALSE,"BL2000";"A2-2002",#N/A,FALSE,"BL2000"}</definedName>
    <definedName name="_wrn2005" hidden="1">{"RES-2000",#N/A,FALSE,"BL2000";"A1-2000",#N/A,FALSE,"BL2000";"A2-2000",#N/A,FALSE,"BL2000"}</definedName>
    <definedName name="_wrn630" hidden="1">{#N/A,#N/A,FALSE,"YTD033100";#N/A,#N/A,FALSE,"YTD022900";#N/A,#N/A,FALSE,"YTD013100";#N/A,#N/A,FALSE,"MTD013100";#N/A,#N/A,FALSE,"2000";#N/A,#N/A,FALSE,"1999"}</definedName>
    <definedName name="_xx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_y10">#N/A</definedName>
    <definedName name="_zx111" localSheetId="11">#REF!</definedName>
    <definedName name="_zx111">#REF!</definedName>
    <definedName name="【表１】" localSheetId="11">#REF!</definedName>
    <definedName name="【表１】">#REF!</definedName>
    <definedName name="【表２】" localSheetId="11">#REF!</definedName>
    <definedName name="【表２】">#REF!</definedName>
    <definedName name="※_추후_NAVA__PROJECT는__부품_">#REF!</definedName>
    <definedName name="Ⅰ">#REF!</definedName>
    <definedName name="Ⅱ">#REF!</definedName>
    <definedName name="Ⅲ">#REF!</definedName>
    <definedName name="Ⅳ">#REF!</definedName>
    <definedName name="Ⅴ">#REF!</definedName>
    <definedName name="Ⅵ">#REF!</definedName>
    <definedName name="Ⅶ">#REF!</definedName>
    <definedName name="Ⅷ">#REF!</definedName>
    <definedName name="Ⅸ">#REF!</definedName>
    <definedName name="a" localSheetId="3" hidden="1">{#N/A,#N/A,FALSE,"IPEC Stair Step";#N/A,#N/A,FALSE,"Overview";#N/A,#N/A,FALSE,"Supporting Explanations"}</definedName>
    <definedName name="a" localSheetId="8" hidden="1">{#N/A,#N/A,FALSE,"IPEC Stair Step";#N/A,#N/A,FALSE,"Overview";#N/A,#N/A,FALSE,"Supporting Explanations"}</definedName>
    <definedName name="a" localSheetId="0" hidden="1">{#N/A,#N/A,FALSE,"IPEC Stair Step";#N/A,#N/A,FALSE,"Overview";#N/A,#N/A,FALSE,"Supporting Explanations"}</definedName>
    <definedName name="a" localSheetId="5" hidden="1">{#N/A,#N/A,FALSE,"IPEC Stair Step";#N/A,#N/A,FALSE,"Overview";#N/A,#N/A,FALSE,"Supporting Explanations"}</definedName>
    <definedName name="a" localSheetId="7" hidden="1">{#N/A,#N/A,FALSE,"IPEC Stair Step";#N/A,#N/A,FALSE,"Overview";#N/A,#N/A,FALSE,"Supporting Explanations"}</definedName>
    <definedName name="a" localSheetId="1" hidden="1">{#N/A,#N/A,FALSE,"IPEC Stair Step";#N/A,#N/A,FALSE,"Overview";#N/A,#N/A,FALSE,"Supporting Explanations"}</definedName>
    <definedName name="a" hidden="1">{#N/A,#N/A,FALSE,"IPEC Stair Step";#N/A,#N/A,FALSE,"Overview";#N/A,#N/A,FALSE,"Supporting Explanations"}</definedName>
    <definedName name="A_impresi?_IM" localSheetId="11">#REF!</definedName>
    <definedName name="A_impresi?_IM">#REF!</definedName>
    <definedName name="A1_00근거" hidden="1">{#N/A,#N/A,FALSE,"단축1";#N/A,#N/A,FALSE,"단축2";#N/A,#N/A,FALSE,"단축3";#N/A,#N/A,FALSE,"장축";#N/A,#N/A,FALSE,"4WD"}</definedName>
    <definedName name="Ａ３Ａ会議議事録" hidden="1">{"B10-2000",#N/A,FALSE,"BL2000"}</definedName>
    <definedName name="aa" localSheetId="0" hidden="1">#REF!</definedName>
    <definedName name="aa" localSheetId="11" hidden="1">{"RES-2001",#N/A,FALSE,"BL2000";"A1-2001",#N/A,FALSE,"BL2000";"A2-2001",#N/A,FALSE,"BL2000"}</definedName>
    <definedName name="aa" hidden="1">#REF!</definedName>
    <definedName name="AAA" localSheetId="3" hidden="1">[1]生人台帳!#REF!</definedName>
    <definedName name="AAA" localSheetId="0" hidden="1">[1]生人台帳!#REF!</definedName>
    <definedName name="aaa" localSheetId="11" hidden="1">{"BL2000",#N/A,FALSE,"BL2000"}</definedName>
    <definedName name="AAA" localSheetId="5" hidden="1">[1]生人台帳!#REF!</definedName>
    <definedName name="AAA" localSheetId="7" hidden="1">[1]生人台帳!#REF!</definedName>
    <definedName name="AAA" localSheetId="1" hidden="1">[1]生人台帳!#REF!</definedName>
    <definedName name="AAA" hidden="1">#REF!</definedName>
    <definedName name="aaa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aa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aa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aa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AAA" localSheetId="11">#REF!</definedName>
    <definedName name="aaaa" hidden="1">{"Point of discussion",#N/A,FALSE,"Point of discussion";"NMI_NMDI balance sheet",#N/A,FALSE,"Point of discussion";"NMI_NMDI Cashflow",#N/A,FALSE,"Point of discussion";"NMI_NMDI indirect cashflow",#N/A,FALSE,"NMI_NMDI"}</definedName>
    <definedName name="aaaa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_1" hidden="1">{"Point of discussion",#N/A,FALSE,"Point of discussion";"NMI_NMDI balance sheet",#N/A,FALSE,"Point of discussion";"NMI_NMDI Cashflow",#N/A,FALSE,"Point of discussion";"NMI_NMDI indirect cashflow",#N/A,FALSE,"NMI_NMDI"}</definedName>
    <definedName name="aaaa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_2" hidden="1">{"Point of discussion",#N/A,FALSE,"Point of discussion";"NMI_NMDI balance sheet",#N/A,FALSE,"Point of discussion";"NMI_NMDI Cashflow",#N/A,FALSE,"Point of discussion";"NMI_NMDI indirect cashflow",#N/A,FALSE,"NMI_NMDI"}</definedName>
    <definedName name="aaaa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2" hidden="1">{"Point of discussion",#N/A,FALSE,"Point of discussion";"NMI_NMDI balance sheet",#N/A,FALSE,"Point of discussion";"NMI_NMDI Cashflow",#N/A,FALSE,"Point of discussion";"NMI_NMDI indirect cashflow",#N/A,FALSE,"NMI_NMDI"}</definedName>
    <definedName name="aaaa2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2_1" hidden="1">{"Point of discussion",#N/A,FALSE,"Point of discussion";"NMI_NMDI balance sheet",#N/A,FALSE,"Point of discussion";"NMI_NMDI Cashflow",#N/A,FALSE,"Point of discussion";"NMI_NMDI indirect cashflow",#N/A,FALSE,"NMI_NMDI"}</definedName>
    <definedName name="aaaa2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2_2" hidden="1">{"Point of discussion",#N/A,FALSE,"Point of discussion";"NMI_NMDI balance sheet",#N/A,FALSE,"Point of discussion";"NMI_NMDI Cashflow",#N/A,FALSE,"Point of discussion";"NMI_NMDI indirect cashflow",#N/A,FALSE,"NMI_NMDI"}</definedName>
    <definedName name="aaaaa" localSheetId="3" hidden="1">{"RES-2000",#N/A,FALSE,"BL2000";"A1-2000",#N/A,FALSE,"BL2000";"A2-2000",#N/A,FALSE,"BL2000"}</definedName>
    <definedName name="aaaaa" localSheetId="8" hidden="1">{"RES-2000",#N/A,FALSE,"BL2000";"A1-2000",#N/A,FALSE,"BL2000";"A2-2000",#N/A,FALSE,"BL2000"}</definedName>
    <definedName name="aaaaa" localSheetId="0" hidden="1">{"RES-2000",#N/A,FALSE,"BL2000";"A1-2000",#N/A,FALSE,"BL2000";"A2-2000",#N/A,FALSE,"BL2000"}</definedName>
    <definedName name="aaaaa" localSheetId="11" hidden="1">{"RES-2000",#N/A,FALSE,"BL2000";"A1-2000",#N/A,FALSE,"BL2000";"A2-2000",#N/A,FALSE,"BL2000"}</definedName>
    <definedName name="aaaaa" localSheetId="5" hidden="1">{"RES-2000",#N/A,FALSE,"BL2000";"A1-2000",#N/A,FALSE,"BL2000";"A2-2000",#N/A,FALSE,"BL2000"}</definedName>
    <definedName name="aaaaa" localSheetId="7" hidden="1">{"RES-2000",#N/A,FALSE,"BL2000";"A1-2000",#N/A,FALSE,"BL2000";"A2-2000",#N/A,FALSE,"BL2000"}</definedName>
    <definedName name="aaaaa" localSheetId="1" hidden="1">{"RES-2000",#N/A,FALSE,"BL2000";"A1-2000",#N/A,FALSE,"BL2000";"A2-2000",#N/A,FALSE,"BL2000"}</definedName>
    <definedName name="aaaaa" hidden="1">{"RES-2000",#N/A,FALSE,"BL2000";"A1-2000",#N/A,FALSE,"BL2000";"A2-2000",#N/A,FALSE,"BL2000"}</definedName>
    <definedName name="aaaaa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a_1" hidden="1">{"Point of discussion",#N/A,FALSE,"Point of discussion";"NMI_NMDI balance sheet",#N/A,FALSE,"Point of discussion";"NMI_NMDI Cashflow",#N/A,FALSE,"Point of discussion";"NMI_NMDI indirect cashflow",#N/A,FALSE,"NMI_NMDI"}</definedName>
    <definedName name="aaaaa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a_2" hidden="1">{"Point of discussion",#N/A,FALSE,"Point of discussion";"NMI_NMDI balance sheet",#N/A,FALSE,"Point of discussion";"NMI_NMDI Cashflow",#N/A,FALSE,"Point of discussion";"NMI_NMDI indirect cashflow",#N/A,FALSE,"NMI_NMDI"}</definedName>
    <definedName name="aaaaa3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a3" hidden="1">{"Point of discussion",#N/A,FALSE,"Point of discussion";"NMI_NMDI balance sheet",#N/A,FALSE,"Point of discussion";"NMI_NMDI Cashflow",#N/A,FALSE,"Point of discussion";"NMI_NMDI indirect cashflow",#N/A,FALSE,"NMI_NMDI"}</definedName>
    <definedName name="aaaaa3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a3_1" hidden="1">{"Point of discussion",#N/A,FALSE,"Point of discussion";"NMI_NMDI balance sheet",#N/A,FALSE,"Point of discussion";"NMI_NMDI Cashflow",#N/A,FALSE,"Point of discussion";"NMI_NMDI indirect cashflow",#N/A,FALSE,"NMI_NMDI"}</definedName>
    <definedName name="aaaaa3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aaaaa3_2" hidden="1">{"Point of discussion",#N/A,FALSE,"Point of discussion";"NMI_NMDI balance sheet",#N/A,FALSE,"Point of discussion";"NMI_NMDI Cashflow",#N/A,FALSE,"Point of discussion";"NMI_NMDI indirect cashflow",#N/A,FALSE,"NMI_NMDI"}</definedName>
    <definedName name="aaaaaa" localSheetId="3" hidden="1">{"RES-2002",#N/A,FALSE,"BL2000";"A1-2002",#N/A,FALSE,"BL2000";"A2-2002",#N/A,FALSE,"BL2000"}</definedName>
    <definedName name="aaaaaa" localSheetId="8" hidden="1">{"RES-2002",#N/A,FALSE,"BL2000";"A1-2002",#N/A,FALSE,"BL2000";"A2-2002",#N/A,FALSE,"BL2000"}</definedName>
    <definedName name="aaaaaa" localSheetId="0" hidden="1">{"RES-2002",#N/A,FALSE,"BL2000";"A1-2002",#N/A,FALSE,"BL2000";"A2-2002",#N/A,FALSE,"BL2000"}</definedName>
    <definedName name="aaaaaa" localSheetId="11" hidden="1">{"RES-2002",#N/A,FALSE,"BL2000";"A1-2002",#N/A,FALSE,"BL2000";"A2-2002",#N/A,FALSE,"BL2000"}</definedName>
    <definedName name="aaaaaa" localSheetId="5" hidden="1">{"RES-2002",#N/A,FALSE,"BL2000";"A1-2002",#N/A,FALSE,"BL2000";"A2-2002",#N/A,FALSE,"BL2000"}</definedName>
    <definedName name="aaaaaa" localSheetId="7" hidden="1">{"RES-2002",#N/A,FALSE,"BL2000";"A1-2002",#N/A,FALSE,"BL2000";"A2-2002",#N/A,FALSE,"BL2000"}</definedName>
    <definedName name="aaaaaa" localSheetId="1" hidden="1">{"RES-2002",#N/A,FALSE,"BL2000";"A1-2002",#N/A,FALSE,"BL2000";"A2-2002",#N/A,FALSE,"BL2000"}</definedName>
    <definedName name="aaaaaa" hidden="1">{"RES-2002",#N/A,FALSE,"BL2000";"A1-2002",#N/A,FALSE,"BL2000";"A2-2002",#N/A,FALSE,"BL2000"}</definedName>
    <definedName name="aaaaaaa" localSheetId="3" hidden="1">{"B10-2000",#N/A,FALSE,"BL2000"}</definedName>
    <definedName name="aaaaaaa" localSheetId="8" hidden="1">{"B10-2000",#N/A,FALSE,"BL2000"}</definedName>
    <definedName name="aaaaaaa" localSheetId="0" hidden="1">{"B10-2000",#N/A,FALSE,"BL2000"}</definedName>
    <definedName name="aaaaaaa" localSheetId="11" hidden="1">{"B10-2000",#N/A,FALSE,"BL2000"}</definedName>
    <definedName name="aaaaaaa" localSheetId="5" hidden="1">{"B10-2000",#N/A,FALSE,"BL2000"}</definedName>
    <definedName name="aaaaaaa" localSheetId="7" hidden="1">{"B10-2000",#N/A,FALSE,"BL2000"}</definedName>
    <definedName name="aaaaaaa" localSheetId="1" hidden="1">{"B10-2000",#N/A,FALSE,"BL2000"}</definedName>
    <definedName name="aaaaaaa" hidden="1">{"B10-2000",#N/A,FALSE,"BL2000"}</definedName>
    <definedName name="aaaaaaa_1" localSheetId="11" hidden="1">{"INCPRE2000",#N/A,FALSE,"BL2000"}</definedName>
    <definedName name="aaaaaaa_1" hidden="1">{"INCPRE2000",#N/A,FALSE,"BL2000"}</definedName>
    <definedName name="aaaaaaa_2" localSheetId="11" hidden="1">{"INCPRE2000",#N/A,FALSE,"BL2000"}</definedName>
    <definedName name="aaaaaaa_2" hidden="1">{"INCPRE2000",#N/A,FALSE,"BL2000"}</definedName>
    <definedName name="aaaaaaaa" hidden="1">{"RES-2000",#N/A,FALSE,"BL2000";"A1-2000",#N/A,FALSE,"BL2000";"A2-2000",#N/A,FALSE,"BL2000"}</definedName>
    <definedName name="aaaaaaaaaa" localSheetId="3" hidden="1">{"RES-2002",#N/A,FALSE,"BL2000";"A1-2002",#N/A,FALSE,"BL2000";"A2-2002",#N/A,FALSE,"BL2000"}</definedName>
    <definedName name="aaaaaaaaaa" localSheetId="8" hidden="1">{"RES-2002",#N/A,FALSE,"BL2000";"A1-2002",#N/A,FALSE,"BL2000";"A2-2002",#N/A,FALSE,"BL2000"}</definedName>
    <definedName name="aaaaaaaaaa" localSheetId="0" hidden="1">{"RES-2002",#N/A,FALSE,"BL2000";"A1-2002",#N/A,FALSE,"BL2000";"A2-2002",#N/A,FALSE,"BL2000"}</definedName>
    <definedName name="aaaaaaaaaa" localSheetId="11" hidden="1">{"RES-2002",#N/A,FALSE,"BL2000";"A1-2002",#N/A,FALSE,"BL2000";"A2-2002",#N/A,FALSE,"BL2000"}</definedName>
    <definedName name="aaaaaaaaaa" localSheetId="5" hidden="1">{"RES-2002",#N/A,FALSE,"BL2000";"A1-2002",#N/A,FALSE,"BL2000";"A2-2002",#N/A,FALSE,"BL2000"}</definedName>
    <definedName name="aaaaaaaaaa" localSheetId="7" hidden="1">{"RES-2002",#N/A,FALSE,"BL2000";"A1-2002",#N/A,FALSE,"BL2000";"A2-2002",#N/A,FALSE,"BL2000"}</definedName>
    <definedName name="aaaaaaaaaa" localSheetId="1" hidden="1">{"RES-2002",#N/A,FALSE,"BL2000";"A1-2002",#N/A,FALSE,"BL2000";"A2-2002",#N/A,FALSE,"BL2000"}</definedName>
    <definedName name="aaaaaaaaaa" hidden="1">{"RES-2002",#N/A,FALSE,"BL2000";"A1-2002",#N/A,FALSE,"BL2000";"A2-2002",#N/A,FALSE,"BL2000"}</definedName>
    <definedName name="aaaaaaaaaaaa" localSheetId="3" hidden="1">{"Ana1",#N/A,FALSE,"AnalisisA";"Ana2",#N/A,FALSE,"AnalisisA";"Ana3",#N/A,FALSE,"AnalisisA"}</definedName>
    <definedName name="aaaaaaaaaaaa" localSheetId="8" hidden="1">{"Ana1",#N/A,FALSE,"AnalisisA";"Ana2",#N/A,FALSE,"AnalisisA";"Ana3",#N/A,FALSE,"AnalisisA"}</definedName>
    <definedName name="aaaaaaaaaaaa" localSheetId="0" hidden="1">{"Ana1",#N/A,FALSE,"AnalisisA";"Ana2",#N/A,FALSE,"AnalisisA";"Ana3",#N/A,FALSE,"AnalisisA"}</definedName>
    <definedName name="aaaaaaaaaaaa" localSheetId="11" hidden="1">{"Ana1",#N/A,FALSE,"AnalisisA";"Ana2",#N/A,FALSE,"AnalisisA";"Ana3",#N/A,FALSE,"AnalisisA"}</definedName>
    <definedName name="aaaaaaaaaaaa" localSheetId="5" hidden="1">{"Ana1",#N/A,FALSE,"AnalisisA";"Ana2",#N/A,FALSE,"AnalisisA";"Ana3",#N/A,FALSE,"AnalisisA"}</definedName>
    <definedName name="aaaaaaaaaaaa" localSheetId="7" hidden="1">{"Ana1",#N/A,FALSE,"AnalisisA";"Ana2",#N/A,FALSE,"AnalisisA";"Ana3",#N/A,FALSE,"AnalisisA"}</definedName>
    <definedName name="aaaaaaaaaaaa" localSheetId="1" hidden="1">{"Ana1",#N/A,FALSE,"AnalisisA";"Ana2",#N/A,FALSE,"AnalisisA";"Ana3",#N/A,FALSE,"AnalisisA"}</definedName>
    <definedName name="aaaaaaaaaaaa" hidden="1">{"Ana1",#N/A,FALSE,"AnalisisA";"Ana2",#N/A,FALSE,"AnalisisA";"Ana3",#N/A,FALSE,"AnalisisA"}</definedName>
    <definedName name="aaaaaaaaaaaaa" localSheetId="3" hidden="1">{"COMNUS2000",#N/A,FALSE,"BL2000"}</definedName>
    <definedName name="aaaaaaaaaaaaa" localSheetId="8" hidden="1">{"COMNUS2000",#N/A,FALSE,"BL2000"}</definedName>
    <definedName name="aaaaaaaaaaaaa" localSheetId="0" hidden="1">{"COMNUS2000",#N/A,FALSE,"BL2000"}</definedName>
    <definedName name="aaaaaaaaaaaaa" localSheetId="11" hidden="1">{"COMNUS2000",#N/A,FALSE,"BL2000"}</definedName>
    <definedName name="aaaaaaaaaaaaa" localSheetId="5" hidden="1">{"COMNUS2000",#N/A,FALSE,"BL2000"}</definedName>
    <definedName name="aaaaaaaaaaaaa" localSheetId="7" hidden="1">{"COMNUS2000",#N/A,FALSE,"BL2000"}</definedName>
    <definedName name="aaaaaaaaaaaaa" localSheetId="1" hidden="1">{"COMNUS2000",#N/A,FALSE,"BL2000"}</definedName>
    <definedName name="aaaaaaaaaaaaa" hidden="1">{"COMNUS2000",#N/A,FALSE,"BL2000"}</definedName>
    <definedName name="aaaaaaaaaaaaaa" localSheetId="11" hidden="1">#REF!</definedName>
    <definedName name="aaaaaaaaaaaaaa" hidden="1">{"Ana1",#N/A,FALSE,"AnalisisA";"Ana2",#N/A,FALSE,"AnalisisA";"Ana3",#N/A,FALSE,"AnalisisA"}</definedName>
    <definedName name="aaaaaaaaaaaaaa１" localSheetId="11" hidden="1">{"COMNUS2000",#N/A,FALSE,"BL2000"}</definedName>
    <definedName name="aaaaaaaaaaaaaa１" hidden="1">{"COMNUS2000",#N/A,FALSE,"BL2000"}</definedName>
    <definedName name="aaaaaaaaaaaaaaa" localSheetId="3" hidden="1">{"CTO ACUMULADO",#N/A,FALSE,"BASE ANEXOS";"VAR ACUMULADAS",#N/A,FALSE,"BASE ANEXOS"}</definedName>
    <definedName name="aaaaaaaaaaaaaaa" localSheetId="8" hidden="1">{"CTO ACUMULADO",#N/A,FALSE,"BASE ANEXOS";"VAR ACUMULADAS",#N/A,FALSE,"BASE ANEXOS"}</definedName>
    <definedName name="aaaaaaaaaaaaaaa" localSheetId="0" hidden="1">{"CTO ACUMULADO",#N/A,FALSE,"BASE ANEXOS";"VAR ACUMULADAS",#N/A,FALSE,"BASE ANEXOS"}</definedName>
    <definedName name="aaaaaaaaaaaaaaa" localSheetId="11" hidden="1">{"CTO ACUMULADO",#N/A,FALSE,"BASE ANEXOS";"VAR ACUMULADAS",#N/A,FALSE,"BASE ANEXOS"}</definedName>
    <definedName name="aaaaaaaaaaaaaaa" localSheetId="5" hidden="1">{"CTO ACUMULADO",#N/A,FALSE,"BASE ANEXOS";"VAR ACUMULADAS",#N/A,FALSE,"BASE ANEXOS"}</definedName>
    <definedName name="aaaaaaaaaaaaaaa" localSheetId="7" hidden="1">{"CTO ACUMULADO",#N/A,FALSE,"BASE ANEXOS";"VAR ACUMULADAS",#N/A,FALSE,"BASE ANEXOS"}</definedName>
    <definedName name="aaaaaaaaaaaaaaa" localSheetId="1" hidden="1">{"CTO ACUMULADO",#N/A,FALSE,"BASE ANEXOS";"VAR ACUMULADAS",#N/A,FALSE,"BASE ANEXOS"}</definedName>
    <definedName name="aaaaaaaaaaaaaaa" hidden="1">{"CTO ACUMULADO",#N/A,FALSE,"BASE ANEXOS";"VAR ACUMULADAS",#N/A,FALSE,"BASE ANEXOS"}</definedName>
    <definedName name="aaaaaaaaaaaaaaa_1" localSheetId="11" hidden="1">{"page-1",#N/A,FALSE,"Monthly revision to BOD";"page-2",#N/A,FALSE,"Monthly revision to BOD";"page-3",#N/A,FALSE,"Monthly revision to BOD";"page-4",#N/A,FALSE,"Monthly revision to BOD"}</definedName>
    <definedName name="aaaaaaaaaaaaaaa_1" hidden="1">{"page-1",#N/A,FALSE,"Monthly revision to BOD";"page-2",#N/A,FALSE,"Monthly revision to BOD";"page-3",#N/A,FALSE,"Monthly revision to BOD";"page-4",#N/A,FALSE,"Monthly revision to BOD"}</definedName>
    <definedName name="aaaaaaaaaaaaaaa_2" localSheetId="11" hidden="1">{"page-1",#N/A,FALSE,"Monthly revision to BOD";"page-2",#N/A,FALSE,"Monthly revision to BOD";"page-3",#N/A,FALSE,"Monthly revision to BOD";"page-4",#N/A,FALSE,"Monthly revision to BOD"}</definedName>
    <definedName name="aaaaaaaaaaaaaaa_2" hidden="1">{"page-1",#N/A,FALSE,"Monthly revision to BOD";"page-2",#N/A,FALSE,"Monthly revision to BOD";"page-3",#N/A,FALSE,"Monthly revision to BOD";"page-4",#N/A,FALSE,"Monthly revision to BOD"}</definedName>
    <definedName name="AAAAAAAAAAAAAAAA" localSheetId="9">#REF!</definedName>
    <definedName name="AAAAAAAAAAAAAAAA">#REF!</definedName>
    <definedName name="aaaaaaaaaaaaaaaaa" localSheetId="3" hidden="1">{"AnaM1",#N/A,FALSE,"AnalisisM";"AnaM2",#N/A,FALSE,"AnalisisM";"AnaM3",#N/A,FALSE,"AnalisisM"}</definedName>
    <definedName name="aaaaaaaaaaaaaaaaa" localSheetId="8" hidden="1">{"AnaM1",#N/A,FALSE,"AnalisisM";"AnaM2",#N/A,FALSE,"AnalisisM";"AnaM3",#N/A,FALSE,"AnalisisM"}</definedName>
    <definedName name="aaaaaaaaaaaaaaaaa" localSheetId="0" hidden="1">{"AnaM1",#N/A,FALSE,"AnalisisM";"AnaM2",#N/A,FALSE,"AnalisisM";"AnaM3",#N/A,FALSE,"AnalisisM"}</definedName>
    <definedName name="aaaaaaaaaaaaaaaaa" localSheetId="11" hidden="1">{"AnaM1",#N/A,FALSE,"AnalisisM";"AnaM2",#N/A,FALSE,"AnalisisM";"AnaM3",#N/A,FALSE,"AnalisisM"}</definedName>
    <definedName name="aaaaaaaaaaaaaaaaa" localSheetId="5" hidden="1">{"AnaM1",#N/A,FALSE,"AnalisisM";"AnaM2",#N/A,FALSE,"AnalisisM";"AnaM3",#N/A,FALSE,"AnalisisM"}</definedName>
    <definedName name="aaaaaaaaaaaaaaaaa" localSheetId="7" hidden="1">{"AnaM1",#N/A,FALSE,"AnalisisM";"AnaM2",#N/A,FALSE,"AnalisisM";"AnaM3",#N/A,FALSE,"AnalisisM"}</definedName>
    <definedName name="aaaaaaaaaaaaaaaaa" localSheetId="1" hidden="1">{"AnaM1",#N/A,FALSE,"AnalisisM";"AnaM2",#N/A,FALSE,"AnalisisM";"AnaM3",#N/A,FALSE,"AnalisisM"}</definedName>
    <definedName name="aaaaaaaaaaaaaaaaa" hidden="1">{"AnaM1",#N/A,FALSE,"AnalisisM";"AnaM2",#N/A,FALSE,"AnalisisM";"AnaM3",#N/A,FALSE,"AnalisisM"}</definedName>
    <definedName name="AAAAAAAAAAAAAAAAAAA" hidden="1">{"RES-2002",#N/A,FALSE,"BL2000";"A1-2002",#N/A,FALSE,"BL2000";"A2-2002",#N/A,FALSE,"BL2000"}</definedName>
    <definedName name="aaaaaaaaaaaaaaaaaaaaaaaa" localSheetId="3" hidden="1">{"COMJPN2000",#N/A,FALSE,"BL2000"}</definedName>
    <definedName name="aaaaaaaaaaaaaaaaaaaaaaaa" localSheetId="8" hidden="1">{"COMJPN2000",#N/A,FALSE,"BL2000"}</definedName>
    <definedName name="aaaaaaaaaaaaaaaaaaaaaaaa" localSheetId="0" hidden="1">{"COMJPN2000",#N/A,FALSE,"BL2000"}</definedName>
    <definedName name="aaaaaaaaaaaaaaaaaaaaaaaa" localSheetId="11" hidden="1">{"COMJPN2000",#N/A,FALSE,"BL2000"}</definedName>
    <definedName name="aaaaaaaaaaaaaaaaaaaaaaaa" localSheetId="5" hidden="1">{"COMJPN2000",#N/A,FALSE,"BL2000"}</definedName>
    <definedName name="aaaaaaaaaaaaaaaaaaaaaaaa" localSheetId="7" hidden="1">{"COMJPN2000",#N/A,FALSE,"BL2000"}</definedName>
    <definedName name="aaaaaaaaaaaaaaaaaaaaaaaa" localSheetId="1" hidden="1">{"COMJPN2000",#N/A,FALSE,"BL2000"}</definedName>
    <definedName name="aaaaaaaaaaaaaaaaaaaaaaaa" hidden="1">{"COMJPN2000",#N/A,FALSE,"BL2000"}</definedName>
    <definedName name="AAAAAAAAAAAAAAAAAAAAAAAAAAAAAAAAAAAAAA" hidden="1">#REF!</definedName>
    <definedName name="AAAPPP" hidden="1">{"BL2000",#N/A,FALSE,"BL2000";"PL2000",#N/A,FALSE,"BL2000";"PT2000",#N/A,FALSE,"BL2000";"INCPRE2000",#N/A,FALSE,"BL2000";"COMNUS2000",#N/A,FALSE,"BL2000";"COMJPN2000",#N/A,FALSE,"BL2000";"B10-2000",#N/A,FALSE,"BL2000"}</definedName>
    <definedName name="AAAQ" localSheetId="3" hidden="1">{#N/A,#N/A,FALSE,"IPEC Stair Step";#N/A,#N/A,FALSE,"Overview";#N/A,#N/A,FALSE,"Supporting Explanations"}</definedName>
    <definedName name="AAAQ" localSheetId="8" hidden="1">{#N/A,#N/A,FALSE,"IPEC Stair Step";#N/A,#N/A,FALSE,"Overview";#N/A,#N/A,FALSE,"Supporting Explanations"}</definedName>
    <definedName name="AAAQ" localSheetId="0" hidden="1">{#N/A,#N/A,FALSE,"IPEC Stair Step";#N/A,#N/A,FALSE,"Overview";#N/A,#N/A,FALSE,"Supporting Explanations"}</definedName>
    <definedName name="AAAQ" localSheetId="11" hidden="1">{#N/A,#N/A,FALSE,"IPEC Stair Step";#N/A,#N/A,FALSE,"Overview";#N/A,#N/A,FALSE,"Supporting Explanations"}</definedName>
    <definedName name="AAAQ" localSheetId="5" hidden="1">{#N/A,#N/A,FALSE,"IPEC Stair Step";#N/A,#N/A,FALSE,"Overview";#N/A,#N/A,FALSE,"Supporting Explanations"}</definedName>
    <definedName name="AAAQ" localSheetId="7" hidden="1">{#N/A,#N/A,FALSE,"IPEC Stair Step";#N/A,#N/A,FALSE,"Overview";#N/A,#N/A,FALSE,"Supporting Explanations"}</definedName>
    <definedName name="AAAQ" localSheetId="1" hidden="1">{#N/A,#N/A,FALSE,"IPEC Stair Step";#N/A,#N/A,FALSE,"Overview";#N/A,#N/A,FALSE,"Supporting Explanations"}</definedName>
    <definedName name="AAAQ" hidden="1">{#N/A,#N/A,FALSE,"IPEC Stair Step";#N/A,#N/A,FALSE,"Overview";#N/A,#N/A,FALSE,"Supporting Explanations"}</definedName>
    <definedName name="aaas" localSheetId="11" hidden="1">{"page-1",#N/A,FALSE,"Monthly revision to BOD";"page-2",#N/A,FALSE,"Monthly revision to BOD";"page-3",#N/A,FALSE,"Monthly revision to BOD";"page-4",#N/A,FALSE,"Monthly revision to BOD"}</definedName>
    <definedName name="aaas" hidden="1">{"page-1",#N/A,FALSE,"Monthly revision to BOD";"page-2",#N/A,FALSE,"Monthly revision to BOD";"page-3",#N/A,FALSE,"Monthly revision to BOD";"page-4",#N/A,FALSE,"Monthly revision to BOD"}</definedName>
    <definedName name="aaas_1" localSheetId="11" hidden="1">{"page-1",#N/A,FALSE,"Monthly revision to BOD";"page-2",#N/A,FALSE,"Monthly revision to BOD";"page-3",#N/A,FALSE,"Monthly revision to BOD";"page-4",#N/A,FALSE,"Monthly revision to BOD"}</definedName>
    <definedName name="aaas_1" hidden="1">{"page-1",#N/A,FALSE,"Monthly revision to BOD";"page-2",#N/A,FALSE,"Monthly revision to BOD";"page-3",#N/A,FALSE,"Monthly revision to BOD";"page-4",#N/A,FALSE,"Monthly revision to BOD"}</definedName>
    <definedName name="aaas_2" localSheetId="11" hidden="1">{"page-1",#N/A,FALSE,"Monthly revision to BOD";"page-2",#N/A,FALSE,"Monthly revision to BOD";"page-3",#N/A,FALSE,"Monthly revision to BOD";"page-4",#N/A,FALSE,"Monthly revision to BOD"}</definedName>
    <definedName name="aaas_2" hidden="1">{"page-1",#N/A,FALSE,"Monthly revision to BOD";"page-2",#N/A,FALSE,"Monthly revision to BOD";"page-3",#N/A,FALSE,"Monthly revision to BOD";"page-4",#N/A,FALSE,"Monthly revision to BOD"}</definedName>
    <definedName name="aa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b">#N/A</definedName>
    <definedName name="AABenchMarkValue" localSheetId="11">#REF!</definedName>
    <definedName name="AABenchMarkValue">#REF!</definedName>
    <definedName name="AAEF">#N/A</definedName>
    <definedName name="AASA" localSheetId="3" hidden="1">{#N/A,#N/A,FALSE,"IPEC Stair Step";#N/A,#N/A,FALSE,"Overview";#N/A,#N/A,FALSE,"Supporting Explanations"}</definedName>
    <definedName name="AASA" localSheetId="8" hidden="1">{#N/A,#N/A,FALSE,"IPEC Stair Step";#N/A,#N/A,FALSE,"Overview";#N/A,#N/A,FALSE,"Supporting Explanations"}</definedName>
    <definedName name="AASA" localSheetId="0" hidden="1">{#N/A,#N/A,FALSE,"IPEC Stair Step";#N/A,#N/A,FALSE,"Overview";#N/A,#N/A,FALSE,"Supporting Explanations"}</definedName>
    <definedName name="AASA" localSheetId="11" hidden="1">{#N/A,#N/A,FALSE,"IPEC Stair Step";#N/A,#N/A,FALSE,"Overview";#N/A,#N/A,FALSE,"Supporting Explanations"}</definedName>
    <definedName name="AASA" localSheetId="5" hidden="1">{#N/A,#N/A,FALSE,"IPEC Stair Step";#N/A,#N/A,FALSE,"Overview";#N/A,#N/A,FALSE,"Supporting Explanations"}</definedName>
    <definedName name="AASA" localSheetId="7" hidden="1">{#N/A,#N/A,FALSE,"IPEC Stair Step";#N/A,#N/A,FALSE,"Overview";#N/A,#N/A,FALSE,"Supporting Explanations"}</definedName>
    <definedName name="AASA" localSheetId="1" hidden="1">{#N/A,#N/A,FALSE,"IPEC Stair Step";#N/A,#N/A,FALSE,"Overview";#N/A,#N/A,FALSE,"Supporting Explanations"}</definedName>
    <definedName name="AASA" hidden="1">{#N/A,#N/A,FALSE,"IPEC Stair Step";#N/A,#N/A,FALSE,"Overview";#N/A,#N/A,FALSE,"Supporting Explanations"}</definedName>
    <definedName name="AAValues">#REF!</definedName>
    <definedName name="ab" localSheetId="11" hidden="1">{"PT2000",#N/A,FALSE,"BL2000"}</definedName>
    <definedName name="ab" hidden="1">{"HS_USA",#N/A,FALSE,"Base"}</definedName>
    <definedName name="abc" localSheetId="3" hidden="1">{"SEPTEMBER PRINT",#N/A,FALSE,"INV_BKDN";"SEPTEMBER PRINT",#N/A,FALSE,"INV_BKDN"}</definedName>
    <definedName name="abc" localSheetId="8" hidden="1">{"SEPTEMBER PRINT",#N/A,FALSE,"INV_BKDN";"SEPTEMBER PRINT",#N/A,FALSE,"INV_BKDN"}</definedName>
    <definedName name="abc" localSheetId="0" hidden="1">{"SEPTEMBER PRINT",#N/A,FALSE,"INV_BKDN";"SEPTEMBER PRINT",#N/A,FALSE,"INV_BKDN"}</definedName>
    <definedName name="abc" localSheetId="11" hidden="1">{"SEPTEMBER PRINT",#N/A,FALSE,"INV_BKDN";"SEPTEMBER PRINT",#N/A,FALSE,"INV_BKDN"}</definedName>
    <definedName name="abc" localSheetId="5" hidden="1">{"SEPTEMBER PRINT",#N/A,FALSE,"INV_BKDN";"SEPTEMBER PRINT",#N/A,FALSE,"INV_BKDN"}</definedName>
    <definedName name="abc" localSheetId="7" hidden="1">{"SEPTEMBER PRINT",#N/A,FALSE,"INV_BKDN";"SEPTEMBER PRINT",#N/A,FALSE,"INV_BKDN"}</definedName>
    <definedName name="abc" localSheetId="1" hidden="1">{"SEPTEMBER PRINT",#N/A,FALSE,"INV_BKDN";"SEPTEMBER PRINT",#N/A,FALSE,"INV_BKDN"}</definedName>
    <definedName name="abc" hidden="1">{"SEPTEMBER PRINT",#N/A,FALSE,"INV_BKDN";"SEPTEMBER PRINT",#N/A,FALSE,"INV_BKDN"}</definedName>
    <definedName name="abcc" localSheetId="11" hidden="1">{"Comparisons",#N/A,FALSE,"CAP SPEND SUM"}</definedName>
    <definedName name="abcc" hidden="1">{"Comparisons",#N/A,FALSE,"CAP SPEND SUM"}</definedName>
    <definedName name="abcd" localSheetId="11" hidden="1">#REF!</definedName>
    <definedName name="abcd" hidden="1">#REF!</definedName>
    <definedName name="abcd_1" localSheetId="11" hidden="1">{"page-1",#N/A,FALSE,"Monthly revision to BOD";"page-2",#N/A,FALSE,"Monthly revision to BOD";"page-3",#N/A,FALSE,"Monthly revision to BOD";"page-4",#N/A,FALSE,"Monthly revision to BOD"}</definedName>
    <definedName name="abcd_1" hidden="1">{"page-1",#N/A,FALSE,"Monthly revision to BOD";"page-2",#N/A,FALSE,"Monthly revision to BOD";"page-3",#N/A,FALSE,"Monthly revision to BOD";"page-4",#N/A,FALSE,"Monthly revision to BOD"}</definedName>
    <definedName name="abcd_2" localSheetId="11" hidden="1">{"page-1",#N/A,FALSE,"Monthly revision to BOD";"page-2",#N/A,FALSE,"Monthly revision to BOD";"page-3",#N/A,FALSE,"Monthly revision to BOD";"page-4",#N/A,FALSE,"Monthly revision to BOD"}</definedName>
    <definedName name="abcd_2" hidden="1">{"page-1",#N/A,FALSE,"Monthly revision to BOD";"page-2",#N/A,FALSE,"Monthly revision to BOD";"page-3",#N/A,FALSE,"Monthly revision to BOD";"page-4",#N/A,FALSE,"Monthly revision to BOD"}</definedName>
    <definedName name="abcde" hidden="1">{"AnaM1",#N/A,FALSE,"AnalisisM";"AnaM2",#N/A,FALSE,"AnalisisM";"AnaM3",#N/A,FALSE,"AnalisisM"}</definedName>
    <definedName name="abcdefg" hidden="1">{"AnaM1",#N/A,FALSE,"AnalisisM";"AnaM2",#N/A,FALSE,"AnalisisM";"AnaM3",#N/A,FALSE,"AnalisisM"}</definedName>
    <definedName name="abcdefghi" localSheetId="11" hidden="1">{"RES-2002",#N/A,FALSE,"BL2000";"A1-2002",#N/A,FALSE,"BL2000";"A2-2002",#N/A,FALSE,"BL2000"}</definedName>
    <definedName name="abcdefghi" hidden="1">{"RES-2002",#N/A,FALSE,"BL2000";"A1-2002",#N/A,FALSE,"BL2000";"A2-2002",#N/A,FALSE,"BL2000"}</definedName>
    <definedName name="abcdefghijkl" localSheetId="1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abcdefghijkl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abcdefghijkl_1" localSheetId="1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abcdefghijkl_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abcdefghijkl_2" localSheetId="1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abcdefghijkl_2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ABDD" hidden="1">{#N/A,#N/A,FALSE,"단축1";#N/A,#N/A,FALSE,"단축2";#N/A,#N/A,FALSE,"단축3";#N/A,#N/A,FALSE,"장축";#N/A,#N/A,FALSE,"4WD"}</definedName>
    <definedName name="abe" localSheetId="11">#REF!</definedName>
    <definedName name="abe">#REF!</definedName>
    <definedName name="ABR" localSheetId="11">#REF!</definedName>
    <definedName name="ABR">#REF!</definedName>
    <definedName name="ABRIL" localSheetId="11">#REF!,#REF!,#REF!,#REF!,#REF!,#REF!,#REF!,#REF!,#REF!,#REF!,#REF!,#REF!,#REF!,#REF!,#REF!,#REF!,#REF!</definedName>
    <definedName name="ABRIL">#REF!,#REF!,#REF!,#REF!,#REF!,#REF!,#REF!,#REF!,#REF!,#REF!,#REF!,#REF!,#REF!,#REF!,#REF!,#REF!,#REF!</definedName>
    <definedName name="abs" localSheetId="11">#REF!</definedName>
    <definedName name="abs">#REF!</definedName>
    <definedName name="abs.lff" localSheetId="11">#REF!</definedName>
    <definedName name="abs.lff">#REF!</definedName>
    <definedName name="ac" localSheetId="11" hidden="1">{#N/A,#N/A,FALSE,"IPEC Stair Step";#N/A,#N/A,FALSE,"Overview";#N/A,#N/A,FALSE,"Supporting Explanations"}</definedName>
    <definedName name="ac" hidden="1">{#N/A,#N/A,FALSE,"IPEC Stair Step";#N/A,#N/A,FALSE,"Overview";#N/A,#N/A,FALSE,"Supporting Explanations"}</definedName>
    <definedName name="Access_Button" hidden="1">"機能ｺｰﾄﾞ一覧_BLK→機能_List"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"C:\My Documents\予算集約.mdb"</definedName>
    <definedName name="Accessories" localSheetId="11">#REF!</definedName>
    <definedName name="Accessories">#REF!</definedName>
    <definedName name="AccmYear">#REF!</definedName>
    <definedName name="account1">#REF!</definedName>
    <definedName name="Account2">#REF!</definedName>
    <definedName name="Achats">#REF!</definedName>
    <definedName name="ACON" hidden="1">{#N/A,#N/A,TRUE,"일정"}</definedName>
    <definedName name="ACOST">#REF!</definedName>
    <definedName name="ACPIC1" localSheetId="11" hidden="1">{#N/A,#N/A,FALSE,"IPEC Stair Step";#N/A,#N/A,FALSE,"Overview";#N/A,#N/A,FALSE,"Supporting Explanations"}</definedName>
    <definedName name="ACPIC1" hidden="1">{#N/A,#N/A,FALSE,"IPEC Stair Step";#N/A,#N/A,FALSE,"Overview";#N/A,#N/A,FALSE,"Supporting Explanations"}</definedName>
    <definedName name="Acq_Fee_Average" localSheetId="11">#REF!</definedName>
    <definedName name="Acq_Fee_Average">#REF!</definedName>
    <definedName name="Acquisition_Fee_24">#REF!</definedName>
    <definedName name="Acquisition_Fee_36">#REF!</definedName>
    <definedName name="act">#REF!</definedName>
    <definedName name="ACTANAL">#REF!</definedName>
    <definedName name="ActBudNotes">#REF!</definedName>
    <definedName name="Actrate_Dec">#REF!</definedName>
    <definedName name="Actrate_Mar">#REF!</definedName>
    <definedName name="actual">#REF!</definedName>
    <definedName name="acur">#REF!</definedName>
    <definedName name="ACwvu.NRE." hidden="1">#REF!</definedName>
    <definedName name="ad" hidden="1">{"RESUMEN",#N/A,FALSE,"BASE ANEXOS";"ANEXO 1",#N/A,FALSE,"BASE ANEXOS";"ANEXO 2",#N/A,FALSE,"BASE ANEXOS"}</definedName>
    <definedName name="ADAD" localSheetId="3" hidden="1">{#N/A,#N/A,FALSE,"IPEC Stair Step";#N/A,#N/A,FALSE,"Overview";#N/A,#N/A,FALSE,"Supporting Explanations"}</definedName>
    <definedName name="ADAD" localSheetId="8" hidden="1">{#N/A,#N/A,FALSE,"IPEC Stair Step";#N/A,#N/A,FALSE,"Overview";#N/A,#N/A,FALSE,"Supporting Explanations"}</definedName>
    <definedName name="ADAD" localSheetId="0" hidden="1">{#N/A,#N/A,FALSE,"IPEC Stair Step";#N/A,#N/A,FALSE,"Overview";#N/A,#N/A,FALSE,"Supporting Explanations"}</definedName>
    <definedName name="ADAD" localSheetId="11" hidden="1">{#N/A,#N/A,FALSE,"IPEC Stair Step";#N/A,#N/A,FALSE,"Overview";#N/A,#N/A,FALSE,"Supporting Explanations"}</definedName>
    <definedName name="ADAD" localSheetId="5" hidden="1">{#N/A,#N/A,FALSE,"IPEC Stair Step";#N/A,#N/A,FALSE,"Overview";#N/A,#N/A,FALSE,"Supporting Explanations"}</definedName>
    <definedName name="ADAD" localSheetId="7" hidden="1">{#N/A,#N/A,FALSE,"IPEC Stair Step";#N/A,#N/A,FALSE,"Overview";#N/A,#N/A,FALSE,"Supporting Explanations"}</definedName>
    <definedName name="ADAD" localSheetId="1" hidden="1">{#N/A,#N/A,FALSE,"IPEC Stair Step";#N/A,#N/A,FALSE,"Overview";#N/A,#N/A,FALSE,"Supporting Explanations"}</definedName>
    <definedName name="ADAD" hidden="1">{#N/A,#N/A,FALSE,"IPEC Stair Step";#N/A,#N/A,FALSE,"Overview";#N/A,#N/A,FALSE,"Supporting Explanations"}</definedName>
    <definedName name="ADAR" localSheetId="3" hidden="1">{#N/A,#N/A,FALSE,"IPEC Stair Step";#N/A,#N/A,FALSE,"Overview";#N/A,#N/A,FALSE,"Supporting Explanations"}</definedName>
    <definedName name="ADAR" localSheetId="8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AR" localSheetId="11" hidden="1">{#N/A,#N/A,FALSE,"IPEC Stair Step";#N/A,#N/A,FALSE,"Overview";#N/A,#N/A,FALSE,"Supporting Explanations"}</definedName>
    <definedName name="ADAR" localSheetId="5" hidden="1">{#N/A,#N/A,FALSE,"IPEC Stair Step";#N/A,#N/A,FALSE,"Overview";#N/A,#N/A,FALSE,"Supporting Explanations"}</definedName>
    <definedName name="ADAR" localSheetId="7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elete" localSheetId="11" hidden="1">#REF!</definedName>
    <definedName name="adelete" hidden="1">#REF!</definedName>
    <definedName name="adfdafsdafs" localSheetId="3" hidden="1">{"COMJPN2000",#N/A,FALSE,"BL2000"}</definedName>
    <definedName name="adfdafsdafs" localSheetId="8" hidden="1">{"COMJPN2000",#N/A,FALSE,"BL2000"}</definedName>
    <definedName name="adfdafsdafs" localSheetId="0" hidden="1">{"COMJPN2000",#N/A,FALSE,"BL2000"}</definedName>
    <definedName name="adfdafsdafs" localSheetId="11" hidden="1">{"COMJPN2000",#N/A,FALSE,"BL2000"}</definedName>
    <definedName name="adfdafsdafs" localSheetId="5" hidden="1">{"COMJPN2000",#N/A,FALSE,"BL2000"}</definedName>
    <definedName name="adfdafsdafs" localSheetId="7" hidden="1">{"COMJPN2000",#N/A,FALSE,"BL2000"}</definedName>
    <definedName name="adfdafsdafs" localSheetId="1" hidden="1">{"COMJPN2000",#N/A,FALSE,"BL2000"}</definedName>
    <definedName name="adfdafsdafs" hidden="1">{"COMJPN2000",#N/A,FALSE,"BL2000"}</definedName>
    <definedName name="adfdas" localSheetId="3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adfdas" localSheetId="8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adfdas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adfdas" localSheetId="1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adfdas" localSheetId="5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adfdas" localSheetId="7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adfdas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adfdas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adfsdsaf" localSheetId="3" hidden="1">{"HS_USA",#N/A,FALSE,"Base"}</definedName>
    <definedName name="adfsdsaf" localSheetId="8" hidden="1">{"HS_USA",#N/A,FALSE,"Base"}</definedName>
    <definedName name="adfsdsaf" localSheetId="0" hidden="1">{"HS_USA",#N/A,FALSE,"Base"}</definedName>
    <definedName name="adfsdsaf" localSheetId="11" hidden="1">{"HS_USA",#N/A,FALSE,"Base"}</definedName>
    <definedName name="adfsdsaf" localSheetId="5" hidden="1">{"HS_USA",#N/A,FALSE,"Base"}</definedName>
    <definedName name="adfsdsaf" localSheetId="7" hidden="1">{"HS_USA",#N/A,FALSE,"Base"}</definedName>
    <definedName name="adfsdsaf" localSheetId="1" hidden="1">{"HS_USA",#N/A,FALSE,"Base"}</definedName>
    <definedName name="adfsdsaf" hidden="1">{"HS_USA",#N/A,FALSE,"Base"}</definedName>
    <definedName name="adhask" hidden="1">{#N/A,#N/A,FALSE,"단축1";#N/A,#N/A,FALSE,"단축2";#N/A,#N/A,FALSE,"단축3";#N/A,#N/A,FALSE,"장축";#N/A,#N/A,FALSE,"4WD"}</definedName>
    <definedName name="ADLIBS" localSheetId="11">#REF!</definedName>
    <definedName name="ADLIBS">#REF!</definedName>
    <definedName name="ADO" localSheetId="11" hidden="1">{"RES-2002",#N/A,FALSE,"BL2000";"A1-2002",#N/A,FALSE,"BL2000";"A2-2002",#N/A,FALSE,"BL2000"}</definedName>
    <definedName name="ADO" hidden="1">{"RES-2002",#N/A,FALSE,"BL2000";"A1-2002",#N/A,FALSE,"BL2000";"A2-2002",#N/A,FALSE,"BL2000"}</definedName>
    <definedName name="ADQ">#N/A</definedName>
    <definedName name="ads">#N/A</definedName>
    <definedName name="ADSDF" hidden="1">{#N/A,#N/A,TRUE,"Y생산";#N/A,#N/A,TRUE,"Y판매";#N/A,#N/A,TRUE,"Y총물량";#N/A,#N/A,TRUE,"Y능력";#N/A,#N/A,TRUE,"YKD"}</definedName>
    <definedName name="adsf" localSheetId="2">[18]MM??·?????????1</definedName>
    <definedName name="adsf" localSheetId="9">[18]MM??·?????????1</definedName>
    <definedName name="adsf" localSheetId="5">[18]MM??·?????????1</definedName>
    <definedName name="adsf" localSheetId="7">[18]MM??·?????????1</definedName>
    <definedName name="adsf">[18]MM??·?????????1</definedName>
    <definedName name="adsfds" hidden="1">#REF!</definedName>
    <definedName name="adsgfg" hidden="1">#REF!</definedName>
    <definedName name="AED">#N/A</definedName>
    <definedName name="AEF">#N/A</definedName>
    <definedName name="AEG">#N/A</definedName>
    <definedName name="AERG">#N/A</definedName>
    <definedName name="aergaegerg" localSheetId="11" hidden="1">{"page-1",#N/A,FALSE,"Monthly revision to BOD";"page-2",#N/A,FALSE,"Monthly revision to BOD";"page-3",#N/A,FALSE,"Monthly revision to BOD";"page-4",#N/A,FALSE,"Monthly revision to BOD"}</definedName>
    <definedName name="aergaegerg" hidden="1">{"page-1",#N/A,FALSE,"Monthly revision to BOD";"page-2",#N/A,FALSE,"Monthly revision to BOD";"page-3",#N/A,FALSE,"Monthly revision to BOD";"page-4",#N/A,FALSE,"Monthly revision to BOD"}</definedName>
    <definedName name="aergaegerg_1" localSheetId="11" hidden="1">{"page-1",#N/A,FALSE,"Monthly revision to BOD";"page-2",#N/A,FALSE,"Monthly revision to BOD";"page-3",#N/A,FALSE,"Monthly revision to BOD";"page-4",#N/A,FALSE,"Monthly revision to BOD"}</definedName>
    <definedName name="aergaegerg_1" hidden="1">{"page-1",#N/A,FALSE,"Monthly revision to BOD";"page-2",#N/A,FALSE,"Monthly revision to BOD";"page-3",#N/A,FALSE,"Monthly revision to BOD";"page-4",#N/A,FALSE,"Monthly revision to BOD"}</definedName>
    <definedName name="aergaegerg_2" localSheetId="11" hidden="1">{"page-1",#N/A,FALSE,"Monthly revision to BOD";"page-2",#N/A,FALSE,"Monthly revision to BOD";"page-3",#N/A,FALSE,"Monthly revision to BOD";"page-4",#N/A,FALSE,"Monthly revision to BOD"}</definedName>
    <definedName name="aergaegerg_2" hidden="1">{"page-1",#N/A,FALSE,"Monthly revision to BOD";"page-2",#N/A,FALSE,"Monthly revision to BOD";"page-3",#N/A,FALSE,"Monthly revision to BOD";"page-4",#N/A,FALSE,"Monthly revision to BOD"}</definedName>
    <definedName name="AESRYG">#N/A</definedName>
    <definedName name="AF">#N/A</definedName>
    <definedName name="afdsfda" localSheetId="3" hidden="1">{"Costo1",#N/A,FALSE,"Costo Estimado";"Costo2",#N/A,FALSE,"Costo Estimado";"Costos3",#N/A,FALSE,"Costo Estimado";"Costo4",#N/A,FALSE,"Costo Estimado"}</definedName>
    <definedName name="afdsfda" localSheetId="8" hidden="1">{"Costo1",#N/A,FALSE,"Costo Estimado";"Costo2",#N/A,FALSE,"Costo Estimado";"Costos3",#N/A,FALSE,"Costo Estimado";"Costo4",#N/A,FALSE,"Costo Estimado"}</definedName>
    <definedName name="afdsfda" localSheetId="0" hidden="1">{"Costo1",#N/A,FALSE,"Costo Estimado";"Costo2",#N/A,FALSE,"Costo Estimado";"Costos3",#N/A,FALSE,"Costo Estimado";"Costo4",#N/A,FALSE,"Costo Estimado"}</definedName>
    <definedName name="afdsfda" localSheetId="11" hidden="1">{"Costo1",#N/A,FALSE,"Costo Estimado";"Costo2",#N/A,FALSE,"Costo Estimado";"Costos3",#N/A,FALSE,"Costo Estimado";"Costo4",#N/A,FALSE,"Costo Estimado"}</definedName>
    <definedName name="afdsfda" localSheetId="5" hidden="1">{"Costo1",#N/A,FALSE,"Costo Estimado";"Costo2",#N/A,FALSE,"Costo Estimado";"Costos3",#N/A,FALSE,"Costo Estimado";"Costo4",#N/A,FALSE,"Costo Estimado"}</definedName>
    <definedName name="afdsfda" localSheetId="7" hidden="1">{"Costo1",#N/A,FALSE,"Costo Estimado";"Costo2",#N/A,FALSE,"Costo Estimado";"Costos3",#N/A,FALSE,"Costo Estimado";"Costo4",#N/A,FALSE,"Costo Estimado"}</definedName>
    <definedName name="afdsfda" localSheetId="1" hidden="1">{"Costo1",#N/A,FALSE,"Costo Estimado";"Costo2",#N/A,FALSE,"Costo Estimado";"Costos3",#N/A,FALSE,"Costo Estimado";"Costo4",#N/A,FALSE,"Costo Estimado"}</definedName>
    <definedName name="afdsfda" hidden="1">{"Costo1",#N/A,FALSE,"Costo Estimado";"Costo2",#N/A,FALSE,"Costo Estimado";"Costos3",#N/A,FALSE,"Costo Estimado";"Costo4",#N/A,FALSE,"Costo Estimado"}</definedName>
    <definedName name="affwf">#REF!</definedName>
    <definedName name="AFSASFAF" hidden="1">{"COMNUS2000",#N/A,FALSE,"BL2000"}</definedName>
    <definedName name="afsd" localSheetId="11" hidden="1">{"RES-2002",#N/A,FALSE,"BL2000";"A1-2002",#N/A,FALSE,"BL2000";"A2-2002",#N/A,FALSE,"BL2000"}</definedName>
    <definedName name="afsd" hidden="1">{"RES-2002",#N/A,FALSE,"BL2000";"A1-2002",#N/A,FALSE,"BL2000";"A2-2002",#N/A,FALSE,"BL2000"}</definedName>
    <definedName name="afsd_1" localSheetId="11" hidden="1">{"RES-2002",#N/A,FALSE,"BL2000";"A1-2002",#N/A,FALSE,"BL2000";"A2-2002",#N/A,FALSE,"BL2000"}</definedName>
    <definedName name="afsd_1" hidden="1">{"RES-2002",#N/A,FALSE,"BL2000";"A1-2002",#N/A,FALSE,"BL2000";"A2-2002",#N/A,FALSE,"BL2000"}</definedName>
    <definedName name="afsd_2" localSheetId="11" hidden="1">{"RES-2002",#N/A,FALSE,"BL2000";"A1-2002",#N/A,FALSE,"BL2000";"A2-2002",#N/A,FALSE,"BL2000"}</definedName>
    <definedName name="afsd_2" hidden="1">{"RES-2002",#N/A,FALSE,"BL2000";"A1-2002",#N/A,FALSE,"BL2000";"A2-2002",#N/A,FALSE,"BL2000"}</definedName>
    <definedName name="afsf" hidden="1">#REF!</definedName>
    <definedName name="afwfwfwfwfwfwfwf">#REF!</definedName>
    <definedName name="AGF" hidden="1">{"'Sheet2'!$A$73:$A$74"}</definedName>
    <definedName name="AGO">#REF!</definedName>
    <definedName name="ai" hidden="1">{#N/A,#N/A,FALSE,"단축1";#N/A,#N/A,FALSE,"단축2";#N/A,#N/A,FALSE,"단축3";#N/A,#N/A,FALSE,"장축";#N/A,#N/A,FALSE,"4WD"}</definedName>
    <definedName name="AIAOYE" localSheetId="9">#REF!</definedName>
    <definedName name="AIAOYE">#REF!</definedName>
    <definedName name="AIRCON" hidden="1">{#N/A,#N/A,FALSE,"단축1";#N/A,#N/A,FALSE,"단축2";#N/A,#N/A,FALSE,"단축3";#N/A,#N/A,FALSE,"장축";#N/A,#N/A,FALSE,"4WD"}</definedName>
    <definedName name="aj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j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j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j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j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j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AK">#REF!</definedName>
    <definedName name="AKPIC" localSheetId="3" hidden="1">{#N/A,#N/A,FALSE,"IPEC Stair Step";#N/A,#N/A,FALSE,"Overview";#N/A,#N/A,FALSE,"Supporting Explanations"}</definedName>
    <definedName name="AKPIC" localSheetId="8" hidden="1">{#N/A,#N/A,FALSE,"IPEC Stair Step";#N/A,#N/A,FALSE,"Overview";#N/A,#N/A,FALSE,"Supporting Explanations"}</definedName>
    <definedName name="AKPIC" localSheetId="0" hidden="1">{#N/A,#N/A,FALSE,"IPEC Stair Step";#N/A,#N/A,FALSE,"Overview";#N/A,#N/A,FALSE,"Supporting Explanations"}</definedName>
    <definedName name="AKPIC" localSheetId="11" hidden="1">{#N/A,#N/A,FALSE,"IPEC Stair Step";#N/A,#N/A,FALSE,"Overview";#N/A,#N/A,FALSE,"Supporting Explanations"}</definedName>
    <definedName name="AKPIC" localSheetId="5" hidden="1">{#N/A,#N/A,FALSE,"IPEC Stair Step";#N/A,#N/A,FALSE,"Overview";#N/A,#N/A,FALSE,"Supporting Explanations"}</definedName>
    <definedName name="AKPIC" localSheetId="7" hidden="1">{#N/A,#N/A,FALSE,"IPEC Stair Step";#N/A,#N/A,FALSE,"Overview";#N/A,#N/A,FALSE,"Supporting Explanations"}</definedName>
    <definedName name="AKPIC" localSheetId="1" hidden="1">{#N/A,#N/A,FALSE,"IPEC Stair Step";#N/A,#N/A,FALSE,"Overview";#N/A,#N/A,FALSE,"Supporting Explanations"}</definedName>
    <definedName name="AKPIC" hidden="1">{#N/A,#N/A,FALSE,"IPEC Stair Step";#N/A,#N/A,FALSE,"Overview";#N/A,#N/A,FALSE,"Supporting Explanations"}</definedName>
    <definedName name="AKPIC6" localSheetId="3" hidden="1">{#N/A,#N/A,FALSE,"IPEC Stair Step";#N/A,#N/A,FALSE,"Overview";#N/A,#N/A,FALSE,"Supporting Explanations"}</definedName>
    <definedName name="AKPIC6" localSheetId="8" hidden="1">{#N/A,#N/A,FALSE,"IPEC Stair Step";#N/A,#N/A,FALSE,"Overview";#N/A,#N/A,FALSE,"Supporting Explanations"}</definedName>
    <definedName name="AKPIC6" localSheetId="0" hidden="1">{#N/A,#N/A,FALSE,"IPEC Stair Step";#N/A,#N/A,FALSE,"Overview";#N/A,#N/A,FALSE,"Supporting Explanations"}</definedName>
    <definedName name="AKPIC6" localSheetId="11" hidden="1">{#N/A,#N/A,FALSE,"IPEC Stair Step";#N/A,#N/A,FALSE,"Overview";#N/A,#N/A,FALSE,"Supporting Explanations"}</definedName>
    <definedName name="AKPIC6" localSheetId="5" hidden="1">{#N/A,#N/A,FALSE,"IPEC Stair Step";#N/A,#N/A,FALSE,"Overview";#N/A,#N/A,FALSE,"Supporting Explanations"}</definedName>
    <definedName name="AKPIC6" localSheetId="7" hidden="1">{#N/A,#N/A,FALSE,"IPEC Stair Step";#N/A,#N/A,FALSE,"Overview";#N/A,#N/A,FALSE,"Supporting Explanations"}</definedName>
    <definedName name="AKPIC6" localSheetId="1" hidden="1">{#N/A,#N/A,FALSE,"IPEC Stair Step";#N/A,#N/A,FALSE,"Overview";#N/A,#N/A,FALSE,"Supporting Explanations"}</definedName>
    <definedName name="AKPIC6" hidden="1">{#N/A,#N/A,FALSE,"IPEC Stair Step";#N/A,#N/A,FALSE,"Overview";#N/A,#N/A,FALSE,"Supporting Explanations"}</definedName>
    <definedName name="ALE">#REF!</definedName>
    <definedName name="ALG_24" localSheetId="11">#REF!</definedName>
    <definedName name="ALG_24">#REF!</definedName>
    <definedName name="ALG_24_low">#REF!</definedName>
    <definedName name="ALG_24_Std">#REF!</definedName>
    <definedName name="ALG_36">#REF!</definedName>
    <definedName name="ALG_36_low">#REF!</definedName>
    <definedName name="ALG_36_Std">#REF!</definedName>
    <definedName name="alg_uplift">#REF!</definedName>
    <definedName name="all">#REF!</definedName>
    <definedName name="all_pages" localSheetId="11">#REF!,#REF!</definedName>
    <definedName name="all_pages">#REF!,#REF!</definedName>
    <definedName name="AllCells" localSheetId="11">#REF!</definedName>
    <definedName name="AllCells">#REF!</definedName>
    <definedName name="ALLOCN">#REF!</definedName>
    <definedName name="Allowances">#REF!</definedName>
    <definedName name="ALM">#REF!</definedName>
    <definedName name="Almera" localSheetId="3" hidden="1">{"RES-2002",#N/A,FALSE,"BL2000";"A1-2002",#N/A,FALSE,"BL2000";"A2-2002",#N/A,FALSE,"BL2000"}</definedName>
    <definedName name="Almera" localSheetId="8" hidden="1">{"RES-2002",#N/A,FALSE,"BL2000";"A1-2002",#N/A,FALSE,"BL2000";"A2-2002",#N/A,FALSE,"BL2000"}</definedName>
    <definedName name="Almera" localSheetId="0" hidden="1">{"RES-2002",#N/A,FALSE,"BL2000";"A1-2002",#N/A,FALSE,"BL2000";"A2-2002",#N/A,FALSE,"BL2000"}</definedName>
    <definedName name="Almera" localSheetId="11" hidden="1">{"RES-2002",#N/A,FALSE,"BL2000";"A1-2002",#N/A,FALSE,"BL2000";"A2-2002",#N/A,FALSE,"BL2000"}</definedName>
    <definedName name="Almera" localSheetId="5" hidden="1">{"RES-2002",#N/A,FALSE,"BL2000";"A1-2002",#N/A,FALSE,"BL2000";"A2-2002",#N/A,FALSE,"BL2000"}</definedName>
    <definedName name="Almera" localSheetId="7" hidden="1">{"RES-2002",#N/A,FALSE,"BL2000";"A1-2002",#N/A,FALSE,"BL2000";"A2-2002",#N/A,FALSE,"BL2000"}</definedName>
    <definedName name="Almera" localSheetId="1" hidden="1">{"RES-2002",#N/A,FALSE,"BL2000";"A1-2002",#N/A,FALSE,"BL2000";"A2-2002",#N/A,FALSE,"BL2000"}</definedName>
    <definedName name="Almera" hidden="1">{"RES-2002",#N/A,FALSE,"BL2000";"A1-2002",#N/A,FALSE,"BL2000";"A2-2002",#N/A,FALSE,"BL2000"}</definedName>
    <definedName name="alone" localSheetId="11" hidden="1">{"RES-2001",#N/A,FALSE,"BL2000";"A1-2001",#N/A,FALSE,"BL2000";"A2-2001",#N/A,FALSE,"BL2000"}</definedName>
    <definedName name="alone" hidden="1">{"RES-2001",#N/A,FALSE,"BL2000";"A1-2001",#N/A,FALSE,"BL2000";"A2-2001",#N/A,FALSE,"BL2000"}</definedName>
    <definedName name="ALT">#REF!</definedName>
    <definedName name="Alt_Ladder">#REF!</definedName>
    <definedName name="Altima">#REF!</definedName>
    <definedName name="Altima_1_Dollars">#REF!</definedName>
    <definedName name="Altima_1_Unit">#REF!</definedName>
    <definedName name="Altima_2_Dollars">#REF!</definedName>
    <definedName name="Altima_2_Unit">#REF!</definedName>
    <definedName name="Altima_3_Dollars">#REF!</definedName>
    <definedName name="Altima_3_Unit">#REF!</definedName>
    <definedName name="AM">#REF!</definedName>
    <definedName name="amarillo">#REF!</definedName>
    <definedName name="Amr">#REF!</definedName>
    <definedName name="anciennezonepicking">#REF!</definedName>
    <definedName name="ANNEE">#REF!</definedName>
    <definedName name="Annee_en_cours">#REF!</definedName>
    <definedName name="anscount" localSheetId="11" hidden="1">6</definedName>
    <definedName name="anscount" hidden="1">1</definedName>
    <definedName name="anterior" hidden="1">{#N/A,#N/A,FALSE,"IPEC Stair Step";#N/A,#N/A,FALSE,"Overview";#N/A,#N/A,FALSE,"Supporting Explanations"}</definedName>
    <definedName name="ANTERIOR2" hidden="1">{#N/A,#N/A,FALSE,"IPEC Stair Step";#N/A,#N/A,FALSE,"Overview";#N/A,#N/A,FALSE,"Supporting Explanations"}</definedName>
    <definedName name="ANTRO" hidden="1">#REF!</definedName>
    <definedName name="AP">#N/A</definedName>
    <definedName name="Applicable_Model" localSheetId="11">#REF!</definedName>
    <definedName name="Applicable_Model">#REF!</definedName>
    <definedName name="applicable_model_sales">#REF!</definedName>
    <definedName name="Application" localSheetId="11">#REF!</definedName>
    <definedName name="Application">#REF!</definedName>
    <definedName name="ApplicUnits" localSheetId="11">#REF!</definedName>
    <definedName name="ApplicUnits">#REF!</definedName>
    <definedName name="APR">#REF!</definedName>
    <definedName name="APR_24_Pen">#REF!</definedName>
    <definedName name="APR_24_Rate">#REF!</definedName>
    <definedName name="APR_36_Pen">#REF!</definedName>
    <definedName name="APR_36_Rate">#REF!</definedName>
    <definedName name="apr_48_mf">#REF!</definedName>
    <definedName name="APR_48_Pen">#REF!</definedName>
    <definedName name="APR_48_Rate">#REF!</definedName>
    <definedName name="APR_cost">#REF!</definedName>
    <definedName name="apr_cost_24">#REF!</definedName>
    <definedName name="apr_cost_36">#REF!</definedName>
    <definedName name="apr_cost_48">#REF!</definedName>
    <definedName name="APR_Eligibility">#REF!</definedName>
    <definedName name="apr_pen">#REF!</definedName>
    <definedName name="apr_pen_in_lieu">#REF!</definedName>
    <definedName name="apr_pen_mf">#REF!</definedName>
    <definedName name="APR_Program_Pen">#REF!</definedName>
    <definedName name="apr_retail">#REF!</definedName>
    <definedName name="APRIL" localSheetId="11" hidden="1">{"RES-2002",#N/A,FALSE,"BL2000";"A1-2002",#N/A,FALSE,"BL2000";"A2-2002",#N/A,FALSE,"BL2000"}</definedName>
    <definedName name="april">#REF!</definedName>
    <definedName name="APRIL_1" localSheetId="11" hidden="1">{"RES-2002",#N/A,FALSE,"BL2000";"A1-2002",#N/A,FALSE,"BL2000";"A2-2002",#N/A,FALSE,"BL2000"}</definedName>
    <definedName name="APRIL_1" hidden="1">{"RES-2002",#N/A,FALSE,"BL2000";"A1-2002",#N/A,FALSE,"BL2000";"A2-2002",#N/A,FALSE,"BL2000"}</definedName>
    <definedName name="APRIL_2" localSheetId="11" hidden="1">{"RES-2002",#N/A,FALSE,"BL2000";"A1-2002",#N/A,FALSE,"BL2000";"A2-2002",#N/A,FALSE,"BL2000"}</definedName>
    <definedName name="APRIL_2" hidden="1">{"RES-2002",#N/A,FALSE,"BL2000";"A1-2002",#N/A,FALSE,"BL2000";"A2-2002",#N/A,FALSE,"BL2000"}</definedName>
    <definedName name="AQ" hidden="1">{"AnaM1",#N/A,FALSE,"AnalisisM";"AnaM2",#N/A,FALSE,"AnalisisM";"AnaM3",#N/A,FALSE,"AnalisisM"}</definedName>
    <definedName name="AQAW" localSheetId="3" hidden="1">{#N/A,#N/A,FALSE,"IPEC Stair Step";#N/A,#N/A,FALSE,"Overview";#N/A,#N/A,FALSE,"Supporting Explanations"}</definedName>
    <definedName name="AQAW" localSheetId="8" hidden="1">{#N/A,#N/A,FALSE,"IPEC Stair Step";#N/A,#N/A,FALSE,"Overview";#N/A,#N/A,FALSE,"Supporting Explanations"}</definedName>
    <definedName name="AQAW" localSheetId="0" hidden="1">{#N/A,#N/A,FALSE,"IPEC Stair Step";#N/A,#N/A,FALSE,"Overview";#N/A,#N/A,FALSE,"Supporting Explanations"}</definedName>
    <definedName name="AQAW" localSheetId="11" hidden="1">{#N/A,#N/A,FALSE,"IPEC Stair Step";#N/A,#N/A,FALSE,"Overview";#N/A,#N/A,FALSE,"Supporting Explanations"}</definedName>
    <definedName name="AQAW" localSheetId="5" hidden="1">{#N/A,#N/A,FALSE,"IPEC Stair Step";#N/A,#N/A,FALSE,"Overview";#N/A,#N/A,FALSE,"Supporting Explanations"}</definedName>
    <definedName name="AQAW" localSheetId="7" hidden="1">{#N/A,#N/A,FALSE,"IPEC Stair Step";#N/A,#N/A,FALSE,"Overview";#N/A,#N/A,FALSE,"Supporting Explanations"}</definedName>
    <definedName name="AQAW" localSheetId="1" hidden="1">{#N/A,#N/A,FALSE,"IPEC Stair Step";#N/A,#N/A,FALSE,"Overview";#N/A,#N/A,FALSE,"Supporting Explanations"}</definedName>
    <definedName name="AQAW" hidden="1">{#N/A,#N/A,FALSE,"IPEC Stair Step";#N/A,#N/A,FALSE,"Overview";#N/A,#N/A,FALSE,"Supporting Explanations"}</definedName>
    <definedName name="AQQ">#REF!</definedName>
    <definedName name="AQSE" localSheetId="3" hidden="1">{#N/A,#N/A,FALSE,"IPEC Stair Step";#N/A,#N/A,FALSE,"Overview";#N/A,#N/A,FALSE,"Supporting Explanations"}</definedName>
    <definedName name="AQSE" localSheetId="8" hidden="1">{#N/A,#N/A,FALSE,"IPEC Stair Step";#N/A,#N/A,FALSE,"Overview";#N/A,#N/A,FALSE,"Supporting Explanations"}</definedName>
    <definedName name="AQSE" localSheetId="0" hidden="1">{#N/A,#N/A,FALSE,"IPEC Stair Step";#N/A,#N/A,FALSE,"Overview";#N/A,#N/A,FALSE,"Supporting Explanations"}</definedName>
    <definedName name="AQSE" localSheetId="11" hidden="1">{#N/A,#N/A,FALSE,"IPEC Stair Step";#N/A,#N/A,FALSE,"Overview";#N/A,#N/A,FALSE,"Supporting Explanations"}</definedName>
    <definedName name="AQSE" localSheetId="5" hidden="1">{#N/A,#N/A,FALSE,"IPEC Stair Step";#N/A,#N/A,FALSE,"Overview";#N/A,#N/A,FALSE,"Supporting Explanations"}</definedName>
    <definedName name="AQSE" localSheetId="7" hidden="1">{#N/A,#N/A,FALSE,"IPEC Stair Step";#N/A,#N/A,FALSE,"Overview";#N/A,#N/A,FALSE,"Supporting Explanations"}</definedName>
    <definedName name="AQSE" localSheetId="1" hidden="1">{#N/A,#N/A,FALSE,"IPEC Stair Step";#N/A,#N/A,FALSE,"Overview";#N/A,#N/A,FALSE,"Supporting Explanations"}</definedName>
    <definedName name="AQSE" hidden="1">{#N/A,#N/A,FALSE,"IPEC Stair Step";#N/A,#N/A,FALSE,"Overview";#N/A,#N/A,FALSE,"Supporting Explanations"}</definedName>
    <definedName name="aqw">#REF!</definedName>
    <definedName name="AQWE" localSheetId="3" hidden="1">{#N/A,#N/A,FALSE,"IPEC Stair Step";#N/A,#N/A,FALSE,"Overview";#N/A,#N/A,FALSE,"Supporting Explanations"}</definedName>
    <definedName name="AQWE" localSheetId="8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QWE" localSheetId="11" hidden="1">{#N/A,#N/A,FALSE,"IPEC Stair Step";#N/A,#N/A,FALSE,"Overview";#N/A,#N/A,FALSE,"Supporting Explanations"}</definedName>
    <definedName name="AQWE" localSheetId="5" hidden="1">{#N/A,#N/A,FALSE,"IPEC Stair Step";#N/A,#N/A,FALSE,"Overview";#N/A,#N/A,FALSE,"Supporting Explanations"}</definedName>
    <definedName name="AQWE" localSheetId="7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q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r" localSheetId="11" hidden="1">{"BL2000",#N/A,FALSE,"BL2000"}</definedName>
    <definedName name="ar" hidden="1">{"BL2000",#N/A,FALSE,"BL2000"}</definedName>
    <definedName name="ARana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arc" hidden="1">#REF!</definedName>
    <definedName name="ARG">#N/A</definedName>
    <definedName name="Armada" localSheetId="3" hidden="1">{#N/A,#N/A,FALSE,"GL Balances";#N/A,#N/A,FALSE,"FRT &amp; DUTY RATIO"}</definedName>
    <definedName name="Armada" localSheetId="8" hidden="1">{#N/A,#N/A,FALSE,"GL Balances";#N/A,#N/A,FALSE,"FRT &amp; DUTY RATIO"}</definedName>
    <definedName name="Armada" localSheetId="0" hidden="1">{#N/A,#N/A,FALSE,"GL Balances";#N/A,#N/A,FALSE,"FRT &amp; DUTY RATIO"}</definedName>
    <definedName name="Armada" localSheetId="11" hidden="1">{#N/A,#N/A,FALSE,"GL Balances";#N/A,#N/A,FALSE,"FRT &amp; DUTY RATIO"}</definedName>
    <definedName name="Armada" localSheetId="5" hidden="1">{#N/A,#N/A,FALSE,"GL Balances";#N/A,#N/A,FALSE,"FRT &amp; DUTY RATIO"}</definedName>
    <definedName name="Armada" localSheetId="7" hidden="1">{#N/A,#N/A,FALSE,"GL Balances";#N/A,#N/A,FALSE,"FRT &amp; DUTY RATIO"}</definedName>
    <definedName name="Armada" localSheetId="1" hidden="1">{#N/A,#N/A,FALSE,"GL Balances";#N/A,#N/A,FALSE,"FRT &amp; DUTY RATIO"}</definedName>
    <definedName name="Armada" hidden="1">{#N/A,#N/A,FALSE,"GL Balances";#N/A,#N/A,FALSE,"FRT &amp; DUTY RATIO"}</definedName>
    <definedName name="ARTY" localSheetId="3" hidden="1">{#N/A,#N/A,FALSE,"IPEC Stair Step";#N/A,#N/A,FALSE,"Overview";#N/A,#N/A,FALSE,"Supporting Explanations"}</definedName>
    <definedName name="ARTY" localSheetId="8" hidden="1">{#N/A,#N/A,FALSE,"IPEC Stair Step";#N/A,#N/A,FALSE,"Overview";#N/A,#N/A,FALSE,"Supporting Explanations"}</definedName>
    <definedName name="ARTY" localSheetId="0" hidden="1">{#N/A,#N/A,FALSE,"IPEC Stair Step";#N/A,#N/A,FALSE,"Overview";#N/A,#N/A,FALSE,"Supporting Explanations"}</definedName>
    <definedName name="ARTY" localSheetId="11" hidden="1">{#N/A,#N/A,FALSE,"IPEC Stair Step";#N/A,#N/A,FALSE,"Overview";#N/A,#N/A,FALSE,"Supporting Explanations"}</definedName>
    <definedName name="ARTY" localSheetId="5" hidden="1">{#N/A,#N/A,FALSE,"IPEC Stair Step";#N/A,#N/A,FALSE,"Overview";#N/A,#N/A,FALSE,"Supporting Explanations"}</definedName>
    <definedName name="ARTY" localSheetId="7" hidden="1">{#N/A,#N/A,FALSE,"IPEC Stair Step";#N/A,#N/A,FALSE,"Overview";#N/A,#N/A,FALSE,"Supporting Explanations"}</definedName>
    <definedName name="ARTY" localSheetId="1" hidden="1">{#N/A,#N/A,FALSE,"IPEC Stair Step";#N/A,#N/A,FALSE,"Overview";#N/A,#N/A,FALSE,"Supporting Explanations"}</definedName>
    <definedName name="ARTY" hidden="1">{#N/A,#N/A,FALSE,"IPEC Stair Step";#N/A,#N/A,FALSE,"Overview";#N/A,#N/A,FALSE,"Supporting Explanations"}</definedName>
    <definedName name="as">#N/A</definedName>
    <definedName name="AS2DocOpenMode" hidden="1">"AS2DocumentEdit"</definedName>
    <definedName name="ASA" localSheetId="3" hidden="1">{#N/A,#N/A,FALSE,"IPEC Stair Step";#N/A,#N/A,FALSE,"Overview";#N/A,#N/A,FALSE,"Supporting Explanations"}</definedName>
    <definedName name="ASA" localSheetId="8" hidden="1">{#N/A,#N/A,FALSE,"IPEC Stair Step";#N/A,#N/A,FALSE,"Overview";#N/A,#N/A,FALSE,"Supporting Explanations"}</definedName>
    <definedName name="ASA" localSheetId="0" hidden="1">{#N/A,#N/A,FALSE,"IPEC Stair Step";#N/A,#N/A,FALSE,"Overview";#N/A,#N/A,FALSE,"Supporting Explanations"}</definedName>
    <definedName name="ASA" localSheetId="11" hidden="1">{#N/A,#N/A,FALSE,"IPEC Stair Step";#N/A,#N/A,FALSE,"Overview";#N/A,#N/A,FALSE,"Supporting Explanations"}</definedName>
    <definedName name="ASA" localSheetId="5" hidden="1">{#N/A,#N/A,FALSE,"IPEC Stair Step";#N/A,#N/A,FALSE,"Overview";#N/A,#N/A,FALSE,"Supporting Explanations"}</definedName>
    <definedName name="ASA" localSheetId="7" hidden="1">{#N/A,#N/A,FALSE,"IPEC Stair Step";#N/A,#N/A,FALSE,"Overview";#N/A,#N/A,FALSE,"Supporting Explanations"}</definedName>
    <definedName name="ASA" localSheetId="1" hidden="1">{#N/A,#N/A,FALSE,"IPEC Stair Step";#N/A,#N/A,FALSE,"Overview";#N/A,#N/A,FALSE,"Supporting Explanations"}</definedName>
    <definedName name="ASA" hidden="1">{#N/A,#N/A,FALSE,"IPEC Stair Step";#N/A,#N/A,FALSE,"Overview";#N/A,#N/A,FALSE,"Supporting Explanations"}</definedName>
    <definedName name="asaa" localSheetId="11" hidden="1">{"page-1",#N/A,FALSE,"Monthly revision to BOD";"page-2",#N/A,FALSE,"Monthly revision to BOD";"page-3",#N/A,FALSE,"Monthly revision to BOD";"page-4",#N/A,FALSE,"Monthly revision to BOD"}</definedName>
    <definedName name="asaa" hidden="1">{"page-1",#N/A,FALSE,"Monthly revision to BOD";"page-2",#N/A,FALSE,"Monthly revision to BOD";"page-3",#N/A,FALSE,"Monthly revision to BOD";"page-4",#N/A,FALSE,"Monthly revision to BOD"}</definedName>
    <definedName name="asaa_1" localSheetId="11" hidden="1">{"page-1",#N/A,FALSE,"Monthly revision to BOD";"page-2",#N/A,FALSE,"Monthly revision to BOD";"page-3",#N/A,FALSE,"Monthly revision to BOD";"page-4",#N/A,FALSE,"Monthly revision to BOD"}</definedName>
    <definedName name="asaa_1" hidden="1">{"page-1",#N/A,FALSE,"Monthly revision to BOD";"page-2",#N/A,FALSE,"Monthly revision to BOD";"page-3",#N/A,FALSE,"Monthly revision to BOD";"page-4",#N/A,FALSE,"Monthly revision to BOD"}</definedName>
    <definedName name="asaa_2" localSheetId="11" hidden="1">{"page-1",#N/A,FALSE,"Monthly revision to BOD";"page-2",#N/A,FALSE,"Monthly revision to BOD";"page-3",#N/A,FALSE,"Monthly revision to BOD";"page-4",#N/A,FALSE,"Monthly revision to BOD"}</definedName>
    <definedName name="asaa_2" hidden="1">{"page-1",#N/A,FALSE,"Monthly revision to BOD";"page-2",#N/A,FALSE,"Monthly revision to BOD";"page-3",#N/A,FALSE,"Monthly revision to BOD";"page-4",#N/A,FALSE,"Monthly revision to BOD"}</definedName>
    <definedName name="ASAE" localSheetId="3" hidden="1">{#N/A,#N/A,FALSE,"IPEC Stair Step";#N/A,#N/A,FALSE,"Overview";#N/A,#N/A,FALSE,"Supporting Explanations"}</definedName>
    <definedName name="ASAE" localSheetId="8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E" localSheetId="11" hidden="1">{#N/A,#N/A,FALSE,"IPEC Stair Step";#N/A,#N/A,FALSE,"Overview";#N/A,#N/A,FALSE,"Supporting Explanations"}</definedName>
    <definedName name="ASAE" localSheetId="5" hidden="1">{#N/A,#N/A,FALSE,"IPEC Stair Step";#N/A,#N/A,FALSE,"Overview";#N/A,#N/A,FALSE,"Supporting Explanations"}</definedName>
    <definedName name="ASAE" localSheetId="7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localSheetId="3" hidden="1">{#N/A,#N/A,FALSE,"IPEC Stair Step";#N/A,#N/A,FALSE,"Overview";#N/A,#N/A,FALSE,"Supporting Explanations"}</definedName>
    <definedName name="asas" localSheetId="8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as" localSheetId="11" hidden="1">{#N/A,#N/A,FALSE,"IPEC Stair Step";#N/A,#N/A,FALSE,"Overview";#N/A,#N/A,FALSE,"Supporting Explanations"}</definedName>
    <definedName name="asas" localSheetId="5" hidden="1">{#N/A,#N/A,FALSE,"IPEC Stair Step";#N/A,#N/A,FALSE,"Overview";#N/A,#N/A,FALSE,"Supporting Explanations"}</definedName>
    <definedName name="asas" localSheetId="7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c" hidden="1">#REF!</definedName>
    <definedName name="ASD">"チェック 67"</definedName>
    <definedName name="asdasdasda" hidden="1">#REF!</definedName>
    <definedName name="asdd" localSheetId="11" hidden="1">{"INCPRE2000",#N/A,FALSE,"BL2000"}</definedName>
    <definedName name="asdd" hidden="1">{"INCPRE2000",#N/A,FALSE,"BL2000"}</definedName>
    <definedName name="asdd_1" localSheetId="11" hidden="1">{"INCPRE2000",#N/A,FALSE,"BL2000"}</definedName>
    <definedName name="asdd_1" hidden="1">{"INCPRE2000",#N/A,FALSE,"BL2000"}</definedName>
    <definedName name="asdd_2" localSheetId="11" hidden="1">{"INCPRE2000",#N/A,FALSE,"BL2000"}</definedName>
    <definedName name="asdd_2" hidden="1">{"INCPRE2000",#N/A,FALSE,"BL2000"}</definedName>
    <definedName name="asdf" localSheetId="11" hidden="1">{"RES-2000",#N/A,FALSE,"BL2000";"A1-2000",#N/A,FALSE,"BL2000";"A2-2000",#N/A,FALSE,"BL2000"}</definedName>
    <definedName name="asdf" hidden="1">{"RES-2000",#N/A,FALSE,"BL2000";"A1-2000",#N/A,FALSE,"BL2000";"A2-2000",#N/A,FALSE,"BL2000"}</definedName>
    <definedName name="asdf_1" localSheetId="11" hidden="1">{"RES-2000",#N/A,FALSE,"BL2000";"A1-2000",#N/A,FALSE,"BL2000";"A2-2000",#N/A,FALSE,"BL2000"}</definedName>
    <definedName name="asdf_1" hidden="1">{"RES-2000",#N/A,FALSE,"BL2000";"A1-2000",#N/A,FALSE,"BL2000";"A2-2000",#N/A,FALSE,"BL2000"}</definedName>
    <definedName name="asdf_2" localSheetId="11" hidden="1">{"RES-2000",#N/A,FALSE,"BL2000";"A1-2000",#N/A,FALSE,"BL2000";"A2-2000",#N/A,FALSE,"BL2000"}</definedName>
    <definedName name="asdf_2" hidden="1">{"RES-2000",#N/A,FALSE,"BL2000";"A1-2000",#N/A,FALSE,"BL2000";"A2-2000",#N/A,FALSE,"BL2000"}</definedName>
    <definedName name="ASDF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GAS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GHJKL" localSheetId="3" hidden="1">{#N/A,#N/A,FALSE,"IPEC Stair Step";#N/A,#N/A,FALSE,"Overview";#N/A,#N/A,FALSE,"Supporting Explanations"}</definedName>
    <definedName name="ASDFGHJKL" localSheetId="8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FGHJKL" localSheetId="11" hidden="1">{#N/A,#N/A,FALSE,"IPEC Stair Step";#N/A,#N/A,FALSE,"Overview";#N/A,#N/A,FALSE,"Supporting Explanations"}</definedName>
    <definedName name="ASDFGHJKL" localSheetId="5" hidden="1">{#N/A,#N/A,FALSE,"IPEC Stair Step";#N/A,#N/A,FALSE,"Overview";#N/A,#N/A,FALSE,"Supporting Explanations"}</definedName>
    <definedName name="ASDFGHJKL" localSheetId="7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localSheetId="3" hidden="1">{#N/A,#N/A,FALSE,"IPEC Stair Step";#N/A,#N/A,FALSE,"Overview";#N/A,#N/A,FALSE,"Supporting Explanations"}</definedName>
    <definedName name="ASDR" localSheetId="8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DR" localSheetId="11" hidden="1">{#N/A,#N/A,FALSE,"IPEC Stair Step";#N/A,#N/A,FALSE,"Overview";#N/A,#N/A,FALSE,"Supporting Explanations"}</definedName>
    <definedName name="ASDR" localSheetId="5" hidden="1">{#N/A,#N/A,FALSE,"IPEC Stair Step";#N/A,#N/A,FALSE,"Overview";#N/A,#N/A,FALSE,"Supporting Explanations"}</definedName>
    <definedName name="ASDR" localSheetId="7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ds" localSheetId="11" hidden="1">{"B10-2000",#N/A,FALSE,"BL2000"}</definedName>
    <definedName name="asds" hidden="1">{"B10-2000",#N/A,FALSE,"BL2000"}</definedName>
    <definedName name="asds_1" localSheetId="11" hidden="1">{"B10-2000",#N/A,FALSE,"BL2000"}</definedName>
    <definedName name="asds_1" hidden="1">{"B10-2000",#N/A,FALSE,"BL2000"}</definedName>
    <definedName name="asds_2" localSheetId="11" hidden="1">{"B10-2000",#N/A,FALSE,"BL2000"}</definedName>
    <definedName name="asds_2" hidden="1">{"B10-2000",#N/A,FALSE,"BL2000"}</definedName>
    <definedName name="ASE" hidden="1">{"'Sheet2'!$A$73:$A$74"}</definedName>
    <definedName name="asg" localSheetId="11">#REF!</definedName>
    <definedName name="asg">#REF!</definedName>
    <definedName name="ASR" localSheetId="11" hidden="1">{"SUM GER",#N/A,FALSE,"SUM GER";"SUM FRA",#N/A,FALSE,"SUM FRA";"SUM ITA",#N/A,FALSE,"SUM ITA";"SUM SPA",#N/A,FALSE,"SUM SPA";"SUM EGB",#N/A,FALSE,"SUM EGB";"SUM IND",#N/A,FALSE,"SUM IND"}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ssd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assd" hidden="1">{"BL2000",#N/A,FALSE,"BL2000";"PL2000",#N/A,FALSE,"BL2000";"PT2000",#N/A,FALSE,"BL2000";"INCPRE2000",#N/A,FALSE,"BL2000";"COMNUS2000",#N/A,FALSE,"BL2000";"COMJPN2000",#N/A,FALSE,"BL2000";"B10-2000",#N/A,FALSE,"BL2000"}</definedName>
    <definedName name="assd_1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assd_1" hidden="1">{"BL2000",#N/A,FALSE,"BL2000";"PL2000",#N/A,FALSE,"BL2000";"PT2000",#N/A,FALSE,"BL2000";"INCPRE2000",#N/A,FALSE,"BL2000";"COMNUS2000",#N/A,FALSE,"BL2000";"COMJPN2000",#N/A,FALSE,"BL2000";"B10-2000",#N/A,FALSE,"BL2000"}</definedName>
    <definedName name="assd_2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assd_2" hidden="1">{"BL2000",#N/A,FALSE,"BL2000";"PL2000",#N/A,FALSE,"BL2000";"PT2000",#N/A,FALSE,"BL2000";"INCPRE2000",#N/A,FALSE,"BL2000";"COMNUS2000",#N/A,FALSE,"BL2000";"COMJPN2000",#N/A,FALSE,"BL2000";"B10-2000",#N/A,FALSE,"BL2000"}</definedName>
    <definedName name="Assets">#REF!</definedName>
    <definedName name="ASSG_STATUS" localSheetId="11">#REF!</definedName>
    <definedName name="ASSG_STATUS">#REF!</definedName>
    <definedName name="ASSOTHAGO" localSheetId="11">#REF!</definedName>
    <definedName name="ASSOTHAGO">#REF!</definedName>
    <definedName name="ASSOTHBP1" localSheetId="11">#REF!</definedName>
    <definedName name="ASSOTHBP1">#REF!</definedName>
    <definedName name="ASSOTHDIC" localSheetId="11">#REF!</definedName>
    <definedName name="ASSOTHDIC">#REF!</definedName>
    <definedName name="ASSY" hidden="1">{#N/A,#N/A,FALSE,"단축1";#N/A,#N/A,FALSE,"단축2";#N/A,#N/A,FALSE,"단축3";#N/A,#N/A,FALSE,"장축";#N/A,#N/A,FALSE,"4WD"}</definedName>
    <definedName name="asxdg" hidden="1">{#N/A,#N/A,TRUE,"Y생산";#N/A,#N/A,TRUE,"Y판매";#N/A,#N/A,TRUE,"Y총물량";#N/A,#N/A,TRUE,"Y능력";#N/A,#N/A,TRUE,"YKD"}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2gb" localSheetId="11">#REF!</definedName>
    <definedName name="at2gb">#REF!</definedName>
    <definedName name="ataetaa">#N/A</definedName>
    <definedName name="ataetae">#N/A</definedName>
    <definedName name="ATTACH4" localSheetId="11">#REF!</definedName>
    <definedName name="ATTACH4">#REF!</definedName>
    <definedName name="Attachment">#REF!</definedName>
    <definedName name="Attachment_4_all">#REF!</definedName>
    <definedName name="atul">#N/A</definedName>
    <definedName name="AUG" localSheetId="11">#REF!</definedName>
    <definedName name="AUG">#REF!</definedName>
    <definedName name="august">#REF!</definedName>
    <definedName name="Auto">#REF!</definedName>
    <definedName name="avg.os.fy96">#REF!</definedName>
    <definedName name="awe">#REF!</definedName>
    <definedName name="awecfe" hidden="1">#REF!</definedName>
    <definedName name="awef" hidden="1">#REF!</definedName>
    <definedName name="AWEG">#N/A</definedName>
    <definedName name="AWQE" localSheetId="3" hidden="1">{#N/A,#N/A,FALSE,"IPEC Stair Step";#N/A,#N/A,FALSE,"Overview";#N/A,#N/A,FALSE,"Supporting Explanations"}</definedName>
    <definedName name="AWQE" localSheetId="8" hidden="1">{#N/A,#N/A,FALSE,"IPEC Stair Step";#N/A,#N/A,FALSE,"Overview";#N/A,#N/A,FALSE,"Supporting Explanations"}</definedName>
    <definedName name="AWQE" localSheetId="0" hidden="1">{#N/A,#N/A,FALSE,"IPEC Stair Step";#N/A,#N/A,FALSE,"Overview";#N/A,#N/A,FALSE,"Supporting Explanations"}</definedName>
    <definedName name="AWQE" localSheetId="11" hidden="1">{#N/A,#N/A,FALSE,"IPEC Stair Step";#N/A,#N/A,FALSE,"Overview";#N/A,#N/A,FALSE,"Supporting Explanations"}</definedName>
    <definedName name="AWQE" localSheetId="5" hidden="1">{#N/A,#N/A,FALSE,"IPEC Stair Step";#N/A,#N/A,FALSE,"Overview";#N/A,#N/A,FALSE,"Supporting Explanations"}</definedName>
    <definedName name="AWQE" localSheetId="7" hidden="1">{#N/A,#N/A,FALSE,"IPEC Stair Step";#N/A,#N/A,FALSE,"Overview";#N/A,#N/A,FALSE,"Supporting Explanations"}</definedName>
    <definedName name="AWQE" localSheetId="1" hidden="1">{#N/A,#N/A,FALSE,"IPEC Stair Step";#N/A,#N/A,FALSE,"Overview";#N/A,#N/A,FALSE,"Supporting Explanations"}</definedName>
    <definedName name="AWQE" hidden="1">{#N/A,#N/A,FALSE,"IPEC Stair Step";#N/A,#N/A,FALSE,"Overview";#N/A,#N/A,FALSE,"Supporting Explanations"}</definedName>
    <definedName name="AWWWWWW" localSheetId="11">#REF!</definedName>
    <definedName name="AWWWWWW">#REF!</definedName>
    <definedName name="AZAZ" localSheetId="3" hidden="1">{#N/A,#N/A,FALSE,"IPEC Stair Step";#N/A,#N/A,FALSE,"Overview";#N/A,#N/A,FALSE,"Supporting Explanations"}</definedName>
    <definedName name="AZAZ" localSheetId="8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AZAZ" localSheetId="5" hidden="1">{#N/A,#N/A,FALSE,"IPEC Stair Step";#N/A,#N/A,FALSE,"Overview";#N/A,#N/A,FALSE,"Supporting Explanations"}</definedName>
    <definedName name="AZAZ" localSheetId="7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azb" hidden="1">{"Ana1",#N/A,FALSE,"AnalisisA";"Ana2",#N/A,FALSE,"AnalisisA";"Ana3",#N/A,FALSE,"AnalisisA"}</definedName>
    <definedName name="b" localSheetId="3" hidden="1">{#N/A,#N/A,FALSE,"IPEC Stair Step";#N/A,#N/A,FALSE,"Overview";#N/A,#N/A,FALSE,"Supporting Explanations"}</definedName>
    <definedName name="b" localSheetId="8" hidden="1">{#N/A,#N/A,FALSE,"IPEC Stair Step";#N/A,#N/A,FALSE,"Overview";#N/A,#N/A,FALSE,"Supporting Explanations"}</definedName>
    <definedName name="b" localSheetId="0" hidden="1">{#N/A,#N/A,FALSE,"IPEC Stair Step";#N/A,#N/A,FALSE,"Overview";#N/A,#N/A,FALSE,"Supporting Explanations"}</definedName>
    <definedName name="b" localSheetId="11" hidden="1">{"Prior Budget Projections",#N/A,FALSE,"VT SPLIT"}</definedName>
    <definedName name="b" localSheetId="5" hidden="1">{#N/A,#N/A,FALSE,"IPEC Stair Step";#N/A,#N/A,FALSE,"Overview";#N/A,#N/A,FALSE,"Supporting Explanations"}</definedName>
    <definedName name="b" localSheetId="7" hidden="1">{#N/A,#N/A,FALSE,"IPEC Stair Step";#N/A,#N/A,FALSE,"Overview";#N/A,#N/A,FALSE,"Supporting Explanations"}</definedName>
    <definedName name="b" localSheetId="1" hidden="1">{#N/A,#N/A,FALSE,"IPEC Stair Step";#N/A,#N/A,FALSE,"Overview";#N/A,#N/A,FALSE,"Supporting Explanations"}</definedName>
    <definedName name="b" hidden="1">{#N/A,#N/A,FALSE,"IPEC Stair Step";#N/A,#N/A,FALSE,"Overview";#N/A,#N/A,FALSE,"Supporting Explanations"}</definedName>
    <definedName name="ｂ" localSheetId="11">#REF!</definedName>
    <definedName name="ｂ">#REF!</definedName>
    <definedName name="B_S">#REF!</definedName>
    <definedName name="B01再申請状態" localSheetId="11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hidden="1">{"Ana1",#N/A,FALSE,"AnalisisA";"Ana2",#N/A,FALSE,"AnalisisA";"Ana3",#N/A,FALSE,"AnalisisA"}</definedName>
    <definedName name="B02A_EXP">#REF!</definedName>
    <definedName name="B02A_Partreturn">#REF!</definedName>
    <definedName name="Ｂ１Ｘ製造計画立案詳細" localSheetId="11" hidden="1">{"Ana1",#N/A,FALSE,"AnalisisA";"Ana2",#N/A,FALSE,"AnalisisA";"Ana3",#N/A,FALSE,"AnalisisA"}</definedName>
    <definedName name="Ｂ１Ｘ製造計画立案詳細" hidden="1">{"Ana1",#N/A,FALSE,"AnalisisA";"Ana2",#N/A,FALSE,"AnalisisA";"Ana3",#N/A,FALSE,"AnalisisA"}</definedName>
    <definedName name="ba" hidden="1">{"RES-2001",#N/A,FALSE,"BL2000";"A1-2001",#N/A,FALSE,"BL2000";"A2-2001",#N/A,FALSE,"BL2000"}</definedName>
    <definedName name="baa" hidden="1">{"BL2000",#N/A,FALSE,"BL2000"}</definedName>
    <definedName name="baba" hidden="1">{#N/A,#N/A,FALSE,"IPEC Stair Step";#N/A,#N/A,FALSE,"Overview";#N/A,#N/A,FALSE,"Supporting Explanations"}</definedName>
    <definedName name="Back_Click">#N/A</definedName>
    <definedName name="Back_S_MANU" localSheetId="9">#REF!</definedName>
    <definedName name="Back_S_MANU" localSheetId="11">#REF!</definedName>
    <definedName name="Back_S_MANU">#REF!</definedName>
    <definedName name="BACKU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alance_sheet_by_account" localSheetId="11">#REF!</definedName>
    <definedName name="Balance_sheet_by_account">#REF!</definedName>
    <definedName name="BALANCEO" hidden="1">{"'Sheet2'!$A$73:$A$74"}</definedName>
    <definedName name="Balances">#REF!</definedName>
    <definedName name="BAOX1">#REF!+#REF!+#REF!+#REF!+#REF!+#REF!</definedName>
    <definedName name="BAOX2">#REF!+#REF!+#REF!+#REF!+#REF!+#REF!</definedName>
    <definedName name="BAOX3">#REF!+#REF!+#REF!+#REF!+#REF!+#REF!</definedName>
    <definedName name="BAR1_X">OFFSET(#REF!,1,1,COUNTIF(#REF!,"&lt;&gt;"&amp;"-"),1)</definedName>
    <definedName name="BAR1_Y">OFFSET(#REF!,1,1,COUNTIF(#REF!,"&lt;&gt;"&amp;"-"),1)</definedName>
    <definedName name="BAR2_X">OFFSET(#REF!,1,1,COUNTIF(#REF!,"&lt;&gt;"&amp;"-"),1)</definedName>
    <definedName name="BAR2_Y">OFFSET(#REF!,1,1,COUNTIF(#REF!,"&lt;&gt;"&amp;"-"),1)</definedName>
    <definedName name="BAR3_X">OFFSET(#REF!,1,1,COUNTIF(#REF!,"&lt;&gt;"&amp;"-"),1)</definedName>
    <definedName name="BAR3_Y">OFFSET(#REF!,1,1,COUNTIF(#REF!,"&lt;&gt;"&amp;"-"),1)</definedName>
    <definedName name="baru" hidden="1">{"CTO ACUMULADO",#N/A,FALSE,"BASE ANEXOS";"VAR ACUMULADAS",#N/A,FALSE,"BASE ANEXOS"}</definedName>
    <definedName name="BASE" localSheetId="11">#REF!,#REF!</definedName>
    <definedName name="BASE">#REF!,#REF!</definedName>
    <definedName name="BaseLessRegionalAllowance1" localSheetId="11">#REF!</definedName>
    <definedName name="BaseLessRegionalAllowance1">#REF!</definedName>
    <definedName name="BASEMIX">#REF!</definedName>
    <definedName name="BaseSalary1">#REF!</definedName>
    <definedName name="BathEuro">#REF!</definedName>
    <definedName name="BathGen">#REF!</definedName>
    <definedName name="BathRpn">#REF!</definedName>
    <definedName name="BathWon">#REF!</definedName>
    <definedName name="BathYen">#REF!</definedName>
    <definedName name="bb" localSheetId="3" hidden="1">{"CTO ACUMULADO",#N/A,FALSE,"BASE ANEXOS";"VAR ACUMULADAS",#N/A,FALSE,"BASE ANEXOS"}</definedName>
    <definedName name="bb" localSheetId="8" hidden="1">{"CTO ACUMULADO",#N/A,FALSE,"BASE ANEXOS";"VAR ACUMULADAS",#N/A,FALSE,"BASE ANEXOS"}</definedName>
    <definedName name="bb" localSheetId="0" hidden="1">{"CTO ACUMULADO",#N/A,FALSE,"BASE ANEXOS";"VAR ACUMULADAS",#N/A,FALSE,"BASE ANEXOS"}</definedName>
    <definedName name="BB" localSheetId="11">#N/A</definedName>
    <definedName name="bb" localSheetId="5" hidden="1">{"CTO ACUMULADO",#N/A,FALSE,"BASE ANEXOS";"VAR ACUMULADAS",#N/A,FALSE,"BASE ANEXOS"}</definedName>
    <definedName name="bb" localSheetId="7" hidden="1">{"CTO ACUMULADO",#N/A,FALSE,"BASE ANEXOS";"VAR ACUMULADAS",#N/A,FALSE,"BASE ANEXOS"}</definedName>
    <definedName name="bb" localSheetId="1" hidden="1">{"CTO ACUMULADO",#N/A,FALSE,"BASE ANEXOS";"VAR ACUMULADAS",#N/A,FALSE,"BASE ANEXOS"}</definedName>
    <definedName name="bb" hidden="1">{"CTO ACUMULADO",#N/A,FALSE,"BASE ANEXOS";"VAR ACUMULADAS",#N/A,FALSE,"BASE ANEXOS"}</definedName>
    <definedName name="bbb">#N/A</definedName>
    <definedName name="ｂｂｂ">#N/A</definedName>
    <definedName name="bbb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bbb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bbb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bbb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BBBB" localSheetId="11" hidden="1">{"RES-2002",#N/A,FALSE,"BL2000";"A1-2002",#N/A,FALSE,"BL2000";"A2-2002",#N/A,FALSE,"BL2000"}</definedName>
    <definedName name="bbbb" hidden="1">{"B10-2000",#N/A,FALSE,"BL2000"}</definedName>
    <definedName name="bbbb_1" localSheetId="11" hidden="1">{"B10-2000",#N/A,FALSE,"BL2000"}</definedName>
    <definedName name="bbbb_1" hidden="1">{"B10-2000",#N/A,FALSE,"BL2000"}</definedName>
    <definedName name="bbbb_2" localSheetId="11" hidden="1">{"B10-2000",#N/A,FALSE,"BL2000"}</definedName>
    <definedName name="bbbb_2" hidden="1">{"B10-2000",#N/A,FALSE,"BL2000"}</definedName>
    <definedName name="BBBBB" localSheetId="11">#REF!</definedName>
    <definedName name="BBBBB">#REF!</definedName>
    <definedName name="bbbbbb" hidden="1">{"RES-2000",#N/A,FALSE,"BL2000";"A1-2000",#N/A,FALSE,"BL2000";"A2-2000",#N/A,FALSE,"BL2000"}</definedName>
    <definedName name="bbbbbbb" localSheetId="11" hidden="1">{"Capital Spending",#N/A,FALSE,"CAP SPEND SUM"}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11" hidden="1">{"RES-2000",#N/A,FALSE,"BL2000";"A1-2000",#N/A,FALSE,"BL2000";"A2-2000",#N/A,FALSE,"BL2000"}</definedName>
    <definedName name="bbbbbbbbbbbbbb" hidden="1">{"RES-2000",#N/A,FALSE,"BL2000";"A1-2000",#N/A,FALSE,"BL2000";"A2-2000",#N/A,FALSE,"BL2000"}</definedName>
    <definedName name="BBBenchMarkValue">#REF!</definedName>
    <definedName name="bbbn">#N/A</definedName>
    <definedName name="BBBNK" localSheetId="3" hidden="1">{#N/A,#N/A,FALSE,"IPEC Stair Step";#N/A,#N/A,FALSE,"Overview";#N/A,#N/A,FALSE,"Supporting Explanations"}</definedName>
    <definedName name="BBBNK" localSheetId="8" hidden="1">{#N/A,#N/A,FALSE,"IPEC Stair Step";#N/A,#N/A,FALSE,"Overview";#N/A,#N/A,FALSE,"Supporting Explanations"}</definedName>
    <definedName name="BBBNK" localSheetId="0" hidden="1">{#N/A,#N/A,FALSE,"IPEC Stair Step";#N/A,#N/A,FALSE,"Overview";#N/A,#N/A,FALSE,"Supporting Explanations"}</definedName>
    <definedName name="BBBNK" localSheetId="11" hidden="1">{#N/A,#N/A,FALSE,"IPEC Stair Step";#N/A,#N/A,FALSE,"Overview";#N/A,#N/A,FALSE,"Supporting Explanations"}</definedName>
    <definedName name="BBBNK" localSheetId="5" hidden="1">{#N/A,#N/A,FALSE,"IPEC Stair Step";#N/A,#N/A,FALSE,"Overview";#N/A,#N/A,FALSE,"Supporting Explanations"}</definedName>
    <definedName name="BBBNK" localSheetId="7" hidden="1">{#N/A,#N/A,FALSE,"IPEC Stair Step";#N/A,#N/A,FALSE,"Overview";#N/A,#N/A,FALSE,"Supporting Explanations"}</definedName>
    <definedName name="BBBNK" localSheetId="1" hidden="1">{#N/A,#N/A,FALSE,"IPEC Stair Step";#N/A,#N/A,FALSE,"Overview";#N/A,#N/A,FALSE,"Supporting Explanations"}</definedName>
    <definedName name="BBBNK" hidden="1">{#N/A,#N/A,FALSE,"IPEC Stair Step";#N/A,#N/A,FALSE,"Overview";#N/A,#N/A,FALSE,"Supporting Explanations"}</definedName>
    <definedName name="bbe" hidden="1">{"RES-2002",#N/A,FALSE,"BL2000";"A1-2002",#N/A,FALSE,"BL2000";"A2-2002",#N/A,FALSE,"BL2000"}</definedName>
    <definedName name="BBHU" localSheetId="3" hidden="1">{#N/A,#N/A,FALSE,"IPEC Stair Step";#N/A,#N/A,FALSE,"Overview";#N/A,#N/A,FALSE,"Supporting Explanations"}</definedName>
    <definedName name="BBHU" localSheetId="8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BHU" localSheetId="11" hidden="1">{#N/A,#N/A,FALSE,"IPEC Stair Step";#N/A,#N/A,FALSE,"Overview";#N/A,#N/A,FALSE,"Supporting Explanations"}</definedName>
    <definedName name="BBHU" localSheetId="5" hidden="1">{#N/A,#N/A,FALSE,"IPEC Stair Step";#N/A,#N/A,FALSE,"Overview";#N/A,#N/A,FALSE,"Supporting Explanations"}</definedName>
    <definedName name="BBHU" localSheetId="7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BRTY" localSheetId="11">#REF!</definedName>
    <definedName name="BBRTY">#REF!</definedName>
    <definedName name="BBValues" localSheetId="11">#REF!</definedName>
    <definedName name="BBValues">#REF!</definedName>
    <definedName name="BD">OFFSET(#REF!,2,0,COUNTA(#REF!),COUNTA(#REF!))</definedName>
    <definedName name="bdfg" hidden="1">#REF!</definedName>
    <definedName name="BDGT605">#REF!</definedName>
    <definedName name="BDGT618">#REF!</definedName>
    <definedName name="BDGT900">#REF!</definedName>
    <definedName name="BEBI" hidden="1">{#N/A,#N/A,FALSE,"IPEC Stair Step";#N/A,#N/A,FALSE,"Overview";#N/A,#N/A,FALSE,"Supporting Explanations"}</definedName>
    <definedName name="BenchmarkAdjustValue">#REF!</definedName>
    <definedName name="BenchMarkListPrice">#REF!</definedName>
    <definedName name="BenchMarkValue">#REF!</definedName>
    <definedName name="BEx00007GGO1W8OIS7CR2LYIZ8P7" hidden="1">#REF!</definedName>
    <definedName name="BEx000GC3X28VG1SCZG0426QDLL5" hidden="1">#REF!</definedName>
    <definedName name="BEx0017DGUEDPCFJUPUZOOLJCS2B" hidden="1">#REF!</definedName>
    <definedName name="BEx001CNWHJ5RULCSFM36ZCGJ1UH" hidden="1">#REF!</definedName>
    <definedName name="BEx001SXM7AUZBFDLM0XAHL1MZ29" hidden="1">#REF!</definedName>
    <definedName name="BEx0023Q8MAXHA9CRMJBTZ0N75T3" hidden="1">#REF!</definedName>
    <definedName name="BEx004791UAJIJSN57OT7YBLNP82" hidden="1">#REF!</definedName>
    <definedName name="BEx004Y5JJQAVG44UNSW46N5DOY2" hidden="1">#REF!</definedName>
    <definedName name="BEx006G40L1FK2B1X9QK4JDKQK8N" hidden="1">#REF!</definedName>
    <definedName name="BEx007HXRE3NMMLXD7C8G0S9AEH7" hidden="1">#REF!</definedName>
    <definedName name="BEx007HY1MTMZBTIQWVPNY97I7C5" hidden="1">#REF!</definedName>
    <definedName name="BEx007SQ8WEP7JIK70F91LJSOSY1" hidden="1">#REF!</definedName>
    <definedName name="BEx008EBOZJQA2RHSMOJ9HJAY139" hidden="1">#REF!</definedName>
    <definedName name="BEx008P2NVFDLBHL7IZ5WTMVOQ1F" hidden="1">#REF!</definedName>
    <definedName name="BEx009G00IN0JUIAQ4WE9NHTMQE2" hidden="1">#REF!</definedName>
    <definedName name="BEx00CADUBG8GERZGCCL4XSD15RY" hidden="1">#REF!</definedName>
    <definedName name="BEx00CLCV0452N7JSH3Z3NJOYHE3" hidden="1">#REF!</definedName>
    <definedName name="BEx00DC8I74MYE6HFUH3CYZITONP" hidden="1">#REF!</definedName>
    <definedName name="BEx00DXTY2JDVGWQKV8H7FG4SV30" hidden="1">#REF!</definedName>
    <definedName name="BEx00GHLTYRH5N2S6P78YW1CD30N" hidden="1">#REF!</definedName>
    <definedName name="BEx00GXRVK9PW06D2FL9PEQA5IS9" hidden="1">#REF!</definedName>
    <definedName name="BEx00HOSZBB5PTK9YFG62J3ZR84S" hidden="1">#REF!</definedName>
    <definedName name="BEx00I4W285G4OQGQWCQXX603ZXW" hidden="1">#REF!</definedName>
    <definedName name="BEx00IFPIQ79XGWUFQ4TSQEPJ7YK" hidden="1">#REF!</definedName>
    <definedName name="BEx00JC31DY11L45SEU4B10BIN6W" hidden="1">#REF!</definedName>
    <definedName name="BEx00KZHZBHP3TDV1YMX4B19B95O" hidden="1">#REF!</definedName>
    <definedName name="BEx00MXJ5M1LTQ8QQN4J975EOB3T" hidden="1">#REF!</definedName>
    <definedName name="BEx00OFGKVRA6B7B4BXJUODVA30S" hidden="1">#REF!</definedName>
    <definedName name="BEx00OQ9TPA8K7XIJ4EMZ2PTXJ9A" hidden="1">#REF!</definedName>
    <definedName name="BEx00QIZQOZ2EYB13PNZJPNHFTM7" hidden="1">#REF!</definedName>
    <definedName name="BEx00SMIZHQCZ0NN3PQSB3QB3HVV" hidden="1">#REF!</definedName>
    <definedName name="BEx00TIW0NM0GJ2HXS28XG4U8VON" localSheetId="2" hidden="1">Cal [0]!YTD Retail sales [0]!vs #REF!</definedName>
    <definedName name="BEx00TIW0NM0GJ2HXS28XG4U8VON" localSheetId="9" hidden="1">#N/A</definedName>
    <definedName name="BEx00TIW0NM0GJ2HXS28XG4U8VON" localSheetId="5" hidden="1">Cal [0]!YTD Retail sales [0]!vs #REF!</definedName>
    <definedName name="BEx00TIW0NM0GJ2HXS28XG4U8VON" localSheetId="7" hidden="1">Cal [0]!YTD Retail sales [0]!vs #REF!</definedName>
    <definedName name="BEx00TIW0NM0GJ2HXS28XG4U8VON" hidden="1">Cal [0]!YTD Retail sales [0]!vs #REF!</definedName>
    <definedName name="BEx00V65PHYUZ4WH9LGPR6AHVZW4" hidden="1">#REF!</definedName>
    <definedName name="BEx00WZ0YCQXOIPPB325YQD3X8LN" hidden="1">#REF!</definedName>
    <definedName name="BEx012D9LVP5MCIC89I744FIW254" hidden="1">#REF!</definedName>
    <definedName name="BEx014WWZKJVYMVS8WPAXFWYRZWF" hidden="1">#REF!</definedName>
    <definedName name="BEx01ALVQELFQQL0HBAXSDAB17PG" hidden="1">#REF!</definedName>
    <definedName name="BEx01DB0MJM0YMKPIL4L3Q50U3D4" hidden="1">#REF!</definedName>
    <definedName name="BEx01E7EWQ941MS4Z1UO6SSJCGDR" hidden="1">#REF!</definedName>
    <definedName name="BEx01GLNVE4RHDJJ84QQSI725T0N" hidden="1">#REF!</definedName>
    <definedName name="BEx01HY6E3GJ66ABU5ABN26V6Q13" hidden="1">#REF!</definedName>
    <definedName name="BEx01J00L49YO7W7HDN6WTKHJ7YX" hidden="1">#REF!</definedName>
    <definedName name="BEx01OJK1IM8AV2VG709V6Q8TRI9" hidden="1">#REF!</definedName>
    <definedName name="BEx01PLEA8XSWSYSZ48UU6MV4YSP" hidden="1">#REF!</definedName>
    <definedName name="BEx01PW5YQKEGAR8JDDI5OARYXDF" hidden="1">#REF!</definedName>
    <definedName name="BEx01TSG28OF6SMBRF4KO5BPNRNU" hidden="1">#REF!</definedName>
    <definedName name="BEx01W1BPB2P3Z6HGWEFS6VT0QS5" hidden="1">#REF!</definedName>
    <definedName name="BEx01XJ94SHJ1YQ7ORPW0RQGKI2H" hidden="1">#REF!</definedName>
    <definedName name="BEx021FIDCTH79ZEW99OC46O9KIP" hidden="1">#REF!</definedName>
    <definedName name="BEx026IWV7BEOI978YE6GOIV6A8O" hidden="1">#REF!</definedName>
    <definedName name="BEx0274HLWDJBGJWCT8COSPVJAW7" hidden="1">#REF!</definedName>
    <definedName name="BEx02AVGOF7EHX4WM8F47CXA5PX8" hidden="1">#REF!</definedName>
    <definedName name="BEx02EBG2D2IPZXTG5C2USW6YDU8" hidden="1">#REF!</definedName>
    <definedName name="BEx02EBHFV4BAEGOPX0AHABUFQZK" hidden="1">#REF!</definedName>
    <definedName name="BEx02I7R4FK9R5G5P0HTI8GSFNHO" hidden="1">#REF!</definedName>
    <definedName name="BEx02III9AJ79RO1J4VDO6FN97DK" hidden="1">#REF!</definedName>
    <definedName name="BEx02KM1UW62W56QPFX0PUKAUL5C" hidden="1">#REF!</definedName>
    <definedName name="BEx02LT6XCKKOJ5Y3QG43UGTW5F5" hidden="1">#REF!</definedName>
    <definedName name="BEx02PPGAE6ZWE9DQK8XLR6O5SM6" hidden="1">#REF!</definedName>
    <definedName name="BEx02Q08R9G839Q4RFGG9026C7PX" hidden="1">#REF!</definedName>
    <definedName name="BEx02QB1U3VVCZN4250C5UQZMRMS" hidden="1">#REF!</definedName>
    <definedName name="BEx02SEL3Z1QWGAHXDPUA9WLTTPS" hidden="1">#REF!</definedName>
    <definedName name="BEx02T05YIDWW3I82CXP0IXX7006" hidden="1">#REF!</definedName>
    <definedName name="BEx02Y3KJZH5BGDM9QEZ1PVVI114" hidden="1">#REF!</definedName>
    <definedName name="BEx02ZLITJWIYTDE3J1F4OFQLTSV" hidden="1">#REF!</definedName>
    <definedName name="BEx0313GRLLASDTVPW5DHTXHE74M" hidden="1">#REF!</definedName>
    <definedName name="BEx03CS9WPQZOSR6H59XNV873WYO" hidden="1">#REF!</definedName>
    <definedName name="BEx03QVDO0VFIL78N3RKRK4VI6KQ" hidden="1">#REF!</definedName>
    <definedName name="BEx03SYWUH4ED05MZF1REHYT1ZU3" hidden="1">#REF!</definedName>
    <definedName name="BEx03TKIDRHCWVB3842Z2JEKAWUY" hidden="1">#REF!</definedName>
    <definedName name="BEx1EC7XMU5DHLOG8R96B658VSZ8" hidden="1">#REF!</definedName>
    <definedName name="BEx1EE0ORZVLIWP9KWDIM3RJUZVM" hidden="1">#REF!</definedName>
    <definedName name="BEx1F0SOZ3H5XUHXD7O01TCR8T6J" hidden="1">#REF!</definedName>
    <definedName name="BEx1F1E8Y1XMHDI6JFV2W3S8B0O1" hidden="1">#REF!</definedName>
    <definedName name="BEx1F9HL824UCNCVZ2U62J4KZCX8" hidden="1">#REF!</definedName>
    <definedName name="BEx1FEVSJKTI1Q1Z874QZVFSJSVA" hidden="1">#REF!</definedName>
    <definedName name="BEx1FGDRUHHLI1GBHELT4PK0LY4V" hidden="1">#REF!</definedName>
    <definedName name="BEx1FHVP4MUXEY35CFK83DXFUPNS" hidden="1">#REF!</definedName>
    <definedName name="BEx1FJZ7GKO99IYTP6GGGF7EUL3Z" hidden="1">#REF!</definedName>
    <definedName name="BEx1FYD4DPT0LR9V6F2Y6KN66NUV" hidden="1">#REF!</definedName>
    <definedName name="BEx1FZV2CM77TBH1R6YYV9P06KA2" hidden="1">#REF!</definedName>
    <definedName name="BEx1G59AY8195JTUM6P18VXUFJ3E" hidden="1">#REF!</definedName>
    <definedName name="BEx1G9GCU9PWLT88E9O2PUUIWS3X" hidden="1">#REF!</definedName>
    <definedName name="BEx1GB949VUMYFFCNC4QDRP1AF8C" hidden="1">#REF!</definedName>
    <definedName name="BEx1GBUNG1CBQJWN35LHR8IW1JC1" hidden="1">#REF!</definedName>
    <definedName name="BEx1GCG8CHS2AV07PGEUFUO9Y6Y4" hidden="1">#REF!</definedName>
    <definedName name="BEx1GFG4YEJB16G4HRDLZ7Q72GOY" hidden="1">#REF!</definedName>
    <definedName name="BEx1GLAHL28466KPQCY3EZAX8N50" hidden="1">#REF!</definedName>
    <definedName name="BEx1GQJDDOE6QHQVUW55NYGX8LJE" hidden="1">#REF!</definedName>
    <definedName name="BEx1GS1AJK4P3HCQD05L0S9OU1SF" hidden="1">#REF!</definedName>
    <definedName name="BEx1GVMRHFXUP6XYYY9NR12PV5TF" hidden="1">#REF!</definedName>
    <definedName name="BEx1H40VY2P1ZM0XMR20OAMJSK8C" hidden="1">#REF!</definedName>
    <definedName name="BEx1H6KIT7BHUH6MDDWC935V9N47" hidden="1">#REF!</definedName>
    <definedName name="BEx1H9F3GUI7H9JU5NM76GZ544DS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WNWPLNXICOTP90TKQVVE4E" hidden="1">#REF!</definedName>
    <definedName name="BEx1HI9C0G9162BHK12TLA20B0RC" hidden="1">#REF!</definedName>
    <definedName name="BEx1HIPLJZABY0EMUOTZN0EQMDPU" hidden="1">#REF!</definedName>
    <definedName name="BEx1HL98LXOTUN3S6LRE9DOLK62P" hidden="1">#REF!</definedName>
    <definedName name="BEx1HO94JIRX219MPWMB5E5XZ04X" hidden="1">#REF!</definedName>
    <definedName name="BEx1HPWJRP1LOPSY4X1MDB9C82WU" hidden="1">#REF!</definedName>
    <definedName name="BEx1HQNF6KHM21E3XLW0NMSSEI9S" hidden="1">#REF!</definedName>
    <definedName name="BEx1HSLG68XN2WNC8ES4FMAKUR5E" hidden="1">#REF!</definedName>
    <definedName name="BEx1HSLNWIW4S97ZBYY7I7M5YVH4" hidden="1">#REF!</definedName>
    <definedName name="BEx1HT71IX5EE43FO2MAIKEVQE1S" hidden="1">#REF!</definedName>
    <definedName name="BEx1HU3ERRJE5GZ7LF4L0FYE3HFG" hidden="1">#REF!</definedName>
    <definedName name="BEx1HUUI9I587AOPRWY9VNXEW4HP" hidden="1">#REF!</definedName>
    <definedName name="BEx1HVG21MT14JIR7RNMMJ8SYIX4" hidden="1">#REF!</definedName>
    <definedName name="BEx1HW1NP6R6WG03PBVZGPST8STT" hidden="1">#REF!</definedName>
    <definedName name="BEx1HWN7K3AFFN1RPF4MO10Q3MVN" hidden="1">#REF!</definedName>
    <definedName name="BEx1HWN8QRKFISA1MN8CNMI04P4N" hidden="1">#REF!</definedName>
    <definedName name="BEx1HWY17F5WP8WXOE5T00M4BSE5" hidden="1">#REF!</definedName>
    <definedName name="BEx1I2SBOMHTPKV9X7JMG2KZ4ACP" hidden="1">#REF!</definedName>
    <definedName name="BEx1I3DWJSV5P4HH9HIZ6ELD8F8Q" hidden="1">#REF!</definedName>
    <definedName name="BEx1I4FQUG9TKC3WI4PL3YZEW5XC" hidden="1">#REF!</definedName>
    <definedName name="BEx1I4QKTILCKZUSOJCVZN7SNHL5" hidden="1">#REF!</definedName>
    <definedName name="BEx1I56SCAA2T1N9GEBGY5G2J7WO" hidden="1">#REF!</definedName>
    <definedName name="BEx1I7KYO65IK6NXGS87GU5KPRRR" hidden="1">#REF!</definedName>
    <definedName name="BEx1I8XKP8C15GXFY26EVA5TV5UF" hidden="1">#REF!</definedName>
    <definedName name="BEx1I9J5SQ98H1XLQAUVEOWLMVX0" hidden="1">#REF!</definedName>
    <definedName name="BEx1IAKTYAAP3ITWY42GQMCJPYYI" hidden="1">#REF!</definedName>
    <definedName name="BEx1IBBXRRDZMUKJQQ7JQSHBJL0G" hidden="1">#REF!</definedName>
    <definedName name="BEx1IDKQJCDO26UQCUE2N5UQ7JK3" hidden="1">#REF!</definedName>
    <definedName name="BEx1IDKQOODMNANLO83VQNASFIOG" hidden="1">#REF!</definedName>
    <definedName name="BEx1IE0ZP7RIFM9FI24S9I6AAJ14" hidden="1">#REF!</definedName>
    <definedName name="BEx1IG9UWHR4RRWZAZOUCTT5G3V0" hidden="1">#REF!</definedName>
    <definedName name="BEx1IGQ5B697MNDOE06MVSR0H58E" hidden="1">#REF!</definedName>
    <definedName name="BEx1IKRPW8MLB9Y485M1TL2IT9SH" hidden="1">#REF!</definedName>
    <definedName name="BEx1IKX68NKXHS5WJC27GTYC9MX5" hidden="1">#REF!</definedName>
    <definedName name="BEx1IL2HZVN79Z6YTRI0SXALIPVX" hidden="1">#REF!</definedName>
    <definedName name="BEx1IL7Z48UQNYS53W3EJSAL5GN9" hidden="1">#REF!</definedName>
    <definedName name="BEx1IOINFACC1TQLGEPWDASAMC5B" hidden="1">#REF!</definedName>
    <definedName name="BEx1IOINYX0ET58QJXP5YX7YOOHX" hidden="1">#REF!</definedName>
    <definedName name="BEx1IRTBVNU6NKUTA2FDJVHOOCDG" hidden="1">#REF!</definedName>
    <definedName name="BEx1ITRDHYHT7LP2C04DGZE05EH5" hidden="1">#REF!</definedName>
    <definedName name="BEx1IUCYJBM8OYGMYBA49ZZE8WGE" hidden="1">#REF!</definedName>
    <definedName name="BEx1IW08KBSVN6G3MKCDBA3S4CG1" hidden="1">#REF!</definedName>
    <definedName name="BEx1IXIBHFNN92236Q9FEAFJD371" hidden="1">#REF!</definedName>
    <definedName name="BEx1IYEKQMY71B1MD2I9HD9AXJQ2" hidden="1">#REF!</definedName>
    <definedName name="BEx1J0CSSHDJGBJUHVOEMCF2P4DL" hidden="1">#REF!</definedName>
    <definedName name="BEx1J0I9BQ55A152Q7O55LG9ZV0Z" hidden="1">#REF!</definedName>
    <definedName name="BEx1J2012RAD6H9GDWKDTR1SF6TF" hidden="1">#REF!</definedName>
    <definedName name="BEx1J5WGGUCRMRK3E1LTW2QJD0WD" hidden="1">#REF!</definedName>
    <definedName name="BEx1J7E8VCGLPYU82QXVUG5N3ZAI" hidden="1">#REF!</definedName>
    <definedName name="BEx1J7JPNC5DGM7A5SSZ2MPJBGPK" hidden="1">#REF!</definedName>
    <definedName name="BEx1JDJJ5M2L4WYHCP3H66L3ULSJ" hidden="1">#REF!</definedName>
    <definedName name="BEx1JFHQL9MICJN9U2UD5F925BMR" hidden="1">#REF!</definedName>
    <definedName name="BEx1JGE2YQWH8S25USOY08XVGO0D" hidden="1">#REF!</definedName>
    <definedName name="BEx1JH500Q0SR0JE0WNC3D17ELO2" hidden="1">#REF!</definedName>
    <definedName name="BEx1JI6O0B0HP9QPZM38WUEMBOSQ" hidden="1">#REF!</definedName>
    <definedName name="BEx1JJ8J29MH9DB54QNF2W54XEOK" hidden="1">#REF!</definedName>
    <definedName name="BEx1JJJC9T1W7HY4V7HP1S1W4JO1" hidden="1">#REF!</definedName>
    <definedName name="BEx1JKKZSJ7DI4PTFVI9VVFMB1X2" hidden="1">#REF!</definedName>
    <definedName name="BEx1JKVXYA3101M3WZO23ZYMWXP6" hidden="1">#REF!</definedName>
    <definedName name="BEx1JOHES3XWGURDY28EHNQ641TM" hidden="1">#REF!</definedName>
    <definedName name="BEx1JRRXFC6XJYQDYK6K84NAQB2T" hidden="1">#REF!</definedName>
    <definedName name="BEx1JRXFRNRVAY5KK08B3ZFXYP6N" hidden="1">#REF!</definedName>
    <definedName name="BEx1JT4K1Y8QVFM35B3XQKUN2783" hidden="1">#REF!</definedName>
    <definedName name="BEx1JUBQFRVMASSFK4B3V0AD7YP9" hidden="1">#REF!</definedName>
    <definedName name="BEx1JUMJ0HEY9UPPIQ2LCQNSNXC5" hidden="1">#REF!</definedName>
    <definedName name="BEx1JVO6Z7N8LFAV5M6YHN6XGGK4" hidden="1">#REF!</definedName>
    <definedName name="BEx1JWQ0ZU21175D1N1ZO2UGHP0W" hidden="1">#REF!</definedName>
    <definedName name="BEx1JXBM5W4YRWNQ0P95QQS6JWD6" hidden="1">#REF!</definedName>
    <definedName name="BEx1JXX6LA3S1EWYSBMZ88XEX34W" hidden="1">#REF!</definedName>
    <definedName name="BEx1JZF4PQ74N84UHJLDWC9HJDNX" hidden="1">#REF!</definedName>
    <definedName name="BEx1K2KD280HX6WWYXOU9I1T6O2B" hidden="1">#REF!</definedName>
    <definedName name="BEx1K35Y1NZ3V7AI6R5BRJ4KXLT8" hidden="1">#REF!</definedName>
    <definedName name="BEx1KC5MY40F001I570XNLMVZLVE" hidden="1">#REF!</definedName>
    <definedName name="BEx1KCGEOY5X2BU09TI3IMWP6W0Y" hidden="1">#REF!</definedName>
    <definedName name="BEx1KDYDHPYHBN0GKJ6I4Z3TLZKX" hidden="1">#REF!</definedName>
    <definedName name="BEx1KEUREVZF5Y7AC3FGLS2OLY6L" hidden="1">#REF!</definedName>
    <definedName name="BEx1KFR3GUGQEQ8PZOFP6ROTTS6D" hidden="1">#REF!</definedName>
    <definedName name="BEx1KGY9QEHZ9QSARMQUTQKRK4UX" hidden="1">#REF!</definedName>
    <definedName name="BEx1KHJU8CM864F0LIPCJ74O1MNC" hidden="1">#REF!</definedName>
    <definedName name="BEx1KHJV3I2MVTNUR2C5IOEJXTWW" hidden="1">#REF!</definedName>
    <definedName name="BEx1KKP1ELIF2UII2FWVGL7M1X7J" hidden="1">#REF!</definedName>
    <definedName name="BEx1KMSPQAOH7E4UP5I1WYUNO5GG" hidden="1">#REF!</definedName>
    <definedName name="BEx1KNUF6SMIIA7L5I8BUFTZFEZZ" hidden="1">#REF!</definedName>
    <definedName name="BEx1KOFZMTLWT1WBOJ7YKNAZA1BM" hidden="1">#REF!</definedName>
    <definedName name="BEx1KOG00OWBYUWLUNJOJQAZ8PXU" hidden="1">#REF!</definedName>
    <definedName name="BEx1KSXVK2FOW06FU6AGE6J9BNFI" hidden="1">#REF!</definedName>
    <definedName name="BEx1KTU7LT7KD06MC56193XPVVWZ" hidden="1">#REF!</definedName>
    <definedName name="BEx1KTU7XZ14LB9QBC2L92602I3H" hidden="1">#REF!</definedName>
    <definedName name="BEx1KUL4F93OV2W64JZR7F38R6ZX" hidden="1">#REF!</definedName>
    <definedName name="BEx1KUVWMB0QCWA3RBE4CADFVRIS" hidden="1">#REF!</definedName>
    <definedName name="BEx1KVSAGHJNI4S4CNMNJ9QDUPAA" hidden="1">#REF!</definedName>
    <definedName name="BEx1KYSBRUU2IJ0MY9SREBPTX3DI" hidden="1">#REF!</definedName>
    <definedName name="BEx1L0A5PEP5T1NUYEDY1MAC0LHC" hidden="1">#REF!</definedName>
    <definedName name="BEx1L0VQ57ZU074MN86O5CF8K6BD" hidden="1">#REF!</definedName>
    <definedName name="BEx1L28C9HG2HF6XC54QIP1WQXJF" hidden="1">#REF!</definedName>
    <definedName name="BEx1L2OG1SDFK2TPXELJ77YP4NI2" hidden="1">#REF!</definedName>
    <definedName name="BEx1L3VKEMZYIBGIPZGB5HTSX0H6" hidden="1">#REF!</definedName>
    <definedName name="BEx1L4RZASRW0G68KB42Z2MLT928" hidden="1">#REF!</definedName>
    <definedName name="BEx1L6Q60MWRDJB4L20LK0XPA0Z2" hidden="1">#REF!</definedName>
    <definedName name="BEx1L8O8KN73VK5IJ2ZS9NEH2BLQ" hidden="1">#REF!</definedName>
    <definedName name="BEx1LA0UX0J9OV0YS1FB79DXYKD5" hidden="1">#REF!</definedName>
    <definedName name="BEx1LA0VQ16SB85RQ5H5EY7CMYHT" hidden="1">#REF!</definedName>
    <definedName name="BEx1LD63FP2Z4BR9TKSHOZW9KKZ5" hidden="1">#REF!</definedName>
    <definedName name="BEx1LDMB9RW982DUILM2WPT5VWQ3" hidden="1">#REF!</definedName>
    <definedName name="BEx1LIESZL9UFGRNOIAWH2OXRDVK" hidden="1">#REF!</definedName>
    <definedName name="BEx1LJ5VRXT0UVDLIYTGZNFV6M23" hidden="1">#REF!</definedName>
    <definedName name="BEx1LJM4M2R31RB9YRXBTIP8YIYI" hidden="1">#REF!</definedName>
    <definedName name="BEx1LJRGAIYLOEZVDADQP6PR4R1B" hidden="1">#REF!</definedName>
    <definedName name="BEx1LMWTX6DB1WIHZAZRC06SONDX" hidden="1">#REF!</definedName>
    <definedName name="BEx1LNCY8OL8K34N2GF0YBVLGI5C" hidden="1">#REF!</definedName>
    <definedName name="BEx1LNYICJQ83E0W9MUZ016KIZHJ" hidden="1">#REF!</definedName>
    <definedName name="BEx1LQ21LK5HERBBCEI306IK3JDI" hidden="1">#REF!</definedName>
    <definedName name="BEx1LRPGDQCOEMW8YT80J1XCDCIV" hidden="1">#REF!</definedName>
    <definedName name="BEx1LRUSJW4JG54X07QWD9R27WV9" hidden="1">#REF!</definedName>
    <definedName name="BEx1LTYB87HIUF9ZFQ3WBCQRYXEK" hidden="1">#REF!</definedName>
    <definedName name="BEx1LV053HTUX97S1WAZE0QKA7KD" hidden="1">#REF!</definedName>
    <definedName name="BEx1LV068GNE7H591JJOXJJHC7X0" hidden="1">#REF!</definedName>
    <definedName name="BEx1LWNEYBATVGEVGWX2W61M07JF" hidden="1">#REF!</definedName>
    <definedName name="BEx1LWSWTZPCHX04B1K2HTG3YU7I" hidden="1">#REF!</definedName>
    <definedName name="BEx1LYAOE71WMMD1Q4WKQORDLT9J" hidden="1">#REF!</definedName>
    <definedName name="BEx1LZNB0DQ7RRCT7VVBA7D8HUHS" hidden="1">#REF!</definedName>
    <definedName name="BEx1M1W5DSBG5D10E0SSNQ1SD66I" hidden="1">#REF!</definedName>
    <definedName name="BEx1M1W5I1X4OSUL6LFH5F5FMQ0Y" hidden="1">#REF!</definedName>
    <definedName name="BEx1M1WBK5T0LP1AK2JYV6W87ID6" hidden="1">#REF!</definedName>
    <definedName name="BEx1M51HHDYGIT8PON7U8ICL2S95" hidden="1">#REF!</definedName>
    <definedName name="BEx1M5HRW2G0P2HFW5VG1LVPCFVZ" hidden="1">#REF!</definedName>
    <definedName name="BEx1M5SER9BMCQ3HKXVYM3K66N3Z" hidden="1">#REF!</definedName>
    <definedName name="BEx1M8MZML2H9UKD20E4Q04IDIIK" hidden="1">#REF!</definedName>
    <definedName name="BEx1MBMUSUYYWX7X5BQ0WIQP0P71" hidden="1">#REF!</definedName>
    <definedName name="BEx1MCZC9L0RB3966WOGWFP1AF4E" hidden="1">#REF!</definedName>
    <definedName name="BEx1MGFIHDB4LQIIBFG27VGE8SJ7" hidden="1">#REF!</definedName>
    <definedName name="BEx1MKH3MHPNKR96PRT8ZRM3X4JP" hidden="1">#REF!</definedName>
    <definedName name="BEx1MQ0S7HX7EF8ZPFD3MFDHVO35" hidden="1">#REF!</definedName>
    <definedName name="BEx1MRTKCPTQCZBRNP7P33GL299G" hidden="1">#REF!</definedName>
    <definedName name="BEx1MTBGGTYAX2P9JA7QUJIHCRTM" hidden="1">#REF!</definedName>
    <definedName name="BEx1MTRKKVCHOZ0YGID6HZ49LJTO" hidden="1">#REF!</definedName>
    <definedName name="BEx1MXNU9NGKOTWKBCR2DPNTZF5N" hidden="1">#REF!</definedName>
    <definedName name="BEx1MYK7C3DP148N9JI1RRDV9GRJ" hidden="1">#REF!</definedName>
    <definedName name="BEx1MYPP2FS5KP3FWWE726FZSSUR" hidden="1">#REF!</definedName>
    <definedName name="BEx1N07M3762DWF3NN7ZLV9CBXZ8" hidden="1">#REF!</definedName>
    <definedName name="BEx1N0YK2199K9LWY03ABRUP7WCM" hidden="1">#REF!</definedName>
    <definedName name="BEx1N3CUJ3UX61X38ZAJVPEN4KMC" hidden="1">#REF!</definedName>
    <definedName name="BEx1N3CUZ3Z463Q3GJ2KL4PH852C" hidden="1">#REF!</definedName>
    <definedName name="BEx1N6SV9WR7EL6A8WXO5TF33FJM" hidden="1">#REF!</definedName>
    <definedName name="BEx1N7UOHIJ5IY8DXQ3B02APHWK7" hidden="1">#REF!</definedName>
    <definedName name="BEx1N9CN731YZIH01GELSEGPV49X" hidden="1">#REF!</definedName>
    <definedName name="BEx1NLC873B2VEMFFEJB36WF5JFG" hidden="1">#REF!</definedName>
    <definedName name="BEx1NM34KQTO1LDNSAFD1L82UZFG" hidden="1">#REF!</definedName>
    <definedName name="BEx1NMJE4P68SJDZT0860X69D93A" hidden="1">#REF!</definedName>
    <definedName name="BEx1NO1B517MTK1RHE9422L2M05V" hidden="1">#REF!</definedName>
    <definedName name="BEx1NO6TXZVOGCUWCCRTXRXWW0XL" hidden="1">#REF!</definedName>
    <definedName name="BEx1NQA5OEWSHQEKJSEEWMMFPF92" hidden="1">#REF!</definedName>
    <definedName name="BEx1NR6KSGW6HW7FM3666U2OBLCC" hidden="1">#REF!</definedName>
    <definedName name="BEx1NS8EU5P9FQV3S0WRTXI5L361" hidden="1">#REF!</definedName>
    <definedName name="BEx1NUBX5VUYZFKQH69FN6BTLWCR" hidden="1">#REF!</definedName>
    <definedName name="BEx1NXMLRDPO3M2ARTU73CQUJMUT" hidden="1">#REF!</definedName>
    <definedName name="BEx1NZ4K1L8UON80Y2A4RASKWGNP" hidden="1">#REF!</definedName>
    <definedName name="BEx1O2VBW6O2KHF1IWMLJ17QLKDV" hidden="1">#REF!</definedName>
    <definedName name="BEx1O6BHJ9VH6OLLQSEHLFR2BLMM" hidden="1">#REF!</definedName>
    <definedName name="BEx1O6BIPISSVBCD1ZVP7LQEHJ1W" hidden="1">#REF!</definedName>
    <definedName name="BEx1O6MALWNF45B04O75TBSY9H0Y" hidden="1">#REF!</definedName>
    <definedName name="BEx1O72E7LG3BTVJZV4SFY5CWU1A" hidden="1">#REF!</definedName>
    <definedName name="BEx1O8F1JT7OCE5WPCF9IUJEKKWN" hidden="1">#REF!</definedName>
    <definedName name="BEx1OGT4UMG2FGO4F1OTBWYT8R6V" hidden="1">#REF!</definedName>
    <definedName name="BEx1OIWOBQS80NEIFAHTCO6Z2BAT" hidden="1">#REF!</definedName>
    <definedName name="BEx1OKUPGJK3PE9JJGMOO6N48YDH" hidden="1">#REF!</definedName>
    <definedName name="BEx1OLAZ915OGYWP0QP1QQWDLCRX" hidden="1">#REF!</definedName>
    <definedName name="BEx1OLR2WN4PNYB8A2R8SQKGOL48" hidden="1">#REF!</definedName>
    <definedName name="BEx1OMSYSOSG7XIRKKBDLLJPYH39" hidden="1">#REF!</definedName>
    <definedName name="BEx1OO5ER042IS6IC4TLDI75JNVH" hidden="1">#REF!</definedName>
    <definedName name="BEx1OP79F3GFMLO2CHLC0H70BVKA" hidden="1">#REF!</definedName>
    <definedName name="BEx1OSN867G063NV3UGPBAX3ZYL4" hidden="1">#REF!</definedName>
    <definedName name="BEx1OT8TQZJX0OJL7E781T1TJR1G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1HNTG5SF15QO129ZA6ISS1" hidden="1">#REF!</definedName>
    <definedName name="BEx1OY6SVEUT2EQ26P7EKEND342G" hidden="1">#REF!</definedName>
    <definedName name="BEx1OYN1LPIPI12O9G6F7QAOS9T4" hidden="1">#REF!</definedName>
    <definedName name="BEx1OZ365JC35FWVCE2S8170KB22" hidden="1">#REF!</definedName>
    <definedName name="BEx1P1HHKJA799O3YZXQAX6KFH58" hidden="1">#REF!</definedName>
    <definedName name="BEx1P34W467WGPOXPK292QFJIPHJ" hidden="1">#REF!</definedName>
    <definedName name="BEx1P7S1J4TKGVJ43C2Q2R3M9WRB" hidden="1">#REF!</definedName>
    <definedName name="BEx1P830JLTA9ZHKZL4OJTV42WHE" hidden="1">#REF!</definedName>
    <definedName name="BEx1PA11BLPVZM8RC5BL46WX8YB5" hidden="1">#REF!</definedName>
    <definedName name="BEx1PA6EIGOF39QC9CTPDORHA77R" hidden="1">#REF!</definedName>
    <definedName name="BEx1PBZ4BEFIPGMQXT9T8S4PZ2IM" hidden="1">#REF!</definedName>
    <definedName name="BEx1PFKJUAEZVJ9ZR986DFQP20KP" hidden="1">#REF!</definedName>
    <definedName name="BEx1PHO3I0U9YX35XFAHTAKOH61Q" hidden="1">#REF!</definedName>
    <definedName name="BEx1PJ61VN8UKD7E8Y7FO2FHG9BZ" hidden="1">#REF!</definedName>
    <definedName name="BEx1PL4A5DVJJ8BD14R6AEXV70EF" hidden="1">#REF!</definedName>
    <definedName name="BEx1PLF2CFSXBZPVI6CJ534EIJDN" hidden="1">#REF!</definedName>
    <definedName name="BEx1PMWZB2DO6EM9BKLUICZJ65HD" hidden="1">#REF!</definedName>
    <definedName name="BEx1PU3Z7LBZQFIEVBT9I6B6SIX9" hidden="1">#REF!</definedName>
    <definedName name="BEx1PXJY3LZT8SA9TIGZRPBNXYMV" hidden="1">#REF!</definedName>
    <definedName name="BEx1Q2HX4MD9WUSZC5D6MGWIRN8B" hidden="1">#REF!</definedName>
    <definedName name="BEx1Q3UJP3KTX7OHWL4CH1D3VKH7" hidden="1">#REF!</definedName>
    <definedName name="BEx1QA54J2A4I7IBQR19BTY28ZMR" hidden="1">#REF!</definedName>
    <definedName name="BEx1QAQO332DX06ZORXHE8OMKRXA" hidden="1">#REF!</definedName>
    <definedName name="BEx1QFOTZNC0K7RI84MUD008YQ09" hidden="1">#REF!</definedName>
    <definedName name="BEx1QIDR6KTQVSH3H8U7QSF1REQ4" hidden="1">#REF!</definedName>
    <definedName name="BEx1QMQAHG3KQUK59DVM68SWKZIZ" hidden="1">#REF!</definedName>
    <definedName name="BEx1QP9W2WWSOGHXWMKVDHAC9GOY" hidden="1">#REF!</definedName>
    <definedName name="BEx1QR84QB4HSP07ORINGNS75XLZ" hidden="1">#REF!</definedName>
    <definedName name="BEx1QS9U78EIW7VUP6HT1E5FTU2U" hidden="1">#REF!</definedName>
    <definedName name="BEx1QWBK9A7EZ9XXCFXP6008DAY0" hidden="1">#REF!</definedName>
    <definedName name="BEx1R25VBEB632AWWF2OOY90PFRP" hidden="1">#REF!</definedName>
    <definedName name="BEx1R8GGF6DQJYV87EVMR6SVZQN1" hidden="1">#REF!</definedName>
    <definedName name="BEx1R9YFKJCMSEST8OVCAO5E47FO" hidden="1">#REF!</definedName>
    <definedName name="BEx1RBGC06B3T52OIC0EQ1KGVP1I" hidden="1">#REF!</definedName>
    <definedName name="BEx1RDZYGKWDVIVANVFRZPZ05ZVS" hidden="1">#REF!</definedName>
    <definedName name="BEx1RGUJXGFET999KYKVQWQW586P" hidden="1">#REF!</definedName>
    <definedName name="BEx1RICHLOSN6FQZX0H85LAQX9JA" hidden="1">#REF!</definedName>
    <definedName name="BEx1RIHZV8HRY92LNOGBWBKHAZ1X" hidden="1">#REF!</definedName>
    <definedName name="BEx1RINA4H6LV9T8X29VQLLT23TE" hidden="1">#REF!</definedName>
    <definedName name="BEx1RISM5AW4CJMW23EXZ0I1L73L" hidden="1">#REF!</definedName>
    <definedName name="BEx1RPU8HQNBN0FUQ5O53F09T0EI" hidden="1">#REF!</definedName>
    <definedName name="BEx1RQFU6D135O546JE5XEX53N26" hidden="1">#REF!</definedName>
    <definedName name="BEx1RRC7X4NI1CU4EO5XYE2GVARJ" hidden="1">#REF!</definedName>
    <definedName name="BEx1RSOORVJ1VTFZL6EFHH2L8PHO" hidden="1">#REF!</definedName>
    <definedName name="BEx1RTFQ9X7OGSHXRHB0NJBGCKVQ" hidden="1">#REF!</definedName>
    <definedName name="BEx1RUHEYOL6OQCC398CC6N2C4OP" hidden="1">#REF!</definedName>
    <definedName name="BEx1RUHKF0Y2DPVHTGW2ZQ1GMD8O" hidden="1">#REF!</definedName>
    <definedName name="BEx1RV8H6RDYA5XH1CP031TF4GRB" hidden="1">#REF!</definedName>
    <definedName name="BEx1RVU1UGVGYFCJG4XQNOLZOA4R" hidden="1">#REF!</definedName>
    <definedName name="BEx1RY8DZHYS1T7BF5W03UFS5U89" hidden="1">#REF!</definedName>
    <definedName name="BEx1RZA1NCGT832L7EMR7GMF588W" hidden="1">#REF!</definedName>
    <definedName name="BEx1S0XGIPUSZQUCSGWSK10GKW7Y" hidden="1">#REF!</definedName>
    <definedName name="BEx1S24MFGZQIF1XC1BXUT8L3B88" hidden="1">#REF!</definedName>
    <definedName name="BEx1S5VFNKIXHTTCWSV60UC50EZ8" hidden="1">#REF!</definedName>
    <definedName name="BEx1S66DKS4Q50WHYJB3XM01OXGI" hidden="1">#REF!</definedName>
    <definedName name="BEx1SGTAS556X6B6HH5GHOF6NOZR" hidden="1">#REF!</definedName>
    <definedName name="BEx1SK3U02H0RGKEYXW7ZMCEOF3V" hidden="1">#REF!</definedName>
    <definedName name="BEx1SLRA1ORFUZ5Y1GHMHSCUZQRX" hidden="1">#REF!</definedName>
    <definedName name="BEx1SQELPSRWMZ24P91QQ3PQDZ3I" hidden="1">#REF!</definedName>
    <definedName name="BEx1SR05UIM7RKA7NMGGZIYEU9CQ" hidden="1">#REF!</definedName>
    <definedName name="BEx1SSNEZINBJT29QVS62VS1THT4" hidden="1">#REF!</definedName>
    <definedName name="BEx1SV1R02ESNT82AU7X8ZK8W9J9" hidden="1">#REF!</definedName>
    <definedName name="BEx1SVNCHNANBJIDIQVB8AFK4HAN" hidden="1">#REF!</definedName>
    <definedName name="BEx1SWEDVN2HUDFIGE93W5SNA8GR" hidden="1">#REF!</definedName>
    <definedName name="BEx1SYSOXERF2BOEDLIVQEG99FKU" hidden="1">#REF!</definedName>
    <definedName name="BEx1SZP2XKDHUVQDVCRNK109POA3" hidden="1">#REF!</definedName>
    <definedName name="BEx1T055IJZ34I8DO6BHX02HRS62" hidden="1">#REF!</definedName>
    <definedName name="BEx1T0QRF2KWPPJJFUO88TS9NAYF" hidden="1">#REF!</definedName>
    <definedName name="BEx1T5U64DWT9ZIEQ568ZEVC2RPC" hidden="1">#REF!</definedName>
    <definedName name="BEx1T6W0MXJRVG9CVV23E2IBGR3Y" hidden="1">#REF!</definedName>
    <definedName name="BEx1T88HLY21H4058RMUD40OD7RP" hidden="1">#REF!</definedName>
    <definedName name="BEx1TD15CSVT7EWQNNP50RE7KZN9" hidden="1">#REF!</definedName>
    <definedName name="BEx1TDXIDBPLS77JF8U4FRSF7AKR" hidden="1">#REF!</definedName>
    <definedName name="BEx1TEDM0I98ALG3DHVX4GYEBTLX" hidden="1">#REF!</definedName>
    <definedName name="BEx1TEOE6PGGKSGYLAVY2BP5J6E3" hidden="1">#REF!</definedName>
    <definedName name="BEx1THZ3TBVG13M0PHEC5YH09GK4" hidden="1">#REF!</definedName>
    <definedName name="BEx1TI9UCN1UBCLZF2176JFC315J" hidden="1">#REF!</definedName>
    <definedName name="BEx1TJ0WLS9O7KNSGIPWTYHDYI1D" hidden="1">#REF!</definedName>
    <definedName name="BEx1TL4FXCV5EXU909ZPCMGIQROU" hidden="1">#REF!</definedName>
    <definedName name="BEx1TPBIG0RZCZTLZVY1ZZBEMRWN" hidden="1">#REF!</definedName>
    <definedName name="BEx1TVWV6SPT91WYC2JVFL38XOUV" hidden="1">#REF!</definedName>
    <definedName name="BEx1TXPLR1OA8A1QPVUOQK4EI3J8" hidden="1">#REF!</definedName>
    <definedName name="BEx1TZ2369YJYYGYHOJQAZKSUR12" hidden="1">#REF!</definedName>
    <definedName name="BEx1U39548T891PJY0KCEAAEHSHL" hidden="1">#REF!</definedName>
    <definedName name="BEx1U6PBRE4TZR7WRJI6G3EH1MFF" hidden="1">#REF!</definedName>
    <definedName name="BEx1U7QZB6P7CZ7EQBWVNJWHCGNA" hidden="1">#REF!</definedName>
    <definedName name="BEx1U7WFO8OZKB1EBF4H386JW91L" hidden="1">#REF!</definedName>
    <definedName name="BEx1U87938YR9N6HYI24KVBKLOS3" hidden="1">#REF!</definedName>
    <definedName name="BEx1UB1OL07XAK4QE7NMUUAYF7YS" hidden="1">#REF!</definedName>
    <definedName name="BEx1UCUE9GO08RT4IWWI2UCQC29L" hidden="1">#REF!</definedName>
    <definedName name="BEx1UDAJ75QOHXAEN75NH0Z6VOKK" hidden="1">#REF!</definedName>
    <definedName name="BEx1UE6W66TY4AWI5OSGIVVFIN6A" hidden="1">#REF!</definedName>
    <definedName name="BEx1UESH4KDWHYESQU2IE55RS3LI" hidden="1">#REF!</definedName>
    <definedName name="BEx1UHC9IT71HCS2Q324X8VI4BB1" hidden="1">#REF!</definedName>
    <definedName name="BEx1UI8N9KTCPSOJ7RDW0T8UEBNP" hidden="1">#REF!</definedName>
    <definedName name="BEx1UIE2Y3GSFLQ0J2CFZJL19T5U" hidden="1">#REF!</definedName>
    <definedName name="BEx1ULE05RPRYRQSAH78V7H14MJP" hidden="1">#REF!</definedName>
    <definedName name="BEx1ULU3LHH57RK1ZXSJO7D90T5O" hidden="1">#REF!</definedName>
    <definedName name="BEx1UML0HHJFHA5TBOYQ24I3RV1W" hidden="1">#REF!</definedName>
    <definedName name="BEx1UNMTTKLDT70M6PYRG9RIF785" hidden="1">#REF!</definedName>
    <definedName name="BEx1UNS6E0ZDBTI9WIP5ROW7RVRB" hidden="1">#REF!</definedName>
    <definedName name="BEx1UODXFKTFUEYICOYXM60RJVF7" hidden="1">#REF!</definedName>
    <definedName name="BEx1UQHENM8WFK4U6KFDTKG8H60I" hidden="1">#REF!</definedName>
    <definedName name="BEx1UTMLKWJJMO4GE0B1LJV2PWWK" hidden="1">#REF!</definedName>
    <definedName name="BEx1UUDIQPZ23XQ79GUL0RAWRSCK" hidden="1">#REF!</definedName>
    <definedName name="BEx1UX84MYL5VFS9QJOWNZN6C0MG" hidden="1">#REF!</definedName>
    <definedName name="BEx1UZBMC2JXL1KBWNFQ9N1STL9A" hidden="1">#REF!</definedName>
    <definedName name="BEx1V1KLY4Z49O32Z3AHM48XK6VR" hidden="1">#REF!</definedName>
    <definedName name="BEx1V20QXJIK40AHOKMNJN0QSQQ3" hidden="1">#REF!</definedName>
    <definedName name="BEx1V5RILQJDQQJXJY1Q240SRL9B" hidden="1">#REF!</definedName>
    <definedName name="BEx1V67SEV778NVW68J8W5SND1J7" hidden="1">#REF!</definedName>
    <definedName name="BEx1V6YOT5PXHXGUGKG2FUNQ0EQD" hidden="1">#REF!</definedName>
    <definedName name="BEx1VFI9Y5LWIM0A4VSNZ4LY79AO" hidden="1">#REF!</definedName>
    <definedName name="BEx1VHAVEV2YRIB317Z5K7HDLRRH" hidden="1">#REF!</definedName>
    <definedName name="BEx1VHR4QPKWNPTENOC9O4BSXUES" hidden="1">#REF!</definedName>
    <definedName name="BEx1VHWMOB3OB9JXJKVVKU2QPZAZ" hidden="1">#REF!</definedName>
    <definedName name="BEx1VIY9SQLRESD11CC4PHYT0XSG" hidden="1">#REF!</definedName>
    <definedName name="BEx1VJ92EQ89GEBAKSYZW63R58FW" hidden="1">#REF!</definedName>
    <definedName name="BEx1VK5GOHH1NJJURB3FU851LB10" hidden="1">#REF!</definedName>
    <definedName name="BEx1VNLLE2QNPUIH8AGC0KUVTJUJ" hidden="1">#REF!</definedName>
    <definedName name="BEx1VSE8A7FCTZY66TRD3OJP5EYX" hidden="1">#REF!</definedName>
    <definedName name="BEx1VTQORAPFO3JRQIPVR9I6WUHR" hidden="1">#REF!</definedName>
    <definedName name="BEx1VU1HOLGDSOUOLJBD91N22DSS" hidden="1">#REF!</definedName>
    <definedName name="BEx1VVZK9O5646M99H47XXMRVROH" hidden="1">#REF!</definedName>
    <definedName name="BEx1VWFT4VHSDNIEQG7BVUMZK1LM" hidden="1">#REF!</definedName>
    <definedName name="BEx1VWLAVUXFJ0DM26IJ547PLHCR" hidden="1">#REF!</definedName>
    <definedName name="BEx1W3HF9MPJG2ZAIQMUEDH2KFAZ" hidden="1">#REF!</definedName>
    <definedName name="BEx1W4317UR96I9M2VN1RA4NNBFG" hidden="1">#REF!</definedName>
    <definedName name="BEx1W4OG3HFXWIBDGL76769Y2FGT" hidden="1">#REF!</definedName>
    <definedName name="BEx1WB9SR24LCL92K3J81OH8WRUL" hidden="1">#REF!</definedName>
    <definedName name="BEx1WC67EH10SC38QWX3WEA5KH3A" hidden="1">#REF!</definedName>
    <definedName name="BEx1WCMFLCQ45OCBQ0UK1E0CEIE3" hidden="1">#REF!</definedName>
    <definedName name="BEx1WDYXUO113IBBUSAMPVRU7XS8" hidden="1">#REF!</definedName>
    <definedName name="BEx1WFBKXPIVFUW4HEF3VWTV5V66" hidden="1">#REF!</definedName>
    <definedName name="BEx1WGYTKZZIPM1577W5FEYKFH3V" hidden="1">#REF!</definedName>
    <definedName name="BEx1WHPURIV3D3PTJJ359H1OP7ZV" hidden="1">#REF!</definedName>
    <definedName name="BEx1WIRL6DH99LM4BOODT98KHJG4" hidden="1">#REF!</definedName>
    <definedName name="BEx1WJ7TZ8C9N1WBD74QQGEYH2ET" hidden="1">#REF!</definedName>
    <definedName name="BEx1WLWY2CR1WRD694JJSWSDFAIR" hidden="1">#REF!</definedName>
    <definedName name="BEx1WMD1LWPWRIK6GGAJRJAHJM8I" hidden="1">#REF!</definedName>
    <definedName name="BEx1WNEUSVFWSBAKXN5KBROJ8RLJ" hidden="1">#REF!</definedName>
    <definedName name="BEx1WOGJIWV42BS51FLQ6MWKJQHZ" hidden="1">#REF!</definedName>
    <definedName name="BEx1WR0D41MR174LBF3P9E3K0J51" hidden="1">#REF!</definedName>
    <definedName name="BEx1WRR98Y5WKFFRU4F5W1YAI2OW" hidden="1">#REF!</definedName>
    <definedName name="BEx1WTK0EQY6I0A6JY7PJG6TO49C" hidden="1">#REF!</definedName>
    <definedName name="BEx1WUB1FAS5PHU33TJ60SUHR618" hidden="1">#REF!</definedName>
    <definedName name="BEx1WULTX8GXYYVE4C4Z2EOF9KPF" hidden="1">#REF!</definedName>
    <definedName name="BEx1WV1WIFR2CNUAY5JUDMTEFFXH" hidden="1">#REF!</definedName>
    <definedName name="BEx1WVI73Y0DXW9PI4VMAODTENP5" hidden="1">#REF!</definedName>
    <definedName name="BEx1WVYA8ZO105VYKLE33Y0N6JQQ" hidden="1">#REF!</definedName>
    <definedName name="BEx1WX04G0INSPPG9NTNR3DYR6PZ" hidden="1">#REF!</definedName>
    <definedName name="BEx1WYCMA6HKMBB80LM2MGU2NWUA" hidden="1">#REF!</definedName>
    <definedName name="BEx1WZJRCUKI0ZUEXW6ARB8H3UXH" hidden="1">#REF!</definedName>
    <definedName name="BEx1X23KM1684PXTLNLKQ9GY4N9Q" hidden="1">#REF!</definedName>
    <definedName name="BEx1X3LHU9DPG01VWX2IF65TRATF" hidden="1">#REF!</definedName>
    <definedName name="BEx1X4SPR4TGPHRSYYCYCKWY6U8Z" hidden="1">#REF!</definedName>
    <definedName name="BEx1X4Y0MKE0GOSCI5Z3K24SNGTP" hidden="1">#REF!</definedName>
    <definedName name="BEx1XBU4XCNUVICLAWKV51SRKR0T" hidden="1">#REF!</definedName>
    <definedName name="BEx1XBU6FC0OETUHSOFJ0IOIH3YL" hidden="1">#REF!</definedName>
    <definedName name="BEx1XGMSFGJPCJOX7LPL1WF3ZH52" hidden="1">#REF!</definedName>
    <definedName name="BEx1XHZETR0JU6T24ODWZEGS95I5" hidden="1">#REF!</definedName>
    <definedName name="BEx1XI4RGZ9WZO7YSE559Z5NKXB1" hidden="1">#REF!</definedName>
    <definedName name="BEx1XK8AAMO0AH0Z1OUKW30CA7EQ" hidden="1">#REF!</definedName>
    <definedName name="BEx1XL4MZ7C80495GHQRWOBS16PQ" hidden="1">#REF!</definedName>
    <definedName name="BEx1XNDN2C9WCC4U0I4PG2IYI7HQ" hidden="1">#REF!</definedName>
    <definedName name="BEx1XWINAV0J9MZOLI4Y5SHRIG14" hidden="1">#REF!</definedName>
    <definedName name="BEx1XY0KTBYBXMK92GASD9321F43" hidden="1">#REF!</definedName>
    <definedName name="BEx1Y1B9IGE87862IEVM5AU5OYD3" hidden="1">#REF!</definedName>
    <definedName name="BEx1Y2IGS2K95E1M51PEF9KJZ0KB" hidden="1">#REF!</definedName>
    <definedName name="BEx1Y3PKK83X2FN9SAALFHOWKMRQ" hidden="1">#REF!</definedName>
    <definedName name="BEx1YL3DJ7Y4AZ01ERCOGW0FJ26T" hidden="1">#REF!</definedName>
    <definedName name="BEx1YMLCMVHR6GJ8I9Z60FI448M3" hidden="1">#REF!</definedName>
    <definedName name="BEx1Z2RYHSVD1H37817SN93VMURZ" hidden="1">#REF!</definedName>
    <definedName name="BEx39Y0LPLAANW28OP73ISIJIN23" hidden="1">#REF!</definedName>
    <definedName name="BEx3A40DZWW0BZ6I7097O20JW7EV" hidden="1">#REF!</definedName>
    <definedName name="BEx3AFEEF755ZKDBH9FXWQI087P2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1VMHT136D7LY9NILLJ04L7V" hidden="1">#REF!</definedName>
    <definedName name="BEx3B62OTN565UD6C8D9G2CM3B32" hidden="1">#REF!</definedName>
    <definedName name="BEx3B79SZNZK0Y36X04276P8UNTQ" hidden="1">#REF!</definedName>
    <definedName name="BEx3B8RRI727IIR81U2OCUX22FFB" hidden="1">#REF!</definedName>
    <definedName name="BEx3B9DCYHVEMUIQJC0SDKGR0DQH" hidden="1">#REF!</definedName>
    <definedName name="BEx3BCTCS0GJ2RDAK74J4HZ7S99U" hidden="1">#REF!</definedName>
    <definedName name="BEx3BGV2V4O5RJKUJ8TM8OCZW14V" hidden="1">#REF!</definedName>
    <definedName name="BEx3BHWSPA5ZBFM2WL6XPBU0RVL9" hidden="1">#REF!</definedName>
    <definedName name="BEx3BID1AO74UY3M410K1Y0GDFLJ" hidden="1">#REF!</definedName>
    <definedName name="BEx3BJEPK2HJY6PLKV44OEN49NSO" hidden="1">#REF!</definedName>
    <definedName name="BEx3BJUZOXNSPVWT2OCZHWQ3IJY7" hidden="1">#REF!</definedName>
    <definedName name="BEx3BNR9ES4KY7Q1DK83KC5NDGL8" hidden="1">#REF!</definedName>
    <definedName name="BEx3BQ5JUKOIL43T0Y9EW8SF4EDQ" hidden="1">#REF!</definedName>
    <definedName name="BEx3BQ5KCA7PDM116Y4379HYSOD2" hidden="1">#REF!</definedName>
    <definedName name="BEx3BQGCJJUXJ4HDBJW0E740ZTJY" hidden="1">#REF!</definedName>
    <definedName name="BEx3BQR5VZXNQ4H949ORM8ESU3B3" hidden="1">#REF!</definedName>
    <definedName name="BEx3BR1XW82JOEI1FMX4W6JG8ZAL" hidden="1">#REF!</definedName>
    <definedName name="BEx3BS3MMWKBDU5JK7VSVVD8QML3" hidden="1">#REF!</definedName>
    <definedName name="BEx3BTG8U5HLXC74KHV9QDMGRFU7" hidden="1">#REF!</definedName>
    <definedName name="BEx3BTLL3ASJN134DLEQTQM70VZM" hidden="1">#REF!</definedName>
    <definedName name="BEx3BW5CTV0DJU5AQS3ZQFK2VLF3" hidden="1">#REF!</definedName>
    <definedName name="BEx3BX1QUVC7VV57ISEGYR11ALJY" hidden="1">#REF!</definedName>
    <definedName name="BEx3BYP0FG369M7G3JEFLMMXAKTS" hidden="1">#REF!</definedName>
    <definedName name="BEx3C0HPQOB71HF9SVNMU9V0NZN4" hidden="1">#REF!</definedName>
    <definedName name="BEx3C0Y04XF9NAFXW5A0C9SZ0OVE" hidden="1">#REF!</definedName>
    <definedName name="BEx3C2QR0WUD19QSVO8EMIPNQJKH" hidden="1">#REF!</definedName>
    <definedName name="BEx3C31JH52J6F47GDEH5FBDHOO3" hidden="1">#REF!</definedName>
    <definedName name="BEx3C48OZDVMKQNWU9CT2K205KVI" hidden="1">#REF!</definedName>
    <definedName name="BEx3C7JDLQGLGLH1ZFSHD4AEK2PD" hidden="1">#REF!</definedName>
    <definedName name="BEx3C9S7UG2LWOR4L8UUZASMUP1Z" hidden="1">#REF!</definedName>
    <definedName name="BEx3CAU26SYF18XSC5WSBL4RK81G" hidden="1">#REF!</definedName>
    <definedName name="BEx3CDOI0IDHRU9RSU3KTDCO5U8E" hidden="1">#REF!</definedName>
    <definedName name="BEx3CFS0U5QYW94OYLPAE88H4H27" hidden="1">#REF!</definedName>
    <definedName name="BEx3CHVJG4LTPWEYYYCMAO9JPOP8" hidden="1">#REF!</definedName>
    <definedName name="BEx3CKFCCPZZ6ROLAT5C1DZNIC1U" hidden="1">#REF!</definedName>
    <definedName name="BEx3CMDE2FJMOY0JTECTJJUIVN2S" hidden="1">#REF!</definedName>
    <definedName name="BEx3CO0SVO4WLH0DO43DCHYDTH1P" hidden="1">#REF!</definedName>
    <definedName name="BEx3CT9JXZ28H8UWDZENSCF0DJKZ" hidden="1">#REF!</definedName>
    <definedName name="BEx3CU5WZCLV0ZTE4TO2DWL530UN" hidden="1">#REF!</definedName>
    <definedName name="BEx3CXGM4H561IOCNKINEHUT2S89" hidden="1">#REF!</definedName>
    <definedName name="BEx3CZUX6VX8I26NORATA5A3RY55" hidden="1">#REF!</definedName>
    <definedName name="BEx3D3R7E0LSOWGTKH9HZK28M1CX" hidden="1">#REF!</definedName>
    <definedName name="BEx3D6WIJ1UV0SV5VEQ5TN89X1W8" hidden="1">#REF!</definedName>
    <definedName name="BEx3D71VZ336GU2BC08DPUW57CN5" hidden="1">#REF!</definedName>
    <definedName name="BEx3D8EI6JQZTI3STR7NJZGS1OWF" hidden="1">#REF!</definedName>
    <definedName name="BEx3D9G6QTSPF9UYI4X0XY0VE896" hidden="1">#REF!</definedName>
    <definedName name="BEx3DC5AX5DTR8VJPX7BH8PIKY8M" hidden="1">#REF!</definedName>
    <definedName name="BEx3DCQU9PBRXIMLO62KS5RLH447" hidden="1">#REF!</definedName>
    <definedName name="BEx3DFFZFG1JF0ZBSD427IY7Z18O" hidden="1">#REF!</definedName>
    <definedName name="BEx3DG6UGNUMDDXMF8CQOCGYOQYU" hidden="1">#REF!</definedName>
    <definedName name="BEx3DIL7IZ7DA9TY1CERXE6YJ6CQ" hidden="1">#REF!</definedName>
    <definedName name="BEx3DK8MI6VY5IP40H45VFM4J8YX" hidden="1">#REF!</definedName>
    <definedName name="BEx3DMXOXCTG5DJ8OM9YGU6WH2QA" hidden="1">#REF!</definedName>
    <definedName name="BEx3DQZA4TPCT4N8P9F3DRC7Z2UT" hidden="1">#REF!</definedName>
    <definedName name="BEx3DRVOEKZG3HL39W8YTZA47XAN" hidden="1">#REF!</definedName>
    <definedName name="BEx3DXKOU0I2H62KUFVPZLM4OC9A" hidden="1">#REF!</definedName>
    <definedName name="BEx3DY68WT8F7GA5XRLUQ9KE39DU" hidden="1">#REF!</definedName>
    <definedName name="BEx3DY69TO5NXU7ZECIWW5WFRQY9" hidden="1">#REF!</definedName>
    <definedName name="BEx3DYRT0W27Q9TA3XSAJXKAE63H" hidden="1">#REF!</definedName>
    <definedName name="BEx3E1RPAN0EGHJERDR4K3MNEEIS" hidden="1">#REF!</definedName>
    <definedName name="BEx3E4MB5DU94ZSTPHQ56HCLSV00" hidden="1">#REF!</definedName>
    <definedName name="BEx3E4X2LZB5Z74O130678ANUQDC" hidden="1">#REF!</definedName>
    <definedName name="BEx3E8D3P5OHL0KSB1B1X8Q8G8S0" hidden="1">#REF!</definedName>
    <definedName name="BEx3EDWMHNPPL0ZVQ40NQZ6X9FOG" hidden="1">#REF!</definedName>
    <definedName name="BEx3EF99FD6QNNCNOKDEE67JHTUJ" hidden="1">#REF!</definedName>
    <definedName name="BEx3EG5LEJS3AXAQ0OSKMPR2LM0S" hidden="1">#REF!</definedName>
    <definedName name="BEx3EHCSERZ2O2OAG8Y95UPG2IY9" hidden="1">#REF!</definedName>
    <definedName name="BEx3EHYD6JF69HYFB1SNGJJFZEQR" hidden="1">#REF!</definedName>
    <definedName name="BEx3EI3T6SIKJIHXO9CSDO00A6PJ" hidden="1">#REF!</definedName>
    <definedName name="BEx3EIUR61YTY0YSXUGAVGBWML5Q" hidden="1">#REF!</definedName>
    <definedName name="BEx3EJR3TCJDYS7ZXNDS5N9KTGIK" hidden="1">#REF!</definedName>
    <definedName name="BEx3ELJTTBS6P05CNISMGOJOA60V" hidden="1">#REF!</definedName>
    <definedName name="BEx3EOUJ22XBC9VEEP2GFA8G91NF" hidden="1">#REF!</definedName>
    <definedName name="BEx3EP00OSPA3MKSWZIQ1IJWAAM5" hidden="1">#REF!</definedName>
    <definedName name="BEx3EPLEHT2OD5XTHQC6LRXQC1K7" hidden="1">#REF!</definedName>
    <definedName name="BEx3EQSLJBDDJRHNX19PBFCKNY2I" hidden="1">#REF!</definedName>
    <definedName name="BEx3ERZR0PF7MSJ7G8HYFOG1F9T0" hidden="1">#REF!</definedName>
    <definedName name="BEx3ESQT30V1WQXPASHMJNQ6OF6S" hidden="1">#REF!</definedName>
    <definedName name="BEx3ESW3Y126DIALSJ2DXT5BXGJD" hidden="1">#REF!</definedName>
    <definedName name="BEx3EUUAX947Q5N6MY6W0KSNY78Y" hidden="1">#REF!</definedName>
    <definedName name="BEx3EYACHXF1UIRQ9S9PN97JR1PN" hidden="1">#REF!</definedName>
    <definedName name="BEx3F0JAZVROU8NZD1B67DAB5S2W" hidden="1">#REF!</definedName>
    <definedName name="BEx3F32Z1GXU0WXFXEA4GP6CL50M" hidden="1">#REF!</definedName>
    <definedName name="BEx3F6DMM1X4ZBRUQIFDU9OFPGUZ" hidden="1">#REF!</definedName>
    <definedName name="BEx3F6OGUI8IAIU16SLLYVZN7Z67" hidden="1">#REF!</definedName>
    <definedName name="BEx3F7QA4VTYGAK6DEDJ2HIPA3BK" hidden="1">#REF!</definedName>
    <definedName name="BEx3F8120UBHK6BDW75GT4PSXJGP" hidden="1">#REF!</definedName>
    <definedName name="BEx3FD9U1PLDYSDPX6H3GK99Y672" hidden="1">#REF!</definedName>
    <definedName name="BEx3FH0QEIFM6NVB4DQ4SP7XMRC5" hidden="1">#REF!</definedName>
    <definedName name="BEx3FHMD1P5XBCH23ZKIFO6ZTCNB" hidden="1">#REF!</definedName>
    <definedName name="BEx3FI2G3YYIACQHXNXEA15M8ZK5" hidden="1">#REF!</definedName>
    <definedName name="BEx3FID7V0SNEXH3UOVWH4OZPG5B" hidden="1">#REF!</definedName>
    <definedName name="BEx3FITI9WYJPPNX6A958KOGIPCH" hidden="1">#REF!</definedName>
    <definedName name="BEx3FJ9MHSLDK8W91GO85FX1GX57" hidden="1">#REF!</definedName>
    <definedName name="BEx3FP432TA9X7B3HCEPQGHFBHHQ" hidden="1">#REF!</definedName>
    <definedName name="BEx3FR251HFU7A33PU01SJUENL2B" hidden="1">#REF!</definedName>
    <definedName name="BEx3FRYICOATISWBKW3M12S972A5" hidden="1">#REF!</definedName>
    <definedName name="BEx3FU200AHGK07K10OZPNF174O8" hidden="1">#REF!</definedName>
    <definedName name="BEx3FUSX63WHEXO2869G0VCS5AIA" hidden="1">#REF!</definedName>
    <definedName name="BEx3FWR5ECS20CPHQM3VBTYHGT2K" hidden="1">#REF!</definedName>
    <definedName name="BEx3FX7EJL47JSLSWP3EOC265WAE" hidden="1">#REF!</definedName>
    <definedName name="BEx3G07A757HGAWF4H2IQM70RL8F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7JJNQG7BSR3G7HXI0PCKZFZ" hidden="1">#REF!</definedName>
    <definedName name="BEx3G8QP71OF006A5TXKKWU73CFZ" hidden="1">#REF!</definedName>
    <definedName name="BEx3G8W0E7Q895G5A88A0K4G1L2M" hidden="1">#REF!</definedName>
    <definedName name="BEx3GCXR6IAS0B6WJ03GJVH7CO52" hidden="1">#REF!</definedName>
    <definedName name="BEx3GEVV18SEQDI1JGY7EN6D1GT1" hidden="1">#REF!</definedName>
    <definedName name="BEx3GK4QDUV2JRIUUC4JRAZQRW14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OMKXTA71SZJQ76KQ4O3QOC0" hidden="1">#REF!</definedName>
    <definedName name="BEx3GP2PEV9LCEOCER8JV92OY5FS" hidden="1">#REF!</definedName>
    <definedName name="BEx3GPDH2AH4QKT4OOSN563XUHBD" hidden="1">#REF!</definedName>
    <definedName name="BEx3GSDECQMNIY81QQ2OH9YGHC9K" hidden="1">#REF!</definedName>
    <definedName name="BEx3GVO1V6SI6PWJU7KOOOM0K8MU" hidden="1">#REF!</definedName>
    <definedName name="BEx3GYD5QUCI7FYJIGLFPCMZI46M" hidden="1">#REF!</definedName>
    <definedName name="BEx3H2EXOQRR39C0DJFFYXEYZ8JU" hidden="1">#REF!</definedName>
    <definedName name="BEx3H30AHHB8VZXX2T9EOT82JE6P" hidden="1">#REF!</definedName>
    <definedName name="BEx3H3GM5LXUXQ6NWOEPJQL29PQH" hidden="1">#REF!</definedName>
    <definedName name="BEx3H5UX2GZFZZT657YR76RHW5I6" hidden="1">#REF!</definedName>
    <definedName name="BEx3H6RA12NPO86G5CBVR099KTS1" hidden="1">#REF!</definedName>
    <definedName name="BEx3HG1PXH0D7BPF0VEIMSVMS666" hidden="1">#REF!</definedName>
    <definedName name="BEx3HHP0F4DGCCG8X3LC2P5EW7O4" hidden="1">#REF!</definedName>
    <definedName name="BEx3HMSEFOP6DBM4R97XA6B7NFG6" hidden="1">#REF!</definedName>
    <definedName name="BEx3HOL5FQ29EVU9ROYNBA9KINSB" hidden="1">#REF!</definedName>
    <definedName name="BEx3HSC4AS1ZA3C1N85YD6GRQW5M" hidden="1">#REF!</definedName>
    <definedName name="BEx3HV18L5MP543A2UFIRG9FFIXM" hidden="1">#REF!</definedName>
    <definedName name="BEx3HWJ5SQSD2CVCQNR183X44FR8" hidden="1">#REF!</definedName>
    <definedName name="BEx3HZDLSMYXQ9L88EFKWGLY5UN8" hidden="1">#REF!</definedName>
    <definedName name="BEx3HZZ66J53BTDGW4RY811X7SH5" hidden="1">#REF!</definedName>
    <definedName name="BEx3I09YVXO0G4X7KGSA4WGORM35" hidden="1">#REF!</definedName>
    <definedName name="BEx3I1XD83Q0QVW8J8O7M3ZBB79U" hidden="1">#REF!</definedName>
    <definedName name="BEx3I4RS8KSVTRVD7QWX9S1Q9UES" hidden="1">#REF!</definedName>
    <definedName name="BEx3I7BKPT5X961ITNDYKYO9XHOB" hidden="1">#REF!</definedName>
    <definedName name="BEx3IB2E1J8C5B0V17T1GPWWW1O7" hidden="1">#REF!</definedName>
    <definedName name="BEx3IBNXSLI8367CUA8GQ3Q383SH" hidden="1">#REF!</definedName>
    <definedName name="BEx3ICF0SEWXYEOFNQV7LICMCSDJ" hidden="1">#REF!</definedName>
    <definedName name="BEx3ICF1GY8HQEBIU9S43PDJ90BX" hidden="1">#REF!</definedName>
    <definedName name="BEx3IHYIWSXN6SOB8V0CPXAXYGF7" hidden="1">#REF!</definedName>
    <definedName name="BEx3IIUW6AE15DD6GT6MBK2104OF" hidden="1">#REF!</definedName>
    <definedName name="BEx3IKYF2XB23W9LIQBWXX6H1MEZ" hidden="1">#REF!</definedName>
    <definedName name="BEx3IQCNUXJXHYA8LFA5GTLLVN8K" hidden="1">#REF!</definedName>
    <definedName name="BEx3ITHW35QVCK9QT2R9RONHEI98" hidden="1">#REF!</definedName>
    <definedName name="BEx3IWY1PE7EH3PDTLKTU630LCT9" hidden="1">#REF!</definedName>
    <definedName name="BEx3IYAH2DEBFWO8F94H4MXE3RLY" hidden="1">#REF!</definedName>
    <definedName name="BEx3IZXXSYEW50379N2EAFWO8DZV" hidden="1">#REF!</definedName>
    <definedName name="BEx3J0UBY8D86EM1JLTQGCLMB6Q7" hidden="1">#REF!</definedName>
    <definedName name="BEx3J1VZVGTKT4ATPO9O5JCSFTTR" hidden="1">#REF!</definedName>
    <definedName name="BEx3J6DTGN8BYA7U5Z64YS5S6XUS" hidden="1">#REF!</definedName>
    <definedName name="BEx3J7FOM8EX3A75VUZ8CRZAVR3P" hidden="1">#REF!</definedName>
    <definedName name="BEx3J9U0OHOAI0E64LJW6IOTGIXT" hidden="1">#REF!</definedName>
    <definedName name="BEx3JB15ECUCTGIZJN3SG06FDNQJ" hidden="1">#REF!</definedName>
    <definedName name="BEx3JC2TY7JNAAC3L7QHVPQXLGQ8" hidden="1">#REF!</definedName>
    <definedName name="BEx3JG4KHJI3VV8XHC92SFZXTC9Y" hidden="1">#REF!</definedName>
    <definedName name="BEx3JGVGQI0JUYD685ZP86YOM4LK" hidden="1">#REF!</definedName>
    <definedName name="BEx3JHH2OXPTBB7PX4CHZGCABMDL" hidden="1">#REF!</definedName>
    <definedName name="BEx3JI83R7033IRAYPU2P6CKFLY2" hidden="1">#REF!</definedName>
    <definedName name="BEx3JJVDKQC9SRIFL5CLO5AN5D5P" hidden="1">#REF!</definedName>
    <definedName name="BEx3JK66L0LX2UJH90JM7XFQ4J88" hidden="1">#REF!</definedName>
    <definedName name="BEx3JR7SAU6PISCO3SBVKH6QNIRE" hidden="1">#REF!</definedName>
    <definedName name="BEx3JTM3ZV4U7ZDN2BD59ST0ZPPD" hidden="1">#REF!</definedName>
    <definedName name="BEx3JVPM8TGQ6NWEYA4YL8MZQW74" hidden="1">#REF!</definedName>
    <definedName name="BEx3JVPME5HHBTWPHIH3A3W5T17N" hidden="1">#REF!</definedName>
    <definedName name="BEx3JVUYTWW2J9P2D1DTN4LTA9MJ" hidden="1">#REF!</definedName>
    <definedName name="BEx3JX23SYDIGOGM4Y0CQFBW8ZBV" hidden="1">#REF!</definedName>
    <definedName name="BEx3JXCXCVBZJGV5VEG9MJEI01AL" hidden="1">#REF!</definedName>
    <definedName name="BEx3JY3YTF9JQ2WEU453692Y1SFY" hidden="1">#REF!</definedName>
    <definedName name="BEx3JYK2N7X59TPJSKYZ77ENY8SS" hidden="1">#REF!</definedName>
    <definedName name="BEx3JZB2UYT2ZY3NGHUIHJJ8WTE8" hidden="1">#REF!</definedName>
    <definedName name="BEx3JZGEXPNR0JODGEFSNY20KURO" hidden="1">#REF!</definedName>
    <definedName name="BEx3JZR72UFQ5VG257A92LG2ASFK" hidden="1">#REF!</definedName>
    <definedName name="BEx3JZWIQ0KKCBDVQ9GTRCCXPD7Y" hidden="1">#REF!</definedName>
    <definedName name="BEx3K4EII7GU1CG0BN7UL15M6J8Z" hidden="1">#REF!</definedName>
    <definedName name="BEx3K4UM73I7ZH37IFDC2DB24R4A" hidden="1">#REF!</definedName>
    <definedName name="BEx3K4ZXQUQ2KYZF74B84SO48XMW" hidden="1">#REF!</definedName>
    <definedName name="BEx3K61RLXEZ1ILKU46NBY5JW9PC" hidden="1">#REF!</definedName>
    <definedName name="BEx3K8QW1FATW97LID04QVE6P1BA" hidden="1">#REF!</definedName>
    <definedName name="BEx3KAJMVP9XY6A167FE2S9B4B6W" hidden="1">#REF!</definedName>
    <definedName name="BEx3KEFXUCVNVPH7KSEGAZYX13B5" hidden="1">#REF!</definedName>
    <definedName name="BEx3KFSD1KOC4W17XRKMW65ZD7Y7" hidden="1">#REF!</definedName>
    <definedName name="BEx3KFXUAF6YXAA47B7Q6X9B3VGB" hidden="1">#REF!</definedName>
    <definedName name="BEx3KIC620CLOVJOME2KKFJKY5IR" hidden="1">#REF!</definedName>
    <definedName name="BEx3KIXQYOGMPK4WJJAVBRX4NR28" hidden="1">#REF!</definedName>
    <definedName name="BEx3KJ31DOKDY38ML53PV2IYLD7G" hidden="1">#REF!</definedName>
    <definedName name="BEx3KJOMVOSFZVJUL3GKCNP6DQDS" hidden="1">#REF!</definedName>
    <definedName name="BEx3KKAD1VHP8QVXG49FG2HD5CNC" hidden="1">#REF!</definedName>
    <definedName name="BEx3KKFNW0XRU66Y8MRUOLHQ68TY" hidden="1">#REF!</definedName>
    <definedName name="BEx3KO16OHB0Z9OHZ0CBYUXU52ZY" hidden="1">#REF!</definedName>
    <definedName name="BEx3KP2VRBMORK0QEAZUYCXL3DHJ" hidden="1">#REF!</definedName>
    <definedName name="BEx3KQA0L8S43TKFJ7Z8GBGR4C1H" hidden="1">#REF!</definedName>
    <definedName name="BEx3KQKSXUFL6AJ2X0RY2DD4W3B2" hidden="1">#REF!</definedName>
    <definedName name="BEx3KZV9ST5TZLASHYV3BU9AOC15" hidden="1">#REF!</definedName>
    <definedName name="BEx3L1YTPI7N19MN0BN4EDNFG6O9" hidden="1">#REF!</definedName>
    <definedName name="BEx3L2F2U3JAQA1OV2UN4SN7XVGR" hidden="1">#REF!</definedName>
    <definedName name="BEx3L4IN3LI4C26SITKTGAH27CDU" hidden="1">#REF!</definedName>
    <definedName name="BEx3L4YQ0J7ZU0M5QM6YIPCEYC9K" hidden="1">#REF!</definedName>
    <definedName name="BEx3L5V2RO32OBMNERXJ42IMVMB7" hidden="1">#REF!</definedName>
    <definedName name="BEx3L60DJOR7NQN42G7YSAODP1EX" hidden="1">#REF!</definedName>
    <definedName name="BEx3L77QAHYOPBT1OJKP5KZHFZXP" hidden="1">#REF!</definedName>
    <definedName name="BEx3L7D0PI38HWZ7VADU16C9E33D" hidden="1">#REF!</definedName>
    <definedName name="BEx3L7T51FNUV0WV6UL5VVXNQA5J" hidden="1">#REF!</definedName>
    <definedName name="BEx3L8EUTYQ43YVXNJ5ZPBXUE4HA" hidden="1">#REF!</definedName>
    <definedName name="BEx3L8K6OE0KN21IVCO7P3ERNC41" hidden="1">#REF!</definedName>
    <definedName name="BEx3L95RO9DNP4Y2Y13CR7NHPTSY" hidden="1">#REF!</definedName>
    <definedName name="BEx3L9WUJ63KE7UMSM6Z9SXLRLVZ" hidden="1">#REF!</definedName>
    <definedName name="BEx3LBUUGNKBD4M26HGTL4N858VN" hidden="1">#REF!</definedName>
    <definedName name="BEx3LD7IE7GM0OE9TJFAXH08OT16" hidden="1">#REF!</definedName>
    <definedName name="BEx3LFLTBA6D4QKNOD4V1HPRQ9CJ" hidden="1">#REF!</definedName>
    <definedName name="BEx3LH93DZV9WDFE3WDHO6NK1UF5" hidden="1">#REF!</definedName>
    <definedName name="BEx3LI06181N13NAXJLKKPUJMUTB" hidden="1">#REF!</definedName>
    <definedName name="BEx3LK3HTK5FW8XPG6YY0ZAPT241" hidden="1">#REF!</definedName>
    <definedName name="BEx3LM1PR4Y7KINKMTMKR984GX8Q" hidden="1">#REF!</definedName>
    <definedName name="BEx3LPCEZ1C0XEKNCM3YT09JWCUO" hidden="1">#REF!</definedName>
    <definedName name="BEx3LPN7K67R4LC3RYGYDROG2A98" hidden="1">#REF!</definedName>
    <definedName name="BEx3LSSKF32KIBRT4T1TAVAE3B3V" hidden="1">#REF!</definedName>
    <definedName name="BEx3LT3611HFCR4JQ2ZFJACHWNLG" hidden="1">#REF!</definedName>
    <definedName name="BEx3LWJD7TIGGOFT0FAFJOTYRSSA" hidden="1">#REF!</definedName>
    <definedName name="BEx3LZ8HHRP17N3D325GUL9JDB59" hidden="1">#REF!</definedName>
    <definedName name="BEx3M0VRDV9LKPIBHLZ57Q6PTL17" hidden="1">#REF!</definedName>
    <definedName name="BEx3M1MR1K1NQD03H74BFWOK4MWQ" hidden="1">#REF!</definedName>
    <definedName name="BEx3M28D24KM520OS63MC6FD6SUZ" hidden="1">#REF!</definedName>
    <definedName name="BEx3M46ECH29UUMNLOO87QP2SL6I" hidden="1">#REF!</definedName>
    <definedName name="BEx3M4H77MYUKOOD31H9F80NMVK8" hidden="1">#REF!</definedName>
    <definedName name="BEx3M64MG0WMZ4JKC7BJSXP44SF4" hidden="1">#REF!</definedName>
    <definedName name="BEx3M70ZTZOEIHRHS0EQSDT66SK8" hidden="1">#REF!</definedName>
    <definedName name="BEx3M8TP6XC646X64OJPY4GWP3YL" hidden="1">#REF!</definedName>
    <definedName name="BEx3M9VFX329PZWYC4DMZ6P3W9R2" hidden="1">#REF!</definedName>
    <definedName name="BEx3MCQ0VEBV0CZXDS505L38EQ8N" hidden="1">#REF!</definedName>
    <definedName name="BEx3MD0S1YS1QHZM02JQUDKJGR2J" hidden="1">#REF!</definedName>
    <definedName name="BEx3MD0SBCQNO9MU1AOOBMF12ARU" hidden="1">#REF!</definedName>
    <definedName name="BEx3MEIQRYOQL5A86UXU53K74PDA" hidden="1">#REF!</definedName>
    <definedName name="BEx3MEO22JMFBKTY790CF25HEDFU" hidden="1">#REF!</definedName>
    <definedName name="BEx3MEYV5LQY0BAL7V3CFAFVOM3T" hidden="1">#REF!</definedName>
    <definedName name="BEx3MREOFWJQEYMCMBL7ZE06NBN6" hidden="1">#REF!</definedName>
    <definedName name="BEx3MRUS6I1NAL06USVK8N98XDS6" hidden="1">#REF!</definedName>
    <definedName name="BEx3MUELSHHK13JUA9RNN5WXNFUC" hidden="1">#REF!</definedName>
    <definedName name="BEx3MUUOOZXL1UN8NXWM242JE2OX" hidden="1">#REF!</definedName>
    <definedName name="BEx3MVLRE57UWQ6VSIRE92LNKNQZ" hidden="1">#REF!</definedName>
    <definedName name="BEx3N26Y7IB64TZVQMOO0QA7YIFF" hidden="1">#REF!</definedName>
    <definedName name="BEx3NCJ9VOQTPE8EK9A7RU2J1M2E" hidden="1">#REF!</definedName>
    <definedName name="BEx3NDACCQ4W79VPJ851LY23N49X" hidden="1">#REF!</definedName>
    <definedName name="BEx3NHH85LLMCPB3IX4KH2QTOWS9" hidden="1">#REF!</definedName>
    <definedName name="BEx3NHXGHLLT1LVPPRVNWNI166PM" hidden="1">#REF!</definedName>
    <definedName name="BEx3NK6BSPW0HCJMWL9CO84LC9IF" hidden="1">#REF!</definedName>
    <definedName name="BEx3NKXF7GYXHBK75UI6MDRUSU0J" hidden="1">#REF!</definedName>
    <definedName name="BEx3NL8516CLA67879LASJP32OME" hidden="1">#REF!</definedName>
    <definedName name="BEx3NLIZ7PHF2XE59ECZ3MD04ZG1" hidden="1">#REF!</definedName>
    <definedName name="BEx3NMQ4BVC94728AUM7CCX7UHTU" hidden="1">#REF!</definedName>
    <definedName name="BEx3NQ0UBXP3FFUN3WRH3AKFVFRB" hidden="1">#REF!</definedName>
    <definedName name="BEx3NR2I4OUFP3Z2QZEDU2PIFIDI" hidden="1">#REF!</definedName>
    <definedName name="BEx3NUD6ENW0GB6GKZ8VV5HBZARM" hidden="1">#REF!</definedName>
    <definedName name="BEx3NVF0KU0WRO2WYTQWG99JT3YP" hidden="1">#REF!</definedName>
    <definedName name="BEx3NY9F11DFR0LHOY5EN5RK03C2" hidden="1">#REF!</definedName>
    <definedName name="BEx3O19B8FTTAPVT5DZXQGQXWFR8" hidden="1">#REF!</definedName>
    <definedName name="BEx3O3CULPVZ1WMR3PF29PBYM504" hidden="1">#REF!</definedName>
    <definedName name="BEx3O43RN9OZOBTY8MN59G1IKS0L" hidden="1">#REF!</definedName>
    <definedName name="BEx3O85IKWARA6NCJOLRBRJFMEWW" hidden="1">#REF!</definedName>
    <definedName name="BEx3OAECHNR5NDXR3ISNUXYTSOJG" hidden="1">#REF!</definedName>
    <definedName name="BEx3OAJUDRJSXHY771U9YHGG06C1" hidden="1">#REF!</definedName>
    <definedName name="BEx3OD3LRY75O9NNCCGPLPP29PRO" hidden="1">#REF!</definedName>
    <definedName name="BEx3OG3IT81VIDLJ02J3X0NWP4S6" hidden="1">#REF!</definedName>
    <definedName name="BEx3OJOTRZJLZYF6OVF5AOQHLZL6" hidden="1">#REF!</definedName>
    <definedName name="BEx3OJZSCGFRW7SVGBFI0X9DNVMM" hidden="1">#REF!</definedName>
    <definedName name="BEx3OKVZ499GV26EOW2TITFMWNBI" hidden="1">#REF!</definedName>
    <definedName name="BEx3ORSBUXAF21MKEY90YJV9AY9A" hidden="1">#REF!</definedName>
    <definedName name="BEx3OU6FWVIT5K3AJ3UFO51DNP6M" hidden="1">#REF!</definedName>
    <definedName name="BEx3OU6HASYMVU8BPKNP44JJSZ77" hidden="1">#REF!</definedName>
    <definedName name="BEx3OV8BH6PYNZT7C246LOAU9SVX" hidden="1">#REF!</definedName>
    <definedName name="BEx3OVJ2DXTPQG07PNZAQNEWUUX4" hidden="1">#REF!</definedName>
    <definedName name="BEx3OVJ3KTQHFUZPKZ8VGFUUJMXB" hidden="1">#REF!</definedName>
    <definedName name="BEx3OVTVQ68KTDQY0C8IUVP7FNPL" hidden="1">#REF!</definedName>
    <definedName name="BEx3OXH5KCMDX44YKZ32ZC6UT7AZ" hidden="1">#REF!</definedName>
    <definedName name="BEx3OXRYJZUEY6E72UJU0PHLMYAR" hidden="1">#REF!</definedName>
    <definedName name="BEx3OXS3USHOZSDP956YWAGI14R1" hidden="1">#REF!</definedName>
    <definedName name="BEx3P0H1G0M908PF6D97C2YGBA9V" hidden="1">#REF!</definedName>
    <definedName name="BEx3P0MHXC81LJKZD6EUHC52YGYM" hidden="1">#REF!</definedName>
    <definedName name="BEx3P3MDNGHN1AD9M44862BZZKBB" hidden="1">#REF!</definedName>
    <definedName name="BEx3P59TTRSGQY888P5C1O7M2PQT" hidden="1">#REF!</definedName>
    <definedName name="BEx3P9BFOA9XDB013SW00K6JUUII" hidden="1">#REF!</definedName>
    <definedName name="BEx3P9BGKXJSGI6JDDP1ZKL7WIIQ" hidden="1">#REF!</definedName>
    <definedName name="BEx3P9X02LTE5MW2QKJ0NQ55BMNE" hidden="1">#REF!</definedName>
    <definedName name="BEx3PANWVU0MSAQSKNUT1AE13JT9" hidden="1">#REF!</definedName>
    <definedName name="BEx3PCBAQXLWMBGV6MIYQMKDL9IG" hidden="1">#REF!</definedName>
    <definedName name="BEx3PCGLXOA3536X95HM8RAGDTSU" hidden="1">#REF!</definedName>
    <definedName name="BEx3PDNRRNKD5GOUBUQFXAHIXLD9" hidden="1">#REF!</definedName>
    <definedName name="BEx3PDT8GNPWLLN02IH1XPV90XYK" hidden="1">#REF!</definedName>
    <definedName name="BEx3PI5O0MVA0UN27O7H0RHNS1AS" hidden="1">#REF!</definedName>
    <definedName name="BEx3PIR7E1IP99QFSHDYPC4749NM" hidden="1">#REF!</definedName>
    <definedName name="BEx3PK96HP1K6KFPI820DT162566" hidden="1">#REF!</definedName>
    <definedName name="BEx3PKEMDW8KZEP11IL927C5O7I2" hidden="1">#REF!</definedName>
    <definedName name="BEx3PKJZ1Z7L9S6KV8KXVS6B2FX4" hidden="1">#REF!</definedName>
    <definedName name="BEx3PKUR27C19VGAKDVK4L5DLIB2" hidden="1">#REF!</definedName>
    <definedName name="BEx3PMNG53Z5HY138H99QOMTX8W3" hidden="1">#REF!</definedName>
    <definedName name="BEx3PMNHURVM8URJ1VYDGYU2AE8D" hidden="1">#REF!</definedName>
    <definedName name="BEx3PNUNFSJB6DKCDBVTRQZ5E4T2" hidden="1">#REF!</definedName>
    <definedName name="BEx3PP1RRSFZ8UC0JC9R91W6LNKW" hidden="1">#REF!</definedName>
    <definedName name="BEx3PUAPA2IO6E7FWH5XA4M0QWVM" hidden="1">#REF!</definedName>
    <definedName name="BEx3PVXYZC8WB9ZJE7OCKUXZ46EA" hidden="1">#REF!</definedName>
    <definedName name="BEx3PZU88JN6J8W1SUQT837Y453S" hidden="1">#REF!</definedName>
    <definedName name="BEx3Q0VWPU5EQECK7MQ47TYJ3SWW" hidden="1">#REF!</definedName>
    <definedName name="BEx3Q0VX02TXOHWWP8FWTHG46X1E" hidden="1">#REF!</definedName>
    <definedName name="BEx3Q1S98V383529G0KA5AI03N97" hidden="1">#REF!</definedName>
    <definedName name="BEx3Q2JBSW1NFLX0P2LW6L3HC1Q8" hidden="1">#REF!</definedName>
    <definedName name="BEx3Q5U1V36YSTI5IURQ95H68443" hidden="1">#REF!</definedName>
    <definedName name="BEx3Q76OH9TZX0VCSJ0HUEC5OZRH" hidden="1">#REF!</definedName>
    <definedName name="BEx3Q7BZ9PUXK2RLIOFSIS9AHU1B" hidden="1">#REF!</definedName>
    <definedName name="BEx3Q8J42S9VU6EAN2Y28MR6DF88" hidden="1">#REF!</definedName>
    <definedName name="BEx3Q9A636L3VAFHXZPPGAEEUCIU" hidden="1">#REF!</definedName>
    <definedName name="BEx3QABUUPRE5JJD35A6PSEOZ182" hidden="1">#REF!</definedName>
    <definedName name="BEx3QDXCKRIUFKLSVRJQQQ7XDJHJ" hidden="1">#REF!</definedName>
    <definedName name="BEx3QEDFOYFY5NBTININ5W4RLD4Q" hidden="1">#REF!</definedName>
    <definedName name="BEx3QFVDKVABT463JAALV6MOF0HK" hidden="1">#REF!</definedName>
    <definedName name="BEx3QGRRYGU1V6TLE4DJER020S6Q" hidden="1">#REF!</definedName>
    <definedName name="BEx3QHTLREQ1RZR8QT518ZHCFZD3" hidden="1">#REF!</definedName>
    <definedName name="BEx3QIKJ3U962US1Q564NZDLU8LD" hidden="1">#REF!</definedName>
    <definedName name="BEx3QJBK16V7756SYV982US0M1AU" hidden="1">#REF!</definedName>
    <definedName name="BEx3QLF3E1JD06YGRFASK65XKLS9" hidden="1">#REF!</definedName>
    <definedName name="BEx3QMX16BTB5HNTVDKU5INXTOYG" hidden="1">#REF!</definedName>
    <definedName name="BEx3QR9D45DHW50VQ7Y3Q1AXPOB9" hidden="1">#REF!</definedName>
    <definedName name="BEx3QSRD362LA0M8HOHP74I2BJDF" hidden="1">#REF!</definedName>
    <definedName name="BEx3QSWT2S5KWG6U2V9711IYDQBM" hidden="1">#REF!</definedName>
    <definedName name="BEx3QTCWWKUIWMC35GJMM15JSHT2" hidden="1">#REF!</definedName>
    <definedName name="BEx3QV5OJNSGP115T9ARDV9LKUIL" hidden="1">#REF!</definedName>
    <definedName name="BEx3QVGG7Q2X4HZHJAM35A8T3VR7" hidden="1">#REF!</definedName>
    <definedName name="BEx3QYB1JH9VSXKQCZ6WED98KX2C" hidden="1">#REF!</definedName>
    <definedName name="BEx3QZSTUKHO6N89BQZP33H0WJVN" hidden="1">#REF!</definedName>
    <definedName name="BEx3R0JUB9YN8PHPPQTAMIT1IHWK" hidden="1">#REF!</definedName>
    <definedName name="BEx3R81NFRO7M81VHVKOBFT0QBIL" hidden="1">#REF!</definedName>
    <definedName name="BEx3RBN3GD77Q9REZ59O9DWMNBJ4" hidden="1">#REF!</definedName>
    <definedName name="BEx3RDL59X0FQ4VEQ4MP8D38R0S1" hidden="1">#REF!</definedName>
    <definedName name="BEx3RFJCU9KCO038DRST2HBMLUQZ" hidden="1">#REF!</definedName>
    <definedName name="BEx3RFZGZSPJ3TYANYLV7S60NEGP" hidden="1">#REF!</definedName>
    <definedName name="BEx3RHC2ZD5UFS6QD4OPFCNNMWH1" hidden="1">#REF!</definedName>
    <definedName name="BEx3RHHEXUDWCFD4U7QWNTB37QHJ" hidden="1">#REF!</definedName>
    <definedName name="BEx3RIJ9S4HYO1Q3VKQDWQVU6J29" hidden="1">#REF!</definedName>
    <definedName name="BEx3RKBYMA6LFK40GMDKX9AUTDLW" hidden="1">#REF!</definedName>
    <definedName name="BEx3RQ10QIWBAPHALAA91BUUCM2X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RYVDQETIRP159UDO95MEJ0SH" hidden="1">#REF!</definedName>
    <definedName name="BEx3S5RDEXTV481RXFFGJAHAPWUE" hidden="1">#REF!</definedName>
    <definedName name="BEx3S6CYMPDSSVP7WLSKYG77DI8O" hidden="1">#REF!</definedName>
    <definedName name="BEx3S6YKHXUECENG0DWHOHYPRASJ" hidden="1">#REF!</definedName>
    <definedName name="BEx3S7UWEKA09MARYQCNR2S1HN2K" hidden="1">#REF!</definedName>
    <definedName name="BEx3SAJZIWMDNQMBKSW63J5ZRVSF" hidden="1">#REF!</definedName>
    <definedName name="BEx3SBB2CYM8HHRXPFTXK0VH0MVC" hidden="1">#REF!</definedName>
    <definedName name="BEx3SFNEZYJ86V814NVHUV6N1RHW" hidden="1">#REF!</definedName>
    <definedName name="BEx3SGEC2SFS92JYH4GAA05W5V13" hidden="1">#REF!</definedName>
    <definedName name="BEx3SH5DOGPDXN0PJ1B83F8JR0VD" hidden="1">#REF!</definedName>
    <definedName name="BEx3SICJ45BYT6FHBER86PJT25FC" hidden="1">#REF!</definedName>
    <definedName name="BEx3SJP6LHHE6PSKBBGQ020PPHYU" hidden="1">#REF!</definedName>
    <definedName name="BEx3SLN8DBTW9JRMLNZ718B6PW5A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SPUADFGPLLJA1GQNF9JYTOQK" hidden="1">#REF!</definedName>
    <definedName name="BEx3SSOOU270XNEJ5M05GIQ128KD" hidden="1">#REF!</definedName>
    <definedName name="BEx3STL9L2O0PJ44A14ZQ18ITHMF" hidden="1">#REF!</definedName>
    <definedName name="BEx3SVJA7B63U36EI39PUYZZXMOD" hidden="1">#REF!</definedName>
    <definedName name="BEx3SXXLFOZHK93RJ6SG36DW1ZXH" hidden="1">#REF!</definedName>
    <definedName name="BEx3SYOGD2JOBV89OMBGJF76UZBJ" hidden="1">#REF!</definedName>
    <definedName name="BEx3T0XHQAP1UVIBEY8NFQ62Q0SB" hidden="1">#REF!</definedName>
    <definedName name="BEx3T29ZTULQE0OMSMWUMZDU9ZZ0" hidden="1">#REF!</definedName>
    <definedName name="BEx3T3MMHYETEC11P7C0GOG51JZZ" hidden="1">#REF!</definedName>
    <definedName name="BEx3T6MI1O8CVVQC03E39ENR4FXY" hidden="1">#REF!</definedName>
    <definedName name="BEx3T6MJ1QDJ929WMUDVZ0O3UW0Y" hidden="1">#REF!</definedName>
    <definedName name="BEx3T9MDXZ9BJF4H5TDPQZ525EWS" hidden="1">#REF!</definedName>
    <definedName name="BEx3TAD9P874MCDR0BSVMH70S0ZL" hidden="1">#REF!</definedName>
    <definedName name="BEx3TCBHWEMX3BW38MDVF04YK3G6" hidden="1">#REF!</definedName>
    <definedName name="BEx3TMCVU79WNFWMD9TVB806S2AU" hidden="1">#REF!</definedName>
    <definedName name="BEx3TMT479OM76GLW39G0Y7DSEC4" hidden="1">#REF!</definedName>
    <definedName name="BEx3TPCSI16OAB2L9M9IULQMQ9J9" hidden="1">#REF!</definedName>
    <definedName name="BEx3TPNJ2U3H9UMXWS6L08UFDTZS" hidden="1">#REF!</definedName>
    <definedName name="BEx3TRGAMXIPAW5CX124BWSFFAA9" hidden="1">#REF!</definedName>
    <definedName name="BEx3TRWKQ37FWFFG220US3JU2HT1" hidden="1">#REF!</definedName>
    <definedName name="BEx3TYHYS8DV0VSQRK4QNMTSYOJR" hidden="1">#REF!</definedName>
    <definedName name="BEx3U057PC7O8D2ERBH0K2XX9T43" hidden="1">#REF!</definedName>
    <definedName name="BEx3U0FZUOOTA0ONEMOTU0UQNS3Z" hidden="1">#REF!</definedName>
    <definedName name="BEx3U53BKPSH403A0L1ZQ5YT4G7V" hidden="1">#REF!</definedName>
    <definedName name="BEx3U5E4ABZHE7MX61GZWGR45VX8" hidden="1">#REF!</definedName>
    <definedName name="BEx3U64YUOZ419BAJS2W78UMATAW" hidden="1">#REF!</definedName>
    <definedName name="BEx3U88J34JI9Z844OTBS305KLT0" hidden="1">#REF!</definedName>
    <definedName name="BEx3U94WCEA5DKMWBEX1GU0LKYG2" hidden="1">#REF!</definedName>
    <definedName name="BEx3U9QGC7IJ2XL8WA6RIM3JO8J1" hidden="1">#REF!</definedName>
    <definedName name="BEx3U9VZ8SQVYS6ZA038J7AP7ZGW" hidden="1">#REF!</definedName>
    <definedName name="BEx3UCFK95573H3PAAJHT2IQNINI" hidden="1">#REF!</definedName>
    <definedName name="BEx3UIQ5WRJBGNTFCCLOR4N7B1OQ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9ZZY06AU1V9HR28K32PP0MM" hidden="1">#REF!</definedName>
    <definedName name="BEx3VAAS2HX1PFZ6HUFSBV0V15C4" hidden="1">#REF!</definedName>
    <definedName name="BEx3VCZXRNLBBI0DVSSPTJQGDTX8" hidden="1">#REF!</definedName>
    <definedName name="BEx3VML7CG70HPISMVYIUEN3711Q" hidden="1">#REF!</definedName>
    <definedName name="BEx3VN6RNCTLY7I34JNFZB4ZXP2J" hidden="1">#REF!</definedName>
    <definedName name="BEx3W4VCGLP4GBWSHD68805RDSFT" hidden="1">#REF!</definedName>
    <definedName name="BEx56ZID5H04P9AIYLP1OASFGV56" hidden="1">#REF!</definedName>
    <definedName name="BEx57PABIDX5VU2R4M978ZOJYEHC" hidden="1">#REF!</definedName>
    <definedName name="BEx57QHH9DNA6N7W18AWMH1PNZHB" hidden="1">#REF!</definedName>
    <definedName name="BEx585BG24ARF6ULP3PDZE3L8RY3" hidden="1">#REF!</definedName>
    <definedName name="BEx587EYSS57E3PI8DT973HLJM9E" hidden="1">#REF!</definedName>
    <definedName name="BEx587KFQ3VKCOCY1SA5F24PQGUI" hidden="1">#REF!</definedName>
    <definedName name="BEx589D73DHT2DAPS13HZQ1WTAUF" hidden="1">#REF!</definedName>
    <definedName name="BEx58D9GRQ7SX95KAC981XPWQ1WY" hidden="1">#REF!</definedName>
    <definedName name="BEx58GK5K1WW38GQRC3C0YD5ITT8" hidden="1">#REF!</definedName>
    <definedName name="BEx58H5QPOM5KVNVL4AZYO2MXJUJ" hidden="1">#REF!</definedName>
    <definedName name="BEx58L7BH5FK5F4WTLCZYVZZCTPQ" hidden="1">#REF!</definedName>
    <definedName name="BEx58LI3RM9TQF0FOJZBCWDVQXUW" hidden="1">#REF!</definedName>
    <definedName name="BEx58O780PQ05NF0Z1SKKRB3N099" hidden="1">#REF!</definedName>
    <definedName name="BEx58SUJ86KR6CIGKCAAT5G9AKNJ" hidden="1">#REF!</definedName>
    <definedName name="BEx58TLEBBJOKUTUGADN4X0HH7DX" hidden="1">#REF!</definedName>
    <definedName name="BEx58VJMP433XPSZXO0PDJZ0QVYW" hidden="1">#REF!</definedName>
    <definedName name="BEx58XHO7ZULLF2EUD7YIS0MGQJ5" hidden="1">#REF!</definedName>
    <definedName name="BEx58ZW0HAIGIPEX9CVA1PQQTR6X" hidden="1">#REF!</definedName>
    <definedName name="BEx592AB4RLVFXAYJUW3ME68RQUU" hidden="1">#REF!</definedName>
    <definedName name="BEx5948I5WU4LY89EDKT9RCE0T0C" hidden="1">#REF!</definedName>
    <definedName name="BEx5972YODA6QUJZZI9K0CZFPUBH" hidden="1">#REF!</definedName>
    <definedName name="BEx597ZCP5WXWYYSGMOH2VF3JRFF" hidden="1">#REF!</definedName>
    <definedName name="BEx59A8BKZKTUB3D4B8PY3PYQKH9" hidden="1">#REF!</definedName>
    <definedName name="BEx59BA1KH3RG6K1LHL7YS2VB79N" hidden="1">#REF!</definedName>
    <definedName name="BEx59BKT2S0FQ2Z4FCYKCEPJLAS9" hidden="1">#REF!</definedName>
    <definedName name="BEx59D87VDJDUW2RN9MEUIFV1SBQ" hidden="1">#REF!</definedName>
    <definedName name="BEx59E9WABJP2TN71QAIKK79HPK9" hidden="1">#REF!</definedName>
    <definedName name="BEx59I65VORCZYRT8NLNS7656FGC" hidden="1">#REF!</definedName>
    <definedName name="BEx59LX45EMPU2GU5M1CG2ULEOK0" hidden="1">#REF!</definedName>
    <definedName name="BEx59MD6QTLRRC3ZYND5X12R0LNS" hidden="1">#REF!</definedName>
    <definedName name="BEx59P7MAPNU129ZTC5H3EH892G1" hidden="1">#REF!</definedName>
    <definedName name="BEx59SIBJW5VFM1HOKIX6I3DEFWB" hidden="1">#REF!</definedName>
    <definedName name="BEx59T43GLFZ5820RZ7BJU07GTLQ" hidden="1">#REF!</definedName>
    <definedName name="BEx59V24AIHEE6KZNFN8AT44C3FT" hidden="1">#REF!</definedName>
    <definedName name="BEx59XGHAP022PAL2MICA3EAL5EF" hidden="1">#REF!</definedName>
    <definedName name="BEx59Y2168L6FFK2G1CMTHAYI4FX" hidden="1">#REF!</definedName>
    <definedName name="BEx5A11WZRQSIE089QE119AOX9ZG" hidden="1">#REF!</definedName>
    <definedName name="BEx5A5P3BT0F1NJI1C7XIUPO3JAF" hidden="1">#REF!</definedName>
    <definedName name="BEx5A7CIGCOTHJKHGUBDZG91JGPZ" hidden="1">#REF!</definedName>
    <definedName name="BEx5A8JO1SQ04ZPMLH8L7XSKUG0I" hidden="1">#REF!</definedName>
    <definedName name="BEx5A8UFLT2SWVSG5COFA9B8P376" hidden="1">#REF!</definedName>
    <definedName name="BEx5ABJKYDKSTU0GJHJK7UDQJ8L6" hidden="1">#REF!</definedName>
    <definedName name="BEx5AFFTN3IXIBHDKM0FYC4OFL1S" hidden="1">#REF!</definedName>
    <definedName name="BEx5AJ6M1YPG4HU96Q8VO9DEK3F1" hidden="1">#REF!</definedName>
    <definedName name="BEx5AK8F9KGMR2MKV3DXJKX9JY57" hidden="1">#REF!</definedName>
    <definedName name="BEx5AK8G1QDWD3EUZFUOTXSMXLC0" hidden="1">#REF!</definedName>
    <definedName name="BEx5AN8CRP432UYNZ2AYF6MIAHG5" hidden="1">#REF!</definedName>
    <definedName name="BEx5ANOGNEXEO69M2XNI5RPQ3SHJ" hidden="1">#REF!</definedName>
    <definedName name="BEx5ANOGU11NKYSOEMKFZVK78KIP" hidden="1">#REF!</definedName>
    <definedName name="BEx5AOFIO8KVRHIZ1RII337AA8ML" hidden="1">#REF!</definedName>
    <definedName name="BEx5APRZ66L5BWHFE8E4YYNEDTI4" hidden="1">#REF!</definedName>
    <definedName name="BEx5ASH3WK7H2TOET58X6Q98BCKS" hidden="1">#REF!</definedName>
    <definedName name="BEx5ATIY3SQTYZUETOFTWUGWCAKM" localSheetId="2" hidden="1">Cal [0]!YTD Retail sales [0]!vs #REF!</definedName>
    <definedName name="BEx5ATIY3SQTYZUETOFTWUGWCAKM" localSheetId="9" hidden="1">#N/A</definedName>
    <definedName name="BEx5ATIY3SQTYZUETOFTWUGWCAKM" localSheetId="5" hidden="1">Cal [0]!YTD Retail sales [0]!vs #REF!</definedName>
    <definedName name="BEx5ATIY3SQTYZUETOFTWUGWCAKM" localSheetId="7" hidden="1">Cal [0]!YTD Retail sales [0]!vs #REF!</definedName>
    <definedName name="BEx5ATIY3SQTYZUETOFTWUGWCAKM" hidden="1">Cal [0]!YTD Retail sales [0]!vs #REF!</definedName>
    <definedName name="BEx5AUVDSQ35VO4BD9AKKGBM5S7D" hidden="1">#REF!</definedName>
    <definedName name="BEx5AVGZL6P303BU1G685M675STA" hidden="1">#REF!</definedName>
    <definedName name="BEx5AXKIFWH6H444ZI4OZ1DZNO27" hidden="1">#REF!</definedName>
    <definedName name="BEx5AZIQD1X886NC8TVKQWS6T7A4" hidden="1">#REF!</definedName>
    <definedName name="BEx5B4RHHX0J1BF2FZKEA0SPP29O" hidden="1">#REF!</definedName>
    <definedName name="BEx5B5YMSWP0OVI5CIQRP5V18D0C" hidden="1">#REF!</definedName>
    <definedName name="BEx5B643VCQ2OZA216BHWG42CWCA" hidden="1">#REF!</definedName>
    <definedName name="BEx5B7B4G8TSFB6V5ASKFFWPL78V" hidden="1">#REF!</definedName>
    <definedName name="BEx5B825RW35M5H0UB2IZGGRS4ER" hidden="1">#REF!</definedName>
    <definedName name="BEx5B87MKB5NVWBSCACD3XVE6CTR" hidden="1">#REF!</definedName>
    <definedName name="BEx5BALXM2US3E7AGFKVOYJQ7IRK" hidden="1">#REF!</definedName>
    <definedName name="BEx5BAWPMY0TL684WDXX6KKJLRCN" hidden="1">#REF!</definedName>
    <definedName name="BEx5BBI61U4Y65GD0ARMTALPP7SJ" hidden="1">#REF!</definedName>
    <definedName name="BEx5BBNMYB693Y6166BWGXRQ7FJ3" hidden="1">#REF!</definedName>
    <definedName name="BEx5BDR56MEV4IHY6CIH2SVNG1UB" hidden="1">#REF!</definedName>
    <definedName name="BEx5BESZC5H329SKHGJOHZFILYJJ" hidden="1">#REF!</definedName>
    <definedName name="BEx5BFJVEHUTKI92KKE5AZG8FHUT" hidden="1">#REF!</definedName>
    <definedName name="BEx5BG5H348CVV9SY1R50JINDSFG" hidden="1">#REF!</definedName>
    <definedName name="BEx5BHSQ42B50IU1TEQFUXFX9XQD" hidden="1">#REF!</definedName>
    <definedName name="BEx5BI901GLFWVX9W9IPDYU0YA6T" hidden="1">#REF!</definedName>
    <definedName name="BEx5BJQY8W9Y2TGU586E130OG3YL" hidden="1">#REF!</definedName>
    <definedName name="BEx5BKSM4UN4C1DM3EYKM79MRC5K" hidden="1">#REF!</definedName>
    <definedName name="BEx5BLUFY7W27VB1ZZ2TFWSXONXJ" hidden="1">#REF!</definedName>
    <definedName name="BEx5BMWC0O0D96OYRQKGC9LNRF3O" hidden="1">#REF!</definedName>
    <definedName name="BEx5BNN8NPH9KVOBARB9CDD9WLB6" hidden="1">#REF!</definedName>
    <definedName name="BEx5BTHIPJRP6IF0N2COZFAC7J7J" hidden="1">#REF!</definedName>
    <definedName name="BEx5BXJAMT5BID0OJXAVCSQGESM1" hidden="1">#REF!</definedName>
    <definedName name="BEx5BYFMZ80TDDN2EZO8CF39AIAC" hidden="1">#REF!</definedName>
    <definedName name="BEx5C0DP0VOSMKGSCJAKCPGGWHJU" hidden="1">#REF!</definedName>
    <definedName name="BEx5C0DP42XRMLGQZH1Q2U8H1519" hidden="1">#REF!</definedName>
    <definedName name="BEx5C2BWFW6SHZBFDEISKGXHZCQW" hidden="1">#REF!</definedName>
    <definedName name="BEx5C2S0SGV4AZDG4V6PKTBWGVPW" hidden="1">#REF!</definedName>
    <definedName name="BEx5C3J1RB8OZKDGFOYSDLNURV98" hidden="1">#REF!</definedName>
    <definedName name="BEx5C49ZFH8TO9ZU55729C3F7XG7" hidden="1">#REF!</definedName>
    <definedName name="BEx5C8GZQK13G60ZM70P63I5OS0L" hidden="1">#REF!</definedName>
    <definedName name="BEx5CA4FM78Q9L0K1VH7SLUPHWKR" hidden="1">#REF!</definedName>
    <definedName name="BEx5CAPTVN2NBT3UOMA1UFAL1C2R" hidden="1">#REF!</definedName>
    <definedName name="BEx5CDPWXBB2G8LCK5KWHPHLGZIL" hidden="1">#REF!</definedName>
    <definedName name="BEx5CEGRY3S55JZZSUEUUWTT6KYK" hidden="1">#REF!</definedName>
    <definedName name="BEx5CEM3SYF9XP0ZZVE0GEPCLV3F" hidden="1">#REF!</definedName>
    <definedName name="BEx5CFYQ0F1Z6P8SCVJ0I3UPVFE4" hidden="1">#REF!</definedName>
    <definedName name="BEx5CGKBI7NMTZ05IG79BZIYPHSC" hidden="1">#REF!</definedName>
    <definedName name="BEx5CHM7AMQDJ0B8AKVW2P2AK6M7" hidden="1">#REF!</definedName>
    <definedName name="BEx5CINUDCSDCAJSNNV7XVNU8Q79" hidden="1">#REF!</definedName>
    <definedName name="BEx5CK5SJQ101HMMPM7HTGNS1Z5G" hidden="1">#REF!</definedName>
    <definedName name="BEx5CNLUIOYU8EODGA03Z3547I9T" hidden="1">#REF!</definedName>
    <definedName name="BEx5CPEKNSJORIPFQC2E1LTRYY8L" hidden="1">#REF!</definedName>
    <definedName name="BEx5CQGDYT636B15260NCPV098OZ" hidden="1">#REF!</definedName>
    <definedName name="BEx5CSUOL05D8PAM2TRDA9VRJT1O" hidden="1">#REF!</definedName>
    <definedName name="BEx5CUNFOO4YDFJ22HCMI2QKIGKM" hidden="1">#REF!</definedName>
    <definedName name="BEx5CW03OS864QHYMNRUP3IY3PYN" hidden="1">#REF!</definedName>
    <definedName name="BEx5CWG6YY8PJ1QDG4PJDZBNZ6TL" hidden="1">#REF!</definedName>
    <definedName name="BEx5CYEEPWWVDPI4LCBDNMIAL5GL" hidden="1">#REF!</definedName>
    <definedName name="BEx5D01O8KI9HOTMZW12WGUJXHAQ" hidden="1">#REF!</definedName>
    <definedName name="BEx5D1OWZ9VWCDZM9B3PCMNQG7IC" hidden="1">#REF!</definedName>
    <definedName name="BEx5D1OX2H40CUU26DKN2KH66FX2" hidden="1">#REF!</definedName>
    <definedName name="BEx5D4E1D2BILHQLQTXRUZIAHJV6" hidden="1">#REF!</definedName>
    <definedName name="BEx5D8L47OF0WHBPFWXGZINZWUBZ" hidden="1">#REF!</definedName>
    <definedName name="BEx5DAJAHQ2SKUPCKSCR3PYML67L" hidden="1">#REF!</definedName>
    <definedName name="BEx5DBFOLXMXGHJ8ZGMB2OXJDXA9" hidden="1">#REF!</definedName>
    <definedName name="BEx5DC18JM1KJCV44PF18E0LNRKA" hidden="1">#REF!</definedName>
    <definedName name="BEx5DDZB5YT3FMM1X0LRV45UJKHL" hidden="1">#REF!</definedName>
    <definedName name="BEx5DH4OBREV6F0K9MZO1FRILCJO" hidden="1">#REF!</definedName>
    <definedName name="BEx5DIBSXKNZIG7T7ZI6AL3WJV3T" hidden="1">#REF!</definedName>
    <definedName name="BEx5DIH4RCW4FAG6QP9JAQPCBODJ" hidden="1">#REF!</definedName>
    <definedName name="BEx5DJIZBTNS011R9IIG2OQ2L6ZX" hidden="1">#REF!</definedName>
    <definedName name="BEx5DKKOKUQMXDGVSH3UX2MRJ1CF" hidden="1">#REF!</definedName>
    <definedName name="BEx5DPYV3KEWJ62KKTKWQ5O95U51" hidden="1">#REF!</definedName>
    <definedName name="BEx5DQ47FWY6M3BBG4EZIL3AWA0K" hidden="1">#REF!</definedName>
    <definedName name="BEx5DRWX45PMI1TA0YY3P779FOW8" hidden="1">#REF!</definedName>
    <definedName name="BEx5DYCZK76RD70TTGIBKYLG8XNT" hidden="1">#REF!</definedName>
    <definedName name="BEx5E123OLO9WQUOIRIDJ967KAGK" hidden="1">#REF!</definedName>
    <definedName name="BEx5E2UU5NES6W779W2OZTZOB4O7" hidden="1">#REF!</definedName>
    <definedName name="BEx5E3B3C5V87HPFLCA15NQSMJGJ" hidden="1">#REF!</definedName>
    <definedName name="BEx5E4CSE5G83J5K32WENF7BXL82" hidden="1">#REF!</definedName>
    <definedName name="BEx5E4YDU8KQMX9A0GIZ5LB5O83N" hidden="1">#REF!</definedName>
    <definedName name="BEx5E6LMHYEPUSRFKOZGSOYSE79I" hidden="1">#REF!</definedName>
    <definedName name="BEx5E7CO4HEO1H8ZI7ULJTCQG0JC" hidden="1">#REF!</definedName>
    <definedName name="BEx5E7NGRYSFH00IKF6A9WA8WQX1" hidden="1">#REF!</definedName>
    <definedName name="BEx5E7NHCG6R36SJ6M2QKZA2SAXV" hidden="1">#REF!</definedName>
    <definedName name="BEx5ECWCY0V7FDAX48UN3TJGTS9M" hidden="1">#REF!</definedName>
    <definedName name="BEx5EE3IZ1MHHHIR1R61H4FRYZQ5" hidden="1">#REF!</definedName>
    <definedName name="BEx5EF57NLBV0USN2PA8QBX9WBNL" hidden="1">#REF!</definedName>
    <definedName name="BEx5EG6XMNIJPZLN46LVF40X5YU1" hidden="1">#REF!</definedName>
    <definedName name="BEx5EGN4SU0SCKIR40YL0KTNT37N" hidden="1">#REF!</definedName>
    <definedName name="BEx5EH386MLFEIJRBAVS8E0BA4J4" hidden="1">#REF!</definedName>
    <definedName name="BEx5EH3AI1Z6P5K7OKP4Q7R53OOJ" hidden="1">#REF!</definedName>
    <definedName name="BEx5EJ1GU8HWLGJU3B1J7XZD0U05" hidden="1">#REF!</definedName>
    <definedName name="BEx5ELAC3FMQLID05D9EFXC4NUYP" hidden="1">#REF!</definedName>
    <definedName name="BEx5ELQL9B0VR6UT18KP11DHOTFX" hidden="1">#REF!</definedName>
    <definedName name="BEx5ENDU3MZUMAV2FVW0WHQCYQW6" hidden="1">#REF!</definedName>
    <definedName name="BEx5EOA80T2BAPWJDN45H6L9BLYE" hidden="1">#REF!</definedName>
    <definedName name="BEx5EPMW3HBIQQ4GTVN3C6TJ4CPJ" hidden="1">#REF!</definedName>
    <definedName name="BEx5ER4TJTFPN7IB1MNEB1ZFR5M6" hidden="1">#REF!</definedName>
    <definedName name="BEx5EVXEZ8VGCW0ZI1QRB96NAD77" hidden="1">#REF!</definedName>
    <definedName name="BEx5EWZ3PXD8IQCJ5OWZ7E9DOHNY" hidden="1">#REF!</definedName>
    <definedName name="BEx5F3F678XP2RIWWF7O4OMRENB5" hidden="1">#REF!</definedName>
    <definedName name="BEx5F4BDZYMTQ28YR7GQ7FAKWRTD" hidden="1">#REF!</definedName>
    <definedName name="BEx5F6V72QTCK7O39Y59R0EVM6CW" hidden="1">#REF!</definedName>
    <definedName name="BEx5FAB6W9EU7VQRNJOR9G96WLUB" hidden="1">#REF!</definedName>
    <definedName name="BEx5FB7JBG3UQ6MSU5CKVEM8R1G4" hidden="1">#REF!</definedName>
    <definedName name="BEx5FBT5NJEUREUT65TMYABML27I" hidden="1">#REF!</definedName>
    <definedName name="BEx5FCUYOBCV33B43EF36CCVAMSF" hidden="1">#REF!</definedName>
    <definedName name="BEx5FDRCJRZ9ZY5EWDMKNBWTRULK" hidden="1">#REF!</definedName>
    <definedName name="BEx5FDWNMOD9UMVEGNXDQ7C1UJST" hidden="1">#REF!</definedName>
    <definedName name="BEx5FE7G04R6WZNCLOF6AG0TA7BT" hidden="1">#REF!</definedName>
    <definedName name="BEx5FGLQVACD5F5YZG4DGSCHCGO2" hidden="1">#REF!</definedName>
    <definedName name="BEx5FGWKB5CJ10WBDKKDJDFXWEU0" hidden="1">#REF!</definedName>
    <definedName name="BEx5FKI6YRHGW9YVUODVKFHB8SDZ" hidden="1">#REF!</definedName>
    <definedName name="BEx5FLJWHLW3BTZILDPN5NMA449V" hidden="1">#REF!</definedName>
    <definedName name="BEx5FNI2O10YN2SI1NO4X5GP3GTF" hidden="1">#REF!</definedName>
    <definedName name="BEx5FO3OBKZJWR5YGAR2J1X44YL4" hidden="1">#REF!</definedName>
    <definedName name="BEx5FO8YRFSZCG3L608EHIHIHFY4" hidden="1">#REF!</definedName>
    <definedName name="BEx5FOZW1Y7NXLX4VGWHE44H2T3S" hidden="1">#REF!</definedName>
    <definedName name="BEx5FQHSP1ZGCBA1HBJH0M6C8RFF" hidden="1">#REF!</definedName>
    <definedName name="BEx5FQNA6V4CNYSH013K45RI4BCV" hidden="1">#REF!</definedName>
    <definedName name="BEx5FTXZ5SX7FCARKDWFNGX9929Q" hidden="1">#REF!</definedName>
    <definedName name="BEx5FVQPPEU32CPNV9RRQ9MNLLVE" hidden="1">#REF!</definedName>
    <definedName name="BEx5FX8O9V1ATO8PPINPWKLR1UM0" hidden="1">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988H2BJ5GEOSMFHXB5SO8FB" hidden="1">#REF!</definedName>
    <definedName name="BEx5GAQ7M7LFPRT5ZQ55DL3NBB5Z" hidden="1">#REF!</definedName>
    <definedName name="BEx5GC85E2IIBJCXUK150UZZHTUN" hidden="1">#REF!</definedName>
    <definedName name="BEx5GE0V1174AF192MNPLD62B092" hidden="1">#REF!</definedName>
    <definedName name="BEx5GE0VN0D8A2K45157WNW35V73" hidden="1">#REF!</definedName>
    <definedName name="BEx5GEGZN7HOXY6CZNKAQOSICA3R" hidden="1">#REF!</definedName>
    <definedName name="BEx5GID9MVBUPFFT9M8K8B5MO9NV" hidden="1">#REF!</definedName>
    <definedName name="BEx5GL7OX5R67COU8Z044XDTWTYK" hidden="1">#REF!</definedName>
    <definedName name="BEx5GN0EWA9SCQDPQ7NTUQH82QVK" hidden="1">#REF!</definedName>
    <definedName name="BEx5GN5WBYLFTP0W94A4R4GMFBYU" hidden="1">#REF!</definedName>
    <definedName name="BEx5GNBCU4WZ74I0UXFL9ZG2XSGJ" hidden="1">#REF!</definedName>
    <definedName name="BEx5GQB9QPSIRVGT6R4QYMXL9IQF" hidden="1">#REF!</definedName>
    <definedName name="BEx5GS9B4OTJPSKN8F8EBS830OP6" hidden="1">#REF!</definedName>
    <definedName name="BEx5GTGFPV1Y5KKR02SI5EZ5Y5AV" hidden="1">#REF!</definedName>
    <definedName name="BEx5GTLX83KDKD0HV905MWBASBP9" hidden="1">#REF!</definedName>
    <definedName name="BEx5GUCTYC7QCWGWU5BTO7Y7HDZX" hidden="1">#REF!</definedName>
    <definedName name="BEx5GUNMKYVPSJLI1G9KS5L05YAT" hidden="1">#REF!</definedName>
    <definedName name="BEx5GY93AQTQGRQKWBEXNC698FA4" hidden="1">#REF!</definedName>
    <definedName name="BEx5GYUPJULJQ624TEESYFG1NFOH" hidden="1">#REF!</definedName>
    <definedName name="BEx5H0NEE0AIN5E2UHJ9J9ISU9N1" hidden="1">#REF!</definedName>
    <definedName name="BEx5H0NFLYN1PNI95Z2K0JX0T1GK" hidden="1">#REF!</definedName>
    <definedName name="BEx5H1UJSEUQM2K8QHQXO5THVHSO" hidden="1">#REF!</definedName>
    <definedName name="BEx5H4UHBTKIBSEPHO5XLMRZ1I0P" hidden="1">#REF!</definedName>
    <definedName name="BEx5H73BOSU3O3X7UL3DB0BWBCLY" hidden="1">#REF!</definedName>
    <definedName name="BEx5H8L9HXUM2ER82AR5Z5S7Q4H4" hidden="1">#REF!</definedName>
    <definedName name="BEx5HAJHVY2Z4B8IFIYFC0HLNQPS" hidden="1">#REF!</definedName>
    <definedName name="BEx5HAOT9XWUF7XIFRZZS8B9F5TZ" hidden="1">#REF!</definedName>
    <definedName name="BEx5HC1EXK702V3F68JVAFJMUA0X" hidden="1">#REF!</definedName>
    <definedName name="BEx5HE4XRF9BUY04MENWY9CHHN5H" hidden="1">#REF!</definedName>
    <definedName name="BEx5HEA8UYPCP3DOJ8ABZAK9MOW2" hidden="1">#REF!</definedName>
    <definedName name="BEx5HFHMABAT0H9KKS754X4T304E" hidden="1">#REF!</definedName>
    <definedName name="BEx5HG3004GM93U1VY3U8A4OUIEN" hidden="1">#REF!</definedName>
    <definedName name="BEx5HGDZ7MX1S3KNXLRL9WU565V4" hidden="1">#REF!</definedName>
    <definedName name="BEx5HGZF4THLAJIZ4YKV81T2O0ZE" hidden="1">#REF!</definedName>
    <definedName name="BEx5HH4TRZX23AYA0VIV4H8IYEJE" hidden="1">#REF!</definedName>
    <definedName name="BEx5HJZ9FAVNZSSBTAYRPZDYM9NU" hidden="1">#REF!</definedName>
    <definedName name="BEx5HO6C8MVC2R2SD7JKGL1W43RL" hidden="1">#REF!</definedName>
    <definedName name="BEx5HSIW51ZAL8IFLAIQ5Z7QC9BD" hidden="1">#REF!</definedName>
    <definedName name="BEx5HUX7CL2JPNC6H596OXGCCU9F" hidden="1">#REF!</definedName>
    <definedName name="BEx5HXRLV4XZDAF74A8NGMWLTDV2" hidden="1">#REF!</definedName>
    <definedName name="BEx5HZ9JMKHNLFWLVUB1WP5B39BL" hidden="1">#REF!</definedName>
    <definedName name="BEx5I244LQHZTF3XI66J8705R9XX" hidden="1">#REF!</definedName>
    <definedName name="BEx5I4YKHD1OYBMVNL6A8R3XX7DW" hidden="1">#REF!</definedName>
    <definedName name="BEx5I6B04D8ATFFQB2JX8Z49OPN9" hidden="1">#REF!</definedName>
    <definedName name="BEx5I6GHRQ2KFOS1MQ1NP1OYP6PS" hidden="1">#REF!</definedName>
    <definedName name="BEx5I83WZ1ML0O8F72V3LISR6M5P" hidden="1">#REF!</definedName>
    <definedName name="BEx5I8PBP4LIXDGID5BP0THLO0AQ" hidden="1">#REF!</definedName>
    <definedName name="BEx5I8USVUB3JP4S9OXGMZVMOQXR" hidden="1">#REF!</definedName>
    <definedName name="BEx5I9GDQSYIAL65UQNDMNFQCS9Y" hidden="1">#REF!</definedName>
    <definedName name="BEx5I9LVAYK4AYH2DUC0EBXG7VTM" hidden="1">#REF!</definedName>
    <definedName name="BEx5IBUPG9AWNW5PK7JGRGEJ4OLM" hidden="1">#REF!</definedName>
    <definedName name="BEx5IC06RVN8BSAEPREVKHKLCJ2L" hidden="1">#REF!</definedName>
    <definedName name="BEx5IDSR4WF8ARFWTUIJ2KFLENP0" hidden="1">#REF!</definedName>
    <definedName name="BEx5IGY5032NIHJ3IU7O42V846XY" hidden="1">#REF!</definedName>
    <definedName name="BEx5IH8WPFGVVYVJAIAVKF2BYXF3" hidden="1">#REF!</definedName>
    <definedName name="BEx5IIAL87RM4QRUR1576D2OIPDD" hidden="1">#REF!</definedName>
    <definedName name="BEx5IJ1MTW10OAPI8NMFNAVX9UQW" hidden="1">#REF!</definedName>
    <definedName name="BEx5IMHSR09KQVKPZ3ZKRPDERGX2" hidden="1">#REF!</definedName>
    <definedName name="BEx5IOQODUZDDLXJ6A7JS4WK2CNW" hidden="1">#REF!</definedName>
    <definedName name="BEx5IP1F3KJMMH8UM27QW2OATSPP" hidden="1">#REF!</definedName>
    <definedName name="BEx5IS1CO1PAPQPJ3X925296V10S" hidden="1">#REF!</definedName>
    <definedName name="BEx5ITU41J0VJYYTH6F40J4HX3D7" hidden="1">#REF!</definedName>
    <definedName name="BEx5IUA67KYND0VVEB5A0EZBULNW" hidden="1">#REF!</definedName>
    <definedName name="BEx5IVS4L7C4RM6X3A3N8F0RJS6C" hidden="1">#REF!</definedName>
    <definedName name="BEx5IXQCCLDQD41LG67T8UGSMUKZ" hidden="1">#REF!</definedName>
    <definedName name="BEx5J0FFP1KS4NGY20AEJI8VREEA" hidden="1">#REF!</definedName>
    <definedName name="BEx5J82ILHU8OXEF0L5FI2EZ4RQV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L3Z60ZYMDOZMZZ4HL5Z1PWH" hidden="1">#REF!</definedName>
    <definedName name="BEx5JNCT8Z7XSSPD5EMNAJELCU2V" hidden="1">#REF!</definedName>
    <definedName name="BEx5JOJXOE0YTEYW85YWCVTC2Q02" hidden="1">#REF!</definedName>
    <definedName name="BEx5JP5I1FH47SN4L334OAUUIO2J" hidden="1">#REF!</definedName>
    <definedName name="BEx5JPWEZCP8MIYYJ1RY0J18CUF1" hidden="1">#REF!</definedName>
    <definedName name="BEx5JQCNT9Y4RM306CHC8IPY3HBZ" hidden="1">#REF!</definedName>
    <definedName name="BEx5JR3KQK4ABFQGDACS9420SELJ" localSheetId="2" hidden="1">Cal [0]!YTD Retail sales [0]!vs #REF!</definedName>
    <definedName name="BEx5JR3KQK4ABFQGDACS9420SELJ" localSheetId="9" hidden="1">#N/A</definedName>
    <definedName name="BEx5JR3KQK4ABFQGDACS9420SELJ" localSheetId="5" hidden="1">Cal [0]!YTD Retail sales [0]!vs #REF!</definedName>
    <definedName name="BEx5JR3KQK4ABFQGDACS9420SELJ" localSheetId="7" hidden="1">Cal [0]!YTD Retail sales [0]!vs #REF!</definedName>
    <definedName name="BEx5JR3KQK4ABFQGDACS9420SELJ" hidden="1">Cal [0]!YTD Retail sales [0]!vs #REF!</definedName>
    <definedName name="BEx5JREEH36LQ1R2DHN6U493DHIY" hidden="1">#REF!</definedName>
    <definedName name="BEx5JSAW8CLE1KKLA58V4E50KYQE" hidden="1">#REF!</definedName>
    <definedName name="BEx5JT7AOIBJQJ3UWETZPP42SLZH" hidden="1">#REF!</definedName>
    <definedName name="BEx5JUEALPSVNTR4O571I0JKGI6N" hidden="1">#REF!</definedName>
    <definedName name="BEx5K08PYKE6JOKBYIB006TX619P" hidden="1">#REF!</definedName>
    <definedName name="BEx5K1AKGWD3CH5VRH49XFDJN87K" hidden="1">#REF!</definedName>
    <definedName name="BEx5K4QKOA9444Q8UG7TV7NO706N" hidden="1">#REF!</definedName>
    <definedName name="BEx5K51DSERT1TR7B4A29R41W4NX" hidden="1">#REF!</definedName>
    <definedName name="BEx5K7QGF98JOB2HOS0S2K6NFDA8" hidden="1">#REF!</definedName>
    <definedName name="BEx5K7VSV8CTGP6GE05M0CIP8FA8" hidden="1">#REF!</definedName>
    <definedName name="BEx5K8XMB5N79TWLDC020ID6QDES" hidden="1">#REF!</definedName>
    <definedName name="BEx5KB16MD1UAEH5CO7AR9EX9S8E" hidden="1">#REF!</definedName>
    <definedName name="BEx5KLIT71F7EOUW4ITJXOXKN7ZK" hidden="1">#REF!</definedName>
    <definedName name="BEx5KN0R8AB83OX84Z4IFAFC4VL0" hidden="1">#REF!</definedName>
    <definedName name="BEx5KOD8EZCFUNRWBMSNA087I81F" hidden="1">#REF!</definedName>
    <definedName name="BEx5KQ5ZABQW8AJ1TLAL6D18L3F5" hidden="1">#REF!</definedName>
    <definedName name="BEx5KQRKGLIV5T3LWSIJCL871MSP" hidden="1">#REF!</definedName>
    <definedName name="BEx5KX7KOMI2JG3SQ0K3OU4NO0S0" hidden="1">#REF!</definedName>
    <definedName name="BEx5KX7N4BIPTHRFNPIMUX8OECQX" hidden="1">#REF!</definedName>
    <definedName name="BEx5KYER580I4T7WTLMUN7NLNP5K" hidden="1">#REF!</definedName>
    <definedName name="BEx5L0CTI6TYDT6HZCMP96TCPMXE" hidden="1">#REF!</definedName>
    <definedName name="BEx5L5WIFZWOZR04ZQ3ITAJ2J8PK" hidden="1">#REF!</definedName>
    <definedName name="BEx5L6SWDDNTN840GAZIVWAV63US" hidden="1">#REF!</definedName>
    <definedName name="BEx5L801P0BJ9QYDQRLLBP4UBLQ9" hidden="1">#REF!</definedName>
    <definedName name="BEx5LAJNRRBHN5UYJ87M0G6VHSDX" hidden="1">#REF!</definedName>
    <definedName name="BEx5LD3B4LG5T74M5TVCB0C0Q2TI" hidden="1">#REF!</definedName>
    <definedName name="BEx5LF1IH1TWFFFSM2C8CE7DWYMP" hidden="1">#REF!</definedName>
    <definedName name="BEx5LHLB3M6K4ZKY2F42QBZT30ZH" hidden="1">#REF!</definedName>
    <definedName name="BEx5LM8GID5D6KQT1YGYA484LXD9" hidden="1">#REF!</definedName>
    <definedName name="BEx5LO6JBREURDVK6L45CKLTUZJD" hidden="1">#REF!</definedName>
    <definedName name="BEx5LQ4QARULI897CCG0OFLH9PY0" hidden="1">#REF!</definedName>
    <definedName name="BEx5LRMNU3HXIE1BUMDHRU31F7JJ" hidden="1">#REF!</definedName>
    <definedName name="BEx5LS2R6TNHYLO9LQNF64JGIA8W" hidden="1">#REF!</definedName>
    <definedName name="BEx5LSJ1LPUAX3ENSPECWPG4J7D1" hidden="1">#REF!</definedName>
    <definedName name="BEx5LSTT77XOBJMIJ49GFG8K972P" hidden="1">#REF!</definedName>
    <definedName name="BEx5LTKQ8RQWJE4BC88OP928893U" hidden="1">#REF!</definedName>
    <definedName name="BEx5LU6GHQA4OOC8QGNPPVZGBP7J" hidden="1">#REF!</definedName>
    <definedName name="BEx5LUMLLM5FKOFKW9VY7AJXC82M" hidden="1">#REF!</definedName>
    <definedName name="BEx5LV868W9ZD3R7CXLP57ZFOIVG" hidden="1">#REF!</definedName>
    <definedName name="BEx5LWVEG6M5AYAJ3SYN86UOIPBO" hidden="1">#REF!</definedName>
    <definedName name="BEx5LY2L7VKWG70K9BXI5SOYCZFC" hidden="1">#REF!</definedName>
    <definedName name="BEx5LZ4EBN2AJ981RTW3CRIVR3BO" hidden="1">#REF!</definedName>
    <definedName name="BEx5M1IQOS18SC1I8KWW6E1IOTA9" hidden="1">#REF!</definedName>
    <definedName name="BEx5M3GSMLGUDXBU9M79CT3IW8D3" hidden="1">#REF!</definedName>
    <definedName name="BEx5M5EZFUH1SC1XOLLK02O95EDA" hidden="1">#REF!</definedName>
    <definedName name="BEx5MAIF9HLA9PMLBRO60QAHO9UB" hidden="1">#REF!</definedName>
    <definedName name="BEx5MB9BR71LZDG7XXQ2EO58JC5F" hidden="1">#REF!</definedName>
    <definedName name="BEx5MFR5JEWUHNYJ260JNT8XYHWY" hidden="1">#REF!</definedName>
    <definedName name="BEx5MGCQL7DSWO8F52FWWX6AKSSI" hidden="1">#REF!</definedName>
    <definedName name="BEx5MHJWNXL9QT5I0EA4E2290LZL" hidden="1">#REF!</definedName>
    <definedName name="BEx5MJNFGQ99YJDC2FV4GPF8P031" hidden="1">#REF!</definedName>
    <definedName name="BEx5MJNFRTPDM23KX4PQVVH83CXW" hidden="1">#REF!</definedName>
    <definedName name="BEx5MLQZM68YQSKARVWTTPINFQ2C" hidden="1">#REF!</definedName>
    <definedName name="BEx5MMNCIN5LW7LOK1F98AB3WXH3" hidden="1">#REF!</definedName>
    <definedName name="BEx5MPSP50QJYTNFQOAO5WWU1Y16" hidden="1">#REF!</definedName>
    <definedName name="BEx5MPY1IFN4UQCZNR32WFSBZEQK" hidden="1">#REF!</definedName>
    <definedName name="BEx5MQZUEAXFSZ879HUB52V1073K" hidden="1">#REF!</definedName>
    <definedName name="BEx5MTE0RGTNNJQ2WZ7VVHR40J3N" hidden="1">#REF!</definedName>
    <definedName name="BEx5MVXTKNBXHNWTL43C670E4KXC" hidden="1">#REF!</definedName>
    <definedName name="BEx5N16K0Z38Q3B74DD2WCYL36II" hidden="1">#REF!</definedName>
    <definedName name="BEx5N4S660ZT80LX9HTRLEHXIL3P" hidden="1">#REF!</definedName>
    <definedName name="BEx5N4XI4PWB1W9PMZ4O5R0HWTYD" hidden="1">#REF!</definedName>
    <definedName name="BEx5N8Z1IGZ47ZL2GLT6BL4GVCAS" hidden="1">#REF!</definedName>
    <definedName name="BEx5N9Q4V386CCKK5920KR72LVF4" hidden="1">#REF!</definedName>
    <definedName name="BEx5NA68N6FJFX9UJXK4M14U487F" hidden="1">#REF!</definedName>
    <definedName name="BEx5NDRQHA55WOO57EKPEQSSK4PG" hidden="1">#REF!</definedName>
    <definedName name="BEx5NG61DI5CGTIW91ZP30R9VBGA" hidden="1">#REF!</definedName>
    <definedName name="BEx5NIKBG2GDJOYGE3WCXKU7YY51" hidden="1">#REF!</definedName>
    <definedName name="BEx5NNNQAI5WQ1TMABWSZAY2G9YE" hidden="1">#REF!</definedName>
    <definedName name="BEx5NOUY9XRR60LPGP3HDU7ZPTE1" hidden="1">#REF!</definedName>
    <definedName name="BEx5NPGI22FM2COE95SINLHTUMUT" hidden="1">#REF!</definedName>
    <definedName name="BEx5NREQESLYTIJ1SXITKPEXQAJ9" hidden="1">#REF!</definedName>
    <definedName name="BEx5NUUPMJONUP8S6MY0JS8FJL47" hidden="1">#REF!</definedName>
    <definedName name="BEx5NV06L5J5IMKGOMGKGJ4PBZCD" hidden="1">#REF!</definedName>
    <definedName name="BEx5NZ7948TKZBK7JRU209JJLIPH" hidden="1">#REF!</definedName>
    <definedName name="BEx5NZCKGJ64Y58HTEO1ZSD9Q081" hidden="1">#REF!</definedName>
    <definedName name="BEx5NZSSQ6PY99ZX2D7Q9IGOR34W" hidden="1">#REF!</definedName>
    <definedName name="BEx5O1ASRC7IP4B2RJ4OJGJ29KYU" hidden="1">#REF!</definedName>
    <definedName name="BEx5O2Y1TCOZWTKMRWT8LWMFMSCX" hidden="1">#REF!</definedName>
    <definedName name="BEx5O33CAP9E93NRHVX8687UJ6BZ" hidden="1">#REF!</definedName>
    <definedName name="BEx5O33DGIT3YOWOVEDP3K964V1G" hidden="1">#REF!</definedName>
    <definedName name="BEx5O3ZUQ2OARA1CDOZ3NC4UE5AA" hidden="1">#REF!</definedName>
    <definedName name="BEx5O4ANP2UI8TXW0DFFDN1C06E8" hidden="1">#REF!</definedName>
    <definedName name="BEx5O4AOYQNSLL0MRBENF3C29ZZC" hidden="1">#REF!</definedName>
    <definedName name="BEx5O4QRFOBK4W5ZRNDF9OI87ZPP" hidden="1">#REF!</definedName>
    <definedName name="BEx5O4QSMCK9W66UP52E9D5SWHGG" hidden="1">#REF!</definedName>
    <definedName name="BEx5O7FVW8N6I6KB1FGYNK65PAYH" hidden="1">#REF!</definedName>
    <definedName name="BEx5O9E40N8GMT3NZ0EVRAB4ICLJ" hidden="1">#REF!</definedName>
    <definedName name="BEx5O9OWGNR31ZTRGGP34VNKUJVJ" hidden="1">#REF!</definedName>
    <definedName name="BEx5OAFS0NJ2CB86A02E1JYHMLQ1" hidden="1">#REF!</definedName>
    <definedName name="BEx5OB1CKB3J8G9AJPHOJOMAU0LV" hidden="1">#REF!</definedName>
    <definedName name="BEx5OCJA79D3R9PAAOHEYUQKHEOI" hidden="1">#REF!</definedName>
    <definedName name="BEx5OCOSUGMJGOUT6RZPI2G3Y1T8" hidden="1">#REF!</definedName>
    <definedName name="BEx5OESAU0Z0BO0D0APOA9ASCJCF" hidden="1">#REF!</definedName>
    <definedName name="BEx5OFOIO8H7TRFYSN6YAIXUR7HF" hidden="1">#REF!</definedName>
    <definedName name="BEx5OG4RPU8W1ETWDWM234NYYYEN" hidden="1">#REF!</definedName>
    <definedName name="BEx5OIOEX4O6AYNF0CRS3K5D53A6" hidden="1">#REF!</definedName>
    <definedName name="BEx5OMVG3KMQ7L1B5S9V111BBF39" hidden="1">#REF!</definedName>
    <definedName name="BEx5ON0XRCTUGKF0V70VUBML4XQG" hidden="1">#REF!</definedName>
    <definedName name="BEx5OP9RIZXPEJHG87136HFX4BMY" hidden="1">#REF!</definedName>
    <definedName name="BEx5OP9Y43F99O2IT69MKCCXGL61" hidden="1">#REF!</definedName>
    <definedName name="BEx5OQGXTU1RQ890GPZ8N5TDQY6B" hidden="1">#REF!</definedName>
    <definedName name="BEx5OTRMSCH0O1B1H3ZRBAZVQA38" hidden="1">#REF!</definedName>
    <definedName name="BEx5OW5YJALCKQFVVVNPKQ2FDKHX" hidden="1">#REF!</definedName>
    <definedName name="BEx5OWGQON2NULFAY5QXP6SF47YY" hidden="1">#REF!</definedName>
    <definedName name="BEx5OWX0SNH33PCBDUGX7MS5YTRQ" hidden="1">#REF!</definedName>
    <definedName name="BEx5OY45G67BS9PVLZCOUSR8RA74" hidden="1">#REF!</definedName>
    <definedName name="BEx5P3IE8TGU6O60C8EJTVYZ013O" hidden="1">#REF!</definedName>
    <definedName name="BEx5P4EPGWJXUKFP5OVHWF559FPE" hidden="1">#REF!</definedName>
    <definedName name="BEx5P4PIDZLQDR8L37YOOXQCT4IT" hidden="1">#REF!</definedName>
    <definedName name="BEx5P4UTS74H3ONQDUIOPFQX0KE9" hidden="1">#REF!</definedName>
    <definedName name="BEx5P8R46KZ15V3I8HNH9VBGKNKS" hidden="1">#REF!</definedName>
    <definedName name="BEx5P9NGWV305QPOMEPXW3Y9MZX5" hidden="1">#REF!</definedName>
    <definedName name="BEx5P9Y9RDXNUAJ6CZ2LHMM8IM7T" hidden="1">#REF!</definedName>
    <definedName name="BEx5PBG7E4IAO2OA0VYK2PA7O2BP" hidden="1">#REF!</definedName>
    <definedName name="BEx5PE5B23INMO9S5DLDS37N6TXM" hidden="1">#REF!</definedName>
    <definedName name="BEx5PH57V1SV1JP1RM6AAOWJZW6Y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N4ZR2Q2PSO1QB1J7S0KJK1N" hidden="1">#REF!</definedName>
    <definedName name="BEx5PRXMZ5M65Z732WNNGV564C2J" hidden="1">#REF!</definedName>
    <definedName name="BEx5PRXNT8NXM9CMBGDAH9UKELHF" hidden="1">#REF!</definedName>
    <definedName name="BEx5PUXK7WALZ13TAPOKX61DHN38" hidden="1">#REF!</definedName>
    <definedName name="BEx5PVDT5G44WRGW52JPLLTSH7KB" hidden="1">#REF!</definedName>
    <definedName name="BEx5PY870J0PVFG0SXA7VEGMA8Q3" hidden="1">#REF!</definedName>
    <definedName name="BEx5Q0BQC3NAKKY8ZY0YL1I25H8M" hidden="1">#REF!</definedName>
    <definedName name="BEx5Q2F9ZMFNQAUW0GPORANYERIE" hidden="1">#REF!</definedName>
    <definedName name="BEx5Q3BO9LDMW21T9MSSTWCTUNS3" hidden="1">#REF!</definedName>
    <definedName name="BEx5QLWMDLS4X2RV1SVKMQ3RTGO3" hidden="1">#REF!</definedName>
    <definedName name="BEx5QNEJ6WBGX8VYMDVHTT6FUFBY" hidden="1">#REF!</definedName>
    <definedName name="BEx5QPSW4IPLH50WSR87HRER05RF" hidden="1">#REF!</definedName>
    <definedName name="BEx73J0T8L0SV46NGM4M0BZ8B1JD" hidden="1">#REF!</definedName>
    <definedName name="BEx73V0EP8EMNRC3EZJJKKVKWQVB" hidden="1">#REF!</definedName>
    <definedName name="BEx73WID02ZAMTTNS6LWDC1YI896" hidden="1">#REF!</definedName>
    <definedName name="BEx741WJHIJVXUX131SBXTVW8D71" hidden="1">#REF!</definedName>
    <definedName name="BEx744LNEG7AZRYQFHM2W9GP7OEY" hidden="1">#REF!</definedName>
    <definedName name="BEx74C3EQI53F0HIK8PORF7RKUTT" hidden="1">#REF!</definedName>
    <definedName name="BEx74FOV5M0RQ5IMJ4H1MJZTGDAG" hidden="1">#REF!</definedName>
    <definedName name="BEx74HSE33OBVEOUPQGSB3AERVVJ" hidden="1">#REF!</definedName>
    <definedName name="BEx74Q6H3O7133AWQXWC21MI2UFT" hidden="1">#REF!</definedName>
    <definedName name="BEx74SVMMFFEO7Y357BJFOC0WEBP" hidden="1">#REF!</definedName>
    <definedName name="BEx74TRYE57E9DEMDV8WC9NOSYCE" hidden="1">#REF!</definedName>
    <definedName name="BEx74TXA5D9B4QYSROOQ5UELNGJO" hidden="1">#REF!</definedName>
    <definedName name="BEx74V9XTJ6KI86BOTPQWOLSLORG" hidden="1">#REF!</definedName>
    <definedName name="BEx74W6ATUCY2LODZ3X16C3ZT8PL" hidden="1">#REF!</definedName>
    <definedName name="BEx74W6BJ8ENO3J25WNM5H5APKA3" hidden="1">#REF!</definedName>
    <definedName name="BEx754KE8A5XA64DWKK3UIYKGVS2" hidden="1">#REF!</definedName>
    <definedName name="BEx755GRRD9BL27YHLH5QWIYLWB7" hidden="1">#REF!</definedName>
    <definedName name="BEx756NY8TGQGRQ4QDP6D84SS7BE" hidden="1">#REF!</definedName>
    <definedName name="BEx759D0L7JL3SYJY15VLZB8U6KY" hidden="1">#REF!</definedName>
    <definedName name="BEx759D1D5SXS5ELLZVBI0SXYUNF" hidden="1">#REF!</definedName>
    <definedName name="BEx75FCTE3FKI0BGS7MQ2IGL9PV0" hidden="1">#REF!</definedName>
    <definedName name="BEx75GJZSZHUDN6OOAGQYFUDA2LP" hidden="1">#REF!</definedName>
    <definedName name="BEx75GPA5UQKCVB7QQ7DB7Q9N669" hidden="1">#REF!</definedName>
    <definedName name="BEx75HGCCV5K4UCJWYV8EV9AG5YT" hidden="1">#REF!</definedName>
    <definedName name="BEx75O71KGWS4334N2TFT9HAXQ4N" hidden="1">#REF!</definedName>
    <definedName name="BEx75OHU31LWG6P3H5FMUVMGWVQ1" hidden="1">#REF!</definedName>
    <definedName name="BEx75PZT8TY5P13U978NVBUXKHT4" hidden="1">#REF!</definedName>
    <definedName name="BEx75T55F7GML8V1DMWL26WRT006" hidden="1">#REF!</definedName>
    <definedName name="BEx75U1J3U8ZGAY56W87CJLEAM35" hidden="1">#REF!</definedName>
    <definedName name="BEx75U6TTXSHQH19UNXAG4I0O6QJ" hidden="1">#REF!</definedName>
    <definedName name="BEx75VJGR07JY6UUWURQ4PJ29UKC" hidden="1">#REF!</definedName>
    <definedName name="BEx75Y8KUZBF00PAW981WBXVEZXY" hidden="1">#REF!</definedName>
    <definedName name="BEx760HF4RC3RSZGIBVS3NMSV246" hidden="1">#REF!</definedName>
    <definedName name="BEx760HFNQXX1FIHJ2ZE69CIXM6Z" hidden="1">#REF!</definedName>
    <definedName name="BEx762KYAKJ1BTGODZYS7PPJ6MYW" hidden="1">#REF!</definedName>
    <definedName name="BEx764DOT420FUM8BLXD78DD4K5K" hidden="1">#REF!</definedName>
    <definedName name="BEx765KTWF6GAUM9EOSF22I345JE" hidden="1">#REF!</definedName>
    <definedName name="BEx766H7YXA5LAWW1HHQ1QMBCSX7" hidden="1">#REF!</definedName>
    <definedName name="BEx767J27VA140R5NLZV72MGS1XY" hidden="1">#REF!</definedName>
    <definedName name="BEx768FEEB0J8Y8FJD6ASNAA88QH" hidden="1">#REF!</definedName>
    <definedName name="BEx76AZ2FOHUU8G4OBQULAG9JZ05" hidden="1">#REF!</definedName>
    <definedName name="BEx76BVEAT5CJG3NCMKQKT3EG3M8" hidden="1">#REF!</definedName>
    <definedName name="BEx76DDDK0EN6V2RGWHPOYKQDN4Q" hidden="1">#REF!</definedName>
    <definedName name="BEx76F63UVE24NYI4X65JUMHHORJ" hidden="1">#REF!</definedName>
    <definedName name="BEx76GO2BWO8XTPC37HNTTZ1XJWT" hidden="1">#REF!</definedName>
    <definedName name="BEx76LGOY0EJC2VH6MRG4GDFFSHF" hidden="1">#REF!</definedName>
    <definedName name="BEx76LLZKHCNXOV8K3WB68KFF3V3" hidden="1">#REF!</definedName>
    <definedName name="BEx76OWU3LQYVQ9ZUFYWEBU1B6U6" hidden="1">#REF!</definedName>
    <definedName name="BEx76QK4UFDTGB5C557QZ4WGOHSL" hidden="1">#REF!</definedName>
    <definedName name="BEx76W3TC8DSUXQ3OYYZL6CJDOJN" hidden="1">#REF!</definedName>
    <definedName name="BEx76X01GW9X3TR3FPJUB00RA7ND" hidden="1">#REF!</definedName>
    <definedName name="BEx76Z3O3CXFP5RC1UENPYRYJLBU" hidden="1">#REF!</definedName>
    <definedName name="BEx76Z91FC7T0AFV67X0R9EXI7OK" hidden="1">#REF!</definedName>
    <definedName name="BEx773G3ESTVZOJKRL4FP2MJNAL0" hidden="1">#REF!</definedName>
    <definedName name="BEx7741OUGLA0WJQLQRUJSL4DE00" hidden="1">#REF!</definedName>
    <definedName name="BEx774HR15K4C30PU6L25G5VZ6VZ" hidden="1">#REF!</definedName>
    <definedName name="BEx774N83DXLJZ54Q42PWIJZ2DN1" hidden="1">#REF!</definedName>
    <definedName name="BEx7771JI679A5X7QYKREI1HNXV5" hidden="1">#REF!</definedName>
    <definedName name="BEx779QNIY3061ZV9BR462WKEGRW" hidden="1">#REF!</definedName>
    <definedName name="BEx77BU6Z00ZIACR3U03HNOL9GFP" hidden="1">#REF!</definedName>
    <definedName name="BEx77G19QU9A95CNHE6QMVSQR2T3" hidden="1">#REF!</definedName>
    <definedName name="BEx77JXHV2SPSR5ZCG7B6TCX1R5N" hidden="1">#REF!</definedName>
    <definedName name="BEx77P0S3GVMS7BJUL9OWUGJ1B02" hidden="1">#REF!</definedName>
    <definedName name="BEx77QDESURI6WW5582YXSK3A972" hidden="1">#REF!</definedName>
    <definedName name="BEx77R9QYFT16Z1CRZZVO1HRPDQJ" hidden="1">#REF!</definedName>
    <definedName name="BEx77RVC304RZ9GBU9OQSGEMV6G9" hidden="1">#REF!</definedName>
    <definedName name="BEx77V61DGOMP05GP7GX9WMWRFTE" hidden="1">#REF!</definedName>
    <definedName name="BEx77VBI9XOPFHKEWU5EHQ9J675Y" hidden="1">#REF!</definedName>
    <definedName name="BEx77VBJF474A6U4UL0BZ76BCPRH" hidden="1">#REF!</definedName>
    <definedName name="BEx77Y5XFQSB1OBN11AG5DJM9QFL" hidden="1">#REF!</definedName>
    <definedName name="BEx77YRHKOCXUF077PLCB3D77HPY" hidden="1">#REF!</definedName>
    <definedName name="BEx77YRIFM59E8FQDDQUY0G90TW7" hidden="1">#REF!</definedName>
    <definedName name="BEx7809GQOCLHSNH95VOYIX7P1TV" hidden="1">#REF!</definedName>
    <definedName name="BEx780K8XAXUHGVZGZWQ74DK4CI3" hidden="1">#REF!</definedName>
    <definedName name="BEx78226TN58UE0CTY98YEDU0LSL" hidden="1">#REF!</definedName>
    <definedName name="BEx7833VHRGC98U09Q7Z1KMMSWCV" hidden="1">#REF!</definedName>
    <definedName name="BEx7839CP47BDP4YD8P92Z6X6MLE" hidden="1">#REF!</definedName>
    <definedName name="BEx783EO9AS81V90BBMQ95JXQ090" hidden="1">#REF!</definedName>
    <definedName name="BEx78523HH2TY4VKC8DX8YK8NXEO" hidden="1">#REF!</definedName>
    <definedName name="BEx786K0UE9TO93CWG5VYX9IODFM" hidden="1">#REF!</definedName>
    <definedName name="BEx7881ZZBWHRAX6W2GY19J8MGEQ" hidden="1">#REF!</definedName>
    <definedName name="BEx78CZY02H4JJYUUHLMCZ2V5O33" hidden="1">#REF!</definedName>
    <definedName name="BEx78FUJGAZSNBLV3AKYSF6UD4ZX" hidden="1">#REF!</definedName>
    <definedName name="BEx78G5AVU178JKC9UITVL3L3Y2M" hidden="1">#REF!</definedName>
    <definedName name="BEx78HHRIWDLHQX2LG0HWFRYEL1T" hidden="1">#REF!</definedName>
    <definedName name="BEx78KXY8LVEIKOS4AJGBUW4Y7WR" hidden="1">#REF!</definedName>
    <definedName name="BEx78N6RQV2ARGRQUOGG5POYBUGS" hidden="1">#REF!</definedName>
    <definedName name="BEx78QMXZ2P1ZB3HJ9O50DWHCMXR" hidden="1">#REF!</definedName>
    <definedName name="BEx78QMYX7PDFXY9Z3SVH3AVYN0J" hidden="1">#REF!</definedName>
    <definedName name="BEx78SFO5VR28677DWZEMDN7G86X" hidden="1">#REF!</definedName>
    <definedName name="BEx78SFOYH1Z0ZDTO47W2M60TW6K" hidden="1">#REF!</definedName>
    <definedName name="BEx78SFPZLKRFTEFNEXDZI39KFFR" hidden="1">#REF!</definedName>
    <definedName name="BEx78ZMN4P1M0JTQ8PPGGDS5H09X" hidden="1">#REF!</definedName>
    <definedName name="BEx790888U0VU9ZGQ5Y1QDEVCYIW" hidden="1">#REF!</definedName>
    <definedName name="BEx79269RAEY22ZCQWKUP9M5S0Y7" hidden="1">#REF!</definedName>
    <definedName name="BEx79566EOX39HNBEKGXTICDGIVL" hidden="1">#REF!</definedName>
    <definedName name="BEx79CD4C60OQPRCLF3QD7NDD7MC" hidden="1">#REF!</definedName>
    <definedName name="BEx79E0K46N6OQR737D8IE2UU654" hidden="1">#REF!</definedName>
    <definedName name="BEx79JK3E6JO8MX4O35A5G8NZCC8" hidden="1">#REF!</definedName>
    <definedName name="BEx79LYEJ5H7P9BMIK3QJSQY69RX" hidden="1">#REF!</definedName>
    <definedName name="BEx79NLSVQWD9IP5UNLCI7966CRE" hidden="1">#REF!</definedName>
    <definedName name="BEx79OCP4HQ6XP8EWNGEUDLOZBBS" hidden="1">#REF!</definedName>
    <definedName name="BEx79PZYC9LCCSCS8DU0L83HVSS4" hidden="1">#REF!</definedName>
    <definedName name="BEx79RCLLX75QH8R6NJIG36ZFE5Z" hidden="1">#REF!</definedName>
    <definedName name="BEx79SEAYKUZB0H4LYBCD6WWJBG2" hidden="1">#REF!</definedName>
    <definedName name="BEx79SJRHTLS9PYM69O9BWW1FMJK" hidden="1">#REF!</definedName>
    <definedName name="BEx79XN7AECFBB6BM59EJZKTCNTL" hidden="1">#REF!</definedName>
    <definedName name="BEx79XXZ2370B7X7RWL2U00P3WJR" hidden="1">#REF!</definedName>
    <definedName name="BEx79Y8R9S6DVP8UCCU9QA7QIBFK" hidden="1">#REF!</definedName>
    <definedName name="BEx79YJJLBELICW9F9FRYSCQ101L" hidden="1">#REF!</definedName>
    <definedName name="BEx79YUC7B0V77FSBGIRCY1BR4VK" hidden="1">#REF!</definedName>
    <definedName name="BEx7A06T3RC2891FUX05G3QPRAUE" hidden="1">#REF!</definedName>
    <definedName name="BEx7A1ZK40FBS1FHZK082NEJ07ET" hidden="1">#REF!</definedName>
    <definedName name="BEx7A2VXRSI9K1K0GE77WRL0P37B" hidden="1">#REF!</definedName>
    <definedName name="BEx7A3MYAUGYWPLMLSRK4FEMK15U" hidden="1">#REF!</definedName>
    <definedName name="BEx7A3N08EK1XFRCL1S15JXU3LA6" hidden="1">#REF!</definedName>
    <definedName name="BEx7A7J8US0FUWTORQ467KS5DXN0" hidden="1">#REF!</definedName>
    <definedName name="BEx7A9S3JA1X7FH4CFSQLTZC4691" hidden="1">#REF!</definedName>
    <definedName name="BEx7AAOFV9JJTTYF2GGBNXTOLSLD" hidden="1">#REF!</definedName>
    <definedName name="BEx7ABA2C9IWH5VSLVLLLCY62161" hidden="1">#REF!</definedName>
    <definedName name="BEx7ABVL44DY3JX7FU09LLP3U900" hidden="1">#REF!</definedName>
    <definedName name="BEx7ACXFZOK7920WHP5M5XFB8NOV" hidden="1">#REF!</definedName>
    <definedName name="BEx7AE4LPLX8N85BYB0WCO5S7ZPV" hidden="1">#REF!</definedName>
    <definedName name="BEx7AG2O96TKL8WO9UN8STGYAM59" hidden="1">#REF!</definedName>
    <definedName name="BEx7AGTPW566VIHPAMR0VM4GTULE" hidden="1">#REF!</definedName>
    <definedName name="BEx7AIGZ9941B8LM48THUUREYG9U" hidden="1">#REF!</definedName>
    <definedName name="BEx7APYQRX7ENAPWXQOM4XE7ZX0F" hidden="1">#REF!</definedName>
    <definedName name="BEx7ARGOLP931I0ZS6U9TDX11N2N" hidden="1">#REF!</definedName>
    <definedName name="BEx7ASD1I654MEDCO6GGWA95PXSC" hidden="1">#REF!</definedName>
    <definedName name="BEx7AU5R4HS7OK321BD5MFQUJPZ0" hidden="1">#REF!</definedName>
    <definedName name="BEx7AVCX9S5RJP3NSZ4QM4E6ERDT" hidden="1">#REF!</definedName>
    <definedName name="BEx7AVYIGP0930MV5JEBWRYCJN68" hidden="1">#REF!</definedName>
    <definedName name="BEx7B6LH6917TXOSAAQ6U7HVF018" hidden="1">#REF!</definedName>
    <definedName name="BEx7B88WB83CHZCGEG1WC3IS0Y4F" hidden="1">#REF!</definedName>
    <definedName name="BEx7B9W6EKS0DLBZWW53O7SNCVEE" hidden="1">#REF!</definedName>
    <definedName name="BEx7BBUD5P111WLFOANPIYTM1CML" hidden="1">#REF!</definedName>
    <definedName name="BEx7BCQRBEBAWUN4KQK4WJOCQJ9E" hidden="1">#REF!</definedName>
    <definedName name="BEx7BDN3YH8WBSGV0QI0K2UBT4QO" hidden="1">#REF!</definedName>
    <definedName name="BEx7BEJHJP4VBVWMCCON87CNAER8" hidden="1">#REF!</definedName>
    <definedName name="BEx7BEZK5R5HJ348PTGQGT66UAYB" hidden="1">#REF!</definedName>
    <definedName name="BEx7BFVYXV0U9K51XN153T5HZVT1" hidden="1">#REF!</definedName>
    <definedName name="BEx7BGSBZ0VI7GH052A8XU4743AM" hidden="1">#REF!</definedName>
    <definedName name="BEx7BGSC2FRD8C0NM83UAG8JVI7Z" hidden="1">#REF!</definedName>
    <definedName name="BEx7BJMVMEAWSIXNKPYCWRAI28C0" hidden="1">#REF!</definedName>
    <definedName name="BEx7BJMXC278ZDSBTVFLCRQUT7DD" hidden="1">#REF!</definedName>
    <definedName name="BEx7BN8CZ7SW0ANWXHTYWPXI8EA0" hidden="1">#REF!</definedName>
    <definedName name="BEx7BO4PQCMUG08VOR6AKMV5GBPY" localSheetId="2" hidden="1">Cal [0]!YTD Retail sales [0]!vs #REF!</definedName>
    <definedName name="BEx7BO4PQCMUG08VOR6AKMV5GBPY" localSheetId="9" hidden="1">#N/A</definedName>
    <definedName name="BEx7BO4PQCMUG08VOR6AKMV5GBPY" localSheetId="5" hidden="1">Cal [0]!YTD Retail sales [0]!vs #REF!</definedName>
    <definedName name="BEx7BO4PQCMUG08VOR6AKMV5GBPY" localSheetId="7" hidden="1">Cal [0]!YTD Retail sales [0]!vs #REF!</definedName>
    <definedName name="BEx7BO4PQCMUG08VOR6AKMV5GBPY" hidden="1">Cal [0]!YTD Retail sales [0]!vs #REF!</definedName>
    <definedName name="BEx7BPXFZXJ79FQ0E8AQE21PGVHA" hidden="1">#REF!</definedName>
    <definedName name="BEx7BSBSHRHCDQYJL1PUIHSF03E7" hidden="1">#REF!</definedName>
    <definedName name="BEx7BT2NY4P16D2G38Q5M5NE54L2" hidden="1">#REF!</definedName>
    <definedName name="BEx7BTOAKGPXTV0TTEJESYYNORK6" hidden="1">#REF!</definedName>
    <definedName name="BEx7BVRT08T858C9FM0MH9AORNNO" hidden="1">#REF!</definedName>
    <definedName name="BEx7BW2LXJK4AQ5ZF4BSSO7G1C7L" hidden="1">#REF!</definedName>
    <definedName name="BEx7BXVAPKF1NHNUSUWKMZ8BBM6Y" hidden="1">#REF!</definedName>
    <definedName name="BEx7BZ2HH1OWRUKUBSBNRT3MUGCR" hidden="1">#REF!</definedName>
    <definedName name="BEx7BZ7ZDD5E97O37UBG68Z0ZXMF" hidden="1">#REF!</definedName>
    <definedName name="BEx7C04AM39DQMC1TIX7CFZ2ADHX" hidden="1">#REF!</definedName>
    <definedName name="BEx7C0PXXDYYITAZ460W8ZY23WEM" hidden="1">#REF!</definedName>
    <definedName name="BEx7C1BGT33FXDDGYYHCGWMEQU1U" hidden="1">#REF!</definedName>
    <definedName name="BEx7C2INB6DHNZVSJUL0BXOQVJUM" hidden="1">#REF!</definedName>
    <definedName name="BEx7C3KB5UNRVKYNMG7VLP8NNBGS" hidden="1">#REF!</definedName>
    <definedName name="BEx7C40F0PQURHPI6YQ39NFIR86Z" hidden="1">#REF!</definedName>
    <definedName name="BEx7C5D2C2T3KWEBJKJDJF7X8JA8" hidden="1">#REF!</definedName>
    <definedName name="BEx7C6EX40ENCSB5SOWCQSX9457D" hidden="1">#REF!</definedName>
    <definedName name="BEx7C93VR7SYRIJS1JO8YZKSFAW9" hidden="1">#REF!</definedName>
    <definedName name="BEx7CARABA3C809UTVQ0MMCJSS79" hidden="1">#REF!</definedName>
    <definedName name="BEx7CCEJO6C4V1Q2LE62DJ19ZHKB" hidden="1">#REF!</definedName>
    <definedName name="BEx7CCPC6R1KQQZ2JQU6EFI1G0RM" hidden="1">#REF!</definedName>
    <definedName name="BEx7CF94FNTC947FGKHLHAZB6Q51" hidden="1">#REF!</definedName>
    <definedName name="BEx7CG01H7L0KKW2RZNC1DSBE5WZ" hidden="1">#REF!</definedName>
    <definedName name="BEx7CGR1TFR7BFEMX4K47RAHVK5Y" hidden="1">#REF!</definedName>
    <definedName name="BEx7CIJST9GLS2QD383UK7VUDTGL" hidden="1">#REF!</definedName>
    <definedName name="BEx7CIP4EAS6SW3YXU1PW32OYBXS" hidden="1">#REF!</definedName>
    <definedName name="BEx7CKHUH1VC3O9RG7TNS1HV0RUZ" hidden="1">#REF!</definedName>
    <definedName name="BEx7CMG2JQZTFD9QCE803WKW8VCT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CWS8QQCIIT2O66MAA9X1BH89" hidden="1">#REF!</definedName>
    <definedName name="BEx7CYA6W8UYSMUP6YM59IGK3XHW" hidden="1">#REF!</definedName>
    <definedName name="BEx7D5BT2HV4PUINZG5OG0HZGZUP" hidden="1">#REF!</definedName>
    <definedName name="BEx7D5RWKRS4W71J4NZ6ZSFHPKFT" hidden="1">#REF!</definedName>
    <definedName name="BEx7D74L72PNLR97E9LWM8ITJZPU" hidden="1">#REF!</definedName>
    <definedName name="BEx7D8BPG32PV0H3UJBSF42B85I3" hidden="1">#REF!</definedName>
    <definedName name="BEx7D8H1TPOX1UN17QZYEV7Q58GA" hidden="1">#REF!</definedName>
    <definedName name="BEx7D9IPNYLM1QJCBG9F37HHIL32" hidden="1">#REF!</definedName>
    <definedName name="BEx7DGF13H2074LRWFZQ45PZ6JPX" hidden="1">#REF!</definedName>
    <definedName name="BEx7DHGPLMAJDPB4N1RV8HSYC3V2" hidden="1">#REF!</definedName>
    <definedName name="BEx7DHRI1UJ05N4S2Z3TARWIUW91" hidden="1">#REF!</definedName>
    <definedName name="BEx7DKWUXEDIISSX4GDD4YYT887F" hidden="1">#REF!</definedName>
    <definedName name="BEx7DMUYR2HC26WW7AOB1TULERMB" hidden="1">#REF!</definedName>
    <definedName name="BEx7DQ5MCAHWI9XYE9S6IVNKLF76" hidden="1">#REF!</definedName>
    <definedName name="BEx7DR1YRH790L4QJVB750MRM0P2" hidden="1">#REF!</definedName>
    <definedName name="BEx7DR7AK71BMNCKTEAI8E5HFRZ3" hidden="1">#REF!</definedName>
    <definedName name="BEx7DRCRBRE156C5J38UU3RVBYWF" hidden="1">#REF!</definedName>
    <definedName name="BEx7DVJTRV44IMJIBFXELE67SZ7S" hidden="1">#REF!</definedName>
    <definedName name="BEx7DVUMFCI5INHMVFIJ44RTTSTT" hidden="1">#REF!</definedName>
    <definedName name="BEx7DWG73WQVOL3S2SEQAHAXMV67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78MNDM6WC2TRJL4IQWAV0Z0" hidden="1">#REF!</definedName>
    <definedName name="BEx7EBA8IYHQKT7IQAOAML660SYA" hidden="1">#REF!</definedName>
    <definedName name="BEx7EBKYX5BMNKZD6JCYR9I7RQZF" hidden="1">#REF!</definedName>
    <definedName name="BEx7EDDPNDCYHV7AB57ZTI6NSJDK" hidden="1">#REF!</definedName>
    <definedName name="BEx7EEA450TQSH1F84ZZ5LJM7MLO" hidden="1">#REF!</definedName>
    <definedName name="BEx7EEQE1ZSMUUHR8U6QTUMJDT9L" hidden="1">#REF!</definedName>
    <definedName name="BEx7EH9ZMTJR2K8A23DC8GVS3K63" hidden="1">#REF!</definedName>
    <definedName name="BEx7EI6C8MCRZFEQYUBE5FSUTIHK" hidden="1">#REF!</definedName>
    <definedName name="BEx7EI6DL1Z6UWLFBXAKVGZTKHWJ" hidden="1">#REF!</definedName>
    <definedName name="BEx7EMIWCXOGEZLA1VKKQ40J61N4" hidden="1">#REF!</definedName>
    <definedName name="BEx7EO653UPF8QA4R2SV83H0I5HS" hidden="1">#REF!</definedName>
    <definedName name="BEx7EOBN77N5KZZ1MGJ2C77MA6ER" hidden="1">#REF!</definedName>
    <definedName name="BEx7EOGZL9M7PHYOSYDZMK5BPGWN" hidden="1">#REF!</definedName>
    <definedName name="BEx7EP2JMCWS39PZAIV3NNWNXI1E" hidden="1">#REF!</definedName>
    <definedName name="BEx7EQKHX7GZYOLXRDU534TT4H64" hidden="1">#REF!</definedName>
    <definedName name="BEx7ERRNI846IJ28IV5BS79AN6TX" hidden="1">#REF!</definedName>
    <definedName name="BEx7ESO0YR1VB3TQTUYNWTBFJ99K" hidden="1">#REF!</definedName>
    <definedName name="BEx7ETV6L1TM7JSXJIGK3FC6RVZW" hidden="1">#REF!</definedName>
    <definedName name="BEx7EWK9FSHDDVY4WDB70MNYVM6B" hidden="1">#REF!</definedName>
    <definedName name="BEx7EYYLHMBYQTH6I377FCQS7CSX" hidden="1">#REF!</definedName>
    <definedName name="BEx7EYYMKVO9FE0GGTYDPUZQ9Z74" hidden="1">#REF!</definedName>
    <definedName name="BEx7F1IDFV240O6ONKFGXDOVFJQJ" hidden="1">#REF!</definedName>
    <definedName name="BEx7F1NP9NADC3ERX62JSEYJ1YKZ" hidden="1">#REF!</definedName>
    <definedName name="BEx7F2K1LMS5FD3DQOFG3TC3DUVP" hidden="1">#REF!</definedName>
    <definedName name="BEx7F421MCW1M559CVZ5T54BGSTN" hidden="1">#REF!</definedName>
    <definedName name="BEx7F4YENY42EZ3EG60MEWEU6JVW" hidden="1">#REF!</definedName>
    <definedName name="BEx7F53VSYDJWIQNGHU5CA0HX9NS" hidden="1">#REF!</definedName>
    <definedName name="BEx7FASPTWIXLW4XNGXABDVTLJV7" hidden="1">#REF!</definedName>
    <definedName name="BEx7FBZVUX9TJG9JEW7TDHGGWU1G" hidden="1">#REF!</definedName>
    <definedName name="BEx7FCLG1RYI2SNOU1Y2GQZNZSWA" hidden="1">#REF!</definedName>
    <definedName name="BEx7FJ6U4K6568SFSTGDNSA4HO40" hidden="1">#REF!</definedName>
    <definedName name="BEx7FKZJYS0UT68KVFCU819S509I" hidden="1">#REF!</definedName>
    <definedName name="BEx7FL50B703HX934SKZ5HJG69BP" hidden="1">#REF!</definedName>
    <definedName name="BEx7FLAC98V6IQ9G8FM8VJ766QYU" hidden="1">#REF!</definedName>
    <definedName name="BEx7FLQL364HUNJ4LKJ9JZLNL9XI" hidden="1">#REF!</definedName>
    <definedName name="BEx7FN32ZGWOAA4TTH79KINTDWR9" hidden="1">#REF!</definedName>
    <definedName name="BEx7FNON7LOBWMTW2L0ABCZUIK6B" hidden="1">#REF!</definedName>
    <definedName name="BEx7FP1A8XOJDAVHCRBFK20EE59K" hidden="1">#REF!</definedName>
    <definedName name="BEx7FV6ETGZXT7KTXN74IZC1UWDS" hidden="1">#REF!</definedName>
    <definedName name="BEx7FZ2OO0I5KI8WEFS5W7JFQMQZ" hidden="1">#REF!</definedName>
    <definedName name="BEx7G167GDSRK37E68YRPFXGAOWB" hidden="1">#REF!</definedName>
    <definedName name="BEx7G34ETWJ4DFPWNXTDX2QP35O7" hidden="1">#REF!</definedName>
    <definedName name="BEx7G82CKM3NIY1PHNFK28M09PCH" hidden="1">#REF!</definedName>
    <definedName name="BEx7GG07YKNPF0IP2LUPJJ7BRMA2" hidden="1">#REF!</definedName>
    <definedName name="BEx7GHYFFXNEDAFSUEF2MNIR3L1O" hidden="1">#REF!</definedName>
    <definedName name="BEx7GJ5L57YEMJ4EEOFIIZTBT8N9" hidden="1">#REF!</definedName>
    <definedName name="BEx7GMR0RQIADYLZLQ0TQCI480F8" hidden="1">#REF!</definedName>
    <definedName name="BEx7GPWFF33V42VTDC5WTM0KKS95" hidden="1">#REF!</definedName>
    <definedName name="BEx7GR3ENYWRXXS5IT0UMEGOLGUH" hidden="1">#REF!</definedName>
    <definedName name="BEx7GSAL6P7TASL8MB63RFST1LJL" hidden="1">#REF!</definedName>
    <definedName name="BEx7GZHP9WQL6LZBSUFPDWHH79II" hidden="1">#REF!</definedName>
    <definedName name="BEx7H0JD6I5I8WQLLWOYWY5YWPQE" hidden="1">#REF!</definedName>
    <definedName name="BEx7H0U6EGY0SEBG2N3AQL7268W7" hidden="1">#REF!</definedName>
    <definedName name="BEx7H14XCXH7WEXEY1HVO53A6AGH" hidden="1">#REF!</definedName>
    <definedName name="BEx7H5XM8R49YAL2V9G7WW8NZOXX" hidden="1">#REF!</definedName>
    <definedName name="BEx7H74QJ99J0IOS1LL7066HWFOA" hidden="1">#REF!</definedName>
    <definedName name="BEx7H9DKDO94I64H383DKRURPFZD" hidden="1">#REF!</definedName>
    <definedName name="BEx7H9DKLZT6TR3UWCDZ7N0F4R05" hidden="1">#REF!</definedName>
    <definedName name="BEx7H9J3N2EKOJWSG3C35A67UQK4" hidden="1">#REF!</definedName>
    <definedName name="BEx7HBH3M9BKEKG9UI98M7HBLFIE" hidden="1">#REF!</definedName>
    <definedName name="BEx7HFTIA8AC8BR8HKIN81VE1SGW" hidden="1">#REF!</definedName>
    <definedName name="BEx7HGVBEF4LEIF6RC14N3PSU461" hidden="1">#REF!</definedName>
    <definedName name="BEx7HNB8D1TVM6KFR787JYXEEAV3" hidden="1">#REF!</definedName>
    <definedName name="BEx7HNRHDSW1EGUOH7W84OE5U1HO" hidden="1">#REF!</definedName>
    <definedName name="BEx7HQ0GVE11HUYUMV2Y50UDZMBD" hidden="1">#REF!</definedName>
    <definedName name="BEx7HQ5T9FZ42QWS09UO4DT42Y0R" hidden="1">#REF!</definedName>
    <definedName name="BEx7HRCZE3CVGON1HV07MT5MNDZ3" hidden="1">#REF!</definedName>
    <definedName name="BEx7HRT35YWNXITV02FYTQTP9L7V" hidden="1">#REF!</definedName>
    <definedName name="BEx7HWGE2CANG5M17X4C8YNC3N8F" hidden="1">#REF!</definedName>
    <definedName name="BEx7HWR6VL2DVBKGFPVL2J7A3KHN" hidden="1">#REF!</definedName>
    <definedName name="BEx7HZWD1K5IUEL0KJUO56SBAKCZ" hidden="1">#REF!</definedName>
    <definedName name="BEx7I075ZXAAB50C15VQHEHRCNH5" hidden="1">#REF!</definedName>
    <definedName name="BEx7I0NFWW8PIILIHHT0TOJXD3OT" hidden="1">#REF!</definedName>
    <definedName name="BEx7I5G386BACCUGJA3RKX9A18NI" hidden="1">#REF!</definedName>
    <definedName name="BEx7I856SQFYYOPF4A9ZYAEDDO2L" hidden="1">#REF!</definedName>
    <definedName name="BEx7IA8PA7ZV3FXAWQ8ZFEVHT93N" hidden="1">#REF!</definedName>
    <definedName name="BEx7IBVYN47SFZIA0K4MDKQZNN9V" hidden="1">#REF!</definedName>
    <definedName name="BEx7IC6QMP9W7YIGYXYF2GWESDBR" hidden="1">#REF!</definedName>
    <definedName name="BEx7IDU7G9TP23I0NKK5VEW1WNLQ" hidden="1">#REF!</definedName>
    <definedName name="BEx7IEFRDB70D9GFFTXE94ZY0Z5T" hidden="1">#REF!</definedName>
    <definedName name="BEx7IFXPDHOF628C8XBPU6I2PRAZ" hidden="1">#REF!</definedName>
    <definedName name="BEx7IL6FPRGSF1G0CV1VWHUD7SHE" hidden="1">#REF!</definedName>
    <definedName name="BEx7IQQ510GSX9YK2WY086X19MPD" hidden="1">#REF!</definedName>
    <definedName name="BEx7IRBPBHRTBKU3QLJGWXBPTQKP" hidden="1">#REF!</definedName>
    <definedName name="BEx7ISIVUV35JB6DBR5F0GV3PN4Z" hidden="1">#REF!</definedName>
    <definedName name="BEx7ISZ0OAKUM91UTVQZ7UVAV7ZL" hidden="1">#REF!</definedName>
    <definedName name="BEx7IV2IJ5WT7UC0UG7WP0WF2JZI" hidden="1">#REF!</definedName>
    <definedName name="BEx7IVO43AYRNXBMJDGF3GBVHULB" hidden="1">#REF!</definedName>
    <definedName name="BEx7IXGU74GE5E4S6W4Z13AR092Y" hidden="1">#REF!</definedName>
    <definedName name="BEx7IXGU91M9CW1WQG6TE167A3U6" hidden="1">#REF!</definedName>
    <definedName name="BEx7IZ9LC2J8E1L5NGCQM9S9ZLJ0" hidden="1">#REF!</definedName>
    <definedName name="BEx7IZEW2T3FCPPMEODC05ISKFNZ" hidden="1">#REF!</definedName>
    <definedName name="BEx7J1IF45078B1FC5GVRYNNRZNW" hidden="1">#REF!</definedName>
    <definedName name="BEx7J4YKOVPIC5EYA8N5BWXU5YML" hidden="1">#REF!</definedName>
    <definedName name="BEx7J4YL8Q3BI1MLH16YYQ18IJRD" hidden="1">#REF!</definedName>
    <definedName name="BEx7J8EQG8KCU4JNRYJZLHKXBERC" hidden="1">#REF!</definedName>
    <definedName name="BEx7J8UTHFXUG228P0HD4OKASNKT" hidden="1">#REF!</definedName>
    <definedName name="BEx7J9GEQ27537W8DICV5OI1QTC2" hidden="1">#REF!</definedName>
    <definedName name="BEx7JBEMT6PF2JXAWHH6F5WZ912L" hidden="1">#REF!</definedName>
    <definedName name="BEx7JC5IUW18JIFN94DAKMF6EE1Z" hidden="1">#REF!</definedName>
    <definedName name="BEx7JD1WRF2HPC520U2VRHZUXKMG" hidden="1">#REF!</definedName>
    <definedName name="BEx7JDNH48SQ0J86SECM8PH5WVGK" hidden="1">#REF!</definedName>
    <definedName name="BEx7JH3HGBPI07OHZ5LFYK0UFZQR" hidden="1">#REF!</definedName>
    <definedName name="BEx7JM1LUH8EIA3IVRYAWIKJH0JS" hidden="1">#REF!</definedName>
    <definedName name="BEx7JP1HDRPQWPLQAFSEC3HSSJ7Z" hidden="1">#REF!</definedName>
    <definedName name="BEx7JQ8NG2K0I8QSAN8J5CTVXLXT" hidden="1">#REF!</definedName>
    <definedName name="BEx7JTU4BTKY0MEGHEDTJ2YOEEGU" hidden="1">#REF!</definedName>
    <definedName name="BEx7JUQGJ41HF04UIYPBGKGVQP1W" hidden="1">#REF!</definedName>
    <definedName name="BEx7JV194190CNM6WWGQ3UBJ3CHH" hidden="1">#REF!</definedName>
    <definedName name="BEx7JVSCA92S62QS7VCO4NXIBDR4" hidden="1">#REF!</definedName>
    <definedName name="BEx7JWJ7YIHDEVSJPX2R46E101FA" hidden="1">#REF!</definedName>
    <definedName name="BEx7JZOEN9IKHPM0BSK22TMBGEI8" hidden="1">#REF!</definedName>
    <definedName name="BEx7K2Z3FL6O430NUZ5YRXJ8GU4Q" hidden="1">#REF!</definedName>
    <definedName name="BEx7K3Q6O5IE4GRCTVQUQAO9T9XO" hidden="1">#REF!</definedName>
    <definedName name="BEx7K4XD0200Z4S02K20MF159IT2" hidden="1">#REF!</definedName>
    <definedName name="BEx7K7GZ607XQOGB81A1HINBTGOZ" hidden="1">#REF!</definedName>
    <definedName name="BEx7K8DCFPBZ7W5W5JWHGE7EQGOL" hidden="1">#REF!</definedName>
    <definedName name="BEx7K8O4R8KGQ06A8MN0VZEOZ49E" hidden="1">#REF!</definedName>
    <definedName name="BEx7KBYTX7TZDNDUSFJB3VIPTL1C" hidden="1">#REF!</definedName>
    <definedName name="BEx7KCV6UR4ODFPS7E1O2LMF0XE0" hidden="1">#REF!</definedName>
    <definedName name="BEx7KE7TIN75DQXKMMLVD5ZTQDN0" hidden="1">#REF!</definedName>
    <definedName name="BEx7KEYPBDXSNROH8M6CDCBN6B50" hidden="1">#REF!</definedName>
    <definedName name="BEx7KHNTUXSC8DRW5O1MCIWJG1VJ" hidden="1">#REF!</definedName>
    <definedName name="BEx7KIPNIBY52RG1SP0LD62XAB6T" hidden="1">#REF!</definedName>
    <definedName name="BEx7KPGDIYDHECX9E763SKADFOV4" hidden="1">#REF!</definedName>
    <definedName name="BEx7KQ1XN8VFIK38IX3EB7C9YD6V" hidden="1">#REF!</definedName>
    <definedName name="BEx7KRUOHQJ5PWZL4DKROCLF1X2B" hidden="1">#REF!</definedName>
    <definedName name="BEx7KSAS8BZT6H8OQCZ5DNSTMO07" hidden="1">#REF!</definedName>
    <definedName name="BEx7KTNEAOBN0A0XTC3MOR7HIGFT" hidden="1">#REF!</definedName>
    <definedName name="BEx7KUP38TN3XBDUPWXD4V6FKRRJ" hidden="1">#REF!</definedName>
    <definedName name="BEx7KVG5P0BCWMYH7L33GGCZTX9J" hidden="1">#REF!</definedName>
    <definedName name="BEx7KW1QSI9GVXHODP6A7DY9L2HI" hidden="1">#REF!</definedName>
    <definedName name="BEx7KWHTBD21COXVI4HNEQH0Z3L8" hidden="1">#REF!</definedName>
    <definedName name="BEx7KXUGRMRSUXCM97Z7VRZQ9JH2" hidden="1">#REF!</definedName>
    <definedName name="BEx7L1562QE1BGZ4H6ECFTM7CK7A" hidden="1">#REF!</definedName>
    <definedName name="BEx7L21IQVP1N1TTQLRMANSSLSLE" hidden="1">#REF!</definedName>
    <definedName name="BEx7L2XVI87F36JFZG26JJFSQH15" hidden="1">#REF!</definedName>
    <definedName name="BEx7L4L58S24JAU6X4EUERM9GXYL" hidden="1">#REF!</definedName>
    <definedName name="BEx7L5C6U8MP6IZ67BD649WQYJEK" hidden="1">#REF!</definedName>
    <definedName name="BEx7L74XO39F0B7R2LNTMZ9HCFZB" hidden="1">#REF!</definedName>
    <definedName name="BEx7L7A96CPW48VU9OYMQJ0M3HDS" hidden="1">#REF!</definedName>
    <definedName name="BEx7L8HEYEVTATR0OG5JJO647KNI" hidden="1">#REF!</definedName>
    <definedName name="BEx7L8HEYMKXOH7VZHJMOAXWWGOB" hidden="1">#REF!</definedName>
    <definedName name="BEx7L8XOV64OMS15ZFURFEUXLMWF" hidden="1">#REF!</definedName>
    <definedName name="BEx7L92ZQE02C5XH85LAODGRW931" hidden="1">#REF!</definedName>
    <definedName name="BEx7LDFHP1BN2LJCWPIPQSBHGVL0" hidden="1">#REF!</definedName>
    <definedName name="BEx7LES0KBUOGIUAOIUAVNZ2TOON" hidden="1">#REF!</definedName>
    <definedName name="BEx7LJ4I8Y5IXFAO5UDFGMLP21CA" hidden="1">#REF!</definedName>
    <definedName name="BEx7LM9RFQPCJJL8YFQ5H4Y6UTWY" hidden="1">#REF!</definedName>
    <definedName name="BEx7LQX1PPJV7L8OVM1JCDJZXPW4" hidden="1">#REF!</definedName>
    <definedName name="BEx7LUIIYH43A097VHBTGCC5SOIP" hidden="1">#REF!</definedName>
    <definedName name="BEx7LW5RDVDFIL7P2EIPJHSHUACY" hidden="1">#REF!</definedName>
    <definedName name="BEx7M07I0M8YA2ZB47D4FAZWNZMF" hidden="1">#REF!</definedName>
    <definedName name="BEx7M1K01TOORQXVC9WTNFBTWCMR" hidden="1">#REF!</definedName>
    <definedName name="BEx7MA8WYONZXAF06DIGL0ZOH6T0" hidden="1">#REF!</definedName>
    <definedName name="BEx7MAUI1JJFDIJGDW4RWY5384LY" hidden="1">#REF!</definedName>
    <definedName name="BEx7MDUDRNTH7UKSQVR4GGFJSPUK" hidden="1">#REF!</definedName>
    <definedName name="BEx7MFN2YEP4EWMEC6UN0XM0CFAE" hidden="1">#REF!</definedName>
    <definedName name="BEx7MJZO3UKAMJ53UWOJ5ZD4GGMQ" hidden="1">#REF!</definedName>
    <definedName name="BEx7MMOR5F1SRGOZYG29DCO2650V" hidden="1">#REF!</definedName>
    <definedName name="BEx7MP8E4T9YOGCVC8Y7IWKL3HJC" hidden="1">#REF!</definedName>
    <definedName name="BEx7MT4MFNXIVQGAT6D971GZW7CA" hidden="1">#REF!</definedName>
    <definedName name="BEx7MUBRUX7LVWDUXWVEUTSXJNTT" hidden="1">#REF!</definedName>
    <definedName name="BEx7N1IQZPKZMJCAVKLMHCDZNENO" hidden="1">#REF!</definedName>
    <definedName name="BEx7NBESVEEU888640NQI6XI0XQ0" hidden="1">#REF!</definedName>
    <definedName name="BEx7NI062THZAM6I8AJWTFJL91CS" hidden="1">#REF!</definedName>
    <definedName name="BEx8Z5PSTNZCHYJGDXTNT9PV562N" hidden="1">#REF!</definedName>
    <definedName name="BEx8ZAIGRRXQ4HM0Q6ARZTCLLU2X" hidden="1">#REF!</definedName>
    <definedName name="BEx8ZC0F1RS4SA05HWNWFUUD8EJS" hidden="1">#REF!</definedName>
    <definedName name="BEx8ZVHQBN32A5ZIRGO4OLOA5NIR" hidden="1">#REF!</definedName>
    <definedName name="BEx8ZY6TZ6PISEO6S46EQC389JUA" hidden="1">#REF!</definedName>
    <definedName name="BEx903VTZW7ZU0WO9LUBMV32U1BB" hidden="1">#REF!</definedName>
    <definedName name="BEx904S75BPRYMHF0083JF7ES4NG" hidden="1">#REF!</definedName>
    <definedName name="BEx908J1EZ46CCIP8QYPMI22M8W6" hidden="1">#REF!</definedName>
    <definedName name="BEx90AMI3LKBC2JBA4BPQEUR0LJN" hidden="1">#REF!</definedName>
    <definedName name="BEx90H2L913LWCT6YJG9HFCEK4B2" hidden="1">#REF!</definedName>
    <definedName name="BEx90HDD4RWF7JZGA8GCGG7D63MG" hidden="1">#REF!</definedName>
    <definedName name="BEx90L9N7MZC2PB14GKN6LYTWJQN" hidden="1">#REF!</definedName>
    <definedName name="BEx90M61BF6B2YANKDGKF9YOXG9Z" hidden="1">#REF!</definedName>
    <definedName name="BEx90O9IAPOF2JHRP3G4FYME5XVG" hidden="1">#REF!</definedName>
    <definedName name="BEx90PRH7R2EG8Y62W5QOM0TD6TE" hidden="1">#REF!</definedName>
    <definedName name="BEx90RUZAXZCN0FTP0PG7F1B8347" hidden="1">#REF!</definedName>
    <definedName name="BEx90SRDYZVS5DJOXE1VSYLOZKYX" hidden="1">#REF!</definedName>
    <definedName name="BEx90VGH5H09ON2QXYC9WIIEU98T" hidden="1">#REF!</definedName>
    <definedName name="BEx90YGDVV45ET7JI6MG9A46JDDT" hidden="1">#REF!</definedName>
    <definedName name="BEx90ZSUVAYKVUFA63OLYK2V4VP9" hidden="1">#REF!</definedName>
    <definedName name="BEx911LLIJHWHGDKE3LNNP0GRKKQ" hidden="1">#REF!</definedName>
    <definedName name="BEx9175B70QXYAU5A8DJPGZQ46L9" hidden="1">#REF!</definedName>
    <definedName name="BEx917W7NVFUQCFVN6WHJ0S6Q1K9" hidden="1">#REF!</definedName>
    <definedName name="BEx919OVIEDJA3JBCLHN482MN0M3" hidden="1">#REF!</definedName>
    <definedName name="BEx91AL91HGJ5HFNW8ORI3CLVHNM" hidden="1">#REF!</definedName>
    <definedName name="BEx91AQQRTV87AO27VWHSFZAD4ZR" hidden="1">#REF!</definedName>
    <definedName name="BEx91DADAD90JE7UQDM12Q33WEI1" hidden="1">#REF!</definedName>
    <definedName name="BEx91DAETUEBCZWCBD4FIPMV4PGU" hidden="1">#REF!</definedName>
    <definedName name="BEx91E1F8F1NL9Z1LFUE33SKSV0O" hidden="1">#REF!</definedName>
    <definedName name="BEx91HC589OX4A2E55FL7YS9963T" hidden="1">#REF!</definedName>
    <definedName name="BEx91JQFN7ICH9P52KVKM98MS28O" hidden="1">#REF!</definedName>
    <definedName name="BEx91KXLJ3WTUKZ56L1M2NDPTING" hidden="1">#REF!</definedName>
    <definedName name="BEx91L8FLL5CWLA2CDHKCOMGVDZN" hidden="1">#REF!</definedName>
    <definedName name="BEx91LTYE30WTTCGAQG7KHTP7X1V" hidden="1">#REF!</definedName>
    <definedName name="BEx91LZASZP5OLQRA4LYFC9ZQATA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68MEV5SA2YCK4DLQ8728Z4" hidden="1">#REF!</definedName>
    <definedName name="BEx91TMID71GVYH0U16QM1RV3PX0" hidden="1">#REF!</definedName>
    <definedName name="BEx91TRTG3FMYUKAPCIKH3QD3U4L" hidden="1">#REF!</definedName>
    <definedName name="BEx91VF2D78PAF337E3L2L81K9W2" hidden="1">#REF!</definedName>
    <definedName name="BEx91VVBY81NQB4EG5EIN6O5AC1I" hidden="1">#REF!</definedName>
    <definedName name="BEx91ZBCLTP8ZQKTFLIESQ6LBP23" hidden="1">#REF!</definedName>
    <definedName name="BEx9219KQ0M8D1ZIGHYR9UXFTXBN" hidden="1">#REF!</definedName>
    <definedName name="BEx921PNZ46VORG2VRMWREWIC0SE" hidden="1">#REF!</definedName>
    <definedName name="BEx922BF6USTSTTTO7Y0WUGEE5FE" hidden="1">#REF!</definedName>
    <definedName name="BEx922RI5AC2XUGNWUQZYI1N36U1" hidden="1">#REF!</definedName>
    <definedName name="BEx923NVGH7VVPLNLU4CXMSIV2L9" hidden="1">#REF!</definedName>
    <definedName name="BEx9249GBFWGUTPBKLI7ST11B4HR" hidden="1">#REF!</definedName>
    <definedName name="BEx929SZNCWZDZCHJLAEHF2TH9R4" hidden="1">#REF!</definedName>
    <definedName name="BEx92D94X07008K58XNV97EX51KP" hidden="1">#REF!</definedName>
    <definedName name="BEx92DPEKL5WM5A3CN8674JI0PR3" hidden="1">#REF!</definedName>
    <definedName name="BEx92EGBUO7UIRGXWNRLE1IEWGDS" hidden="1">#REF!</definedName>
    <definedName name="BEx92ELLQGZEUFC2S0HINNSOT6ZK" hidden="1">#REF!</definedName>
    <definedName name="BEx92ER2RMY93TZK0D9L9T3H0GI5" hidden="1">#REF!</definedName>
    <definedName name="BEx92FI04PJT4LI23KKIHRXWJDTT" hidden="1">#REF!</definedName>
    <definedName name="BEx92GJUB3CB4Z2QKVCZXTMCSIJK" hidden="1">#REF!</definedName>
    <definedName name="BEx92HR14HQ9D5JXCSPA4SS4RT62" hidden="1">#REF!</definedName>
    <definedName name="BEx92HWA2D6A5EX9MFG68G0NOMSN" hidden="1">#REF!</definedName>
    <definedName name="BEx92HWHPFYL3W8SBZK68EVHRHVM" hidden="1">#REF!</definedName>
    <definedName name="BEx92JJPHD8PAA1H4R57RV76PD6L" hidden="1">#REF!</definedName>
    <definedName name="BEx92JZTKRLCP1VDU4CGE19ZEZ5J" hidden="1">#REF!</definedName>
    <definedName name="BEx92M8V2OPOL24QR38L5CI93Y3Q" hidden="1">#REF!</definedName>
    <definedName name="BEx92PUBDIXAU1FW5ZAXECMAU0LN" hidden="1">#REF!</definedName>
    <definedName name="BEx92S8MHFFIVRQ2YSHZNQGOFUHD" hidden="1">#REF!</definedName>
    <definedName name="BEx92YDQK96O94V1SZ8VAA2C02DH" hidden="1">#REF!</definedName>
    <definedName name="BEx931J59QLPKU0TWQKJJDUN2GRF" hidden="1">#REF!</definedName>
    <definedName name="BEx9324J65U6X2843QY1NKM64EM3" hidden="1">#REF!</definedName>
    <definedName name="BEx934OBE7XDF477E34VZZQP3RV1" hidden="1">#REF!</definedName>
    <definedName name="BEx93669P2GT6VC3RLC9W5EDC00Y" hidden="1">#REF!</definedName>
    <definedName name="BEx937DF9VH2CN9RW4IFYQS9WP3O" hidden="1">#REF!</definedName>
    <definedName name="BEx939RQMB8XYLXN4NM1P4BDY3O7" hidden="1">#REF!</definedName>
    <definedName name="BEx93AO4DXLYLZDAVPG50LW1YI2A" hidden="1">#REF!</definedName>
    <definedName name="BEx93B9OULL2YGC896XXYAAJSTRK" hidden="1">#REF!</definedName>
    <definedName name="BEx93C0KI0B3HVZ3IHTV1NG8XR7O" hidden="1">#REF!</definedName>
    <definedName name="BEx93C0QQAX321R70GP0Z05L16JI" hidden="1">#REF!</definedName>
    <definedName name="BEx93D7W5K6F0U43LA245NSHHTG2" hidden="1">#REF!</definedName>
    <definedName name="BEx93DO0548R20BMZ5PH0STEI2UM" hidden="1">#REF!</definedName>
    <definedName name="BEx93FRKF99NRT3LH99UTIH7AAYF" hidden="1">#REF!</definedName>
    <definedName name="BEx93H3Z9GGXZ55NLLUSV52SCPOE" hidden="1">#REF!</definedName>
    <definedName name="BEx93JD0YUEUO5YFRE7T5IMYIGZ1" hidden="1">#REF!</definedName>
    <definedName name="BEx93M7FSHP50OG34A4W8W8DF12U" hidden="1">#REF!</definedName>
    <definedName name="BEx93OLWY2O3PRA74U41VG5RXT4Q" hidden="1">#REF!</definedName>
    <definedName name="BEx93QUREGTQX11MN1D3TO7XTIKT" hidden="1">#REF!</definedName>
    <definedName name="BEx93RB1FHQASG96YKZ0GAG3R0WU" hidden="1">#REF!</definedName>
    <definedName name="BEx93RWFAF6YJGYUTITVM445C02U" hidden="1">#REF!</definedName>
    <definedName name="BEx93S77Q0ENWGYHIT17IMAQACQ8" hidden="1">#REF!</definedName>
    <definedName name="BEx93SY9RWG3HUV4YXQKXJH9FH14" hidden="1">#REF!</definedName>
    <definedName name="BEx93TJUX3U0FJDBG6DDSNQ91R5J" hidden="1">#REF!</definedName>
    <definedName name="BEx93UWB637J5AM6DD1AN5D2SL72" hidden="1">#REF!</definedName>
    <definedName name="BEx93VHXJ8WOIO0SPFXCBQ468U67" hidden="1">#REF!</definedName>
    <definedName name="BEx93WUK9261NAW3DWP763T65KGT" hidden="1">#REF!</definedName>
    <definedName name="BEx93ZOXOKBZ5GGBUOGKVJQIZ8PF" hidden="1">#REF!</definedName>
    <definedName name="BEx942UCRHMI4B0US31HO95GSC2X" hidden="1">#REF!</definedName>
    <definedName name="BEx948ONR99PM49YJLXSEJVAIHTV" hidden="1">#REF!</definedName>
    <definedName name="BEx948ZFFQWVIDNG4AZAUGGGEB5U" hidden="1">#REF!</definedName>
    <definedName name="BEx94C4TMGCROY3QE96W5KPWU08F" hidden="1">#REF!</definedName>
    <definedName name="BEx94CKXG92OMURH41SNU6IOHK4J" hidden="1">#REF!</definedName>
    <definedName name="BEx94EDO5703IOFFCZH3X2REOMAZ" hidden="1">#REF!</definedName>
    <definedName name="BEx94GXG30CIVB6ZQN3X3IK6BZXQ" hidden="1">#REF!</definedName>
    <definedName name="BEx94HZ4CEO2IM93F0CR00TJ93CY" hidden="1">#REF!</definedName>
    <definedName name="BEx94HZ5LURYM9ST744ALV6ZCKYP" hidden="1">#REF!</definedName>
    <definedName name="BEx94IQ75E90YUMWJ9N591LR7DQQ" hidden="1">#REF!</definedName>
    <definedName name="BEx94K2O8W1NZTLJHQ5WH19VLO4Z" hidden="1">#REF!</definedName>
    <definedName name="BEx94L9T6NFJF6HJ5A15T2N85F7L" hidden="1">#REF!</definedName>
    <definedName name="BEx94N7W5T3U7UOE97D6OVIBUCXS" hidden="1">#REF!</definedName>
    <definedName name="BEx94T2CPJO750FKG5VUTDI0AEKP" hidden="1">#REF!</definedName>
    <definedName name="BEx94VGOWHW4XNG07PUO79IDNUPA" hidden="1">#REF!</definedName>
    <definedName name="BEx94XK7JQT7HZLEV3B5LMSIIFC9" hidden="1">#REF!</definedName>
    <definedName name="BEx94YB8QP2UZICH6FTIEZPYQKHS" hidden="1">#REF!</definedName>
    <definedName name="BEx94ZI9Q3IDBI9AUEU1V49MK8A6" hidden="1">#REF!</definedName>
    <definedName name="BEx950UWXENA6EINX9DILV42B86C" hidden="1">#REF!</definedName>
    <definedName name="BEx95396Y9GRVD85Y43SEKJCN81E" hidden="1">#REF!</definedName>
    <definedName name="BEx955NIAWX5OLAHMTV6QFUZPR30" hidden="1">#REF!</definedName>
    <definedName name="BEx9581TYVI2M5TT4ISDAJV4W7Z6" hidden="1">#REF!</definedName>
    <definedName name="BEx958CN00IJ3VUZ77GKX5N315FL" hidden="1">#REF!</definedName>
    <definedName name="BEx95990I16G82LN39C69E2NJUKF" hidden="1">#REF!</definedName>
    <definedName name="BEx95BNB9CJ6IVSGCINMQPZ96TK5" hidden="1">#REF!</definedName>
    <definedName name="BEx95C3EDYSUJTRU05JO8ZAFS1ZG" hidden="1">#REF!</definedName>
    <definedName name="BEx95CZS6FVMQO2PQJPN2FDWZ9T9" hidden="1">#REF!</definedName>
    <definedName name="BEx95DQU2ZWUBWLGJQYHHV86NRE0" hidden="1">#REF!</definedName>
    <definedName name="BEx95KHIZ2W2I8O4XBDT7V27J5A5" hidden="1">#REF!</definedName>
    <definedName name="BEx95NHF4RVUE0YDOAFZEIVBYJXD" hidden="1">#REF!</definedName>
    <definedName name="BEx95OU2SQ42F7ZZ90TMEH27RQZB" hidden="1">#REF!</definedName>
    <definedName name="BEx95Q179UE2XDZ3DJJLXFNP8XET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5V9Z3O7L5PR8FJ9JOEPUA6BS" hidden="1">#REF!</definedName>
    <definedName name="BEx95Z0WMAIGT3REKLZJTR4EAT81" hidden="1">#REF!</definedName>
    <definedName name="BEx9602K2GHNBUEUVT9ONRQU1GMD" hidden="1">#REF!</definedName>
    <definedName name="BEx962BL3Y4LA53EBYI64ZYMZE8U" hidden="1">#REF!</definedName>
    <definedName name="BEx968GNT9SWVCF4J5W3WK9TM4CZ" hidden="1">#REF!</definedName>
    <definedName name="BEx96AK71N78UIFQUGGH8BWU5JK7" hidden="1">#REF!</definedName>
    <definedName name="BEx96AUZZKZ52NAFPDBELEXORLBF" hidden="1">#REF!</definedName>
    <definedName name="BEx96D4094DBX49GUOGXRLHPPQPH" hidden="1">#REF!</definedName>
    <definedName name="BEx96KR21O7H9R29TN0S45Y3QPUK" hidden="1">#REF!</definedName>
    <definedName name="BEx96N5F8OJHSB19TDC3QQNWE2IV" hidden="1">#REF!</definedName>
    <definedName name="BEx96S3CS4YQFPILKK148I2NTOGV" hidden="1">#REF!</definedName>
    <definedName name="BEx96SUDW3NMY33QOPI3R7MYLJKA" hidden="1">#REF!</definedName>
    <definedName name="BEx96SUFKHHFE8XQ6UUO6ILDOXHO" hidden="1">#REF!</definedName>
    <definedName name="BEx96TFZ0NZY3574FFS784KS4OBF" hidden="1">#REF!</definedName>
    <definedName name="BEx96U1JPNL8EH4YGA7158PWIF01" hidden="1">#REF!</definedName>
    <definedName name="BEx96UN4YWXBDEZ1U1ZUIPP41Z7I" hidden="1">#REF!</definedName>
    <definedName name="BEx96VDZVFRW2F99GX4FBG9VS2YE" hidden="1">#REF!</definedName>
    <definedName name="BEx96VJGWTG8U1RREA093QPIA8R7" hidden="1">#REF!</definedName>
    <definedName name="BEx96YDW61F4YVHF8MDYNL07ESXQ" hidden="1">#REF!</definedName>
    <definedName name="BEx970C4T7YG4YU3D24ZF04QD49O" hidden="1">#REF!</definedName>
    <definedName name="BEx970C5982HTMBMHJ7NR3X1614Y" hidden="1">#REF!</definedName>
    <definedName name="BEx970MYCPJ6DQ44TKLOIGZO5LHH" hidden="1">#REF!</definedName>
    <definedName name="BEx973192QSIV37QNTFM1CN3FZHM" hidden="1">#REF!</definedName>
    <definedName name="BEx977ODPJIPYRXOF3LLT16HBGFR" hidden="1">#REF!</definedName>
    <definedName name="BEx978KSD61YJH3S9DGO050R2EHA" hidden="1">#REF!</definedName>
    <definedName name="BEx97A87FSM2FLEVTG956U9WT4L8" hidden="1">#REF!</definedName>
    <definedName name="BEx97ADHJP9FDT56ZTKKUNSMY49J" hidden="1">#REF!</definedName>
    <definedName name="BEx97BVGZXZZ1LUW4YCRYLY7S3P8" hidden="1">#REF!</definedName>
    <definedName name="BEx97D2LPT6N319V1G4YDX0DYFN7" hidden="1">#REF!</definedName>
    <definedName name="BEx97GIL6B94IIQYRCYNYMYF4368" hidden="1">#REF!</definedName>
    <definedName name="BEx97H47P8DV7EX4RO5ID7YH16MG" hidden="1">#REF!</definedName>
    <definedName name="BEx97H9O1NAKAPK4MX4PKO34ICL5" hidden="1">#REF!</definedName>
    <definedName name="BEx97HVA5F2I0D6ID81KCUDEQOIH" hidden="1">#REF!</definedName>
    <definedName name="BEx97LM7QT9EDTF2NC7G9R6YW2TH" hidden="1">#REF!</definedName>
    <definedName name="BEx97MD4JM3XUM53O80HJNLIMJ8A" hidden="1">#REF!</definedName>
    <definedName name="BEx97MNUZQ1Z0AO2FL7XQYVNCPR7" hidden="1">#REF!</definedName>
    <definedName name="BEx97N9GB46YDIEY10H94F0OJMEF" hidden="1">#REF!</definedName>
    <definedName name="BEx97NPQBACJVD9K1YXI08RTW9E2" hidden="1">#REF!</definedName>
    <definedName name="BEx97OLYN7D6D8P5SW4XX25SUN6L" hidden="1">#REF!</definedName>
    <definedName name="BEx97PIAQNLZNMRGHD58CSYSRWCA" hidden="1">#REF!</definedName>
    <definedName name="BEx97RWQLXS0OORDCN69IGA58CWU" hidden="1">#REF!</definedName>
    <definedName name="BEx97TK200OKNSHNHYIE9UPEXSEX" hidden="1">#REF!</definedName>
    <definedName name="BEx97VSWCZY77UTFAZIFRRK1L8NO" hidden="1">#REF!</definedName>
    <definedName name="BEx97YNGGDFIXHTMGFL2IHAQX9MI" hidden="1">#REF!</definedName>
    <definedName name="BEx980G7OB0HTEAWXC63NA0M3X45" hidden="1">#REF!</definedName>
    <definedName name="BEx981HW73BUZWT14TBTZHC0ZTJ4" hidden="1">#REF!</definedName>
    <definedName name="BEx9823HIHFTATPWOR4BVCTU5P70" hidden="1">#REF!</definedName>
    <definedName name="BEx986G0ONPNFNCAY8BHF9FDURQP" hidden="1">#REF!</definedName>
    <definedName name="BEx9871KU0N99P0900EAK69VFYT2" hidden="1">#REF!</definedName>
    <definedName name="BEx98EONOJRB12B9WQVH9O43DRQ6" hidden="1">#REF!</definedName>
    <definedName name="BEx98IFKNJFGZFLID1YTRFEG1SXY" hidden="1">#REF!</definedName>
    <definedName name="BEx98IFKQBBBHACM4GMEZRVT4VB4" hidden="1">#REF!</definedName>
    <definedName name="BEx98M11U66UBQ59EG36530HMAQ4" hidden="1">#REF!</definedName>
    <definedName name="BEx98NJ08FNIHLNYJZD26SE5J5QZ" hidden="1">#REF!</definedName>
    <definedName name="BEx98U9P9F9URSDM5WKVDHLUFYXK" hidden="1">#REF!</definedName>
    <definedName name="BEx990EU2A4XV4J1XCB2M8PTHWOH" hidden="1">#REF!</definedName>
    <definedName name="BEx9915UVD4G7RA3IMLFZ0LG3UA2" hidden="1">#REF!</definedName>
    <definedName name="BEx991REZNMK3RJ9MTOVC2XLX1RI" hidden="1">#REF!</definedName>
    <definedName name="BEx992CZON8AO7U7V88VN1JBO0MG" hidden="1">#REF!</definedName>
    <definedName name="BEx9952469XMFGSPXL7CMXHPJF90" hidden="1">#REF!</definedName>
    <definedName name="BEx9963RZ12LXSHU0XTF90GOK8I2" hidden="1">#REF!</definedName>
    <definedName name="BEx997WP2VS44OBQPTOZSEAIELVI" hidden="1">#REF!</definedName>
    <definedName name="BEx99995VX7LR6C4M1UPTI3F4LJ2" hidden="1">#REF!</definedName>
    <definedName name="BEx99B77I7TUSHRR4HIZ9FU2EIUT" hidden="1">#REF!</definedName>
    <definedName name="BEx99FJQ0PJE5OJPVL2U5O13XBP5" hidden="1">#REF!</definedName>
    <definedName name="BEx99FJSM5XTFTRUL6RV6NV2W8DM" hidden="1">#REF!</definedName>
    <definedName name="BEx99IZQHP2FQ26AE69LQKWAAHH9" hidden="1">#REF!</definedName>
    <definedName name="BEx99KCEM2RQWPJZ9OMRJWT18HL3" hidden="1">#REF!</definedName>
    <definedName name="BEx99PFT9WDXOIL8B067MK5O2QYF" hidden="1">#REF!</definedName>
    <definedName name="BEx99PVW6ESPQM7A7MW0PPNDPODG" hidden="1">#REF!</definedName>
    <definedName name="BEx99Q6PH5F3OQKCCAAO75PYDEFN" hidden="1">#REF!</definedName>
    <definedName name="BEx99T1B05S7EFWOFXN9GZLKNKRD" hidden="1">#REF!</definedName>
    <definedName name="BEx99UJ8H4ZQOJFSP4II1FHV4T8S" hidden="1">#REF!</definedName>
    <definedName name="BEx99WBYT2D6UUC1PT7A40ENYID4" hidden="1">#REF!</definedName>
    <definedName name="BEx99WBZ6PYT14PGX1BZCAYAEH9R" hidden="1">#REF!</definedName>
    <definedName name="BEx99XDNRFD8V1GD67YGXWOXVRXO" hidden="1">#REF!</definedName>
    <definedName name="BEx99ZRYBWWO5FM9GCTKM3CB9F9J" hidden="1">#REF!</definedName>
    <definedName name="BEx99ZRZ4I7FHDPGRAT5VW7NVBPU" hidden="1">#REF!</definedName>
    <definedName name="BEx9A5RS4FKJXS9E89TF4T7MQI97" hidden="1">#REF!</definedName>
    <definedName name="BEx9A7VB0N44376V8N25OEBZ5PQI" hidden="1">#REF!</definedName>
    <definedName name="BEx9A863QWCBL23RLFYS5H3SSBD1" hidden="1">#REF!</definedName>
    <definedName name="BEx9A8RNY6EH8G9TUBMN0P89T0EI" hidden="1">#REF!</definedName>
    <definedName name="BEx9A9YTYK3W2WQ5HN0QA63TTG5K" hidden="1">#REF!</definedName>
    <definedName name="BEx9ACD59I4WA1TZK7696XBQGWY4" hidden="1">#REF!</definedName>
    <definedName name="BEx9ACYPIWZZOXV0H2M76PHKYDC4" hidden="1">#REF!</definedName>
    <definedName name="BEx9AFD0DN86L4LLWVJWDXVLRK8O" hidden="1">#REF!</definedName>
    <definedName name="BEx9AI7M3P3PZU0D9KN4IAF55SJT" hidden="1">#REF!</definedName>
    <definedName name="BEx9AIYIRDLJNQAPEQE8RHPH4W2W" hidden="1">#REF!</definedName>
    <definedName name="BEx9ALCTOO05KXIA1V9CHKP9I0JT" hidden="1">#REF!</definedName>
    <definedName name="BEx9AOSZUQU0JYI5C11F1BYFCFG0" hidden="1">#REF!</definedName>
    <definedName name="BEx9AQ5GBMG1FX3X3XO2699SHNB4" hidden="1">#REF!</definedName>
    <definedName name="BEx9AT5E3ZSHKSOL35O38L8HF9TH" hidden="1">#REF!</definedName>
    <definedName name="BEx9AV8W1FAWF5BHATYEN47X12JN" hidden="1">#REF!</definedName>
    <definedName name="BEx9AVJO4MYLXICTKF8HLAVKOUKF" hidden="1">#REF!</definedName>
    <definedName name="BEx9B0CBDCW5UWZXSRTJ7W96XB1O" hidden="1">#REF!</definedName>
    <definedName name="BEx9B0SEPG13G8Q8RGVANK1OBM4Q" hidden="1">#REF!</definedName>
    <definedName name="BEx9B2VY2Q2Y48F9ZOA8UVJLO4ZN" hidden="1">#REF!</definedName>
    <definedName name="BEx9B433LEA5EVADBEZLC0KG5SMD" hidden="1">#REF!</definedName>
    <definedName name="BEx9B5L0XW4JBFJBVGEFEKD5DQHL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AZ9GIE5ZGEW58Q8LIFWFARI" hidden="1">#REF!</definedName>
    <definedName name="BEx9BJTNNPNUH8MEY1L0R9V9SBYZ" hidden="1">#REF!</definedName>
    <definedName name="BEx9BJYYKFAFQWYB8VGNU2ST0A3J" hidden="1">#REF!</definedName>
    <definedName name="BEx9BQPTDA3RS5G5MM1BNSHMOYY6" hidden="1">#REF!</definedName>
    <definedName name="BEx9BSIIZ6CJNIIS99N9MJW4A948" hidden="1">#REF!</definedName>
    <definedName name="BEx9BSNUUVPTHT7RQI6OK8M5MUEW" hidden="1">#REF!</definedName>
    <definedName name="BEx9BSYMXGCGCKQNBPGHQ6ZLAJ2L" hidden="1">#REF!</definedName>
    <definedName name="BEx9BULXEGNVVCW8VS1D7JUCEGSQ" hidden="1">#REF!</definedName>
    <definedName name="BEx9BVYK2KGFA8RF38QG72WL67GL" hidden="1">#REF!</definedName>
    <definedName name="BEx9BW9BEOKIAIHJG5J2OZNZICVB" hidden="1">#REF!</definedName>
    <definedName name="BEx9BWPF1NH6NHXX4GLV60CD7X86" hidden="1">#REF!</definedName>
    <definedName name="BEx9BXB0YDQ8PYSN6K0QRQEGZYEF" hidden="1">#REF!</definedName>
    <definedName name="BEx9BXGICRYT09YPCC0BZZ9PSWGD" hidden="1">#REF!</definedName>
    <definedName name="BEx9BYSYW7QCPXS2NAVLFAU5Y2Z2" hidden="1">#REF!</definedName>
    <definedName name="BEx9C17AZJCJ0DWE02RYZCQYWYH3" hidden="1">#REF!</definedName>
    <definedName name="BEx9C3016ZFU453USHNSQIBREJEO" hidden="1">#REF!</definedName>
    <definedName name="BEx9C3GA612IN432BJJR0MNYHKJP" hidden="1">#REF!</definedName>
    <definedName name="BEx9C3LRTT954AH7VBI32R4QGPRF" hidden="1">#REF!</definedName>
    <definedName name="BEx9C590HJ2O31IWJB73C1HR74AI" hidden="1">#REF!</definedName>
    <definedName name="BEx9C6G6L41FR5HCFQ7IXI6CH6OD" hidden="1">#REF!</definedName>
    <definedName name="BEx9C6LOB11YXK7JNS33DLONLWW7" hidden="1">#REF!</definedName>
    <definedName name="BEx9C8EF1OGKFXZQWKGZI6X5M93R" hidden="1">#REF!</definedName>
    <definedName name="BEx9CAHR8Y9DR8ELR9K0RI0K0RRN" hidden="1">#REF!</definedName>
    <definedName name="BEx9CBE4B6JG5E9WW8115DZBVQUF" hidden="1">#REF!</definedName>
    <definedName name="BEx9CCQQPONO4REI2L1L5E36SCL5" hidden="1">#REF!</definedName>
    <definedName name="BEx9CCQRMYYOGIOYTOM73VKDIPS1" hidden="1">#REF!</definedName>
    <definedName name="BEx9CDN3RWY2DGOXY65LJQPIMVQ2" hidden="1">#REF!</definedName>
    <definedName name="BEx9CG1HCSLF5XVQLL4M3VIMP7J4" hidden="1">#REF!</definedName>
    <definedName name="BEx9CH3AR0FSKQHR43RI17JARW0Z" hidden="1">#REF!</definedName>
    <definedName name="BEx9CJC5VQ8ZVVTIL1HIF8FCC2OP" hidden="1">#REF!</definedName>
    <definedName name="BEx9CLKYWHJ7ZWSEDNWJBDB9XC1T" hidden="1">#REF!</definedName>
    <definedName name="BEx9COQD19UXKVU97Y62QONVKQYL" hidden="1">#REF!</definedName>
    <definedName name="BEx9CQODNQ19C70TY25XPGW90TW4" hidden="1">#REF!</definedName>
    <definedName name="BEx9CSH491EDVRZU1LX1FTUZECBO" hidden="1">#REF!</definedName>
    <definedName name="BEx9CTTRSICEKEFD0LK5OMINRKQ3" hidden="1">#REF!</definedName>
    <definedName name="BEx9CUKOAFFQ93MEVEEBULHPG9CF" hidden="1">#REF!</definedName>
    <definedName name="BEx9CWIUUPV4DE6HXGHU6UG5V86M" hidden="1">#REF!</definedName>
    <definedName name="BEx9CX9RUK7J6FGDRA9TJ6Y5Z1RZ" hidden="1">#REF!</definedName>
    <definedName name="BEx9D0KH5G4G9S5S70QNQ8FKUN0R" hidden="1">#REF!</definedName>
    <definedName name="BEx9D1BC9FT19KY0INAABNDBAMR1" hidden="1">#REF!</definedName>
    <definedName name="BEx9D1X3CP38L3NLPRIDSB06YGX4" hidden="1">#REF!</definedName>
    <definedName name="BEx9D45YLW868EDJC4G61S84ZMHI" hidden="1">#REF!</definedName>
    <definedName name="BEx9DESVYDKZR5ZMG7BYIBCPU2D7" hidden="1">#REF!</definedName>
    <definedName name="BEx9DN6ZMF18Q39MPMXSDJTZQNJ3" hidden="1">#REF!</definedName>
    <definedName name="BEx9DOJMS0PR7JYTQH8IDYAOZAOX" hidden="1">#REF!</definedName>
    <definedName name="BEx9DQ1KTH9A3SVL76HJ6YT014E6" hidden="1">#REF!</definedName>
    <definedName name="BEx9DR38EJWGHASJQI9VCQFTYGGW" hidden="1">#REF!</definedName>
    <definedName name="BEx9DRJIWFLZT16VPH8HND0QWFJR" hidden="1">#REF!</definedName>
    <definedName name="BEx9DRUACE0QY94QWZPGND0068IX" hidden="1">#REF!</definedName>
    <definedName name="BEx9DTN2CWVBP851INK82GQM9UG5" hidden="1">#REF!</definedName>
    <definedName name="BEx9DU357XJ6OCUUAJ689XSYY87G" hidden="1">#REF!</definedName>
    <definedName name="BEx9DYQHDYQ999DF3SPM9DMFHFL9" hidden="1">#REF!</definedName>
    <definedName name="BEx9E14TDNSEMI784W0OTIEQMWN6" hidden="1">#REF!</definedName>
    <definedName name="BEx9E2BZ2B1R41FMGJCJ7JLGLUAJ" hidden="1">#REF!</definedName>
    <definedName name="BEx9E2MPWPML1S9LVR1WCAM84KEY" hidden="1">#REF!</definedName>
    <definedName name="BEx9E6Z3JROYV86ESUBB3GC30YA7" hidden="1">#REF!</definedName>
    <definedName name="BEx9E8BRQHW8JS766J4RBGJ5QLKX" hidden="1">#REF!</definedName>
    <definedName name="BEx9ECIU1HAC3FCNHCCV0017I7CX" hidden="1">#REF!</definedName>
    <definedName name="BEx9EFTH9WG9NLMEP653UQCNAUMR" hidden="1">#REF!</definedName>
    <definedName name="BEx9EG9KBJ77M8LEOR9ITOKN5KXY" hidden="1">#REF!</definedName>
    <definedName name="BEx9EH0MMT7T77XT00FB1QWZEWQ6" hidden="1">#REF!</definedName>
    <definedName name="BEx9EHB97C1ZLWJ6HQRDRCBKF9YX" hidden="1">#REF!</definedName>
    <definedName name="BEx9EHGR3FT4YQ0UOV5SS5F3PK10" hidden="1">#REF!</definedName>
    <definedName name="BEx9EI7O6HDFQED0UW6A82UD6ALD" hidden="1">#REF!</definedName>
    <definedName name="BEx9EINXB2PIGSGD2CK3ZMD566SL" hidden="1">#REF!</definedName>
    <definedName name="BEx9EIYP542FS87Q2CLWLWYV0NXL" hidden="1">#REF!</definedName>
    <definedName name="BEx9EK5VHFY8T8CXON6DPWVAC2Z3" hidden="1">#REF!</definedName>
    <definedName name="BEx9ELYLJ4MQE6TJLXUFKDJ1PTYM" hidden="1">#REF!</definedName>
    <definedName name="BEx9EMK6HAJJMVYZTN5AUIV7O1E6" hidden="1">#REF!</definedName>
    <definedName name="BEx9ENWNJAJU33G5QF725A5BNVY4" hidden="1">#REF!</definedName>
    <definedName name="BEx9EOI98JZZNHVRAR8OPEILQVUG" hidden="1">#REF!</definedName>
    <definedName name="BEx9EQLVZHYQ1TPX7WH3SOWXCZLE" hidden="1">#REF!</definedName>
    <definedName name="BEx9EQWOFQ5MRWZK73SHNIKKHW1X" hidden="1">#REF!</definedName>
    <definedName name="BEx9ER7H4X0E5DYRPOF7URY2F4UL" hidden="1">#REF!</definedName>
    <definedName name="BEx9ETLU0EK5LGEM1QCNYN2S8O5F" hidden="1">#REF!</definedName>
    <definedName name="BEx9EU7855DYOBUK76LKIE0L7M4Y" hidden="1">#REF!</definedName>
    <definedName name="BEx9EUCOZHK9465TWJOZJBJ4GOJW" hidden="1">#REF!</definedName>
    <definedName name="BEx9EVPBK6HJJ3HRJBQJ0FUCEGRK" hidden="1">#REF!</definedName>
    <definedName name="BEx9EW5FL0MBI9DPXOH02UE7PN2G" hidden="1">#REF!</definedName>
    <definedName name="BEx9F0Y2ESUNE3U7TQDLMPE9BO67" hidden="1">#REF!</definedName>
    <definedName name="BEx9F3HPEES28STUXQG9LB6574O6" hidden="1">#REF!</definedName>
    <definedName name="BEx9F4E3HC90G04QEMVJ8JSMTJYL" hidden="1">#REF!</definedName>
    <definedName name="BEx9F5QPJGUXC3A7GQQZUK8875P4" hidden="1">#REF!</definedName>
    <definedName name="BEx9F5W18ZGFOKGRE8PR6T1MO6GT" hidden="1">#REF!</definedName>
    <definedName name="BEx9F78N4HY0XFGBQ4UJRD52L1EI" hidden="1">#REF!</definedName>
    <definedName name="BEx9F9HHLBGPWFVPRH2AFH2UGWVX" hidden="1">#REF!</definedName>
    <definedName name="BEx9FCMVPOFJC0E5TVSHO1ISW0XW" hidden="1">#REF!</definedName>
    <definedName name="BEx9FDU274NLGDYZKSPIYN1U4ZY2" hidden="1">#REF!</definedName>
    <definedName name="BEx9FF16LOQP5QIR4UHW5EIFGQB8" hidden="1">#REF!</definedName>
    <definedName name="BEx9FJTSRCZ3ZXT3QVBJT5NF8T7V" hidden="1">#REF!</definedName>
    <definedName name="BEx9FMZ15RXD39C7712DYE2YUUPR" hidden="1">#REF!</definedName>
    <definedName name="BEx9FNKMF8XAKDV135VR87CU4858" hidden="1">#REF!</definedName>
    <definedName name="BEx9FP2KDAL7USJNTBX74JKZS2SA" hidden="1">#REF!</definedName>
    <definedName name="BEx9FRBEEYPS5HLS3XT34AKZN94G" hidden="1">#REF!</definedName>
    <definedName name="BEx9FRBJYAMNS8NXPHULRYHF5CAS" hidden="1">#REF!</definedName>
    <definedName name="BEx9FSO2B0V59NWQ2WYOINOF365R" hidden="1">#REF!</definedName>
    <definedName name="BEx9FXRGGA6DEJDSZ72B96U3BMBX" hidden="1">#REF!</definedName>
    <definedName name="BEx9FYNTK7VSCHZCZKHH6Y4YVI8R" hidden="1">#REF!</definedName>
    <definedName name="BEx9FZEQ8JFTDJADV4NDKROVOI5F" hidden="1">#REF!</definedName>
    <definedName name="BEx9G0RCVD5M7N9061MMPMVYO2FW" hidden="1">#REF!</definedName>
    <definedName name="BEx9G125RDRW1GCX56ZWNGYNMHD9" hidden="1">#REF!</definedName>
    <definedName name="BEx9G1YIZ5RDJUOC2ZHMZQH68DJG" hidden="1">#REF!</definedName>
    <definedName name="BEx9G29AYYJSJKF4KXBOJYYESUPC" hidden="1">#REF!</definedName>
    <definedName name="BEx9G2ERUSHNLZBKB4D90B8Z08WC" hidden="1">#REF!</definedName>
    <definedName name="BEx9G597JDJNSBRKAC12A65EV2I5" hidden="1">#REF!</definedName>
    <definedName name="BEx9G5PGR63C5I0LXQOPBY9J1ZF1" hidden="1">#REF!</definedName>
    <definedName name="BEx9G7NIG8LZA3MMU7QCSE0QHY46" hidden="1">#REF!</definedName>
    <definedName name="BEx9G7SUK1V27D011LFB3IE2XKOK" hidden="1">#REF!</definedName>
    <definedName name="BEx9GAY7AHE72KP2YWSBR629FD0B" hidden="1">#REF!</definedName>
    <definedName name="BEx9GCLMS1NLL7UCO4D991JPNL6R" hidden="1">#REF!</definedName>
    <definedName name="BEx9GDY4D8ZPQJCYFIMYM0V0C51Y" hidden="1">#REF!</definedName>
    <definedName name="BEx9GGHV80NXVFCPGV8UHKBGZO10" hidden="1">#REF!</definedName>
    <definedName name="BEx9GGY04V0ZWI6O9KZH4KSBB389" hidden="1">#REF!</definedName>
    <definedName name="BEx9GKOZC2VB2BKL471MLKN5UDI9" hidden="1">#REF!</definedName>
    <definedName name="BEx9GNOPB6OZ2RH3FCDNJR38RJOS" hidden="1">#REF!</definedName>
    <definedName name="BEx9GOFQJUFF7R6QTYDRH6B00GRB" hidden="1">#REF!</definedName>
    <definedName name="BEx9GQJ9U4Y4BNUN35WIIIQJ5ARE" hidden="1">#REF!</definedName>
    <definedName name="BEx9GQOM4ZO5RZEQY1NKD0XM5ATC" hidden="1">#REF!</definedName>
    <definedName name="BEx9GRFLZIAM4WK12KJ4DA3PKCD8" hidden="1">#REF!</definedName>
    <definedName name="BEx9GSMSWQXI2IGP2XQ16FM4CKVV" hidden="1">#REF!</definedName>
    <definedName name="BEx9GUQALUWCD30UKUQGSWW8KBQ7" hidden="1">#REF!</definedName>
    <definedName name="BEx9GY6BVFQGCLMOWVT6PIC9WP5X" hidden="1">#REF!</definedName>
    <definedName name="BEx9GZ2P3FDHKXEBXX2VS0BG2NP2" hidden="1">#REF!</definedName>
    <definedName name="BEx9H04IB14E1437FF2OIRRWBSD7" hidden="1">#REF!</definedName>
    <definedName name="BEx9H09U3QZSHQ9RUQDRZ2KAS4K9" hidden="1">#REF!</definedName>
    <definedName name="BEx9H1X42U1DJUV4UIG2UTDJ7LN4" hidden="1">#REF!</definedName>
    <definedName name="BEx9H52ICJ1BCCKDERN92HJBTZKC" hidden="1">#REF!</definedName>
    <definedName name="BEx9H5IRZ1KBKPHXULTJAOEP61ZE" hidden="1">#REF!</definedName>
    <definedName name="BEx9H5O1KDZJCW91Q29VRPY5YS6P" hidden="1">#REF!</definedName>
    <definedName name="BEx9H761HP7C61AWTBZ99JRK3S3F" hidden="1">#REF!</definedName>
    <definedName name="BEx9H8YR0E906F1JXZMBX3LNT004" hidden="1">#REF!</definedName>
    <definedName name="BEx9HBTBUFY0KLM88EEQYK8OQQIY" hidden="1">#REF!</definedName>
    <definedName name="BEx9HD0CAFDIECO2WCWLUESFPN8Y" hidden="1">#REF!</definedName>
    <definedName name="BEx9HFUXK1RC0T6CLXRSUU1PMUGK" hidden="1">#REF!</definedName>
    <definedName name="BEx9HGR9NHZ5RLB96N101L3QMPI8" hidden="1">#REF!</definedName>
    <definedName name="BEx9HHNMIWGL5CJ1AUUKEYUSC0B9" hidden="1">#REF!</definedName>
    <definedName name="BEx9HLJX4JGT8BTAF22RR2HNYSOW" hidden="1">#REF!</definedName>
    <definedName name="BEx9HMATJ1ODUBVLSNAF43QD9T01" hidden="1">#REF!</definedName>
    <definedName name="BEx9HPQZOWUFZBPK2FYUAE8JC0HS" hidden="1">#REF!</definedName>
    <definedName name="BEx9HQI0917EBDU46X0GEV7990MN" hidden="1">#REF!</definedName>
    <definedName name="BEx9HRUIIRXMAK8TNZJ5K6YYN4H2" hidden="1">#REF!</definedName>
    <definedName name="BEx9HVAHZ2APXCQQ2L6L7K9FM71G" hidden="1">#REF!</definedName>
    <definedName name="BEx9HVLAIX2RIU4MIDX2QZCET8UY" hidden="1">#REF!</definedName>
    <definedName name="BEx9HVQQGED1QJIES64V7MVIVVON" hidden="1">#REF!</definedName>
    <definedName name="BEx9HXE0Y1OKZ6LDXGW24MC1R4GB" hidden="1">#REF!</definedName>
    <definedName name="BEx9I0U73HHY99BICNCS92S5ZVQP" hidden="1">#REF!</definedName>
    <definedName name="BEx9I1QKFQSGQKLYJ2QKWW6M62HF" hidden="1">#REF!</definedName>
    <definedName name="BEx9I4VRFSXZ6UXJRXLL1J4TAWIG" hidden="1">#REF!</definedName>
    <definedName name="BEx9I6J6EL7W3YIQYF0HKBKT5ZII" hidden="1">#REF!</definedName>
    <definedName name="BEx9I7QCZGDLCW3TV5RZ4CV277O9" hidden="1">#REF!</definedName>
    <definedName name="BEx9I7QDCOLRMVJSJEZ7XV39CYTM" hidden="1">#REF!</definedName>
    <definedName name="BEx9I7VNV3LULT6TA4K5U0ZPFY8F" hidden="1">#REF!</definedName>
    <definedName name="BEx9I8XIG7E5NB48QQHXP23FIN60" hidden="1">#REF!</definedName>
    <definedName name="BEx9I9J4G4WIEV9CX0ENZR3JXA2Z" hidden="1">#REF!</definedName>
    <definedName name="BEx9IAVKUGAK7Z0IPN8IRXP7QD8E" hidden="1">#REF!</definedName>
    <definedName name="BEx9ICTRZ84DLP0IPZGQIBK35S24" hidden="1">#REF!</definedName>
    <definedName name="BEx9IJ9OSIS5MT8A1V5DMQY4G9IR" hidden="1">#REF!</definedName>
    <definedName name="BEx9ILNYE0KQVPXCGECR18HOV9XM" hidden="1">#REF!</definedName>
    <definedName name="BEx9IMPTJE3SG9E0ENVI4PODNQ44" hidden="1">#REF!</definedName>
    <definedName name="BEx9IQ5TQ4YH5A2C4HW7Z3J39U87" hidden="1">#REF!</definedName>
    <definedName name="BEx9IQRF01ATLVK0YE60ARKQJ68L" hidden="1">#REF!</definedName>
    <definedName name="BEx9ISUY74MZD19SQBQ0T91R7TN9" hidden="1">#REF!</definedName>
    <definedName name="BEx9IT5QNZWKM6YQ5WER0DC2PMMU" hidden="1">#REF!</definedName>
    <definedName name="BEx9IW5MFLXTVCJHVUZTUH93AXOS" hidden="1">#REF!</definedName>
    <definedName name="BEx9IXCSPSZC80YZUPRCYTG326KV" hidden="1">#REF!</definedName>
    <definedName name="BEx9IZR39NHDGOM97H4E6F81RTQW" hidden="1">#REF!</definedName>
    <definedName name="BEx9J0Y8S3YZIOA2ZKI7MMG4BQS9" hidden="1">#REF!</definedName>
    <definedName name="BEx9J31RYZMS8HZ3BAS6O7O0MQP5" hidden="1">#REF!</definedName>
    <definedName name="BEx9J48YRBLGVEGGLUVKBPLMHEZ8" hidden="1">#REF!</definedName>
    <definedName name="BEx9J55BF97HIUHCMS8XZ1SH26U6" hidden="1">#REF!</definedName>
    <definedName name="BEx9J6CH5E7YZPER7HXEIOIKGPCA" hidden="1">#REF!</definedName>
    <definedName name="BEx9J8FZSN5U9KNUOQAB1X74T27K" hidden="1">#REF!</definedName>
    <definedName name="BEx9J9N6FUTF9Z7UZ2DL3CU6LS9Z" hidden="1">#REF!</definedName>
    <definedName name="BEx9JJ8GLCGXIA1RJVSV1BD9NZFC" hidden="1">#REF!</definedName>
    <definedName name="BEx9JJTZKVUJAVPTRE0RAVTEH41G" hidden="1">#REF!</definedName>
    <definedName name="BEx9JKFMC4JYHQVQFE68TINV66DX" hidden="1">#REF!</definedName>
    <definedName name="BEx9JLBYK239B3F841C7YG1GT7ST" hidden="1">#REF!</definedName>
    <definedName name="BEx9JMJ54HV23O53B3FNVQKUNSWS" hidden="1">#REF!</definedName>
    <definedName name="BEx9JYTH82Z7B1YW9V36MQFMOHJP" hidden="1">#REF!</definedName>
    <definedName name="BEx9K7IEUC16ZTPAR5Z9OCQ27HX2" hidden="1">#REF!</definedName>
    <definedName name="BEx9KKZWYQ7STEIYATHMNYKHNCNJ" hidden="1">#REF!</definedName>
    <definedName name="BEx9KSHNQ34S13G1YYK5JZ1EZZLK" hidden="1">#REF!</definedName>
    <definedName name="BExAVL160GFTYHADBJ6UWFL7MRO0" hidden="1">#REF!</definedName>
    <definedName name="BExAW4IIW5D0MDY6TJ3G4FOLPYIR" hidden="1">#REF!</definedName>
    <definedName name="BExAW60G7SH57OAB8USO6WPVWAN6" hidden="1">#REF!</definedName>
    <definedName name="BExAW6B7F7MJ9Z9AGKIRRFQ5YFIT" hidden="1">#REF!</definedName>
    <definedName name="BExAWFAWFPN0AL8Q2VLQ0XZBOQ1B" hidden="1">#REF!</definedName>
    <definedName name="BExAWIAUMSZERZ8UU73K6QZNXP7S" hidden="1">#REF!</definedName>
    <definedName name="BExAWILM6DYVGA937MZSK7VO7VPN" hidden="1">#REF!</definedName>
    <definedName name="BExAWKECNNF3OLN6EUGDGYH26N2A" hidden="1">#REF!</definedName>
    <definedName name="BExAWNZTMTAEWG1VJOMJ08NM1B6Y" hidden="1">#REF!</definedName>
    <definedName name="BExAWRW49IPGH1ZF9BL0OUAB3XP2" hidden="1">#REF!</definedName>
    <definedName name="BExAWY16KRG75M8UMS88AX2WZ5T4" hidden="1">#REF!</definedName>
    <definedName name="BExAWYHFJT2J867FHNFDLX40MNLK" hidden="1">#REF!</definedName>
    <definedName name="BExAWZDTKLPF9AE35WVO60H4FL1A" hidden="1">#REF!</definedName>
    <definedName name="BExAWZDUP55SO4ED3RY09YABBNSX" hidden="1">#REF!</definedName>
    <definedName name="BExAX2DP6VQ4YOYKHK26PLSEVVNS" hidden="1">#REF!</definedName>
    <definedName name="BExAX410NB4F2XOB84OR2197H8M5" hidden="1">#REF!</definedName>
    <definedName name="BExAX8TNG8LQ5Q4904SAYQIPGBSV" hidden="1">#REF!</definedName>
    <definedName name="BExAXDRQ72QSV71Z8VEC1N2LM8AN" hidden="1">#REF!</definedName>
    <definedName name="BExAXHYTPL4QBHI6YVFPM97T8QD6" hidden="1">#REF!</definedName>
    <definedName name="BExAXJ5YDJ7MCAFESLDV5FDM2BIA" hidden="1">#REF!</definedName>
    <definedName name="BExAXJGQVOJJABBSGAO5OVHNNH0K" hidden="1">#REF!</definedName>
    <definedName name="BExAXVAUEY2GZVO0GAUG37Y6EEVH" hidden="1">#REF!</definedName>
    <definedName name="BExAXYR0D4PD37N23D50WMZ6YBHN" hidden="1">#REF!</definedName>
    <definedName name="BExAY0EAT2LXR5MFGM0DLIB45PLO" hidden="1">#REF!</definedName>
    <definedName name="BExAY0UKQOL98GHLM9E1NIFOZPOW" hidden="1">#REF!</definedName>
    <definedName name="BExAY1G5D415A52358OIKLDSDP5K" hidden="1">#REF!</definedName>
    <definedName name="BExAY6E2ADJ53STUQSEWN8KPV7IB" hidden="1">#REF!</definedName>
    <definedName name="BExAY9JH6H38NP16KP815TKOL49G" hidden="1">#REF!</definedName>
    <definedName name="BExAYBSAPSM3V0XD7LJU3K7JQ2W0" hidden="1">#REF!</definedName>
    <definedName name="BExAYDQHH4HGTAPFA2PTY5FKI9H5" hidden="1">#REF!</definedName>
    <definedName name="BExAYE6LNIEBR9DSNI5JGNITGKIT" hidden="1">#REF!</definedName>
    <definedName name="BExAYFU0NKRDZKPKMBMSBV1QHB1P" hidden="1">#REF!</definedName>
    <definedName name="BExAYHMLXGGO25P8HYB2S75DEB4F" hidden="1">#REF!</definedName>
    <definedName name="BExAYJKT7KB346P16QUO37FZQYKP" hidden="1">#REF!</definedName>
    <definedName name="BExAYKXAUWGDOPG952TEJ2UKZKWN" hidden="1">#REF!</definedName>
    <definedName name="BExAYNBMR6MFZ8TDWJI8AM31OOUE" hidden="1">#REF!</definedName>
    <definedName name="BExAYO2ND83J3A4R1PKTZZ8O87LE" hidden="1">#REF!</definedName>
    <definedName name="BExAYOIXXVMWLWEOIJZ1X46MXGPN" hidden="1">#REF!</definedName>
    <definedName name="BExAYOO8A3W7BOKG8MJW18VLBHU2" hidden="1">#REF!</definedName>
    <definedName name="BExAYOTQSM7JCQ3V90DVH6E4UR4D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RTMOPIWRM3PSDJIEO2DC06S" hidden="1">#REF!</definedName>
    <definedName name="BExAYTGVRD3DLKO75RFPMBKCIWB8" hidden="1">#REF!</definedName>
    <definedName name="BExAYU2HBXHH07PJ8MBM3IU6JURX" hidden="1">#REF!</definedName>
    <definedName name="BExAYUIKZR4TEWQXPO47TV5TPT3O" hidden="1">#REF!</definedName>
    <definedName name="BExAYUO0K04NXJVVP7WC5X7G8MPB" hidden="1">#REF!</definedName>
    <definedName name="BExAYVF41YEZ4CV62JD7NCF2DJ42" hidden="1">#REF!</definedName>
    <definedName name="BExAYY9H9COOT46HJLPVDLTO12UL" hidden="1">#REF!</definedName>
    <definedName name="BExAYYET47D23I3XKXZ4FAKPFKSR" hidden="1">#REF!</definedName>
    <definedName name="BExAZ4ELD8TRRQJQO1HS61CWEXG6" hidden="1">#REF!</definedName>
    <definedName name="BExAZ4EM0XGCPSG5U2JV74GN60PH" hidden="1">#REF!</definedName>
    <definedName name="BExAZ5GGCUZNYZ5LXKO6L7BLQRXF" hidden="1">#REF!</definedName>
    <definedName name="BExAZ6NMYSICXPLDJXW9Z2C8ZOVD" hidden="1">#REF!</definedName>
    <definedName name="BExAZ8LUSBC9TDA8CZS5RETJ87W5" hidden="1">#REF!</definedName>
    <definedName name="BExAZAP7LCOOX2YUIXXKK8YXCLE3" hidden="1">#REF!</definedName>
    <definedName name="BExAZBASMXH0VPO4NTH1B8644RHJ" hidden="1">#REF!</definedName>
    <definedName name="BExAZBG8MR81ZVNJHAV4K5434JRO" hidden="1">#REF!</definedName>
    <definedName name="BExAZBWC3JCF9M1JL4R1CSQ2AB58" hidden="1">#REF!</definedName>
    <definedName name="BExAZCNEGB4JYHC8CZ51KTN890US" hidden="1">#REF!</definedName>
    <definedName name="BExAZFCI302YFYRDJYQDWQQL0Q0O" hidden="1">#REF!</definedName>
    <definedName name="BExAZJ8RLDQPGPGP0BOKD7G29K7E" hidden="1">#REF!</definedName>
    <definedName name="BExAZJJKN5QMW13FXSW4HGZABANI" hidden="1">#REF!</definedName>
    <definedName name="BExAZKL9NNLMNR0TYEWHX25CYXXQ" hidden="1">#REF!</definedName>
    <definedName name="BExAZLHLST9OP89R1HJMC1POQG8H" hidden="1">#REF!</definedName>
    <definedName name="BExAZMDYMIAA7RX1BMCKU1VLBRGY" hidden="1">#REF!</definedName>
    <definedName name="BExAZNL6BHI8DCQWXOX4I2P839UX" hidden="1">#REF!</definedName>
    <definedName name="BExAZPU56VR8R4MTD9DWNEV447VQ" hidden="1">#REF!</definedName>
    <definedName name="BExAZRMWSONMCG9KDUM4KAQ7BONM" hidden="1">#REF!</definedName>
    <definedName name="BExAZRMWY8CY9UE114FW7CPE568A" hidden="1">#REF!</definedName>
    <definedName name="BExAZTFG4SJRG4TW6JXRF7N08JFI" hidden="1">#REF!</definedName>
    <definedName name="BExAZU6ICFZPXITSXSXJ2TMC9WFH" hidden="1">#REF!</definedName>
    <definedName name="BExAZUS4A8OHDZK0MWAOCCCKTH73" hidden="1">#REF!</definedName>
    <definedName name="BExAZVTY11P3QJP5186AWM4CN79D" hidden="1">#REF!</definedName>
    <definedName name="BExAZVTYDMX1FOMGDAO9S4754DWL" hidden="1">#REF!</definedName>
    <definedName name="BExAZX6F98IHDNZB2ACIDKHI0EQ7" hidden="1">#REF!</definedName>
    <definedName name="BExAZX6FECVK3E07KXM2XPYKGM6U" hidden="1">#REF!</definedName>
    <definedName name="BExB012NJ8GASTNNPBRRFTLHIOC9" hidden="1">#REF!</definedName>
    <definedName name="BExB02KNN5SXHE78VCD9D3A0JW1M" hidden="1">#REF!</definedName>
    <definedName name="BExB0368079G8ZWAPMPRRZDDEU1Q" hidden="1">#REF!</definedName>
    <definedName name="BExB03H0JF03SQZZW5NYVKHTW4LF" hidden="1">#REF!</definedName>
    <definedName name="BExB04DDBEL9F6XZSDBZC701B585" hidden="1">#REF!</definedName>
    <definedName name="BExB066446TLV05JAYGUNGFW24SR" hidden="1">#REF!</definedName>
    <definedName name="BExB072HHXVMUC0VYNGG48GRSH5Q" hidden="1">#REF!</definedName>
    <definedName name="BExB089MSAHBPPQJ0S7CTQMDDUJC" hidden="1">#REF!</definedName>
    <definedName name="BExB09RLI2Q4JHGG57ZWF1AEQNPS" hidden="1">#REF!</definedName>
    <definedName name="BExB0B9K9KFK3GDLS6Y7EFO52VI4" hidden="1">#REF!</definedName>
    <definedName name="BExB0CB7TSASUPM9JCD8FZ9R8VG3" hidden="1">#REF!</definedName>
    <definedName name="BExB0CWX4TIXES4FZAV9BGC96VXY" hidden="1">#REF!</definedName>
    <definedName name="BExB0FRDEYDEUEAB1W8KD6D965XA" hidden="1">#REF!</definedName>
    <definedName name="BExB0HEMKDRCI0UBRBTF6DZ9C37C" hidden="1">#REF!</definedName>
    <definedName name="BExB0JNOE1CIJOASAV0EZ5D1MG7I" hidden="1">#REF!</definedName>
    <definedName name="BExB0KPCN7YJORQAYUCF4YKIKPMC" hidden="1">#REF!</definedName>
    <definedName name="BExB0KUSBY9F0URB811N50SX1HKZ" hidden="1">#REF!</definedName>
    <definedName name="BExB0LLV0VX05CZPGPBVDLJGSDS1" hidden="1">#REF!</definedName>
    <definedName name="BExB0NEE5IYV89RD5LGTGX42CT2B" hidden="1">#REF!</definedName>
    <definedName name="BExB0NEG28D5SQD5TCHLVGLLC2HW" hidden="1">#REF!</definedName>
    <definedName name="BExB0PHYOEWDT6JHUE3V0OQ8RU0D" hidden="1">#REF!</definedName>
    <definedName name="BExB0RG68Z3ETQ5V9WFEXANL8OQL" hidden="1">#REF!</definedName>
    <definedName name="BExB0SCIKBJDTW5PWEBPLKRY15I7" hidden="1">#REF!</definedName>
    <definedName name="BExB0WE4PI3NOBXXVO9CTEN4DIU2" hidden="1">#REF!</definedName>
    <definedName name="BExB0X56ESYN1GPMPSK2QVQ4Y9FD" hidden="1">#REF!</definedName>
    <definedName name="BExB10QNIVITUYS55OAEKK3VLJFE" hidden="1">#REF!</definedName>
    <definedName name="BExB12OPUCKGZ5RB8VTCCMOZFSC3" hidden="1">#REF!</definedName>
    <definedName name="BExB15ZDRY4CIJ911DONP0KCY9KU" hidden="1">#REF!</definedName>
    <definedName name="BExB16VQY0O0RLZYJFU3OFEONVTE" hidden="1">#REF!</definedName>
    <definedName name="BExB17XFVYAL7CM9PDRQGYCFCAO9" hidden="1">#REF!</definedName>
    <definedName name="BExB182WW1VEJ798DCB8RN30CHRS" hidden="1">#REF!</definedName>
    <definedName name="BExB1C4HE4QFO7M5SQFLFO2YPEQJ" hidden="1">#REF!</definedName>
    <definedName name="BExB1EO9OQYIZ1SRDVS2YK4QD49G" hidden="1">#REF!</definedName>
    <definedName name="BExB1FKNY2UO4W5FUGFHJOA2WFGG" hidden="1">#REF!</definedName>
    <definedName name="BExB1FVHED82RS1LO09QNNFRBJSX" hidden="1">#REF!</definedName>
    <definedName name="BExB1GMD0PIDGTFBGQOPRWQSP9I4" hidden="1">#REF!</definedName>
    <definedName name="BExB1HYZXK7CD54SBD0WMAG69MMZ" hidden="1">#REF!</definedName>
    <definedName name="BExB1NNZ46MWSJBYMG3TOH5NFU0Q" hidden="1">#REF!</definedName>
    <definedName name="BExB1Q29OO6LNFNT1EQLA3KYE7MX" hidden="1">#REF!</definedName>
    <definedName name="BExB1QNV73T6MWN0WC12KEPD2PVT" hidden="1">#REF!</definedName>
    <definedName name="BExB1R9HKH5ZOE5NL8VYLEE2HRM1" hidden="1">#REF!</definedName>
    <definedName name="BExB1RV1B43FPYSVNG7WXEMWLZW9" hidden="1">#REF!</definedName>
    <definedName name="BExB1TNRV5EBWZEHYLHI76T0FVA7" hidden="1">#REF!</definedName>
    <definedName name="BExB1VGI2T5EXYSCC95DL7PNNNAF" hidden="1">#REF!</definedName>
    <definedName name="BExB1WI6M8I0EEP1ANUQZCFY24EV" hidden="1">#REF!</definedName>
    <definedName name="BExB1YR6H9J21BHICIQI68PY6GP3" hidden="1">#REF!</definedName>
    <definedName name="BExB203OWC9QZA3BYOKQ18L4FUJE" hidden="1">#REF!</definedName>
    <definedName name="BExB263GB304KH8ELXF86ZB0LG4Q" hidden="1">#REF!</definedName>
    <definedName name="BExB27LESREEY3H41BCNEHLCVIMJ" hidden="1">#REF!</definedName>
    <definedName name="BExB29OXZ7M92YXABVP7DZEC8HU6" hidden="1">#REF!</definedName>
    <definedName name="BExB2BXYEXR2K9CHBMG2PQMW6W9O" hidden="1">#REF!</definedName>
    <definedName name="BExB2CJHTU7C591BR4WRL5L2F2K6" hidden="1">#REF!</definedName>
    <definedName name="BExB2IJ6MFZ8JZLF2UZ59BHW1GZ3" hidden="1">#REF!</definedName>
    <definedName name="BExB2K1AV4PGNS1O6C7D7AO411AX" hidden="1">#REF!</definedName>
    <definedName name="BExB2K6L5NHZ1183C6K5V62UNHVI" hidden="1">#REF!</definedName>
    <definedName name="BExB2KS6QUZD54O3ODTDTF1N57N1" hidden="1">#REF!</definedName>
    <definedName name="BExB2NXK73YL2NGIG7IQX7CB3SZE" hidden="1">#REF!</definedName>
    <definedName name="BExB2O2UYHKI324YE324E1N7FVIB" hidden="1">#REF!</definedName>
    <definedName name="BExB2Q0VJ0MU2URO3JOVUAVHEI3V" hidden="1">#REF!</definedName>
    <definedName name="BExB2XISSP4OW0F0UYG0CZ5OBYQ7" hidden="1">#REF!</definedName>
    <definedName name="BExB30IP1DNKNQ6PZ5ERUGR5MK4Z" hidden="1">#REF!</definedName>
    <definedName name="BExB332BDIMIY04EKVOKN3J1TV8S" hidden="1">#REF!</definedName>
    <definedName name="BExB33T7USPHSQFIO66ZH7I130XA" hidden="1">#REF!</definedName>
    <definedName name="BExB3A9AB1VCWYT16FZ5XB6NQCIQ" hidden="1">#REF!</definedName>
    <definedName name="BExB3DJYQ5A9YEAMCBXIZ7VWYVM9" hidden="1">#REF!</definedName>
    <definedName name="BExB3ISPBLDIFNVYU9FRUH72801G" hidden="1">#REF!</definedName>
    <definedName name="BExB3KLKVJK5CLAJIPXQ46JP6NAS" hidden="1">#REF!</definedName>
    <definedName name="BExB3LHSO9AI772RRPFMKSTXCJ1U" hidden="1">#REF!</definedName>
    <definedName name="BExB3TQMAB7KO16CZF9833V8CVUH" hidden="1">#REF!</definedName>
    <definedName name="BExB41DO99HXFQ9OUDM7MIK5OGXJ" hidden="1">#REF!</definedName>
    <definedName name="BExB442RX0T3L6HUL6X5T21CENW6" hidden="1">#REF!</definedName>
    <definedName name="BExB45Q625FAITDEGTQTZYX9BP3B" hidden="1">#REF!</definedName>
    <definedName name="BExB460TCHOE7ZTXWTFASGL18B9Z" hidden="1">#REF!</definedName>
    <definedName name="BExB4ADD0L7417CII901XTFKXD1J" hidden="1">#REF!</definedName>
    <definedName name="BExB4DD87PU4PJEP1USOTLSRIZSQ" hidden="1">#REF!</definedName>
    <definedName name="BExB4DD8XYNHFY3EWXU2N7K9BPTL" hidden="1">#REF!</definedName>
    <definedName name="BExB4DO1V1NL2AVK5YE1RSL5RYHL" hidden="1">#REF!</definedName>
    <definedName name="BExB4DYSZ1WQFKIM5EYLO87IF0YH" hidden="1">#REF!</definedName>
    <definedName name="BExB4DYU06HCGRIPBSWRCXK804UM" hidden="1">#REF!</definedName>
    <definedName name="BExB4EPVHSS9KXFARNHLNIGU2TKA" hidden="1">#REF!</definedName>
    <definedName name="BExB4GIFCONAPMS2QPY05524X7LC" hidden="1">#REF!</definedName>
    <definedName name="BExB4HKC13YNGLK8NK6XI40T00P6" hidden="1">#REF!</definedName>
    <definedName name="BExB4IWRQOD2MRE0VFUZDAWBKNUD" hidden="1">#REF!</definedName>
    <definedName name="BExB4JIDENOT0HCJ8PDM7SPY8KN9" hidden="1">#REF!</definedName>
    <definedName name="BExB4KUYKZRSA4N2OG2D34QIQQ2Q" hidden="1">#REF!</definedName>
    <definedName name="BExB4N3ZQ3ZXZQ20K358B7PUP6PI" hidden="1">#REF!</definedName>
    <definedName name="BExB4R5KX5JRTH0JO25LG01NCHY4" hidden="1">#REF!</definedName>
    <definedName name="BExB4SSU2D86TEWMS3UEAPDGHMN1" hidden="1">#REF!</definedName>
    <definedName name="BExB4TP7L0YJI16KCYZ78V9BFZEW" hidden="1">#REF!</definedName>
    <definedName name="BExB4Z3EZBGYYI33U0KQ8NEIH8PY" hidden="1">#REF!</definedName>
    <definedName name="BExB50QTZDV3BDVXJ7SD5MCVA3R4" hidden="1">#REF!</definedName>
    <definedName name="BExB55368XW7UX657ZSPC6BFE92S" hidden="1">#REF!</definedName>
    <definedName name="BExB57MZEPL2SA2ONPK66YFLZWJU" hidden="1">#REF!</definedName>
    <definedName name="BExB57SA4T4XOBQLJ5LV6JK8KBQK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9A95OS1G2OVXM64YO3MILTM" hidden="1">#REF!</definedName>
    <definedName name="BExB5CFM23DPXONFT6OAYDWX4TP6" hidden="1">#REF!</definedName>
    <definedName name="BExB5EDO9XUKHF74X3HAU2WPPHZH" hidden="1">#REF!</definedName>
    <definedName name="BExB5ETXWGDX0Q6KWQTOYPOU2DU8" hidden="1">#REF!</definedName>
    <definedName name="BExB5G6EH68AYEP1UT0GHUEL3SLN" hidden="1">#REF!</definedName>
    <definedName name="BExB5HDK1Z8PQILNB61SPA5VHGE7" hidden="1">#REF!</definedName>
    <definedName name="BExB5I9XYI85KX880A5S66AF60PO" hidden="1">#REF!</definedName>
    <definedName name="BExB5IQ1IWXVXCGJ4THM55A0E3B8" hidden="1">#REF!</definedName>
    <definedName name="BExB5M0QUNMGGJUOAAY78TLCA3N4" hidden="1">#REF!</definedName>
    <definedName name="BExB5MH0V1GD0NFZU2KXACNIXABJ" hidden="1">#REF!</definedName>
    <definedName name="BExB5PM8T0XGTYI31Y6FBVF0DMUR" hidden="1">#REF!</definedName>
    <definedName name="BExB5QYVEZWFE5DQVHAM760EV05X" hidden="1">#REF!</definedName>
    <definedName name="BExB5REYAVAKWB04SC9ZB9MP41AJ" hidden="1">#REF!</definedName>
    <definedName name="BExB5RPR8T1YFTMBC8XA0AF9IETJ" hidden="1">#REF!</definedName>
    <definedName name="BExB5SGRSAD0SVPDYP9CREXVT4TP" hidden="1">#REF!</definedName>
    <definedName name="BExB5T7OYYICHRPXJDW5Q7SXACR2" hidden="1">#REF!</definedName>
    <definedName name="BExB5U9IRH14EMOE0YGIE3WIVLFS" hidden="1">#REF!</definedName>
    <definedName name="BExB5V5W62S1SEF4H3G5WZL862XM" hidden="1">#REF!</definedName>
    <definedName name="BExB5V5WYVR8W47K0GTYVLVUIK7F" hidden="1">#REF!</definedName>
    <definedName name="BExB5VWYMOV6BAIH7XUBBVPU7MMD" hidden="1">#REF!</definedName>
    <definedName name="BExB5XEVZ6PGF579UVB8LCX5F1UZ" hidden="1">#REF!</definedName>
    <definedName name="BExB5XK91ZQHHK373P7FVE57T6FY" hidden="1">#REF!</definedName>
    <definedName name="BExB5ZT31QPEBN66VTK41JO5IBP5" hidden="1">#REF!</definedName>
    <definedName name="BExB610DZWIJP1B72U9QM42COH2B" hidden="1">#REF!</definedName>
    <definedName name="BExB6403PMF078HCTS5WNUI53SKX" hidden="1">#REF!</definedName>
    <definedName name="BExB6693UGTD8QFIGQN2P7D5UOEK" hidden="1">#REF!</definedName>
    <definedName name="BExB67R2WMJEVQMWOPK8F3TYJT4G" hidden="1">#REF!</definedName>
    <definedName name="BExB6C3FUAKK9ML5T767NMWGA9YB" hidden="1">#REF!</definedName>
    <definedName name="BExB6C8X6JYRLKZKK17VE3QUNL3D" hidden="1">#REF!</definedName>
    <definedName name="BExB6HN3QRFPXM71MDUK21BKM7PF" hidden="1">#REF!</definedName>
    <definedName name="BExB6IOSVQKXIBM493CU1TSXMTMG" hidden="1">#REF!</definedName>
    <definedName name="BExB6IZMHCZ3LB7N73KD90YB1HBZ" hidden="1">#REF!</definedName>
    <definedName name="BExB6ML1O33PQSOUX1LDODS87BYT" hidden="1">#REF!</definedName>
    <definedName name="BExB6QS4W531OXWBHNRP0GM8XJDA" hidden="1">#REF!</definedName>
    <definedName name="BExB6RDPFDAPBKKHH6A7U8YRR10O" hidden="1">#REF!</definedName>
    <definedName name="BExB6TS0LMBCF9FPRF2N56WHQY2T" hidden="1">#REF!</definedName>
    <definedName name="BExB6TS0ZPAQCDXICA7RPJOQW2SS" hidden="1">#REF!</definedName>
    <definedName name="BExB6XTRP80IY0JOWC8U5G44T1HA" hidden="1">#REF!</definedName>
    <definedName name="BExB6YKO28GYVMCVP9S5PRGY683C" hidden="1">#REF!</definedName>
    <definedName name="BExB6ZBPBQWYT6WQ282US51BA0O1" hidden="1">#REF!</definedName>
    <definedName name="BExB6ZBPYKT1XQLUBQY4VRSP8ALD" hidden="1">#REF!</definedName>
    <definedName name="BExB719SGNX4Y8NE6JEXC555K596" hidden="1">#REF!</definedName>
    <definedName name="BExB71F9O0OG2P884NFPR6MLYISG" hidden="1">#REF!</definedName>
    <definedName name="BExB71VBSSICAI13SVO1SZ54QTKY" hidden="1">#REF!</definedName>
    <definedName name="BExB7265DCHKS7V2OWRBXCZTEIW9" hidden="1">#REF!</definedName>
    <definedName name="BExB72RPP3UEY49HN5IYC1XCTULQ" hidden="1">#REF!</definedName>
    <definedName name="BExB74PS5P9G0P09Y6DZSCX0FLTJ" hidden="1">#REF!</definedName>
    <definedName name="BExB74PX2EXFSF8L7QK87P01UZJV" hidden="1">#REF!</definedName>
    <definedName name="BExB76INQ2T1IIUIPBOARQ5IXUWO" hidden="1">#REF!</definedName>
    <definedName name="BExB78RH79J0MIF7H8CAZ0CFE88Q" hidden="1">#REF!</definedName>
    <definedName name="BExB78WT3TMLARS8EC04SYPF90YE" hidden="1">#REF!</definedName>
    <definedName name="BExB7B0D7K69OOMF721W1TYZL9XX" hidden="1">#REF!</definedName>
    <definedName name="BExB7DUYB7I2OAOK33NQXPNXC82Z" hidden="1">#REF!</definedName>
    <definedName name="BExB7EGIA5YF9N7MH6R46OW3YKOM" hidden="1">#REF!</definedName>
    <definedName name="BExB7ELT09HGDVO5BJC1ZY9D09GZ" hidden="1">#REF!</definedName>
    <definedName name="BExB7IYDKD7JQRFOQC5RNE0JPVS4" hidden="1">#REF!</definedName>
    <definedName name="BExB7JUQ06YALQIPQ9FWBPAVJD34" hidden="1">#REF!</definedName>
    <definedName name="BExB7KWFJOFL9F9ZVV98LZ4QNE25" hidden="1">#REF!</definedName>
    <definedName name="BExB7LY8F4CY36D1HH3Y4SS2L5FW" hidden="1">#REF!</definedName>
    <definedName name="BExB7MED6EZLWTBLT0PVRUN38335" hidden="1">#REF!</definedName>
    <definedName name="BExB7NG6L28ERIMMOR0ZSAFWRL9D" hidden="1">#REF!</definedName>
    <definedName name="BExB7NG6U0TY67CCJCTBN9SMP5Z6" hidden="1">#REF!</definedName>
    <definedName name="BExB7TAI48UNIWC0B197EFX4CIHM" hidden="1">#REF!</definedName>
    <definedName name="BExB7UCCEOLAT6SW4NX2CNRULMOS" hidden="1">#REF!</definedName>
    <definedName name="BExB7UXWTN6M7AZPF2CZJLVJIG06" hidden="1">#REF!</definedName>
    <definedName name="BExB7WAEKE8LF1N026H2III48W6P" hidden="1">#REF!</definedName>
    <definedName name="BExB7WQN6MYQEDGX0F860CLSWKO2" hidden="1">#REF!</definedName>
    <definedName name="BExB7X1HIAGSONEQM1F1VJOS9Y2D" hidden="1">#REF!</definedName>
    <definedName name="BExB806PAXX70XUTA3ZI7OORD78R" hidden="1">#REF!</definedName>
    <definedName name="BExB81U34C12HIFA7J2Q6SIFJD85" hidden="1">#REF!</definedName>
    <definedName name="BExB848ETKPRYYRTYI12NC4T9EYB" hidden="1">#REF!</definedName>
    <definedName name="BExB85FLU88ZSG4667D6RJADG4M2" hidden="1">#REF!</definedName>
    <definedName name="BExB85KXACVZDZQDW6OF34ZYSDBP" hidden="1">#REF!</definedName>
    <definedName name="BExB896E9IRH4ZC3BYO84KMKQSWN" hidden="1">#REF!</definedName>
    <definedName name="BExB8CBQTJVPTT86C0PXN263BSI2" hidden="1">#REF!</definedName>
    <definedName name="BExB8EFA6M9IP4LV37EELNLI25X2" hidden="1">#REF!</definedName>
    <definedName name="BExB8F0UN2LF0QSMDDN8PCGFWR7I" hidden="1">#REF!</definedName>
    <definedName name="BExB8FBLLQTRKOYQ7KMU0TQTLHI8" hidden="1">#REF!</definedName>
    <definedName name="BExB8GDBXLUXDXQZ8KKFJDOWFD37" hidden="1">#REF!</definedName>
    <definedName name="BExB8GO3V24RPD33PAAFUZ8SSWNC" hidden="1">#REF!</definedName>
    <definedName name="BExB8GYVSIFIJ0XKDRGEEO065XUW" hidden="1">#REF!</definedName>
    <definedName name="BExB8HF4UBVZKQCSRFRUQL2EE6VL" hidden="1">#REF!</definedName>
    <definedName name="BExB8HKHKZ1ORJZUYGG2M4VSCC39" hidden="1">#REF!</definedName>
    <definedName name="BExB8KKDL4C8TLHOT444EJOHO8AA" hidden="1">#REF!</definedName>
    <definedName name="BExB8OB4XKW3FOTGKQ3RA7M47NWD" hidden="1">#REF!</definedName>
    <definedName name="BExB8PNSKOFLLL384J9EN7I43VVI" hidden="1">#REF!</definedName>
    <definedName name="BExB8QPH8DC5BESEVPSMBCWVN6PO" hidden="1">#REF!</definedName>
    <definedName name="BExB8S24OFEH7D0PJLAVBMEQ97NA" hidden="1">#REF!</definedName>
    <definedName name="BExB8S7GTB2477FPOI4EFA2HT0EY" hidden="1">#REF!</definedName>
    <definedName name="BExB8U5N0D85YR8APKN3PPKG0FWP" hidden="1">#REF!</definedName>
    <definedName name="BExB8VYDEFFBP9Y58NN1RETMP8DZ" hidden="1">#REF!</definedName>
    <definedName name="BExB92EAUJZZ9JDN2AYNHTP1BNGL" hidden="1">#REF!</definedName>
    <definedName name="BExB94HSPN0RRGHS09N03U6NZ7QQ" hidden="1">#REF!</definedName>
    <definedName name="BExB98JL0CC9K4FJBY1DQFT5GMR1" hidden="1">#REF!</definedName>
    <definedName name="BExB98ZMX7YJT0WCA6AKQC9YGATH" hidden="1">#REF!</definedName>
    <definedName name="BExB9ACB16B9MJ0JDWJUP3ASZVZD" hidden="1">#REF!</definedName>
    <definedName name="BExB9DHI5I2TJ2LXYPM98EE81L27" hidden="1">#REF!</definedName>
    <definedName name="BExB9G1AEMJFE69ABIJ94IYY2EPM" hidden="1">#REF!</definedName>
    <definedName name="BExB9JBYQB23W1GIM4P6DMLN7NYC" hidden="1">#REF!</definedName>
    <definedName name="BExB9JHAFTODKTUB61FMJZY2UXUX" hidden="1">#REF!</definedName>
    <definedName name="BExB9LFIMD2DQ1ZDW4RFSLZ5XVTF" hidden="1">#REF!</definedName>
    <definedName name="BExB9O4LZGC1A8I3RHTW7OJ1GS9V" hidden="1">#REF!</definedName>
    <definedName name="BExB9O9X49VBDRU8B5XL8WCTXTHV" hidden="1">#REF!</definedName>
    <definedName name="BExB9OQ68NI9VZCJ8A8Q30ZDAQZL" hidden="1">#REF!</definedName>
    <definedName name="BExB9PRW260XWEEQFJKXQQZ5IOZL" hidden="1">#REF!</definedName>
    <definedName name="BExB9Q2MZZHBGW8QQKVEYIMJBPIE" hidden="1">#REF!</definedName>
    <definedName name="BExB9Q84ZXJAVXNO870KZD7DVZVO" hidden="1">#REF!</definedName>
    <definedName name="BExB9Y0ORKPPMTOWHXE3M6C8WVOX" hidden="1">#REF!</definedName>
    <definedName name="BExB9YGS9ULR6DJ7RZMC29N08PT2" hidden="1">#REF!</definedName>
    <definedName name="BExB9ZYQG7TQXU6EZJMK7YUOCDPD" hidden="1">#REF!</definedName>
    <definedName name="BExBA0PM71ETC7TF9QQ2RUHSP40Q" hidden="1">#REF!</definedName>
    <definedName name="BExBA1GON0EZRJ20UYPILAPLNQWM" hidden="1">#REF!</definedName>
    <definedName name="BExBA1RGH1SJ3W11LRTAMLTL3DNQ" hidden="1">#REF!</definedName>
    <definedName name="BExBA45QP5S8F316MEKUDF5C2WDW" hidden="1">#REF!</definedName>
    <definedName name="BExBA69ASGYRZW1G1DYIS9QRRTBN" hidden="1">#REF!</definedName>
    <definedName name="BExBA6K42582A14WFFWQ3Q8QQWB6" hidden="1">#REF!</definedName>
    <definedName name="BExBA75OC74KSXGOX0VMWNSYA699" hidden="1">#REF!</definedName>
    <definedName name="BExBA7B5OGIW32CEAZOVK66ENUH8" hidden="1">#REF!</definedName>
    <definedName name="BExBA8I5D4R8R2PYQ1K16TWGTOEP" hidden="1">#REF!</definedName>
    <definedName name="BExBA93PE0DGUUTA7LLSIGBIXWE5" hidden="1">#REF!</definedName>
    <definedName name="BExBA9USMKOFOE5BRZQ3JDZCSR96" hidden="1">#REF!</definedName>
    <definedName name="BExBACJVNAF7N24OTBVR6Q663669" hidden="1">#REF!</definedName>
    <definedName name="BExBAE75JDZ38RUBXHOD5SZRNBDZ" hidden="1">#REF!</definedName>
    <definedName name="BExBAI8X0FKDQJ6YZJQDTTG4ZCWY" hidden="1">#REF!</definedName>
    <definedName name="BExBAIZSIAKFV8Y014920LLATFAC" hidden="1">#REF!</definedName>
    <definedName name="BExBAKN7XIBAXCF9PCNVS038PCQO" hidden="1">#REF!</definedName>
    <definedName name="BExBAKXZ7PBW3DDKKA5MWC1ZUC7O" hidden="1">#REF!</definedName>
    <definedName name="BExBALJKJITLZNT1JC4EYPOUUH66" hidden="1">#REF!</definedName>
    <definedName name="BExBAO8NLXZXHO6KCIECSFCH3RR0" hidden="1">#REF!</definedName>
    <definedName name="BExBAOOT1KBSIEISN1ADL4RMY879" hidden="1">#REF!</definedName>
    <definedName name="BExBAR8K1VPD6K5L5XNPQNOBRRV4" hidden="1">#REF!</definedName>
    <definedName name="BExBARU620VH4051PUILKXXAVMBY" hidden="1">#REF!</definedName>
    <definedName name="BExBASA8VRFEISPPBJ937NUVMM4K" hidden="1">#REF!</definedName>
    <definedName name="BExBASVUMQAX3EDUYBNAN571QFWG" hidden="1">#REF!</definedName>
    <definedName name="BExBAVKX8Q09370X1GCZWJ4E91YJ" hidden="1">#REF!</definedName>
    <definedName name="BExBAX2X2ENJYO4QTR5VAIQ86L7B" hidden="1">#REF!</definedName>
    <definedName name="BExBAXZA4UMQ4M2S1LRCOK8JAS7X" hidden="1">#REF!</definedName>
    <definedName name="BExBAZ13D3F1DVJQ6YJ8JGUYEYJE" hidden="1">#REF!</definedName>
    <definedName name="BExBB0DKQM8ZN0XO2VELDHM6GLSF" hidden="1">#REF!</definedName>
    <definedName name="BExBB3TJUYGJMFEBKXAH37LVQHWD" hidden="1">#REF!</definedName>
    <definedName name="BExBB97ZH8I3IXSD922V8LE2N4JE" hidden="1">#REF!</definedName>
    <definedName name="BExBBC7UXR3K2AP2NJ7WZEMZ4LHL" hidden="1">#REF!</definedName>
    <definedName name="BExBBGV0Z49TS1ZVJGFOQOWNWCWV" hidden="1">#REF!</definedName>
    <definedName name="BExBBJK52GCG3JLYVQR36XBPHSOR" hidden="1">#REF!</definedName>
    <definedName name="BExBBK087XCEI1O1R3KVCLLA9REE" hidden="1">#REF!</definedName>
    <definedName name="BExBBLI6G01WW2TDTLAR6NW86D7I" hidden="1">#REF!</definedName>
    <definedName name="BExBBMUTE4VCSP8V1998R7EC387D" hidden="1">#REF!</definedName>
    <definedName name="BExBBNWH0HLJBHDY1T3PBMLXUFRF" hidden="1">#REF!</definedName>
    <definedName name="BExBBP3NUBB6EKGNYHMO79J1KWYP" hidden="1">#REF!</definedName>
    <definedName name="BExBBPJX6L64URIVD02JCEBN9AM6" hidden="1">#REF!</definedName>
    <definedName name="BExBBS90Z1IU6FIQRSSHOUND0AZG" hidden="1">#REF!</definedName>
    <definedName name="BExBBTG649R9I0CT042JLL8LXV18" hidden="1">#REF!</definedName>
    <definedName name="BExBBUCJQRR74Q7GPWDEZXYK2KJL" hidden="1">#REF!</definedName>
    <definedName name="BExBBUY41W1SK9R4DXHKIQW1AVQ3" hidden="1">#REF!</definedName>
    <definedName name="BExBBV8XVMD9CKZY711T0BN7H3PM" hidden="1">#REF!</definedName>
    <definedName name="BExBBY3CET7GQ28LHOKL2AT96INB" hidden="1">#REF!</definedName>
    <definedName name="BExBBZFY2UWCGELPJ9CW4IXXCMAV" hidden="1">#REF!</definedName>
    <definedName name="BExBC1OZ0XM904TNW31AN98THBCS" hidden="1">#REF!</definedName>
    <definedName name="BExBC6XJQW05448FE1D5G1G2ENJX" hidden="1">#REF!</definedName>
    <definedName name="BExBC78HXWXHO3XAB6E8NVTBGLJS" hidden="1">#REF!</definedName>
    <definedName name="BExBC7JA270NRAKQJUP280TDH79L" hidden="1">#REF!</definedName>
    <definedName name="BExBC9189EZ1ZYFRLA5OT8O4Y7TE" hidden="1">#REF!</definedName>
    <definedName name="BExBCA2X57TR3Q1CJST5GN7Y6LJ8" hidden="1">#REF!</definedName>
    <definedName name="BExBCCMJZ9ZQOOHJ920LXIQ1WSB0" hidden="1">#REF!</definedName>
    <definedName name="BExBCKKJTIRKC1RZJRTK65HHLX4W" hidden="1">#REF!</definedName>
    <definedName name="BExBCLMEPAN3XXX174TU8SS0627Q" hidden="1">#REF!</definedName>
    <definedName name="BExBCMYWVU4WNZN4GJ5WT0MASM05" hidden="1">#REF!</definedName>
    <definedName name="BExBCNV96463P7NMYJ8CVLCBZL4U" hidden="1">#REF!</definedName>
    <definedName name="BExBCOBC8TBOX9R8LI4GUQIJ3D8G" hidden="1">#REF!</definedName>
    <definedName name="BExBCRBEYR2KZ8FAQFZ2NHY13WIY" hidden="1">#REF!</definedName>
    <definedName name="BExBCSD3BZN961Q5DDGP3SSU56Y2" hidden="1">#REF!</definedName>
    <definedName name="BExBCT9HE2E1UOSW5K1IE2ZOXIO1" hidden="1">#REF!</definedName>
    <definedName name="BExBCTV2BDJJNJCO7XXOPNQ3NK3Q" hidden="1">#REF!</definedName>
    <definedName name="BExBCUM3F4K8QWRJL0GMRKT49PDI" hidden="1">#REF!</definedName>
    <definedName name="BExBCY23PACXS8DV34NZV1EFJD4L" hidden="1">#REF!</definedName>
    <definedName name="BExBCYNNADJG6EWTLGIOLY9GNLIF" hidden="1">#REF!</definedName>
    <definedName name="BExBCZ99BDEJE7EK4QF7VRRXAJXT" hidden="1">#REF!</definedName>
    <definedName name="BExBD0AXYMZP1DOKAXZ33ZV3BOP3" hidden="1">#REF!</definedName>
    <definedName name="BExBD0LP6P6S8M834Y3D50FVNDV8" hidden="1">#REF!</definedName>
    <definedName name="BExBD0LVTPSRII30LHJ6810FG5TG" hidden="1">#REF!</definedName>
    <definedName name="BExBD1CSAS7QULBUWR5IXNGM5XS3" hidden="1">#REF!</definedName>
    <definedName name="BExBD1NJW2NB42HSUQR4TZNZCDZO" hidden="1">#REF!</definedName>
    <definedName name="BExBD4I559NXSV6J07Q343TKYMVJ" hidden="1">#REF!</definedName>
    <definedName name="BExBD65F0XUL9615946BZ7FMLL40" hidden="1">#REF!</definedName>
    <definedName name="BExBD772W967JE45MGRSPW8VZAWI" hidden="1">#REF!</definedName>
    <definedName name="BExBD774OOXGNKX6V77PISHP06ZC" hidden="1">#REF!</definedName>
    <definedName name="BExBD7Y6IWGF44HT75YNZ0XHIUNF" hidden="1">#REF!</definedName>
    <definedName name="BExBDBE5Y4FCCHSUZDEX1B2FVE4A" hidden="1">#REF!</definedName>
    <definedName name="BExBDBZQLTX3OGFYGULQFK5WEZU5" hidden="1">#REF!</definedName>
    <definedName name="BExBDBZWHBNKLT1WFTISCIQCDL6P" hidden="1">#REF!</definedName>
    <definedName name="BExBDD1KS01MS2A8M28YYIGWUWMZ" hidden="1">#REF!</definedName>
    <definedName name="BExBDE3EA9UBUG33BB193G2ZL0EO" hidden="1">#REF!</definedName>
    <definedName name="BExBDHZI8GWNQSVJCF4C6MINTON1" hidden="1">#REF!</definedName>
    <definedName name="BExBDJ1CASR5Y4Q4RJE0UUNRQKDS" hidden="1">#REF!</definedName>
    <definedName name="BExBDJS9TUEU8Z84IV59E5V4T8K6" hidden="1">#REF!</definedName>
    <definedName name="BExBDKJB5PCC9V6EU9AS21DBIJ45" hidden="1">#REF!</definedName>
    <definedName name="BExBDKOMSVH4XMH52CFJ3F028I9R" hidden="1">#REF!</definedName>
    <definedName name="BExBDKZFL9J1DTISAKHRSTG9D182" hidden="1">#REF!</definedName>
    <definedName name="BExBDMXMCDQVOFZIBAR2HZV3CDUW" hidden="1">#REF!</definedName>
    <definedName name="BExBDRA0MWS2Z4DUXWZXL201FG7P" hidden="1">#REF!</definedName>
    <definedName name="BExBDSRXVZQ0W5WXQMP5XD00GRRL" hidden="1">#REF!</definedName>
    <definedName name="BExBDUVGK3E1J4JY9ZYTS7V14BLY" hidden="1">#REF!</definedName>
    <definedName name="BExBDW85BQCC57426756UFU1YPX4" hidden="1">#REF!</definedName>
    <definedName name="BExBE162H3RRDOXUXHZR63ZMNYK8" hidden="1">#REF!</definedName>
    <definedName name="BExBE162OSBKD30I7T1DKKPT3I9I" hidden="1">#REF!</definedName>
    <definedName name="BExBE39K2L4HV4NH1BRLVP8H890C" hidden="1">#REF!</definedName>
    <definedName name="BExBE69I7Z276V338VXOO0TGK67H" hidden="1">#REF!</definedName>
    <definedName name="BExBEAGJCPJKGXE8W7HFBG6ATO0Y" hidden="1">#REF!</definedName>
    <definedName name="BExBEB7M5P4SN4YPCNE2AQGQH8OG" hidden="1">#REF!</definedName>
    <definedName name="BExBEC9ATLQZF86W1M3APSM4HEOH" hidden="1">#REF!</definedName>
    <definedName name="BExBEFJYYGHQ9WRGDLTXX8BAFBZG" hidden="1">#REF!</definedName>
    <definedName name="BExBEGGC38XAFI2C9PKUV1IMP1BA" hidden="1">#REF!</definedName>
    <definedName name="BExBEJG8G73K3WDDEZ9CMLKI9WSD" hidden="1">#REF!</definedName>
    <definedName name="BExBEK1TGX5CVT786T5QRFQ9UWBI" hidden="1">#REF!</definedName>
    <definedName name="BExBEQ1M4OO9ETSDLCUAYGCBYYXK" hidden="1">#REF!</definedName>
    <definedName name="BExBEUJHDE5Q8038XLCT54D783WJ" hidden="1">#REF!</definedName>
    <definedName name="BExBEYFQJE9YK12A6JBMRFKEC7RN" hidden="1">#REF!</definedName>
    <definedName name="BExBF2XKIFYGEL8YLU0VTX51UPB7" hidden="1">#REF!</definedName>
    <definedName name="BExBF5BV8WKO4JU23Z2EUN9AB92A" hidden="1">#REF!</definedName>
    <definedName name="BExBFDPZNEJLCJR4PQSPU5867FMM" hidden="1">#REF!</definedName>
    <definedName name="BExBFFTIN0ZDW2BZTOY96LA9MNDD" hidden="1">#REF!</definedName>
    <definedName name="BExBG1ED81J2O4A2S5F5Y3BPHMCR" hidden="1">#REF!</definedName>
    <definedName name="BExCQK1T6I8FH4CFC0QHH9KF2QA3" hidden="1">#REF!</definedName>
    <definedName name="BExCQNCHNB3LF4DKTGZXZ401PT0P" hidden="1">#REF!</definedName>
    <definedName name="BExCQR8SCD0LN3NR9B4G8XEPLF2L" hidden="1">#REF!</definedName>
    <definedName name="BExCQZ1B5NH9RFYRDM6ASQZTJ9PF" hidden="1">#REF!</definedName>
    <definedName name="BExCR38CE88YVIMPHJ3KDLW6ZCKM" hidden="1">#REF!</definedName>
    <definedName name="BExCRLIHS7466WFJ3RPIUGGXYESZ" hidden="1">#REF!</definedName>
    <definedName name="BExCRU7FLHO8CXCS3X7TUDYCBQUE" hidden="1">#REF!</definedName>
    <definedName name="BExCRZWFMMHYGQ9I5UW1B7HQSW8S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9HP6ZRRHJVCD74ZAFF4YBY7" hidden="1">#REF!</definedName>
    <definedName name="BExCSA8LE8T0DO6FGB0BMM5NOIXR" hidden="1">#REF!</definedName>
    <definedName name="BExCSAE1M6G20R41J0Y24YNN0YC1" hidden="1">#REF!</definedName>
    <definedName name="BExCSAOUZOYKHN7HV511TO8VDJ02" hidden="1">#REF!</definedName>
    <definedName name="BExCSAOVR7UCV3T6IBPHEOCFFA8D" hidden="1">#REF!</definedName>
    <definedName name="BExCSEVWXNS2OZ6TQXKQSZ878TUC" hidden="1">#REF!</definedName>
    <definedName name="BExCSF6OGLQ2A6O2RSZ8AYG17Q4B" hidden="1">#REF!</definedName>
    <definedName name="BExCSG3340L34XX7UNJ57Q46A8O1" hidden="1">#REF!</definedName>
    <definedName name="BExCSI14KRI5PQ8RP0ETLAJCZORG" hidden="1">#REF!</definedName>
    <definedName name="BExCSMOFTXSUEC1T46LR1UPYRCX5" hidden="1">#REF!</definedName>
    <definedName name="BExCSO6DZO0379W82H05TSLLEIY9" hidden="1">#REF!</definedName>
    <definedName name="BExCSPDJB2ZWYE38SMUG2PQGTT32" hidden="1">#REF!</definedName>
    <definedName name="BExCSQ9W44ZQLLK1DW9GPW46HFV6" hidden="1">#REF!</definedName>
    <definedName name="BExCSSDG3TM6TPKS19E9QYJEELZ6" hidden="1">#REF!</definedName>
    <definedName name="BExCST9RYY8XXY4RIRNIH3NUI7KG" hidden="1">#REF!</definedName>
    <definedName name="BExCSTF4MLW03U8VLD2D8979H9OJ" hidden="1">#REF!</definedName>
    <definedName name="BExCSTF53914AMGLTBI4HODZ8B13" hidden="1">#REF!</definedName>
    <definedName name="BExCSTVDTC0WI2LQ10TL2LU6XZJJ" hidden="1">#REF!</definedName>
    <definedName name="BExCSUX1UEQY6J6YGC7PT6VZAJJN" hidden="1">#REF!</definedName>
    <definedName name="BExCSXM6X5W0YX7DDYZH329X0USJ" hidden="1">#REF!</definedName>
    <definedName name="BExCSZPQ11ZV9NT4GKQ0G0U1SB68" hidden="1">#REF!</definedName>
    <definedName name="BExCSZV7U67UWXL2HKJNM5W1E4OO" hidden="1">#REF!</definedName>
    <definedName name="BExCT4NSDT61OCH04Y2QIFIOP75H" hidden="1">#REF!</definedName>
    <definedName name="BExCT7T0T2TLG50X9DP5X9VWSDT3" hidden="1">#REF!</definedName>
    <definedName name="BExCTCR43JM5CF3CA1Q12W477RZ4" hidden="1">#REF!</definedName>
    <definedName name="BExCTD1WZK9CACDOSTCZQ94P6JDS" hidden="1">#REF!</definedName>
    <definedName name="BExCTEUNT77OGX71C3T81Q9FRZQ4" hidden="1">#REF!</definedName>
    <definedName name="BExCTH3J6G9WPIE4U6HV9VZ9YQPA" hidden="1">#REF!</definedName>
    <definedName name="BExCTIQX14HYJL6F72NJAYU3H8IW" hidden="1">#REF!</definedName>
    <definedName name="BExCTNOW9TF8CIPRVKE2DGAXKHUN" hidden="1">#REF!</definedName>
    <definedName name="BExCTQOSHFIVL8H8SZCUEGNKPJTA" hidden="1">#REF!</definedName>
    <definedName name="BExCTS6R3L78LWO7HRVLB13VT6DY" hidden="1">#REF!</definedName>
    <definedName name="BExCTW8G3VCZ55S09HTUGXKB1P2M" hidden="1">#REF!</definedName>
    <definedName name="BExCTYS2KX0QANOLT8LGZ9WV3S3T" hidden="1">#REF!</definedName>
    <definedName name="BExCTZDOSQPHFOBTF9RIJEB2BC9Q" hidden="1">#REF!</definedName>
    <definedName name="BExCTZZ9JNES4EDHW97NP0EGQALX" hidden="1">#REF!</definedName>
    <definedName name="BExCU0A197HKZ609VKWKAV8SRUPZ" hidden="1">#REF!</definedName>
    <definedName name="BExCU0A1V6NMZQ9ASYJ8QIVQ5UR2" hidden="1">#REF!</definedName>
    <definedName name="BExCU2834920JBHSPCRC4UF80OLL" hidden="1">#REF!</definedName>
    <definedName name="BExCU34NP2SL4BXVNIQPSYEJI7EB" hidden="1">#REF!</definedName>
    <definedName name="BExCU39XW6P7JW4O51LSVJL3JA14" hidden="1">#REF!</definedName>
    <definedName name="BExCU3KQAHR59SFYPPCOVBFO6TVD" hidden="1">#REF!</definedName>
    <definedName name="BExCU7RSIHMQSYIMLWY3A2DK7OJW" hidden="1">#REF!</definedName>
    <definedName name="BExCU8O54I3P3WRYWY1CRP3S78QY" hidden="1">#REF!</definedName>
    <definedName name="BExCUB2H7EDB3HKZ5W2FPHW7T76K" hidden="1">#REF!</definedName>
    <definedName name="BExCUCV7EF2WQFN38OVPZD5786WW" hidden="1">#REF!</definedName>
    <definedName name="BExCUDRJO23YOKT8GPWOVQ4XEHF5" hidden="1">#REF!</definedName>
    <definedName name="BExCUK266EL0NF7KALU6TEWVMB2C" hidden="1">#REF!</definedName>
    <definedName name="BExCUPAXFR16YMWL30ME3F3BSRDZ" hidden="1">#REF!</definedName>
    <definedName name="BExCUR94DHCE47PUUWEMT5QZOYR2" hidden="1">#REF!</definedName>
    <definedName name="BExCURUNZULQFHC368I607YD0UMW" hidden="1">#REF!</definedName>
    <definedName name="BExCUTCMYDRYQPGJQ4NZN88REYAR" hidden="1">#REF!</definedName>
    <definedName name="BExCUWNBEYYZ8SSMCJ7IUCXY1Q4S" hidden="1">#REF!</definedName>
    <definedName name="BExCUY5AY79ASJAW2OAWE1NKV2XP" hidden="1">#REF!</definedName>
    <definedName name="BExCV0OWE4BLJ5QMHJXC20LPTYG9" hidden="1">#REF!</definedName>
    <definedName name="BExCV21K64HZ57G3FGK67W7SQWSR" hidden="1">#REF!</definedName>
    <definedName name="BExCV3E1AH1OCG8HXENFT42Q2MGV" hidden="1">#REF!</definedName>
    <definedName name="BExCV3U9ZPAXO4EI8FT5IWI01D3F" hidden="1">#REF!</definedName>
    <definedName name="BExCV634L7SVHGB0UDDTRRQ2Q72H" hidden="1">#REF!</definedName>
    <definedName name="BExCVAQFZARA5D6NHWX3MGRKKJP6" hidden="1">#REF!</definedName>
    <definedName name="BExCVBXGSXT9FWJRG62PX9S1RK83" hidden="1">#REF!</definedName>
    <definedName name="BExCVC2VHEAXOF3LVPVMTJGPX533" hidden="1">#REF!</definedName>
    <definedName name="BExCVHBNLOHNFS0JAV3I1XGPNH9W" hidden="1">#REF!</definedName>
    <definedName name="BExCVI85V2UIUPGYVALY892MMXB5" hidden="1">#REF!</definedName>
    <definedName name="BExCVI862Z228N0AY4HJOWQJHEX3" hidden="1">#REF!</definedName>
    <definedName name="BExCVI86R31A2IOZIEBY1FJLVILD" hidden="1">#REF!</definedName>
    <definedName name="BExCVITRCNQIDFGRNB6YZUM577XC" hidden="1">#REF!</definedName>
    <definedName name="BExCVKGZXE0I9EIXKBZVSGSEY2RR" hidden="1">#REF!</definedName>
    <definedName name="BExCVMQ224ZPDL308W4FGUPS7QBH" hidden="1">#REF!</definedName>
    <definedName name="BExCVSKCUV6KTNSZNL02M1JYFAH3" hidden="1">#REF!</definedName>
    <definedName name="BExCVU2ATZ7R3G2DJJQRBBONXBPL" hidden="1">#REF!</definedName>
    <definedName name="BExCVV44WY5807WGMTGKPW0GT256" hidden="1">#REF!</definedName>
    <definedName name="BExCVZ5PN4V6MRBZ04PZJW3GEF8S" hidden="1">#REF!</definedName>
    <definedName name="BExCW0I7HIIAVD44ELUS7QL7JCE1" hidden="1">#REF!</definedName>
    <definedName name="BExCW13R0GWJYGXZBNCPAHQN4NR2" hidden="1">#REF!</definedName>
    <definedName name="BExCW1K1T0N05HR63ANVJRDGV5A9" hidden="1">#REF!</definedName>
    <definedName name="BExCW2GDERCHHGL141WHZJV6PW36" hidden="1">#REF!</definedName>
    <definedName name="BExCW3NKDX4MWKRSXTKR6WK65I1F" hidden="1">#REF!</definedName>
    <definedName name="BExCW4EHDJRLSD7UDYG5RW4V5W05" hidden="1">#REF!</definedName>
    <definedName name="BExCW6SS4V3C35OKN4GUAOQ43Z1K" hidden="1">#REF!</definedName>
    <definedName name="BExCW791WABDJIAPVTZGW0IUHPD4" hidden="1">#REF!</definedName>
    <definedName name="BExCW8W9V1GQ5DG6HF2W2U1C7N2S" hidden="1">#REF!</definedName>
    <definedName name="BExCW9SO758FMOUOIHOKQM981VAC" hidden="1">#REF!</definedName>
    <definedName name="BExCW9Y5HWU4RJTNX74O6L24VGCK" hidden="1">#REF!</definedName>
    <definedName name="BExCWA3GGZ0C880BPRFPT8WHQRTG" hidden="1">#REF!</definedName>
    <definedName name="BExCWGE2FH4J23MXJTK9AIH8PX9B" hidden="1">#REF!</definedName>
    <definedName name="BExCWHFUDMRLJ6Z24YHR7ZJ5XCYO" hidden="1">#REF!</definedName>
    <definedName name="BExCWMJB6HCJ657T12OEB1KHC74B" hidden="1">#REF!</definedName>
    <definedName name="BExCWMJC88WUY3TVL9QJ9EC59WB3" hidden="1">#REF!</definedName>
    <definedName name="BExCWMOMNW1VDDIQWOKD9XBCZ8Z7" hidden="1">#REF!</definedName>
    <definedName name="BExCWPDPESGZS07QGBLSBWDNVJLZ" hidden="1">#REF!</definedName>
    <definedName name="BExCWPZAYPUENLWBL0STGIIPQ5RH" hidden="1">#REF!</definedName>
    <definedName name="BExCWPZBR3GM9M0CQ3KMX3ZRQX1B" hidden="1">#REF!</definedName>
    <definedName name="BExCWTVKHIVCRHF8GC39KI58YM5K" hidden="1">#REF!</definedName>
    <definedName name="BExCWVTRWR2GV2VRWP1S43Q3BM6Q" hidden="1">#REF!</definedName>
    <definedName name="BExCX0RQN3E83SEGY5WCQNHZ5UGT" hidden="1">#REF!</definedName>
    <definedName name="BExCX0X15Q2FRAMJGRXU0DE5V0D2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5KCH15W4NOVFX2ZW5PFCZ8P" hidden="1">#REF!</definedName>
    <definedName name="BExCX72BHHHWM0KPGTQXAK04GHGU" hidden="1">#REF!</definedName>
    <definedName name="BExCX7IETCXGENAQ7BA4NHPHIXPO" hidden="1">#REF!</definedName>
    <definedName name="BExCX9RGD75ZCNP1MMWV14HWU6FQ" hidden="1">#REF!</definedName>
    <definedName name="BExCXACZIXA8JF405TSAPSQ2BD1F" hidden="1">#REF!</definedName>
    <definedName name="BExCXBPGR42NUO9LZA1OZ58HV2PN" hidden="1">#REF!</definedName>
    <definedName name="BExCXE3T2R9TKTPSP5Y3DAQNE1XC" hidden="1">#REF!</definedName>
    <definedName name="BExCXEPD96M22EYKQYA37465B957" hidden="1">#REF!</definedName>
    <definedName name="BExCXFLQF1H40KTHGXF8DNPPVPOO" hidden="1">#REF!</definedName>
    <definedName name="BExCXILMURGYMAH6N5LF5DV6K3GM" hidden="1">#REF!</definedName>
    <definedName name="BExCXLLKAJNAZBYPIMVB5IZFVZFY" hidden="1">#REF!</definedName>
    <definedName name="BExCXPCIA8HMGP9I9J7Z2JWM1DHK" hidden="1">#REF!</definedName>
    <definedName name="BExCXQUFBMXQ1650735H48B1AZT3" hidden="1">#REF!</definedName>
    <definedName name="BExCXWOR7ERCQSA6TRY3OO5XKFHA" hidden="1">#REF!</definedName>
    <definedName name="BExCXYS9W5GUX962EPDDUEJ8U3G5" hidden="1">#REF!</definedName>
    <definedName name="BExCY2DQO9VLA77Q7EG3T0XNXX4F" hidden="1">#REF!</definedName>
    <definedName name="BExCY2J2E7V65RS4YB2MEIGHVIK3" hidden="1">#REF!</definedName>
    <definedName name="BExCY4BU8RNMXLFUMS707A0JNF9T" hidden="1">#REF!</definedName>
    <definedName name="BExCY5Z8BC2WRH026D0H0WQUEPSQ" hidden="1">#REF!</definedName>
    <definedName name="BExCY6VMJ68MX3C981R5Q0BX5791" hidden="1">#REF!</definedName>
    <definedName name="BExCY88249AKPQHPCZ3ASOTFOKE6" hidden="1">#REF!</definedName>
    <definedName name="BExCYA69R5ZSA0BIMBBI4HV8CPO1" hidden="1">#REF!</definedName>
    <definedName name="BExCYAH2SAZCPW6XCB7V7PMMCAWO" hidden="1">#REF!</definedName>
    <definedName name="BExCYCF55245R6CJPV7VADX6OYTP" hidden="1">#REF!</definedName>
    <definedName name="BExCYCFAH4UGPEX2PUBHZDGLE0PH" hidden="1">#REF!</definedName>
    <definedName name="BExCYGBJDQZVNQ73G1PCTCOTVG4V" hidden="1">#REF!</definedName>
    <definedName name="BExCYJ0N84GZXQYMFBGG41UC8O6K" hidden="1">#REF!</definedName>
    <definedName name="BExCYJBB52X8B3AREHCC1L5QNPX7" hidden="1">#REF!</definedName>
    <definedName name="BExCYL9I43CSTQ1636JYIN0NSXQI" hidden="1">#REF!</definedName>
    <definedName name="BExCYN28Z824O8I3TIPNW59I7V9F" hidden="1">#REF!</definedName>
    <definedName name="BExCYPRC5HJE6N2XQTHCT6NXGP8N" hidden="1">#REF!</definedName>
    <definedName name="BExCYTYE26A9WUFTE843G4OLPIS7" hidden="1">#REF!</definedName>
    <definedName name="BExCYU3P1G2O6M461I5JLFC8E6J3" hidden="1">#REF!</definedName>
    <definedName name="BExCYUJZMYDLSS7KZFXMF2RE8GLY" hidden="1">#REF!</definedName>
    <definedName name="BExCYUK0I3UEXZNFDW71G6Z6D8XR" hidden="1">#REF!</definedName>
    <definedName name="BExCYW1XGQF2LKDCWXKY6ISQFKQP" hidden="1">#REF!</definedName>
    <definedName name="BExCYYR1SE2FJLCNEIW4MS63XQSO" hidden="1">#REF!</definedName>
    <definedName name="BExCYZSOTMC95SAP759W6ROMOQ6N" hidden="1">#REF!</definedName>
    <definedName name="BExCZ38V1TZ1QU4TYMP4NA0Y7D3E" hidden="1">#REF!</definedName>
    <definedName name="BExCZ51MSR82V1EF4ND346IGFHZC" hidden="1">#REF!</definedName>
    <definedName name="BExCZ5HQCY8CZ9VDMMQVL1F1G2ZP" hidden="1">#REF!</definedName>
    <definedName name="BExCZ7AHTMSKO20QYQOPSNQ0GQ91" hidden="1">#REF!</definedName>
    <definedName name="BExCZ7L8IPBPQN5V173CPUKD6V9A" hidden="1">#REF!</definedName>
    <definedName name="BExCZ8N3KNYED10G73SMA7G884H9" hidden="1">#REF!</definedName>
    <definedName name="BExCZ8SE3XO9BU2QED3REUOZ4JRG" hidden="1">#REF!</definedName>
    <definedName name="BExCZFZCXMLY5DWESYJ9NGTJYQ8M" hidden="1">#REF!</definedName>
    <definedName name="BExCZI2X1KUP3BX91IJ534QZK4VV" hidden="1">#REF!</definedName>
    <definedName name="BExCZJ4P8WS0BDT31WDXI0ROE7D6" hidden="1">#REF!</definedName>
    <definedName name="BExCZK6F2UMP18T0ZPGTDLEP59IE" hidden="1">#REF!</definedName>
    <definedName name="BExCZKH6NI0EE02L995IFVBD1J59" hidden="1">#REF!</definedName>
    <definedName name="BExCZMVI7MBNSIH7A3KSAZK1I2VX" hidden="1">#REF!</definedName>
    <definedName name="BExCZODG886617BW1J38B48L55HD" hidden="1">#REF!</definedName>
    <definedName name="BExCZQ0R7SRG39BJ3W8HWAP6DGVG" hidden="1">#REF!</definedName>
    <definedName name="BExCZQBJ939BWT26SWZOQ3K4TH7S" hidden="1">#REF!</definedName>
    <definedName name="BExCZS9PLP5HJXU8SFF3746KG9HZ" hidden="1">#REF!</definedName>
    <definedName name="BExCZUD9FEOJBKDJ51Z3JON9LKJ8" hidden="1">#REF!</definedName>
    <definedName name="BExCZWBBQO1V81GUWKIH179UF08O" hidden="1">#REF!</definedName>
    <definedName name="BExCZXD511N1ID9LOTQD8JQKYIVF" hidden="1">#REF!</definedName>
    <definedName name="BExD00D1H70JAUZ7BZPS8M5ITN8L" hidden="1">#REF!</definedName>
    <definedName name="BExD00NUPL6MR41BDWA9H1KZ40VS" hidden="1">#REF!</definedName>
    <definedName name="BExD020BVUV0XMRH4XPYRE8FAZF2" hidden="1">#REF!</definedName>
    <definedName name="BExD02RDAHMT923AIMQ2LJ60GGO4" hidden="1">#REF!</definedName>
    <definedName name="BExD03T8W2Y2UZ7MJ6E9EZC0ZZXN" hidden="1">#REF!</definedName>
    <definedName name="BExD0506Y2SHPD7HQUAIU5WBM5MA" hidden="1">#REF!</definedName>
    <definedName name="BExD0508DAALLU00PHFPBC8SRRKT" hidden="1">#REF!</definedName>
    <definedName name="BExD055OLFN1YF0LDQY9H2425CKI" hidden="1">#REF!</definedName>
    <definedName name="BExD05B09O5Q8CAQSQXE2SARBR2T" hidden="1">#REF!</definedName>
    <definedName name="BExD05R9CZEPS2UH3YSZ2KVQIBFZ" hidden="1">#REF!</definedName>
    <definedName name="BExD0622GGVPKUCICB5LSKPDQ2NZ" hidden="1">#REF!</definedName>
    <definedName name="BExD0AP81MADFM0NBGPGIC8LZPH3" hidden="1">#REF!</definedName>
    <definedName name="BExD0ELHE8K29VDLCIOMTMXNVZFD" hidden="1">#REF!</definedName>
    <definedName name="BExD0HALIN0JR4JTPGDEVAEE5EX5" hidden="1">#REF!</definedName>
    <definedName name="BExD0J8U0P7OESYWZHT6WVI0HLUC" hidden="1">#REF!</definedName>
    <definedName name="BExD0JOWFI1Y4S8511BLLTZT8TJH" hidden="1">#REF!</definedName>
    <definedName name="BExD0LCCDPG16YLY5WQSZF1XI5DA" hidden="1">#REF!</definedName>
    <definedName name="BExD0P354B4A63HWHSAV3RWAOYT6" hidden="1">#REF!</definedName>
    <definedName name="BExD0RMWSB4TRECEHTH6NN4K9DFZ" hidden="1">#REF!</definedName>
    <definedName name="BExD0U6KG10QGVDI1XSHK0J10A2V" hidden="1">#REF!</definedName>
    <definedName name="BExD0V8ECLGD6B6BHW1NLZHXZ02O" hidden="1">#REF!</definedName>
    <definedName name="BExD0X6H725FFLHVTGT40AJ1UB4Y" hidden="1">#REF!</definedName>
    <definedName name="BExD0XXCVQW9W2V7JI8VZ14D7NKG" hidden="1">#REF!</definedName>
    <definedName name="BExD0XXISQEMOO2ZDZ0Z0SFYD07D" hidden="1">#REF!</definedName>
    <definedName name="BExD10XDE3JW3QSSU9UW6OE1SNQP" hidden="1">#REF!</definedName>
    <definedName name="BExD13RUIBGRXDL4QDZ305UKUR12" hidden="1">#REF!</definedName>
    <definedName name="BExD14DETV5R4OOTMAXD5NAKWRO3" hidden="1">#REF!</definedName>
    <definedName name="BExD15KJDJL8BZQU5PRNNWP1YKB5" hidden="1">#REF!</definedName>
    <definedName name="BExD18EZ8J36TAHE8CH1J9SL4ZC8" hidden="1">#REF!</definedName>
    <definedName name="BExD1D7RUTIOWH7TBITL2F7C3K25" hidden="1">#REF!</definedName>
    <definedName name="BExD1JCVW5HMV0AUAD3HZI1C44NI" hidden="1">#REF!</definedName>
    <definedName name="BExD1M7AE9Z1NPJD2D9RCWOTPTYJ" hidden="1">#REF!</definedName>
    <definedName name="BExD1MI9S6VI835JFH3M45URVL8G" hidden="1">#REF!</definedName>
    <definedName name="BExD1NJXQHRD990DUZCXR846G1BF" hidden="1">#REF!</definedName>
    <definedName name="BExD1OAU9OXQAZA4D70HP72CU6GB" hidden="1">#REF!</definedName>
    <definedName name="BExD1QZY2KNBS1YPA30X6134MH74" hidden="1">#REF!</definedName>
    <definedName name="BExD1SSNLWRJGICZFHZI9DRGJ2QE" hidden="1">#REF!</definedName>
    <definedName name="BExD1V1ODL0ZS0DORON8IZXNNGXT" hidden="1">#REF!</definedName>
    <definedName name="BExD1WUDQB0LHDY8MZJSATWXLOI3" hidden="1">#REF!</definedName>
    <definedName name="BExD1Y1JV61416YA1XRQHKWPZIE7" hidden="1">#REF!</definedName>
    <definedName name="BExD2BJ2H246JOLSE9SCQDFE1SJS" hidden="1">#REF!</definedName>
    <definedName name="BExD2BOF5CSP6SSWEPVM4KKHH7DA" hidden="1">#REF!</definedName>
    <definedName name="BExD2CFHIRMBKN5KXE5QP4XXEWFS" hidden="1">#REF!</definedName>
    <definedName name="BExD2DMHH1HWXQ9W0YYMDP8AAX8Q" hidden="1">#REF!</definedName>
    <definedName name="BExD2GH14EWDCEN055Z8W374UN0N" hidden="1">#REF!</definedName>
    <definedName name="BExD2HTPC7IWBAU6OSQ67MQA8BYZ" hidden="1">#REF!</definedName>
    <definedName name="BExD2NTBKF8U650RK3K6I7RHV0CN" hidden="1">#REF!</definedName>
    <definedName name="BExD2S0D0GV2F37XUDQGC20W122Q" hidden="1">#REF!</definedName>
    <definedName name="BExD2SREEGMBDEG9P2SR4SG0FGBH" hidden="1">#REF!</definedName>
    <definedName name="BExD2U9COVSHBLFV7WKKCUT7L9UG" hidden="1">#REF!</definedName>
    <definedName name="BExD2WT0EB4K77MVM3F8820XCTEB" hidden="1">#REF!</definedName>
    <definedName name="BExD363H2VGFIQUCE6LS4AC5J0ZT" hidden="1">#REF!</definedName>
    <definedName name="BExD36JRBKUHQQOORVFOBOHJB44J" hidden="1">#REF!</definedName>
    <definedName name="BExD36ZULJ6D5ZPEAV7WG5NIORT2" hidden="1">#REF!</definedName>
    <definedName name="BExD393EJQ059QQA6L1IMORD0QP8" hidden="1">#REF!</definedName>
    <definedName name="BExD3A588E939V61P1XEW0FI5Q0S" hidden="1">#REF!</definedName>
    <definedName name="BExD3CJJDKVR9M18XI3WDZH80WL6" hidden="1">#REF!</definedName>
    <definedName name="BExD3ECALIGZKKD3B8T20AB1RO6S" hidden="1">#REF!</definedName>
    <definedName name="BExD3ESD9WYJIB3TRDPJ1CKXRAVL" hidden="1">#REF!</definedName>
    <definedName name="BExD3F368X5S25MWSUNIV57RDB57" hidden="1">#REF!</definedName>
    <definedName name="BExD3GQLH3F9PAIBB7O5O20LT1AB" hidden="1">#REF!</definedName>
    <definedName name="BExD3HXSERFB1VK8QG5KB5Q93OK6" hidden="1">#REF!</definedName>
    <definedName name="BExD3IJ5IT335SOSNV9L85WKAOSI" hidden="1">#REF!</definedName>
    <definedName name="BExD3IZFVKET6U2OY7640CL8HXJU" hidden="1">#REF!</definedName>
    <definedName name="BExD3KBVUY57GMMQTOFEU6S6G1AY" hidden="1">#REF!</definedName>
    <definedName name="BExD3MFM22MPXM8HTHBT1YY4HBG0" hidden="1">#REF!</definedName>
    <definedName name="BExD3NMR7AW2Z6V8SC79VQR37NA6" hidden="1">#REF!</definedName>
    <definedName name="BExD3QH7H82X1MRSKBBI1QZO29KP" hidden="1">#REF!</definedName>
    <definedName name="BExD3QXA2UQ2W4N7NYLUEOG40BZB" hidden="1">#REF!</definedName>
    <definedName name="BExD3TXD7II9AMPU9WW0C7HYWPOX" hidden="1">#REF!</definedName>
    <definedName name="BExD3U2N041TEJ7GCN005UTPHNXY" hidden="1">#REF!</definedName>
    <definedName name="BExD3VF3V2LMHMAW3DDPQEPZJ3QG" hidden="1">#REF!</definedName>
    <definedName name="BExD3XO4UN444C9DNZN5BXPEPSSZ" hidden="1">#REF!</definedName>
    <definedName name="BExD40O0CFTNJFOFMMM1KH0P7BUI" hidden="1">#REF!</definedName>
    <definedName name="BExD40O0LTRTOHEOSTDOURYM8PG4" hidden="1">#REF!</definedName>
    <definedName name="BExD480GNXW5SQKW5GGOAZ42AIV9" hidden="1">#REF!</definedName>
    <definedName name="BExD49T1J3KBLIQONS7N7NXG9AC1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JJSS3QDBLABCJCHD45SRNPI" hidden="1">#REF!</definedName>
    <definedName name="BExD4NAKIN8T5A5X7M0KR0SCQD3H" hidden="1">#REF!</definedName>
    <definedName name="BExD4R1I0MKF033I5LPUYIMTZ6E8" hidden="1">#REF!</definedName>
    <definedName name="BExD4SOSD5JEO18U05YL5P6UPYH1" hidden="1">#REF!</definedName>
    <definedName name="BExD4T51HYK1KRT4436BJEN3M4N7" hidden="1">#REF!</definedName>
    <definedName name="BExD4V8LU8CBUQZBOEHDS79L28HW" hidden="1">#REF!</definedName>
    <definedName name="BExD4WFPVZL4TNRJZC402G7TAXAI" hidden="1">#REF!</definedName>
    <definedName name="BExD4YDSWN0BN0S5T6JKI0ZYVVSD" hidden="1">#REF!</definedName>
    <definedName name="BExD50MT3M6XZLNUP9JL93EG6D9R" hidden="1">#REF!</definedName>
    <definedName name="BExD51OH3MJ352VUL7O4JS8VRXC9" hidden="1">#REF!</definedName>
    <definedName name="BExD54TTYR1A608LGSUR4GRU6SLB" hidden="1">#REF!</definedName>
    <definedName name="BExD55KQ388IC3MHCUFSJQPT0IY8" hidden="1">#REF!</definedName>
    <definedName name="BExD56H3SPSBSXR83C55ELG7HLXJ" hidden="1">#REF!</definedName>
    <definedName name="BExD590PNS7XALGW9L43XH6STTTC" hidden="1">#REF!</definedName>
    <definedName name="BExD59MA9KL4T7HVJVCCQ34TZU3J" hidden="1">#REF!</definedName>
    <definedName name="BExD5BKJPCFT18DMSN1J0JSPZBXG" hidden="1">#REF!</definedName>
    <definedName name="BExD5E9NFNY5K0HORSEI23DIUFIB" hidden="1">#REF!</definedName>
    <definedName name="BExD5EV7KDSVF1CJT38M4IBPFLPY" hidden="1">#REF!</definedName>
    <definedName name="BExD5FBHRDRUIA0TH66VV0O3B83D" hidden="1">#REF!</definedName>
    <definedName name="BExD5FRK547OESJRYAW574DZEZ7J" hidden="1">#REF!</definedName>
    <definedName name="BExD5I5X2YA2YNCTCDSMEL4CWF4N" hidden="1">#REF!</definedName>
    <definedName name="BExD5OGH73JMS9TT4E8QKM5BYF7L" hidden="1">#REF!</definedName>
    <definedName name="BExD5QUSRFJWRQ1ZM50WYLCF74DF" hidden="1">#REF!</definedName>
    <definedName name="BExD5SSUIF6AJQHBHK8PNMFBPRYB" hidden="1">#REF!</definedName>
    <definedName name="BExD5XWA6Q9WQXH43YAM84DKM984" hidden="1">#REF!</definedName>
    <definedName name="BExD60AKRN5UO1CKV818MP4P6JDA" hidden="1">#REF!</definedName>
    <definedName name="BExD623C9LRX18BE0W2V6SZLQUXX" hidden="1">#REF!</definedName>
    <definedName name="BExD62E41XOS4PI4VIJNB8SEGV8L" hidden="1">#REF!</definedName>
    <definedName name="BExD66FVN19001JNSRYXQ21JCCBB" hidden="1">#REF!</definedName>
    <definedName name="BExD67C8LMXVP70X6CD3G30DUE70" hidden="1">#REF!</definedName>
    <definedName name="BExD6A6OANCPFZ9V0HRW7FHE0VCG" hidden="1">#REF!</definedName>
    <definedName name="BExD6CKZ13Y9GVBICHQRUSNNLUGK" hidden="1">#REF!</definedName>
    <definedName name="BExD6CQA7UMJBXV7AIFAIHUF2ICX" hidden="1">#REF!</definedName>
    <definedName name="BExD6D17AC51X2EIJIK1C0CE958L" hidden="1">#REF!</definedName>
    <definedName name="BExD6ETUAY4UVVB9IQLUOSA5OV2U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6MBP5KOULA9MN39HXUIR4Q89" hidden="1">#REF!</definedName>
    <definedName name="BExD6PRQ7H09JLYSQNXCRH2XH2NR" hidden="1">#REF!</definedName>
    <definedName name="BExD6QIRWZIQI41WNCXXBHJF281I" hidden="1">#REF!</definedName>
    <definedName name="BExD6T2E4051EZ94KJHIRSIPMTKF" hidden="1">#REF!</definedName>
    <definedName name="BExD6TINU5A1NRED4R6UGHBTKL1Z" hidden="1">#REF!</definedName>
    <definedName name="BExD6TNZYDX16UIP640B9YRZ8VKR" hidden="1">#REF!</definedName>
    <definedName name="BExD6VWTLZ27EY4DNG5M6ZEBN2SV" hidden="1">#REF!</definedName>
    <definedName name="BExD6WIDMUOK8936V154JKHT4175" hidden="1">#REF!</definedName>
    <definedName name="BExD6ZIAAWAVFLZG179S9K3Q5XW8" hidden="1">#REF!</definedName>
    <definedName name="BExD7107YHKCU7OIRZHIWQAKIT7M" hidden="1">#REF!</definedName>
    <definedName name="BExD71LTOE015TV5RSAHM8NT8GVW" hidden="1">#REF!</definedName>
    <definedName name="BExD72I6WT2EY6KU71TYIZXVAS5I" hidden="1">#REF!</definedName>
    <definedName name="BExD73USXVADC7EHGHVTQNCT06ZA" hidden="1">#REF!</definedName>
    <definedName name="BExD76JWUL79QF978IIT8S2TRPR1" hidden="1">#REF!</definedName>
    <definedName name="BExD77AV8CYNW20MY0PIR2CS161L" hidden="1">#REF!</definedName>
    <definedName name="BExD7BY5AV0JS0NA4TNG2ADSW7ZS" hidden="1">#REF!</definedName>
    <definedName name="BExD7EY20ED3LXHDZ0Q035G2AFTG" hidden="1">#REF!</definedName>
    <definedName name="BExD7FUFQB9UAGCLED3O79OTS763" hidden="1">#REF!</definedName>
    <definedName name="BExD7GAIGULTB3YHM1OS9RBQOTEC" hidden="1">#REF!</definedName>
    <definedName name="BExD7GLB7QV4TS2AQZC7ZGBPAIBO" hidden="1">#REF!</definedName>
    <definedName name="BExD7IE1DHIS52UFDCTSKPJQNRD5" hidden="1">#REF!</definedName>
    <definedName name="BExD7IUBGUWHYC9UNZ1IY5XFYKQN" hidden="1">#REF!</definedName>
    <definedName name="BExD7JQOJ35HGL8U2OCEI2P2JT7I" hidden="1">#REF!</definedName>
    <definedName name="BExD7KSDKNDNH95NDT3S7GM3MUU2" hidden="1">#REF!</definedName>
    <definedName name="BExD7OOMB2T6ZLA5MB33RP16O9LF" hidden="1">#REF!</definedName>
    <definedName name="BExD7OZEXHRU58BE82SIRRHQBORM" hidden="1">#REF!</definedName>
    <definedName name="BExD7P4WFIL636GY5TLGUTX9JIF0" hidden="1">#REF!</definedName>
    <definedName name="BExD7V9ZSY9NONV272NLT8KF711W" hidden="1">#REF!</definedName>
    <definedName name="BExD7WMI29MJPPRC15OA6KEV3X08" hidden="1">#REF!</definedName>
    <definedName name="BExD7XDI5J526UZLWVVKPG8H6XNQ" hidden="1">#REF!</definedName>
    <definedName name="BExD7XDIEPGD7V348JMNX13YFZSU" hidden="1">#REF!</definedName>
    <definedName name="BExD80TJK0NW5P91IEIFZDNA67E3" hidden="1">#REF!</definedName>
    <definedName name="BExD83O4LJ6OCG4U6XC69OT8KKJC" hidden="1">#REF!</definedName>
    <definedName name="BExD8BGO0SU07CFCJDFRX37UA4T3" hidden="1">#REF!</definedName>
    <definedName name="BExD8E5R7PB654N9WGECU6GNLNCY" hidden="1">#REF!</definedName>
    <definedName name="BExD8EB2XUZ0PQ5Q7KRY4KVSD1FR" hidden="1">#REF!</definedName>
    <definedName name="BExD8FSZV7HZRMXMEKCDFFACEK0K" hidden="1">#REF!</definedName>
    <definedName name="BExD8H07A5OJCQKXVQQYWCWRQD64" hidden="1">#REF!</definedName>
    <definedName name="BExD8H0BJEED6U5DM32IH8RU9YD2" hidden="1">#REF!</definedName>
    <definedName name="BExD8H5O087KQVWIVPUUID5VMGMS" hidden="1">#REF!</definedName>
    <definedName name="BExD8ICTRFN2UDXMAPOKUI7KPQ7I" hidden="1">#REF!</definedName>
    <definedName name="BExD8KAU4PKI086NZILYWCQL4RFX" hidden="1">#REF!</definedName>
    <definedName name="BExD8OCLZMFN5K3VZYI4Q4ITVKUA" hidden="1">#REF!</definedName>
    <definedName name="BExD8ONDNH20Q2V27KS2AKL24Z58" hidden="1">#REF!</definedName>
    <definedName name="BExD8OSP3LOFNX3GY2VK2CBUXHF3" hidden="1">#REF!</definedName>
    <definedName name="BExD8PJQAJXR5FUX9LYHZLY3PNYW" hidden="1">#REF!</definedName>
    <definedName name="BExD8QW8RJTOD61L9T7T6IG0XVZE" hidden="1">#REF!</definedName>
    <definedName name="BExD8UN6TSTQVJDTE8I3W3PPNZET" hidden="1">#REF!</definedName>
    <definedName name="BExD8W54ETYC38D7DWNA2N3OIBTY" hidden="1">#REF!</definedName>
    <definedName name="BExD8XSEF73JMI77G03SC9YZ2B6V" hidden="1">#REF!</definedName>
    <definedName name="BExD8ZFTKT7R93N72WATXQ9CW1LL" hidden="1">#REF!</definedName>
    <definedName name="BExD9132J74H9KCRABNVT8UYGD36" hidden="1">#REF!</definedName>
    <definedName name="BExD91DUT8K6ULHZOL2GDWPZDNSW" hidden="1">#REF!</definedName>
    <definedName name="BExD91ON0I6DHERQX2Y9H70HDIPB" hidden="1">#REF!</definedName>
    <definedName name="BExD93C1R6LC0631ECHVFYH0R0PD" hidden="1">#REF!</definedName>
    <definedName name="BExD93S6YHBJQNL70WBJHG6OYUWR" hidden="1">#REF!</definedName>
    <definedName name="BExD95FLVZIQZSJNLH8SKH5QWUFQ" hidden="1">#REF!</definedName>
    <definedName name="BExD97TXIO0COVNN4OH3DEJ33YLM" hidden="1">#REF!</definedName>
    <definedName name="BExD99RZ1RFIMK6O1ZHSPJ68X9Y5" hidden="1">#REF!</definedName>
    <definedName name="BExD9ATSCCQ8HDHL4WEX9QVSC5TW" hidden="1">#REF!</definedName>
    <definedName name="BExD9E4CC0MTRDHKS93M1W0QD7A0" hidden="1">#REF!</definedName>
    <definedName name="BExD9FH011AP209YUICJO3XWKFQN" hidden="1">#REF!</definedName>
    <definedName name="BExD9HF1F0DUPHBQ7W1TQEP7QZE5" hidden="1">#REF!</definedName>
    <definedName name="BExD9IRO6YF8XW6U5E02V9VP7690" hidden="1">#REF!</definedName>
    <definedName name="BExD9J2GVPWIFZ1RZUO80HNKJ521" hidden="1">#REF!</definedName>
    <definedName name="BExD9KF41QWWBHHZYAZIYQPW6NIJ" hidden="1">#REF!</definedName>
    <definedName name="BExD9L0ID3VSOU609GKWYTA5BFMA" hidden="1">#REF!</definedName>
    <definedName name="BExD9LM8YNM3UMTXRSEW24V7WAMF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9UWQ30AMWMGPFZLK0Y15S7XV" hidden="1">#REF!</definedName>
    <definedName name="BExD9VT2C7WH09J829BE30EGCYC9" hidden="1">#REF!</definedName>
    <definedName name="BExD9VT3HEF8BDLW9WA87QDEG5B1" hidden="1">#REF!</definedName>
    <definedName name="BExDA41RGPJ3KIMS5TRIWR8JEDTC" hidden="1">#REF!</definedName>
    <definedName name="BExDA4HU3TZBTEPJWIW8K06E8X96" hidden="1">#REF!</definedName>
    <definedName name="BExDA6LD9061UULVKUUI4QP8SK13" hidden="1">#REF!</definedName>
    <definedName name="BExDA9FX6EKPZWUIW3AF45UVQNJN" hidden="1">#REF!</definedName>
    <definedName name="BExDAD1EXIQJIG9AXSXW3OD208E5" hidden="1">#REF!</definedName>
    <definedName name="BExDAFA9QXFLDEME6UFSG84ZZ0LU" hidden="1">#REF!</definedName>
    <definedName name="BExDAGMVMNLQ6QXASB9R6D8DIT12" hidden="1">#REF!</definedName>
    <definedName name="BExDAN89DHO1886FDMXJZ1IX6W1H" hidden="1">#REF!</definedName>
    <definedName name="BExDARKNZR6EOJV5YRA6X8M8PGOE" hidden="1">#REF!</definedName>
    <definedName name="BExDATO5AKGXNW4KGZDY9JYAPZ6Y" hidden="1">#REF!</definedName>
    <definedName name="BExDAX9LXZWD1YEKC4OTSK1EZJPF" hidden="1">#REF!</definedName>
    <definedName name="BExDAY60V847OYZACII20BHBLS6T" hidden="1">#REF!</definedName>
    <definedName name="BExDAYBHU9ADLXI8VRC7F608RVGM" hidden="1">#REF!</definedName>
    <definedName name="BExDAZD6JFZ5CGUFUSZ4NA6S31X5" hidden="1">#REF!</definedName>
    <definedName name="BExDB15VWDNJVWBFC1V6L6RPD55P" hidden="1">#REF!</definedName>
    <definedName name="BExDB8CV62Q7I7XXLYT0I156IWVF" hidden="1">#REF!</definedName>
    <definedName name="BExDBB1XIGTAI0NOW15SLC2RCA2N" hidden="1">#REF!</definedName>
    <definedName name="BExDBCEL2D44AOEXHB5HVCNAHIXD" hidden="1">#REF!</definedName>
    <definedName name="BExDBD5HQ1L6X706G4XLI1ING2P7" hidden="1">#REF!</definedName>
    <definedName name="BExDBDR1XR0FV0CYUCB2OJ7CJCZU" hidden="1">#REF!</definedName>
    <definedName name="BExDBLJM8DTPP5XQTF6JHPWECHAY" hidden="1">#REF!</definedName>
    <definedName name="BExDBN1IZR810ZSGS4ADJVGN5217" hidden="1">#REF!</definedName>
    <definedName name="BExDBVFN4NHO172CLCWAY9O9FBDV" hidden="1">#REF!</definedName>
    <definedName name="BExDC2MKJS04GWB4YWL23WC5OGTE" hidden="1">#REF!</definedName>
    <definedName name="BExDC7F818VN0S18ID7XRCRVYPJ4" hidden="1">#REF!</definedName>
    <definedName name="BExDCL7K96PC9VZYB70ZW3QPVIJE" hidden="1">#REF!</definedName>
    <definedName name="BExDCLID57B5P3V0Y3PGJZ7262N3" hidden="1">#REF!</definedName>
    <definedName name="BExDCP3UZ3C2O4C1F7KMU0Z9U32N" hidden="1">#REF!</definedName>
    <definedName name="BExDCSPBYGWDEMNF21ABMC0DHO1F" hidden="1">#REF!</definedName>
    <definedName name="BExENT1CQLWK7I5IH30DRHOLLX9J" hidden="1">#REF!</definedName>
    <definedName name="BExENTC4VJ0B10JLNV1E4RVN9THD" hidden="1">#REF!</definedName>
    <definedName name="BExENWXMT1KU1BK6LIQXPQQ66LHX" hidden="1">#REF!</definedName>
    <definedName name="BExEOBMAD4FLJMJCT0PSLVKCU4US" hidden="1">#REF!</definedName>
    <definedName name="BExEOBX3WECDMYCV9RLN49APTXMM" hidden="1">#REF!</definedName>
    <definedName name="BExEOHM3BK0YUBB3X282PHK6WG9B" hidden="1">#REF!</definedName>
    <definedName name="BExEOTAV65MPY4U4Y95VK9KVFMXI" hidden="1">#REF!</definedName>
    <definedName name="BExEOXHYWZKWPK39S671NQ6TN8NF" hidden="1">#REF!</definedName>
    <definedName name="BExEOYJMADPKQGQPXCTZBIM2DQ9G" hidden="1">#REF!</definedName>
    <definedName name="BExEP0CDLIIQ7SWPHL0BRKTL346G" hidden="1">#REF!</definedName>
    <definedName name="BExEP2LD9I31ZCQA5HQS1NCTWUN9" hidden="1">#REF!</definedName>
    <definedName name="BExEP4E4F36662JDI0TOD85OP7X9" hidden="1">#REF!</definedName>
    <definedName name="BExEPC1754ZNIKUUNFMDEHNVY07J" hidden="1">#REF!</definedName>
    <definedName name="BExEPCHFDIFN7JNECDLZGCG1651G" hidden="1">#REF!</definedName>
    <definedName name="BExEPJDL7RV25YCIFJEQ1097YJ6O" hidden="1">#REF!</definedName>
    <definedName name="BExEPKQ2HVRY96Q1R1PV6PZH86LW" hidden="1">#REF!</definedName>
    <definedName name="BExEPLH3NRNYHB78SQEXOQXIJJOS" hidden="1">#REF!</definedName>
    <definedName name="BExEPLX7AIURKQEH2FFN2N2I69QJ" hidden="1">#REF!</definedName>
    <definedName name="BExEPN9VIYI0FVL0HLZQXJFO6TT0" hidden="1">#REF!</definedName>
    <definedName name="BExEPQ9SI3I22Z12I7GO9R1E3OGB" hidden="1">#REF!</definedName>
    <definedName name="BExEPTEZJNFN33VTEAIRXAT895J8" hidden="1">#REF!</definedName>
    <definedName name="BExEPW41T9O1YQO1T6J4OA8TQPIA" hidden="1">#REF!</definedName>
    <definedName name="BExEPYT6VDSMR8MU2341Q5GM2Y9V" hidden="1">#REF!</definedName>
    <definedName name="BExEPZ9F63PE40GAAOK96NJA28ZW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604KBM3T8KYEM87AZ5499L4" hidden="1">#REF!</definedName>
    <definedName name="BExEQ6AWR5TVB2LOULCOYVD9HNXQ" hidden="1">#REF!</definedName>
    <definedName name="BExEQ6R5LXUEW0KBG4PZ99KCF7L9" hidden="1">#REF!</definedName>
    <definedName name="BExEQ7NJTRYRIXEUZ03FLH3R2IC0" hidden="1">#REF!</definedName>
    <definedName name="BExEQ9LM7T62MR0Y036KO8QSSF8A" hidden="1">#REF!</definedName>
    <definedName name="BExEQB8ZWXO6IIGOEPWTLOJGE2NR" hidden="1">#REF!</definedName>
    <definedName name="BExEQBZX0EL6LIKPY01197ACK65H" hidden="1">#REF!</definedName>
    <definedName name="BExEQCWAF82M6KZT2F03DR3TUROF" hidden="1">#REF!</definedName>
    <definedName name="BExEQDXZALJLD4OBF74IKZBR13SR" hidden="1">#REF!</definedName>
    <definedName name="BExEQF54XYPFMMSLRCQ3155GV5BT" hidden="1">#REF!</definedName>
    <definedName name="BExEQFLE2RPWGMWQAI4JMKUEFRPT" hidden="1">#REF!</definedName>
    <definedName name="BExEQIW3BY7QKP4YVJS0MKSO0B8V" hidden="1">#REF!</definedName>
    <definedName name="BExEQM6S6EOI8L1VQ3KKAMCI8LFT" hidden="1">#REF!</definedName>
    <definedName name="BExEQMHK79TNDL6LIKOU90N5UQ3A" hidden="1">#REF!</definedName>
    <definedName name="BExEQN8LBG8KME4MPKVRUO43ZW4B" hidden="1">#REF!</definedName>
    <definedName name="BExEQPC5FEH7GOLYKLMJ58L8OYDN" hidden="1">#REF!</definedName>
    <definedName name="BExEQPHH0FSK4QOACD5Z2I92D4XT" hidden="1">#REF!</definedName>
    <definedName name="BExEQQDTMVMH625K9OKMJARW1OXM" hidden="1">#REF!</definedName>
    <definedName name="BExEQRA7TNCN92WJYIKII37Y3FT6" hidden="1">#REF!</definedName>
    <definedName name="BExEQRQC9F8EM4LN193NNS4HILVH" hidden="1">#REF!</definedName>
    <definedName name="BExEQSS6D15J542UMEGZN9GQ1IWW" hidden="1">#REF!</definedName>
    <definedName name="BExEQT2XOI8D9KUERS3C0XW7MIWE" hidden="1">#REF!</definedName>
    <definedName name="BExEQTTU4PXIXN2WF1V14MXTPMQS" hidden="1">#REF!</definedName>
    <definedName name="BExEQTZAP8R69U31W4LKGTKKGKQE" hidden="1">#REF!</definedName>
    <definedName name="BExEQV6GGNUW39X040FU8U0K0RPE" hidden="1">#REF!</definedName>
    <definedName name="BExEQVS187MOXE4F40H8C7FQAOKV" hidden="1">#REF!</definedName>
    <definedName name="BExEQWZ6TVDBNK52V5IEYN2D299O" hidden="1">#REF!</definedName>
    <definedName name="BExEQZ81DGPUNZJ1KR48QX6I1SL4" hidden="1">#REF!</definedName>
    <definedName name="BExEQZZ3O3Q1AFXIC1CA3Q22QTAH" hidden="1">#REF!</definedName>
    <definedName name="BExER2O72H1F9WV6S1J04C15PXX7" hidden="1">#REF!</definedName>
    <definedName name="BExER7BD41X2HF9IUOIECEXHPP6C" hidden="1">#REF!</definedName>
    <definedName name="BExERAGRULPXLO4Q2F6252SO3N5V" hidden="1">#REF!</definedName>
    <definedName name="BExERARIRS5JWOZ8Y9OH68SWTEVO" hidden="1">#REF!</definedName>
    <definedName name="BExERF9C22TC2XGXILWUWPC1MNEC" hidden="1">#REF!</definedName>
    <definedName name="BExERFEOJZ23PKOIU4D35ILDL2GM" hidden="1">#REF!</definedName>
    <definedName name="BExERFK5IKUDS1NTGIAUX4ICVHWR" hidden="1">#REF!</definedName>
    <definedName name="BExERFUY32PKM4HMKXOSUCERAYM2" hidden="1">#REF!</definedName>
    <definedName name="BExERHT0PFHJ06AAQCX3ZFYV72NP" hidden="1">#REF!</definedName>
    <definedName name="BExERM01JPLTX4OAZUOCKOAPR7PZ" hidden="1">#REF!</definedName>
    <definedName name="BExERNI00YKI0QPMCZ1PE1E3ZXRE" hidden="1">#REF!</definedName>
    <definedName name="BExEROZY5MDKQ6SEZVEZRN8T0MWR" hidden="1">#REF!</definedName>
    <definedName name="BExERREAGMJDXAIOL0NWC3SSSGV9" hidden="1">#REF!</definedName>
    <definedName name="BExERRUIKIOATPZ9U4HQ0V52RJAU" hidden="1">#REF!</definedName>
    <definedName name="BExERSANFNM1O7T65PC5MJ301YET" hidden="1">#REF!</definedName>
    <definedName name="BExERV586AD0CVO1URETC0VXLM7W" hidden="1">#REF!</definedName>
    <definedName name="BExERWCEBKQRYWRQLYJ4UCMMKTHG" hidden="1">#REF!</definedName>
    <definedName name="BExERWSHBI2GF48Y4MDX3TLDDS0Z" hidden="1">#REF!</definedName>
    <definedName name="BExERWXXR47MFOWW361GRGI2U595" hidden="1">#REF!</definedName>
    <definedName name="BExERZ6SX44YAQCF0WZFP78KRJN7" hidden="1">#REF!</definedName>
    <definedName name="BExES0JGOWN0P2A1OU1YN7126WNB" hidden="1">#REF!</definedName>
    <definedName name="BExES26OTMTOF35V7ZX4UAUXURO4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8S22Z1R4G89E46WX07BEJEC" hidden="1">#REF!</definedName>
    <definedName name="BExESCZ5CITB3B08MQYH3BTAF0VH" hidden="1">#REF!</definedName>
    <definedName name="BExESDVHY3YAYU72L5L0VNMP1EI5" hidden="1">#REF!</definedName>
    <definedName name="BExESEH1H2AVLIGJY1XOMYSAXXBL" hidden="1">#REF!</definedName>
    <definedName name="BExESF7Y3OFJ0GVSI8NZZPSM6WLO" hidden="1">#REF!</definedName>
    <definedName name="BExESG9SA9WHPF45QALV7KSSLPI3" hidden="1">#REF!</definedName>
    <definedName name="BExESMKD95A649M0WRSG6CXXP326" hidden="1">#REF!</definedName>
    <definedName name="BExESR27ZXJG5VMY4PR9D940VS7T" hidden="1">#REF!</definedName>
    <definedName name="BExESR29OJ0EYQX7EIV4IHWSTYJ8" hidden="1">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6HTIUGGIOUJBZ7SO6AF9J6Z" hidden="1">#REF!</definedName>
    <definedName name="BExET73DRM9TQDKIBUYLMNED2P1O" hidden="1">#REF!</definedName>
    <definedName name="BExET7JOGBSEYF3SJLNYBFK6F2H5" hidden="1">#REF!</definedName>
    <definedName name="BExET9N82S5AXFQ4B2ZCD4BX6LO0" hidden="1">#REF!</definedName>
    <definedName name="BExETA3B1FCIOA80H94K90FWXQKE" hidden="1">#REF!</definedName>
    <definedName name="BExETAZOYT4CJIT8RRKC9F2HJG1D" hidden="1">#REF!</definedName>
    <definedName name="BExETB4Z81SVOA1YXWCJFPOOBJOI" hidden="1">#REF!</definedName>
    <definedName name="BExETDJ9YIEW3R84VRPQVAPDSPC3" hidden="1">#REF!</definedName>
    <definedName name="BExETEQMEV99PYF23BKFEP85C6IE" hidden="1">#REF!</definedName>
    <definedName name="BExETF6QD5A9GEINE1KZRRC2LXWM" hidden="1">#REF!</definedName>
    <definedName name="BExETFSBQ8V2JCD6R9DZHIZH0PZ7" hidden="1">#REF!</definedName>
    <definedName name="BExETKKXMJ4CARK778LYBJLS1EQP" hidden="1">#REF!</definedName>
    <definedName name="BExETKQFP1BR77CJW33VFJKT5MXB" hidden="1">#REF!</definedName>
    <definedName name="BExETKVQ4OHG8CVNP16RBDGQJFRF" hidden="1">#REF!</definedName>
    <definedName name="BExETMZ8VCBW79MCDZ8IRIREXQWO" hidden="1">#REF!</definedName>
    <definedName name="BExETMZ95SP5PE0R5NEI2XJ30J6C" hidden="1">#REF!</definedName>
    <definedName name="BExETQ9XRXLUACN82805SPSPNKHI" hidden="1">#REF!</definedName>
    <definedName name="BExETQKQS078BT8YX0ME6UGM7S6V" hidden="1">#REF!</definedName>
    <definedName name="BExETQQ21B0YFMI4928E57WIOKMG" hidden="1">#REF!</definedName>
    <definedName name="BExETR0YRMOR63E6DHLEHV9QVVON" hidden="1">#REF!</definedName>
    <definedName name="BExETS7ZHN5EG7S4YYER8O6OHNA3" hidden="1">#REF!</definedName>
    <definedName name="BExETSO9AK42CQTUY61S3N46EPW9" hidden="1">#REF!</definedName>
    <definedName name="BExETTF55FO004W2UH6FAZ37UVZ8" hidden="1">#REF!</definedName>
    <definedName name="BExETV2JTRKU972IOAW1CRKATSNW" hidden="1">#REF!</definedName>
    <definedName name="BExETVO4N0SOJXM708YOA6LDZTGP" hidden="1">#REF!</definedName>
    <definedName name="BExETVTGY38YXYYF7N73OYN6FYY3" hidden="1">#REF!</definedName>
    <definedName name="BExETW9R7NCOWQ2UL6SUNEON96IJ" hidden="1">#REF!</definedName>
    <definedName name="BExETY2H64TYJ21DDZ4CWKJV9Y9J" hidden="1">#REF!</definedName>
    <definedName name="BExEU0WWSDEGB5CNZ34FRUYPKW6R" hidden="1">#REF!</definedName>
    <definedName name="BExEU5EQZBAZRULQOFAFOEOBRUZ1" hidden="1">#REF!</definedName>
    <definedName name="BExEUDYB5J3A6Y1ICOSB5Y03KPD9" hidden="1">#REF!</definedName>
    <definedName name="BExEUILGOJOLEBARVSBZSWDCL8ZY" hidden="1">#REF!</definedName>
    <definedName name="BExEUKUH7OPFITAPIZGUV2SGS9PJ" hidden="1">#REF!</definedName>
    <definedName name="BExEULQOT59CPDAB3HVUWDWO51SP" hidden="1">#REF!</definedName>
    <definedName name="BExEULQPLB7OAHZL9QBDWZ3HMR8O" hidden="1">#REF!</definedName>
    <definedName name="BExEUN3BCRRVATL85KLIR0DML6VO" hidden="1">#REF!</definedName>
    <definedName name="BExEUNE4MVD5DLLL4Y7CEUGI1HF0" hidden="1">#REF!</definedName>
    <definedName name="BExEUNE4T242Y59C6MS28MXEUGCP" hidden="1">#REF!</definedName>
    <definedName name="BExEUNZOZ9RT30BE8N2S1T3MBHR8" hidden="1">#REF!</definedName>
    <definedName name="BExEUSC7N3H1RQ9AQJOX00XUWARV" hidden="1">#REF!</definedName>
    <definedName name="BExEUT33JGRVW7UPI8TP42LLTSSU" hidden="1">#REF!</definedName>
    <definedName name="BExEUU4XOS5S0E3O2OFDNRSEGLW5" hidden="1">#REF!</definedName>
    <definedName name="BExEUUQD7GG84Y83TPUO6GXGBNQ8" hidden="1">#REF!</definedName>
    <definedName name="BExEUUVTZG4699ESRE41ZEFNR41Y" hidden="1">#REF!</definedName>
    <definedName name="BExEUV6OCDQ1ECS41HLJS4V5AVRU" hidden="1">#REF!</definedName>
    <definedName name="BExEUVHGG8F03GBOFU9ZOGDZLZZB" hidden="1">#REF!</definedName>
    <definedName name="BExEUW30WWG13NJQ8MWLCWG7TZMH" hidden="1">#REF!</definedName>
    <definedName name="BExEUZ891I1Z8SX7IB3SFGTZ0XF4" hidden="1">#REF!</definedName>
    <definedName name="BExEV114218RVOU7DV1FJLWZPVXJ" hidden="1">#REF!</definedName>
    <definedName name="BExEV22SHEL2ADTA8U60OVFIXWF0" hidden="1">#REF!</definedName>
    <definedName name="BExEV2TP7NA3ZR6RJGH5ER370OUM" hidden="1">#REF!</definedName>
    <definedName name="BExEV39Z0CLAAWXE3V0ARWMDZ3B1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BTE43CP5HOBR7Y3YFJC16UL" hidden="1">#REF!</definedName>
    <definedName name="BExEVET98G3FU6QBF9LHYWSAMV0O" hidden="1">#REF!</definedName>
    <definedName name="BExEVFKD1HTP7ND315BKM9WNW9P9" hidden="1">#REF!</definedName>
    <definedName name="BExEVM5P45S959PN38NV2EH3TA98" hidden="1">#REF!</definedName>
    <definedName name="BExEVNCUT0PDUYNJH7G6BSEWZOT2" hidden="1">#REF!</definedName>
    <definedName name="BExEVPAX5RTM32ARICQI0T1L1VRU" hidden="1">#REF!</definedName>
    <definedName name="BExEVPGF4V5J0WQRZKUM8F9TTKZJ" hidden="1">#REF!</definedName>
    <definedName name="BExEVQNKD2XXDG60XLJUKN03VUP1" hidden="1">#REF!</definedName>
    <definedName name="BExEVSLM1XRKTX24QWMKU5X13EF1" hidden="1">#REF!</definedName>
    <definedName name="BExEVTCNPBGU00EC8V6818GR1FKN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339JOQKBSURHT0JR14BKNPP" hidden="1">#REF!</definedName>
    <definedName name="BExEW3UASCH1DLNMQI12Z88PB3N1" hidden="1">#REF!</definedName>
    <definedName name="BExEW4L6QMW2V13TUQ734BK04X3N" hidden="1">#REF!</definedName>
    <definedName name="BExEW56RECEN7GLYIZ20RRMT0BQZ" hidden="1">#REF!</definedName>
    <definedName name="BExEW5C8GKSM75VZM7CW3HFPW3UE" hidden="1">#REF!</definedName>
    <definedName name="BExEW68M9WL8214QH9C7VCK7BN08" hidden="1">#REF!</definedName>
    <definedName name="BExEW7VV18Z74TMK5JQ1WTH6HLEP" hidden="1">#REF!</definedName>
    <definedName name="BExEW81E0M56B9KVDC4PYO1YFF61" hidden="1">#REF!</definedName>
    <definedName name="BExEW8HFKH6F47KIHYBDRUEFZ2ZZ" hidden="1">#REF!</definedName>
    <definedName name="BExEW9ZF6OZH6NMJZJTPECLTFJE3" hidden="1">#REF!</definedName>
    <definedName name="BExEWAVSH8UT1FYNCMHC2QJFEFC7" hidden="1">#REF!</definedName>
    <definedName name="BExEWCZB2KMXNV6HPYU3L13S78XE" hidden="1">#REF!</definedName>
    <definedName name="BExEWK6AHTFDX3WCLQLC02V1OF9I" hidden="1">#REF!</definedName>
    <definedName name="BExEWLO75K95C6IRKHXSP7VP81T4" hidden="1">#REF!</definedName>
    <definedName name="BExEWM4GJR8GGPQDA368SD9MNAR2" hidden="1">#REF!</definedName>
    <definedName name="BExEWMPWVVIJ9DRF6V8GMBM598HK" hidden="1">#REF!</definedName>
    <definedName name="BExEWNBGQS1U2LW3W84T4LSJ9K00" hidden="1">#REF!</definedName>
    <definedName name="BExEWNRQNJB25WGHR8WNR2Z53LFB" hidden="1">#REF!</definedName>
    <definedName name="BExEWO7STL7HNZSTY8VQBPTX1WK6" hidden="1">#REF!</definedName>
    <definedName name="BExEWPF00FJBTE4BGI0CGE98AAMA" hidden="1">#REF!</definedName>
    <definedName name="BExEWQ0M1N3KMKTDJ73H10QSG4W1" hidden="1">#REF!</definedName>
    <definedName name="BExEWQ623DZJDPU53U8CWR1UF6IH" hidden="1">#REF!</definedName>
    <definedName name="BExEWVK9B2DWWXPSTDI0BB51F2R4" hidden="1">#REF!</definedName>
    <definedName name="BExEX1K1X4FR2I70H998114ANNJA" hidden="1">#REF!</definedName>
    <definedName name="BExEX85F3OSW8NSCYGYPS9372Z1Q" hidden="1">#REF!</definedName>
    <definedName name="BExEX8G6XQ5WWEIBVRJR85N3UZZB" hidden="1">#REF!</definedName>
    <definedName name="BExEX9745OEAEQH293BMEZDZ5KYS" hidden="1">#REF!</definedName>
    <definedName name="BExEX9HWY2G6928ZVVVQF77QCM2C" hidden="1">#REF!</definedName>
    <definedName name="BExEXAUJBXIYYY4XI0F46CSGJBF4" hidden="1">#REF!</definedName>
    <definedName name="BExEXBQWAYKMVBRJRHB8PFCSYFVN" hidden="1">#REF!</definedName>
    <definedName name="BExEXDE6HIIOSC70HR5WOD6V87T7" hidden="1">#REF!</definedName>
    <definedName name="BExEXDJNLGDBKILDUDD3WTJYX75Z" hidden="1">#REF!</definedName>
    <definedName name="BExEXKFN10QBST7HVX9IEI1VFSB5" hidden="1">#REF!</definedName>
    <definedName name="BExEXM3391GUIOGGT6YYSNO63E5V" hidden="1">#REF!</definedName>
    <definedName name="BExEXNA8BPIVQ25QRW9Q3YJCU2MP" hidden="1">#REF!</definedName>
    <definedName name="BExEXOBXUJYH3CN4V6O49JXTCWF6" hidden="1">#REF!</definedName>
    <definedName name="BExEXOMOJEUAHU4PWINGBK3EEFNC" hidden="1">#REF!</definedName>
    <definedName name="BExEXP8ADD8DTCL4QS7B440M5I1H" hidden="1">#REF!</definedName>
    <definedName name="BExEXPZBSN2QPNR9JM5A3K7QTQD7" hidden="1">#REF!</definedName>
    <definedName name="BExEXRBZ0DI9E2UFLLKYWGN66B61" hidden="1">#REF!</definedName>
    <definedName name="BExEXRH9BYPZZE445ULTVR9RJEQX" hidden="1">#REF!</definedName>
    <definedName name="BExEXU6DZS7DEUQ8B5VUDM8D74NE" hidden="1">#REF!</definedName>
    <definedName name="BExEXY7ZA0YOGT9COR4UC110R3ZT" hidden="1">#REF!</definedName>
    <definedName name="BExEY0MAE564JFHLRVHWG6UPM19M" hidden="1">#REF!</definedName>
    <definedName name="BExEY3RO89EKY4TL9RP7R0F9E0SA" hidden="1">#REF!</definedName>
    <definedName name="BExEYAT51SO5O3XEG0T2DGBLOKWV" hidden="1">#REF!</definedName>
    <definedName name="BExEYAYM11ITSBWRJ6W0RVLHH3DT" hidden="1">#REF!</definedName>
    <definedName name="BExEYBUZ3HH5F4B5PUV8P20T3CT8" hidden="1">#REF!</definedName>
    <definedName name="BExEYLG9FL9V1JPPNZ3FUDNSEJ4V" hidden="1">#REF!</definedName>
    <definedName name="BExEYNP32R3VJRB602TU85H82HFQ" hidden="1">#REF!</definedName>
    <definedName name="BExEYNP48KMPNX3CM1K52Y9IEGE3" hidden="1">#REF!</definedName>
    <definedName name="BExEYOW8C1B3OUUCIGEC7L8OOW1Z" hidden="1">#REF!</definedName>
    <definedName name="BExEYQ3E1YMAPBXR7FBHZ2LTD94Z" hidden="1">#REF!</definedName>
    <definedName name="BExEYSSIOPP35EDBBDJTEEBWKB11" hidden="1">#REF!</definedName>
    <definedName name="BExEYSY0SXCYPARNYZMB7CZ286HH" hidden="1">#REF!</definedName>
    <definedName name="BExEYUQJXZT6N5HJH8ACJF6SRWEE" hidden="1">#REF!</definedName>
    <definedName name="BExEYZZI0JJV2C4CU5J6ZYKT03T4" hidden="1">#REF!</definedName>
    <definedName name="BExEZ0VSTWLZ5YCJ4TYY9K48QK55" hidden="1">#REF!</definedName>
    <definedName name="BExEZ1S6VZCG01ZPLBSS9Z1SBOJ2" hidden="1">#REF!</definedName>
    <definedName name="BExEZ28AR24XQXTCT87Z60285VVY" hidden="1">#REF!</definedName>
    <definedName name="BExEZ2OLOXXFKH5VI1BNDX7H24KM" hidden="1">#REF!</definedName>
    <definedName name="BExEZ5871G4PIFIKNFN76KOCMXPG" hidden="1">#REF!</definedName>
    <definedName name="BExEZ76F0QDINBL4PK653BRX6CCF" hidden="1">#REF!</definedName>
    <definedName name="BExEZ7XBC915564ADFTS3N6VLQM3" hidden="1">#REF!</definedName>
    <definedName name="BExEZ9Q8GQRA6XNH3WY9E8MGUORA" hidden="1">#REF!</definedName>
    <definedName name="BExEZF49RV0M9TCY1IRDB4R8EZQ2" hidden="1">#REF!</definedName>
    <definedName name="BExEZGBFNJR8DLPN0V11AU22L6WY" hidden="1">#REF!</definedName>
    <definedName name="BExEZH7SUWE2JRBG8Q90BY7EM8XL" hidden="1">#REF!</definedName>
    <definedName name="BExEZHTDOKY48JUYEGNDMU41G2CZ" hidden="1">#REF!</definedName>
    <definedName name="BExEZLPNPB7PIKP737Q6PT3EIK4N" hidden="1">#REF!</definedName>
    <definedName name="BExEZPGL4AZV11H4OSN4F2D98MHL" hidden="1">#REF!</definedName>
    <definedName name="BExEZQ7FY1YD6D8EMFRYEGWBE5ZR" hidden="1">#REF!</definedName>
    <definedName name="BExEZQ7G411BJ7GD2UXZA742O7WS" hidden="1">#REF!</definedName>
    <definedName name="BExEZQIA8UQJD4EP931TKIYEK2OE" hidden="1">#REF!</definedName>
    <definedName name="BExEZWNIO4G4IC21XDT1VC1L9CJK" hidden="1">#REF!</definedName>
    <definedName name="BExEZYGA4SZU4DG70JQ1CG9O8MPO" hidden="1">#REF!</definedName>
    <definedName name="BExF00ECP8MRDOE1HZS8QXKLRA4E" hidden="1">#REF!</definedName>
    <definedName name="BExF02Y3V3QEPO2XLDSK47APK9XJ" hidden="1">#REF!</definedName>
    <definedName name="BExF056XPIPSGFE52CAD1E0F68O0" hidden="1">#REF!</definedName>
    <definedName name="BExF068SQEX4LMYCBVS2NQLN80M3" hidden="1">#REF!</definedName>
    <definedName name="BExF093814OZY0XG3405OW1CGLCB" hidden="1">#REF!</definedName>
    <definedName name="BExF09OS91RT7N7IW8JLMZ121ZP3" hidden="1">#REF!</definedName>
    <definedName name="BExF09OU8QON0BY5RD5PQ0NA0O9U" hidden="1">#REF!</definedName>
    <definedName name="BExF0B1F9QRO59ZFSVDAFNGNO0QU" hidden="1">#REF!</definedName>
    <definedName name="BExF0DVU0EIB5WFYEZZQCUAWNBAK" hidden="1">#REF!</definedName>
    <definedName name="BExF0EXKPPIPNQ6I3Q6QQ0G4AV7J" hidden="1">#REF!</definedName>
    <definedName name="BExF0I2W3PDEA7R6P4MCMGW4LR33" hidden="1">#REF!</definedName>
    <definedName name="BExF0I2WJX4YRZGN42DWQ6FCS1S6" hidden="1">#REF!</definedName>
    <definedName name="BExF0KH985JJO4HWEY6CUR45WGGF" hidden="1">#REF!</definedName>
    <definedName name="BExF0LOEHV42P2DV7QL8O7HOQ3N9" hidden="1">#REF!</definedName>
    <definedName name="BExF0NXE91W97IDVC84Z0RKE9EL4" hidden="1">#REF!</definedName>
    <definedName name="BExF0PFDA58DV4XI4SU9O47V2HLX" hidden="1">#REF!</definedName>
    <definedName name="BExF0QMBH1R2FQ4XAD65HOIFEG8F" hidden="1">#REF!</definedName>
    <definedName name="BExF0SPUSU2JX41YP7WO35FBU2RO" hidden="1">#REF!</definedName>
    <definedName name="BExF0T0MUZAVW0GZX7Y8B4YP23PQ" hidden="1">#REF!</definedName>
    <definedName name="BExF0UTJJGXVRD57LUQZI7X5GJP6" hidden="1">#REF!</definedName>
    <definedName name="BExF0VV8LGJBANRJXAQYSKTH93PP" hidden="1">#REF!</definedName>
    <definedName name="BExF0WRLU398I05KMUZHGZ5SS3FK" hidden="1">#REF!</definedName>
    <definedName name="BExF0WRM9VO25RLSO03ZOCE8H7K5" hidden="1">#REF!</definedName>
    <definedName name="BExF0X7VJT0EPXAC9V9PT500D997" hidden="1">#REF!</definedName>
    <definedName name="BExF0Y49292P5GPUWQO05A1CCJZ3" hidden="1">#REF!</definedName>
    <definedName name="BExF0Z5YAUT4XV5YRQOP05GVS0FC" hidden="1">#REF!</definedName>
    <definedName name="BExF0ZRI7W4RSLIDLHTSM0AWXO3S" hidden="1">#REF!</definedName>
    <definedName name="BExF14PFVTUOI3O8DHH9QFB9KV7Z" hidden="1">#REF!</definedName>
    <definedName name="BExF1509LAHXLWX1B96QY4711LHN" hidden="1">#REF!</definedName>
    <definedName name="BExF15B267PUD71Q6MOCPJUT5RSH" hidden="1">#REF!</definedName>
    <definedName name="BExF16NNWLUUTM0FM25AVDHRX3T1" hidden="1">#REF!</definedName>
    <definedName name="BExF19CT3MMZZ2T5EWMDNG3UOJ01" hidden="1">#REF!</definedName>
    <definedName name="BExF1DP3S034JC27ZQE1AAJLG5FR" localSheetId="2" hidden="1">Cal [0]!YTD Retail sales [0]!vs #REF!</definedName>
    <definedName name="BExF1DP3S034JC27ZQE1AAJLG5FR" localSheetId="9" hidden="1">#N/A</definedName>
    <definedName name="BExF1DP3S034JC27ZQE1AAJLG5FR" localSheetId="5" hidden="1">Cal [0]!YTD Retail sales [0]!vs #REF!</definedName>
    <definedName name="BExF1DP3S034JC27ZQE1AAJLG5FR" localSheetId="7" hidden="1">Cal [0]!YTD Retail sales [0]!vs #REF!</definedName>
    <definedName name="BExF1DP3S034JC27ZQE1AAJLG5FR" hidden="1">Cal [0]!YTD Retail sales [0]!vs #REF!</definedName>
    <definedName name="BExF1DP577KM9EQTN5JX7HOHQV2M" hidden="1">#REF!</definedName>
    <definedName name="BExF1KLB3E4ESYG82UQGC0V6WTPT" hidden="1">#REF!</definedName>
    <definedName name="BExF1LHNLKDDQCH1143IHLLVIY63" hidden="1">#REF!</definedName>
    <definedName name="BExF1M38U6NX17YJA8YU359B5Z4M" hidden="1">#REF!</definedName>
    <definedName name="BExF1M39U13BXJT0J2LOCECWEHM0" hidden="1">#REF!</definedName>
    <definedName name="BExF1MU4W3NPEY0OHRDWP5IANCBB" hidden="1">#REF!</definedName>
    <definedName name="BExF1MZN8MWMOKOARHJ1QAF9HPGT" hidden="1">#REF!</definedName>
    <definedName name="BExF1P8H3H7WVNQ0KP23890OOD6M" hidden="1">#REF!</definedName>
    <definedName name="BExF1PJ9DY22TEXYRW2PHY6UP60G" hidden="1">#REF!</definedName>
    <definedName name="BExF1SDTHQWY82D6YSUM7PFFUEJB" hidden="1">#REF!</definedName>
    <definedName name="BExF1T4Q5USO1DW9MW6A5GZ485YC" hidden="1">#REF!</definedName>
    <definedName name="BExF1US4ZIQYSU5LBFYNRA9N0K2O" hidden="1">#REF!</definedName>
    <definedName name="BExF1V2XIQH70A5RTPBKZ0K3N90F" hidden="1">#REF!</definedName>
    <definedName name="BExF1XS12V91GAMQ6D5VYA3V3GA5" hidden="1">#REF!</definedName>
    <definedName name="BExF212QKKYZJ5G4SU17PGSHPGHA" hidden="1">#REF!</definedName>
    <definedName name="BExF229UT5ZTC2S2OWJX1EHEO4WQ" hidden="1">#REF!</definedName>
    <definedName name="BExF2483WRZS5UCIBXZJGXBT9CJX" hidden="1">#REF!</definedName>
    <definedName name="BExF260P85GBX9SGCJA5F9109WHF" hidden="1">#REF!</definedName>
    <definedName name="BExF28KH8IZ7D6TZR8BTCEE3TVLQ" hidden="1">#REF!</definedName>
    <definedName name="BExF2C0H1TWD79VNPEF4EHTSWNQB" hidden="1">#REF!</definedName>
    <definedName name="BExF2C5YQ1HCUC97NTSG332K4I3I" hidden="1">#REF!</definedName>
    <definedName name="BExF2CWZN6E87RGTBMD4YQI2QT7R" hidden="1">#REF!</definedName>
    <definedName name="BExF2DYO1WQ7GMXSTAQRDBW1NSFG" hidden="1">#REF!</definedName>
    <definedName name="BExF2EKAH797K5JHV6OWS6CJ475P" hidden="1">#REF!</definedName>
    <definedName name="BExF2F5UQEF21C7GD788I9EYLW5N" hidden="1">#REF!</definedName>
    <definedName name="BExF2IRCEBD64DKGT2VA0UCGFZDX" hidden="1">#REF!</definedName>
    <definedName name="BExF2MSWNUY9Z6BZJQZ538PPTION" hidden="1">#REF!</definedName>
    <definedName name="BExF2QZYWHTYGUTTXR15CKCV3LS7" hidden="1">#REF!</definedName>
    <definedName name="BExF2RR0NXIF6WSBHEFADP30H8A7" hidden="1">#REF!</definedName>
    <definedName name="BExF2RWBCQYDKW8ERUXZ7K28J85T" hidden="1">#REF!</definedName>
    <definedName name="BExF2T8Y6TSJ74RMSZOA9CEH4OZ6" hidden="1">#REF!</definedName>
    <definedName name="BExF2UG4UGTNAO7ZEC7UMZYDR6SR" hidden="1">#REF!</definedName>
    <definedName name="BExF2YN65E2RM5NSXU17RSQSZG6Z" hidden="1">#REF!</definedName>
    <definedName name="BExF31N3YM4F37EOOY8M8VI1KXN8" hidden="1">#REF!</definedName>
    <definedName name="BExF33ABS18NY0TNUK1FSZ1LGT5D" hidden="1">#REF!</definedName>
    <definedName name="BExF35ZFGFLUMJAV0KDO7Z40U7BC" hidden="1">#REF!</definedName>
    <definedName name="BExF37C1YKBT79Z9SOJAG5MXQGTU" hidden="1">#REF!</definedName>
    <definedName name="BExF38ZBB16SVQDB70YIDZFA7YHJ" hidden="1">#REF!</definedName>
    <definedName name="BExF3A6HPA6DGYALZNHHJPMCUYZR" hidden="1">#REF!</definedName>
    <definedName name="BExF3EDJN90O8CJ791HGEWK6MCSB" hidden="1">#REF!</definedName>
    <definedName name="BExF3GX6FTFAH815KPBUJHCYE7PC" hidden="1">#REF!</definedName>
    <definedName name="BExF3I9T44X7DV9HHV51DVDDPPZG" hidden="1">#REF!</definedName>
    <definedName name="BExF3JMFX5DILOIFUDIO1HZUK875" hidden="1">#REF!</definedName>
    <definedName name="BExF3LKHD98XERHKP9QIHFL71CHM" hidden="1">#REF!</definedName>
    <definedName name="BExF3MM7MCGNRK08ZLE89U0VISQL" hidden="1">#REF!</definedName>
    <definedName name="BExF3NTC4BGZEM6B87TCFX277QCS" hidden="1">#REF!</definedName>
    <definedName name="BExF3P0IFKXQAAJRNDHPTU5NSDVT" hidden="1">#REF!</definedName>
    <definedName name="BExF3PM3G3BKWRUPT0NEW33PO4AR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3U42S2FVDLEG19Q60DFZJ234" hidden="1">#REF!</definedName>
    <definedName name="BExF3V0A7ZAKFGPYLR50USTO5Q8P" hidden="1">#REF!</definedName>
    <definedName name="BExF3V5S72MHTPMG2DOTJXNE6J6C" hidden="1">#REF!</definedName>
    <definedName name="BExF3WI8V7DYJ6FGR9FO22LQDFZP" hidden="1">#REF!</definedName>
    <definedName name="BExF3X9BN4IMMRTTPI565101031Y" hidden="1">#REF!</definedName>
    <definedName name="BExF3ZNNB34EEFNH84SSJROQ875Z" hidden="1">#REF!</definedName>
    <definedName name="BExF42SSBVPMLK2UB3B7FPEIY9TU" hidden="1">#REF!</definedName>
    <definedName name="BExF433L49R5U0DGA69U2CLEOKKS" hidden="1">#REF!</definedName>
    <definedName name="BExF44R0XS5NAII9OV0NJHMR2Z07" hidden="1">#REF!</definedName>
    <definedName name="BExF46EB5EGY1FLCUKKZCZ7OEDNV" hidden="1">#REF!</definedName>
    <definedName name="BExF47QXYEXM625KOS6O7O68JHP2" hidden="1">#REF!</definedName>
    <definedName name="BExF48SN8AQCVZNDDDIC9ROH70OK" hidden="1">#REF!</definedName>
    <definedName name="BExF4AAKFO9MEPSK5STQMBRRHLX6" localSheetId="2" hidden="1">Cal [0]!YTD Retail sales [0]!vs #REF!</definedName>
    <definedName name="BExF4AAKFO9MEPSK5STQMBRRHLX6" localSheetId="9" hidden="1">#N/A</definedName>
    <definedName name="BExF4AAKFO9MEPSK5STQMBRRHLX6" localSheetId="5" hidden="1">Cal [0]!YTD Retail sales [0]!vs #REF!</definedName>
    <definedName name="BExF4AAKFO9MEPSK5STQMBRRHLX6" localSheetId="7" hidden="1">Cal [0]!YTD Retail sales [0]!vs #REF!</definedName>
    <definedName name="BExF4AAKFO9MEPSK5STQMBRRHLX6" hidden="1">Cal [0]!YTD Retail sales [0]!vs #REF!</definedName>
    <definedName name="BExF4BXU0ODXYC48176C9NZIC1K5" hidden="1">#REF!</definedName>
    <definedName name="BExF4CJKD1TAE2K8ZADDMYQO9B3F" hidden="1">#REF!</definedName>
    <definedName name="BExF4H6Q0RE45QNZT5OWEGQRB1RI" hidden="1">#REF!</definedName>
    <definedName name="BExF4HMYR22T5F5JKMPRSXX4LGS8" hidden="1">#REF!</definedName>
    <definedName name="BExF4HXSWB50BKYPWA0HTT8W56H6" hidden="1">#REF!</definedName>
    <definedName name="BExF4I32KN25M0CQ77BIUI9QBLNN" hidden="1">#REF!</definedName>
    <definedName name="BExF4IZG57WWY1TW5JA3C7BHAZP1" hidden="1">#REF!</definedName>
    <definedName name="BExF4KHF04IWW4LQ95FHQPFE4Y9K" hidden="1">#REF!</definedName>
    <definedName name="BExF4M4NEO1DXZC32IAEIW4ZNS20" hidden="1">#REF!</definedName>
    <definedName name="BExF4MVQM5Y0QRDLDFSKWWTF709C" hidden="1">#REF!</definedName>
    <definedName name="BExF4PVMZYV36E8HOYY06J81AMBI" hidden="1">#REF!</definedName>
    <definedName name="BExF4S9XKGCQD3ZATW7BSGRSQTJ7" hidden="1">#REF!</definedName>
    <definedName name="BExF4SF9NEX1FZE9N8EXT89PM54D" hidden="1">#REF!</definedName>
    <definedName name="BExF4SKRVGURYW7RNZKEJGY2WLSH" hidden="1">#REF!</definedName>
    <definedName name="BExF4TH3HF6OGPXIQ85GF52XI4H3" hidden="1">#REF!</definedName>
    <definedName name="BExF4YVAQ60BW5MPXZC3VK0EO5N4" hidden="1">#REF!</definedName>
    <definedName name="BExF51PQMFM1V1ZVXZFJH0F4ZZY9" hidden="1">#REF!</definedName>
    <definedName name="BExF52GTGP8MHGII4KJ8TJGR8W8U" hidden="1">#REF!</definedName>
    <definedName name="BExF53TFYELK1SYK19JNWLA8SG2H" hidden="1">#REF!</definedName>
    <definedName name="BExF56T5N235P5P6T12VE3B8Y1MH" hidden="1">#REF!</definedName>
    <definedName name="BExF57K7L3UC1I2FSAWURR4SN0UN" hidden="1">#REF!</definedName>
    <definedName name="BExF5BGI46PPASFZSKWFQ92V31CG" hidden="1">#REF!</definedName>
    <definedName name="BExF5DJZTALYH7SMDP7J6CGDFWOM" hidden="1">#REF!</definedName>
    <definedName name="BExF5HR2GFV7O8LKG9SJ4BY78LYA" hidden="1">#REF!</definedName>
    <definedName name="BExF5PE4KQ6FU7VVSIQ3NDYCWGQM" hidden="1">#REF!</definedName>
    <definedName name="BExF5T52IA7E2BHK0DLG1WPLX1ST" hidden="1">#REF!</definedName>
    <definedName name="BExF5V34HLF03755QK7CPHRSAXKJ" hidden="1">#REF!</definedName>
    <definedName name="BExF5XC4VM43SXUJ13BMIPJ68F2E" hidden="1">#REF!</definedName>
    <definedName name="BExF5ZFO2A29GHWR5ES64Z9OS16J" hidden="1">#REF!</definedName>
    <definedName name="BExF60HD1PFTEPBKRFPAFVI9FMFW" hidden="1">#REF!</definedName>
    <definedName name="BExF61TZR3C33G7NYAR4A4PHC033" hidden="1">#REF!</definedName>
    <definedName name="BExF63155A87AM03UP19766MCX07" hidden="1">#REF!</definedName>
    <definedName name="BExF636EWTCKP4WOOYAH8N9BRXDD" hidden="1">#REF!</definedName>
    <definedName name="BExF63S045JO7H2ZJCBTBVH3SUIF" hidden="1">#REF!</definedName>
    <definedName name="BExF642TEGTXCI9A61ZOONJCB0U1" hidden="1">#REF!</definedName>
    <definedName name="BExF65KRW56YWXSSROSAYLU515QS" hidden="1">#REF!</definedName>
    <definedName name="BExF65Q2EZK3CO8JJJXEHOWPCOI5" hidden="1">#REF!</definedName>
    <definedName name="BExF66MLS2L9UO8T8R7QH7EEQ1KY" hidden="1">#REF!</definedName>
    <definedName name="BExF66RYBGLFFA8OES5ODVRYH1K3" hidden="1">#REF!</definedName>
    <definedName name="BExF67O951CF8UJF3KBDNR0E83C1" hidden="1">#REF!</definedName>
    <definedName name="BExF6DYVKM02O1XRPB6ZKSP3D4PK" hidden="1">#REF!</definedName>
    <definedName name="BExF6EPRGC93915U9NJCQ3AMS739" hidden="1">#REF!</definedName>
    <definedName name="BExF6EPWLSVYAY7MV6JEK397YMCB" hidden="1">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NUXJI11W2IAZNAM1QWC0459" hidden="1">#REF!</definedName>
    <definedName name="BExF6P2372U5E6OGLTLH02GG3LLD" hidden="1">#REF!</definedName>
    <definedName name="BExF6RLPFDL5Z1PM0V1O8ZJJT2HN" hidden="1">#REF!</definedName>
    <definedName name="BExF6RR76KNVIXGJOVFO8GDILKGZ" hidden="1">#REF!</definedName>
    <definedName name="BExF6ZE8D5CMPJPRWT6S4HM56LPF" hidden="1">#REF!</definedName>
    <definedName name="BExF76FV8SF7AJK7B35AL7VTZF6D" hidden="1">#REF!</definedName>
    <definedName name="BExF7CVRWR2SZNXYF6V631UE31KS" hidden="1">#REF!</definedName>
    <definedName name="BExF7EOIMC1OYL1N7835KGOI0FIZ" hidden="1">#REF!</definedName>
    <definedName name="BExF7K88K7ASGV6RAOAGH52G04VR" hidden="1">#REF!</definedName>
    <definedName name="BExF7KDJ31NT3VZULPIOMYIZ2KON" hidden="1">#REF!</definedName>
    <definedName name="BExF7KZ4BNXMA6VPAT4MG53FTYQ5" hidden="1">#REF!</definedName>
    <definedName name="BExF7L9VW3N8H282DZ9THE2T3BAB" hidden="1">#REF!</definedName>
    <definedName name="BExF7OVDRP3LHNAF2CX4V84CKKIR" hidden="1">#REF!</definedName>
    <definedName name="BExF7QO41X2A2SL8UXDNP99GY7U9" hidden="1">#REF!</definedName>
    <definedName name="BExF7R4DXE73ACQP7M8GDU2SS2KM" hidden="1">#REF!</definedName>
    <definedName name="BExF7SX4IPKP5C0CTV9JZW8H91IS" hidden="1">#REF!</definedName>
    <definedName name="BExF7UV5APHQCQTHB3Y7X8DRCK72" hidden="1">#REF!</definedName>
    <definedName name="BExF7VRK688UMBGH1VCG7T5RH7TE" hidden="1">#REF!</definedName>
    <definedName name="BExF7WTCHEFV722SYUBDBE1KSBF6" hidden="1">#REF!</definedName>
    <definedName name="BExF80UX1EEWJZL9A5QAVZ4HHZUX" hidden="1">#REF!</definedName>
    <definedName name="BExF81GI8B8WBHXFTET68A9358BR" hidden="1">#REF!</definedName>
    <definedName name="BExF81RBODWPK9R5EFBJD8QCIBRT" hidden="1">#REF!</definedName>
    <definedName name="BExF81RCCX8R42EG4MEIXT96U28S" hidden="1">#REF!</definedName>
    <definedName name="BExF82YG5PULHFLW81X74AXH96VO" hidden="1">#REF!</definedName>
    <definedName name="BExF845N40WDHMPMDNECK2KCYFU5" hidden="1">#REF!</definedName>
    <definedName name="BExF88Y98MQVNE1PQY2X330LGNM7" hidden="1">#REF!</definedName>
    <definedName name="BExF8AR10EOMBYHMTAPKHZYBXITA" hidden="1">#REF!</definedName>
    <definedName name="BExF8HCE5OYANARFCAJC6DO67S5S" hidden="1">#REF!</definedName>
    <definedName name="BExF8IUC9XDJ6EVYXQ1YX2M1RYLX" hidden="1">#REF!</definedName>
    <definedName name="BExF8N1DPBYHMQYZKACMU8WK6WW7" hidden="1">#REF!</definedName>
    <definedName name="BExF95MD42KR77BCZMRDRMWL8NWY" hidden="1">#REF!</definedName>
    <definedName name="BExF967WLBIA7SW0S4BSMYJWZ896" hidden="1">#REF!</definedName>
    <definedName name="BExGKCUJMUE5NKQZQ3DLM6BXPQPW" hidden="1">#REF!</definedName>
    <definedName name="BExGKD5BORY3IV2FFJ2K2TWBK1QU" hidden="1">#REF!</definedName>
    <definedName name="BExGKJ54OWZG058PXA1GDWU8ZTN8" hidden="1">#REF!</definedName>
    <definedName name="BExGKLU8ZPW7HF3M969CVHI1XR3K" hidden="1">#REF!</definedName>
    <definedName name="BExGKVQBI0W96R68DXJHEDMBX9DM" hidden="1">#REF!</definedName>
    <definedName name="BExGKZBS0Z09BVAZUY3KAT443NZC" hidden="1">#REF!</definedName>
    <definedName name="BExGL97US0Y3KXXASUTVR26XLT70" hidden="1">#REF!</definedName>
    <definedName name="BExGLAEZZTEC23Z9SRTVMOMNIVRW" hidden="1">#REF!</definedName>
    <definedName name="BExGLAF0EBQT46UG1TC0218IWAV3" hidden="1">#REF!</definedName>
    <definedName name="BExGLC7R4C33RO0PID97ZPPVCW4M" hidden="1">#REF!</definedName>
    <definedName name="BExGLFIF7HCFSHNQHKEV6RY0WCO3" hidden="1">#REF!</definedName>
    <definedName name="BExGLH0CJZ7NGV961QWURWYWABG5" hidden="1">#REF!</definedName>
    <definedName name="BExGLHWQZ2HU7BEGASF5VO1C273X" hidden="1">#REF!</definedName>
    <definedName name="BExGLJPGUKG850F2QPA6IGSKZ3ER" hidden="1">#REF!</definedName>
    <definedName name="BExGLPEGO0RCEGJ77XBNCHK0QV5J" hidden="1">#REF!</definedName>
    <definedName name="BExGLSZYEA7AKTBKBYB8DLD7QA5H" hidden="1">#REF!</definedName>
    <definedName name="BExGLTARRL0J772UD2TXEYAVPY6E" hidden="1">#REF!</definedName>
    <definedName name="BExGLVP1IU8K5A8J1340XFMYPR88" hidden="1">#REF!</definedName>
    <definedName name="BExGLYE51WK11TR1JLUHO7JZZNEC" hidden="1">#REF!</definedName>
    <definedName name="BExGLYE6RZTAAWHJBG2QFJPTDS2Q" hidden="1">#REF!</definedName>
    <definedName name="BExGM36SEW3NCAW9WK3R5RLM5AXN" hidden="1">#REF!</definedName>
    <definedName name="BExGM4DZ65OAQP7MA4LN6QMYZOFF" hidden="1">#REF!</definedName>
    <definedName name="BExGM4ZI8GXT5PN1SICRCVJYREHS" hidden="1">#REF!</definedName>
    <definedName name="BExGM9BWHI6ANVHV0IQ6FKJWATLH" hidden="1">#REF!</definedName>
    <definedName name="BExGM9BWS68I0I8EILP2BJ4KJK2D" hidden="1">#REF!</definedName>
    <definedName name="BExGMA8AF3LU6B4E87NIPM3YTLOB" hidden="1">#REF!</definedName>
    <definedName name="BExGMADQ9T0WZCT4UXANX989U2CD" hidden="1">#REF!</definedName>
    <definedName name="BExGMCS2Q572A95W9H7G8V5UGUI8" hidden="1">#REF!</definedName>
    <definedName name="BExGMCXCWEC9XNUOEMZ61TMI6CUO" hidden="1">#REF!</definedName>
    <definedName name="BExGMF6D9ZP1ECQ2W8LKOEL2R9RQ" hidden="1">#REF!</definedName>
    <definedName name="BExGMJDGIH0MEPC2TUSFUCY2ROTB" hidden="1">#REF!</definedName>
    <definedName name="BExGMJO7G2TO5MOZU6ZFVCT9ZHGI" hidden="1">#REF!</definedName>
    <definedName name="BExGMKPW2HPKN0M0XKF3AZ8YP0D6" hidden="1">#REF!</definedName>
    <definedName name="BExGMN9ONKBMI9JD6D9ASHX69V7G" hidden="1">#REF!</definedName>
    <definedName name="BExGMP2ET39WMQRERD4M038G2AA1" hidden="1">#REF!</definedName>
    <definedName name="BExGMP2F175LGL6QVSJGP6GKYHHA" hidden="1">#REF!</definedName>
    <definedName name="BExGMPIIP8GKML2VVA8OEFL43NCS" hidden="1">#REF!</definedName>
    <definedName name="BExGMUGNWU0UOOTJCVIF9BIXCBZQ" hidden="1">#REF!</definedName>
    <definedName name="BExGMW3X7DQKKP1WRX1SP8ATJ46Z" hidden="1">#REF!</definedName>
    <definedName name="BExGMZ3SRIXLXMWBVOXXV3M4U4YL" hidden="1">#REF!</definedName>
    <definedName name="BExGMZ3UBN48IXU1ZEFYECEMZ1IM" hidden="1">#REF!</definedName>
    <definedName name="BExGMZEKUB8HQ2XFLU0874R5YHZF" hidden="1">#REF!</definedName>
    <definedName name="BExGN0WIRXIFDARUXRDLNW7O0Y4Y" hidden="1">#REF!</definedName>
    <definedName name="BExGN1CT7W3B8FXOU3BY2VC2VRUI" hidden="1">#REF!</definedName>
    <definedName name="BExGN3R3YCPVPQYNDBABDV0SO644" hidden="1">#REF!</definedName>
    <definedName name="BExGN4I0QATXNZCLZJM1KH1OIJQH" hidden="1">#REF!</definedName>
    <definedName name="BExGN5JV87G04ZLXW8O2Q4FJF0RZ" hidden="1">#REF!</definedName>
    <definedName name="BExGN9FZ2RWCMSY1YOBJKZMNIM9R" hidden="1">#REF!</definedName>
    <definedName name="BExGNANALMS80XQO1E1G2PB9O7C5" hidden="1">#REF!</definedName>
    <definedName name="BExGNDSIMTHOCXXG6QOGR6DA8SGG" hidden="1">#REF!</definedName>
    <definedName name="BExGNHORDO958F4C1AY9AGRI5GD9" hidden="1">#REF!</definedName>
    <definedName name="BExGNK8EJGXB9ZB58B4B1ANUQ0TQ" hidden="1">#REF!</definedName>
    <definedName name="BExGNKDVKF8GNJGTD7CS699BWNX0" hidden="1">#REF!</definedName>
    <definedName name="BExGNLA9T43EASOGQ2OM52134CP8" hidden="1">#REF!</definedName>
    <definedName name="BExGNN2YQ9BDAZXT2GLCSAPXKIM7" hidden="1">#REF!</definedName>
    <definedName name="BExGNNZBZYGAJ3XP1I0F69IZD73X" hidden="1">#REF!</definedName>
    <definedName name="BExGNSS0CKRPKHO25R3TDBEL2NHX" hidden="1">#REF!</definedName>
    <definedName name="BExGNUKR42W25XLHRANDTA58GPEY" hidden="1">#REF!</definedName>
    <definedName name="BExGNVH3R5SOC74QV4T57R4O2OG4" hidden="1">#REF!</definedName>
    <definedName name="BExGNWZ23I40L287P9W4J51XQ1S2" hidden="1">#REF!</definedName>
    <definedName name="BExGNY6801LLZ86DJZV761YB11I4" hidden="1">#REF!</definedName>
    <definedName name="BExGNYH0MO8NOVS85L15G0RWX4GW" hidden="1">#REF!</definedName>
    <definedName name="BExGNZO44DEG8CGIDYSEGDUQ531R" hidden="1">#REF!</definedName>
    <definedName name="BExGNZO54UX07STJSZGUJFUJO33W" hidden="1">#REF!</definedName>
    <definedName name="BExGO09P4O4BSL94CEWK0310SC2X" hidden="1">#REF!</definedName>
    <definedName name="BExGO2O0V6UYDY26AX8OSN72F77N" hidden="1">#REF!</definedName>
    <definedName name="BExGO2YUBOVLYHY1QSIHRE1KLAFV" hidden="1">#REF!</definedName>
    <definedName name="BExGO34C21ATJGE5AN3UIUPOSTJF" hidden="1">#REF!</definedName>
    <definedName name="BExGO40IUOU5C8ZUGBUQ12AIB3HM" hidden="1">#REF!</definedName>
    <definedName name="BExGO6KA1U0S7NJ99RJ6LQYCW0ZI" hidden="1">#REF!</definedName>
    <definedName name="BExGO70E2O70LF46V8T26YFPL4V8" hidden="1">#REF!</definedName>
    <definedName name="BExGO999LWCQBV9B3991WG4RSQI9" hidden="1">#REF!</definedName>
    <definedName name="BExGOB25QJMQCQE76MRW9X58OIOO" hidden="1">#REF!</definedName>
    <definedName name="BExGOCK4ACS82BMKMV3V9C1YS281" hidden="1">#REF!</definedName>
    <definedName name="BExGODAZKJ9EXMQZNQR5YDBSS525" hidden="1">#REF!</definedName>
    <definedName name="BExGODLSAD3TMDHVCVD31UQBD2CH" hidden="1">#REF!</definedName>
    <definedName name="BExGODR8ZSMUC11I56QHSZ686XV5" hidden="1">#REF!</definedName>
    <definedName name="BExGOE7E8DGU5ZUD2L4R388I0FFD" hidden="1">#REF!</definedName>
    <definedName name="BExGOH1SYLTJTG2TOSQI0003MMVU" hidden="1">#REF!</definedName>
    <definedName name="BExGOH79BNT131OKPJ5OSWIXKO43" hidden="1">#REF!</definedName>
    <definedName name="BExGOHNI2T8F1903EER7RS6KXTNY" hidden="1">#REF!</definedName>
    <definedName name="BExGOOZSBKF34NUL71ULRYQNTIB0" hidden="1">#REF!</definedName>
    <definedName name="BExGOR8SXOZURFNFC8Z189ZPA8YD" hidden="1">#REF!</definedName>
    <definedName name="BExGOROW5ATMDDX9NPMJADKYKCX4" hidden="1">#REF!</definedName>
    <definedName name="BExGOTCC0B0I89XS1QNLHNBX3J5H" hidden="1">#REF!</definedName>
    <definedName name="BExGOWC2ZWCOPHMXQV22VH6ZSK8A" hidden="1">#REF!</definedName>
    <definedName name="BExGOX34381K8FOW72TAN42E2OVJ" hidden="1">#REF!</definedName>
    <definedName name="BExGOX8F5P1WLEFKXTF8AF60VWY1" hidden="1">#REF!</definedName>
    <definedName name="BExGOXJDHUDPDT8I8IVGVW9J0R5Q" hidden="1">#REF!</definedName>
    <definedName name="BExGP0ZE8UXSWSM9BI1LXJLV3O5X" hidden="1">#REF!</definedName>
    <definedName name="BExGP1A6MQOH9KEU1T2U3790L52N" hidden="1">#REF!</definedName>
    <definedName name="BExGP86BHDB1NFBT4H49GJDC6XP5" hidden="1">#REF!</definedName>
    <definedName name="BExGPAFB7PDW46M7SCVKRM40TXTO" hidden="1">#REF!</definedName>
    <definedName name="BExGPGPRUCHIUSR0XPV6WICSOOYI" hidden="1">#REF!</definedName>
    <definedName name="BExGPH0JPG8ZHH5WOFSQGYOQIGYH" hidden="1">#REF!</definedName>
    <definedName name="BExGPHGT5KDOCMV2EFS4OVKTWBRD" hidden="1">#REF!</definedName>
    <definedName name="BExGPID72Y4Y619LWASUQZKZHJNC" hidden="1">#REF!</definedName>
    <definedName name="BExGPL7LVYBU5UHZA81327Q3ES17" hidden="1">#REF!</definedName>
    <definedName name="BExGPLIEXIPTQPIUC5DKS7RAMG1N" hidden="1">#REF!</definedName>
    <definedName name="BExGPNWPIUY47SNAG03TUJS746C2" hidden="1">#REF!</definedName>
    <definedName name="BExGPPENQIANVGLVQJ77DK5JPRTB" hidden="1">#REF!</definedName>
    <definedName name="BExGPV3MWX1RM9SXLBRQTI9RCH04" hidden="1">#REF!</definedName>
    <definedName name="BExGPX75ZJ1HZ012JTCFW9AQHTAW" hidden="1">#REF!</definedName>
    <definedName name="BExGPYUHB1QSDXZA0L02IO2BQER0" hidden="1">#REF!</definedName>
    <definedName name="BExGQ1ZU4967P72AHF4V1D0FOL5C" hidden="1">#REF!</definedName>
    <definedName name="BExGQ2LEEIR4S3USUKN9FQAZWLPJ" hidden="1">#REF!</definedName>
    <definedName name="BExGQ36ZOMR9GV8T05M605MMOY3Y" hidden="1">#REF!</definedName>
    <definedName name="BExGQ4E5VMMRAVPBZZIQPBKIW7JQ" hidden="1">#REF!</definedName>
    <definedName name="BExGQ61DTJ0SBFMDFBAK3XZ9O0ZO" hidden="1">#REF!</definedName>
    <definedName name="BExGQ6SG9XEOD0VMBAR22YPZWSTA" hidden="1">#REF!</definedName>
    <definedName name="BExGQADXDCWEPA4IBKZQJJT2R0BG" hidden="1">#REF!</definedName>
    <definedName name="BExGQCS87VGLMF2QHWCYVUGW9U0R" hidden="1">#REF!</definedName>
    <definedName name="BExGQEKYPRYO5L8ONGSC46TRGYAU" hidden="1">#REF!</definedName>
    <definedName name="BExGQG89I3CYY5UGAMEDQN0PMYDR" hidden="1">#REF!</definedName>
    <definedName name="BExGQGJ1A7LNZUS8QSMOG8UNGLMK" hidden="1">#REF!</definedName>
    <definedName name="BExGQH4MNY8GE3X5E9Y9XDYM0GB1" hidden="1">#REF!</definedName>
    <definedName name="BExGQHKVLI2EIOOQ6M4RGZJF33PH" hidden="1">#REF!</definedName>
    <definedName name="BExGQLBOCBE6GEIXAYUMHJPZN87B" hidden="1">#REF!</definedName>
    <definedName name="BExGQPO7ENFEQC0NC6MC9OZR2LHY" hidden="1">#REF!</definedName>
    <definedName name="BExGQTV8BHQR05T8AR29EV4EJXV6" hidden="1">#REF!</definedName>
    <definedName name="BExGQTV9LD7GO9AFG90XIN9GY1OF" hidden="1">#REF!</definedName>
    <definedName name="BExGQX0H4EZMXBJTKJJE4ICJWN5O" hidden="1">#REF!</definedName>
    <definedName name="BExGQZ9GSTXLF95J2F62YG9NK1N8" hidden="1">#REF!</definedName>
    <definedName name="BExGR05U9KJ5MTSO1R2KBTPFL1ZR" hidden="1">#REF!</definedName>
    <definedName name="BExGR1T4295QEXHNT9VA163ZSPVF" hidden="1">#REF!</definedName>
    <definedName name="BExGR47F9ZY1MYSPW1787MY0CRWI" hidden="1">#REF!</definedName>
    <definedName name="BExGR4CW3WRIID17GGX4MI9ZDHFE" hidden="1">#REF!</definedName>
    <definedName name="BExGR4T14LEIECO8QKNEB90PJMBH" hidden="1">#REF!</definedName>
    <definedName name="BExGR5K1QF7LDV5S5M9FEMOENSYQ" hidden="1">#REF!</definedName>
    <definedName name="BExGR65GJX27MU2OL6NI5PB8XVB4" hidden="1">#REF!</definedName>
    <definedName name="BExGR6GEI73FN3UZSOV9A1AN7TKH" hidden="1">#REF!</definedName>
    <definedName name="BExGR6LQ97HETGS3CT96L4IK0JSH" hidden="1">#REF!</definedName>
    <definedName name="BExGR8EHLEPRWZJ72LD1HBBC3GYN" hidden="1">#REF!</definedName>
    <definedName name="BExGR9ATP2LVT7B9OCPSLJ11H9SX" hidden="1">#REF!</definedName>
    <definedName name="BExGRC5FQFLEWAYT46NB9JQPFPOO" hidden="1">#REF!</definedName>
    <definedName name="BExGRLL7O30RDXK5ZGVY675PE8PA" hidden="1">#REF!</definedName>
    <definedName name="BExGRQ31S92G1USZDBPBTFCYF3EA" hidden="1">#REF!</definedName>
    <definedName name="BExGRUKVVKDL8483WI70VN2QZDGD" hidden="1">#REF!</definedName>
    <definedName name="BExGS1RUTQN411XD7MUD91L9NAAS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87R543DAMFDNDHWMS36IC61" hidden="1">#REF!</definedName>
    <definedName name="BExGSA5YB5ZGE4NHDVCZ55TQAJTL" hidden="1">#REF!</definedName>
    <definedName name="BExGSBIG2K369H7LOTS6YO5M8DHE" hidden="1">#REF!</definedName>
    <definedName name="BExGSCEUCQQVDEEKWJ677QTGUVTE" hidden="1">#REF!</definedName>
    <definedName name="BExGSGWO1RD7RKHJVQK226HMK8A7" hidden="1">#REF!</definedName>
    <definedName name="BExGSIELYYBMBOFH3PFID5A70VXK" hidden="1">#REF!</definedName>
    <definedName name="BExGSL96YJQ0GVT3SP0K3MRZAMSH" hidden="1">#REF!</definedName>
    <definedName name="BExGSM038ZZORLLI6UFVBJRMCJLC" hidden="1">#REF!</definedName>
    <definedName name="BExGSNI1X2RMTCLVHWB8O49Q9BFS" hidden="1">#REF!</definedName>
    <definedName name="BExGSQN8M1H7UBM8H8T673QQ1HH7" hidden="1">#REF!</definedName>
    <definedName name="BExGSQSPXG69YO0QZ8XZKQ5V9DL6" hidden="1">#REF!</definedName>
    <definedName name="BExGSQY65LH1PCKKM5WHDW83F35O" hidden="1">#REF!</definedName>
    <definedName name="BExGSXOWIDQM99QLWT00M5S07DN8" hidden="1">#REF!</definedName>
    <definedName name="BExGSYW1GKISF0PMUAK3XJK9PEW9" hidden="1">#REF!</definedName>
    <definedName name="BExGT0DZJB6LSF6L693UUB9EY1VQ" hidden="1">#REF!</definedName>
    <definedName name="BExGT2C0OYOIL5A54HWOYNUBZ0HO" hidden="1">#REF!</definedName>
    <definedName name="BExGT3TZLKQKWNPCJDT3QOGXS3CS" hidden="1">#REF!</definedName>
    <definedName name="BExGT7KXW5AHOSAJ52VXDY2GSHOL" hidden="1">#REF!</definedName>
    <definedName name="BExGT8HAM7RYMWQ569Y40U3AXLCP" hidden="1">#REF!</definedName>
    <definedName name="BExGTAFCO34XV5W1LFJPF4ODLPDC" hidden="1">#REF!</definedName>
    <definedName name="BExGTAVMIPKF6I1151UKQH6QFSJU" hidden="1">#REF!</definedName>
    <definedName name="BExGTAVN4WF0GLP2U2KOGE9P7X42" hidden="1">#REF!</definedName>
    <definedName name="BExGTBMODK5BW2LQ2EX3JU73S3P1" hidden="1">#REF!</definedName>
    <definedName name="BExGTCDL8HTHVPVX5FRB2DGVXMPK" hidden="1">#REF!</definedName>
    <definedName name="BExGTDVJ3JYHIEIJPC4LW10LYQNQ" hidden="1">#REF!</definedName>
    <definedName name="BExGTEBM6OGY9ZSTIDR3RVACVETJ" hidden="1">#REF!</definedName>
    <definedName name="BExGTFDGUK4XL57UPDLDZYATAIFM" hidden="1">#REF!</definedName>
    <definedName name="BExGTFZ2E9U7MPD2IAR1VIMH4OW2" hidden="1">#REF!</definedName>
    <definedName name="BExGTGVFIF8HOQXR54SK065A8M4K" hidden="1">#REF!</definedName>
    <definedName name="BExGTIDDS7DMNHT238PWH6919T1Y" hidden="1">#REF!</definedName>
    <definedName name="BExGTIYX3OWPIINOGY1E4QQYSKHP" hidden="1">#REF!</definedName>
    <definedName name="BExGTIYXZHEZ4Y6IUMK1SAROL1V2" hidden="1">#REF!</definedName>
    <definedName name="BExGTKGUN0KUU3C0RL2LK98D8MEK" hidden="1">#REF!</definedName>
    <definedName name="BExGTNGSDOHETQWVLZ0SCZO92I1Z" hidden="1">#REF!</definedName>
    <definedName name="BExGTNGTAR3NOO5IS41GR5188SZU" hidden="1">#REF!</definedName>
    <definedName name="BExGTQB78LTXITNL0VOA86DW8O4B" hidden="1">#REF!</definedName>
    <definedName name="BExGTUT1AUQUMIC6AG5YRRP918UJ" hidden="1">#REF!</definedName>
    <definedName name="BExGTWB0D86QGSODBJFLFPRI2WVO" hidden="1">#REF!</definedName>
    <definedName name="BExGTWLSAOG4DMOMGP738T97WC2Y" hidden="1">#REF!</definedName>
    <definedName name="BExGTWWLM25EWNFM8356FTY4IGOE" hidden="1">#REF!</definedName>
    <definedName name="BExGTZ046J7VMUG4YPKFN2K8TWB7" hidden="1">#REF!</definedName>
    <definedName name="BExGTZWHU3M98HZHQ8OPR9WVJ8FN" hidden="1">#REF!</definedName>
    <definedName name="BExGU2G8TZNCSMGKBPLFRQQ2DN88" hidden="1">#REF!</definedName>
    <definedName name="BExGU2G9OPRZRIU9YGF6NX9FUW0J" hidden="1">#REF!</definedName>
    <definedName name="BExGU2G9TERQU23BZ49GE9BD2ETC" hidden="1">#REF!</definedName>
    <definedName name="BExGU2LKG3CZNTAZMHB5B90L93SZ" hidden="1">#REF!</definedName>
    <definedName name="BExGU5LIBVNH79YJGEJMA36ILA61" hidden="1">#REF!</definedName>
    <definedName name="BExGU5QYJTA5BO72K8DYRCUB64TR" hidden="1">#REF!</definedName>
    <definedName name="BExGU6HTKLRZO8UOI3DTAM5RFDBA" hidden="1">#REF!</definedName>
    <definedName name="BExGU6SMKW0B98PL80SE1HRQ1GNE" hidden="1">#REF!</definedName>
    <definedName name="BExGUAZONZ7TQTF7POIT20GCUHMN" hidden="1">#REF!</definedName>
    <definedName name="BExGUAZP9BB5V3LWOWHT53374JT2" hidden="1">#REF!</definedName>
    <definedName name="BExGUC6VF13KCZMO3NHRJ3VU63DG" hidden="1">#REF!</definedName>
    <definedName name="BExGUDDZXFFQHAF4UZF8ZB1HO7H6" hidden="1">#REF!</definedName>
    <definedName name="BExGUF1FTI0LANFMGIEGLW7GSDOE" hidden="1">#REF!</definedName>
    <definedName name="BExGUHQDGFL2TJLFVN3O92NQHM9M" hidden="1">#REF!</definedName>
    <definedName name="BExGUIBXBRHGM97ZX6GBA4ZDQ79C" hidden="1">#REF!</definedName>
    <definedName name="BExGUM2XTHTONTH0FZN3B4TWMW5L" hidden="1">#REF!</definedName>
    <definedName name="BExGUM8D91UNPCOO4TKP9FGX85TF" hidden="1">#REF!</definedName>
    <definedName name="BExGUNQB43ZDB4GBYV4RXNLETKTH" hidden="1">#REF!</definedName>
    <definedName name="BExGUOH8NSPJGFJN1PKGDCW7MM4Z" hidden="1">#REF!</definedName>
    <definedName name="BExGUQ4HOYGJ0378K2L59Y3APVBJ" hidden="1">#REF!</definedName>
    <definedName name="BExGUQF9N9FKI7S0H30WUAEB5LPD" hidden="1">#REF!</definedName>
    <definedName name="BExGUR6BA03XPBK60SQUW197GJ5X" hidden="1">#REF!</definedName>
    <definedName name="BExGUU67Y1POEG3J7N2NCADJXUKT" hidden="1">#REF!</definedName>
    <definedName name="BExGUUBJUE5MXA9DI7QBSIBZDSKQ" hidden="1">#REF!</definedName>
    <definedName name="BExGUVIP60TA4B7X2PFGMBFUSKGX" hidden="1">#REF!</definedName>
    <definedName name="BExGUYTJV4BNTSE9O03N2RFD2UKM" hidden="1">#REF!</definedName>
    <definedName name="BExGUZKF06F209XL1IZWVJEQ82EE" hidden="1">#REF!</definedName>
    <definedName name="BExGV00K428IIKSFUASW6XZR01VU" hidden="1">#REF!</definedName>
    <definedName name="BExGV0GUEH3HY3D4TZ8F26B4UAHK" hidden="1">#REF!</definedName>
    <definedName name="BExGV0RKSG8OU1TB4JQ0WIPL6J9F" hidden="1">#REF!</definedName>
    <definedName name="BExGV2EVT380QHD4AP2RL9MR8L5L" hidden="1">#REF!</definedName>
    <definedName name="BExGV4NV5ROUWDRYC249UU40TL53" hidden="1">#REF!</definedName>
    <definedName name="BExGV6B3RKD8BT15K6V3A6DO80GU" hidden="1">#REF!</definedName>
    <definedName name="BExGV6REUCVF7V7OZPY4311EVY65" hidden="1">#REF!</definedName>
    <definedName name="BExGV7YIVH1LHBYYOLT1XVAH6MGZ" hidden="1">#REF!</definedName>
    <definedName name="BExGVHJN6BP2S62LP7WC1S3TCF4H" hidden="1">#REF!</definedName>
    <definedName name="BExGVK3GENKN2E54Q2L0K0HEPPNM" hidden="1">#REF!</definedName>
    <definedName name="BExGVL5ACXIHRMG6TTKZ8PFH5TDA" hidden="1">#REF!</definedName>
    <definedName name="BExGVNUEIM2EQGYXIAZIOGWNCP2S" hidden="1">#REF!</definedName>
    <definedName name="BExGVQJCZEZR2W2NQUSSPAQ8HGY2" hidden="1">#REF!</definedName>
    <definedName name="BExGVQOTKSKA27X4X9W7ZHP93J4I" hidden="1">#REF!</definedName>
    <definedName name="BExGVRAEBWZKVHTO430J1212F2LL" hidden="1">#REF!</definedName>
    <definedName name="BExGVRL6MLHQ0YHITAXANIA0AUFA" hidden="1">#REF!</definedName>
    <definedName name="BExGVV6OOLDQ3TXZK51TTF3YX0WN" hidden="1">#REF!</definedName>
    <definedName name="BExGVWTX6C5BXIIMRL16N7T8BIZL" hidden="1">#REF!</definedName>
    <definedName name="BExGVYS5QYIDUE78UH6BH7ZCK5IU" hidden="1">#REF!</definedName>
    <definedName name="BExGVZDPWJ4FWLXBO69771TOVMP3" hidden="1">#REF!</definedName>
    <definedName name="BExGW0KVS7U0C87XFZ78QW991IEV" hidden="1">#REF!</definedName>
    <definedName name="BExGW1H9UI8ZZGQB08M2OB3P7YS2" hidden="1">#REF!</definedName>
    <definedName name="BExGW2Z7AMPG6H9EXA9ML6EZVGGA" hidden="1">#REF!</definedName>
    <definedName name="BExGW5DIZNOE72ROG1KGPSVB1PZV" hidden="1">#REF!</definedName>
    <definedName name="BExGW5OAAHPKED42FRI690QCALSG" hidden="1">#REF!</definedName>
    <definedName name="BExGW768YS6A2F5C5C0VPZ5G1TO9" hidden="1">#REF!</definedName>
    <definedName name="BExGW7RU0CZKCWU3HQ7G8H0XBHVG" hidden="1">#REF!</definedName>
    <definedName name="BExGW8YZE4HSENGPYRNLLKNRJD4W" hidden="1">#REF!</definedName>
    <definedName name="BExGWABG5VT5XO1A196RK61AXA8C" hidden="1">#REF!</definedName>
    <definedName name="BExGWARR59ELALZNV7BUYM2WKOAT" hidden="1">#REF!</definedName>
    <definedName name="BExGWCPXXNOWAK3FE1FKDPP3Y48B" hidden="1">#REF!</definedName>
    <definedName name="BExGWEO0JDG84NYLEAV5NSOAGMJZ" hidden="1">#REF!</definedName>
    <definedName name="BExGWFV50PDSYMSXZUWZ3LDPQJ3M" hidden="1">#REF!</definedName>
    <definedName name="BExGWJRFFXXUUATM3BS6EVCYDC05" hidden="1">#REF!</definedName>
    <definedName name="BExGWK28JUTQ6MRW1M0Z3IYX99C4" hidden="1">#REF!</definedName>
    <definedName name="BExGWLEOC70Z8QAJTPT2PDHTNM4L" hidden="1">#REF!</definedName>
    <definedName name="BExGWMWO3YJN40NN9V4WUNTGRA7U" hidden="1">#REF!</definedName>
    <definedName name="BExGWNCXLCRTLBVMTXYJ5PHQI6SS" hidden="1">#REF!</definedName>
    <definedName name="BExGWSR41I9ACHP3YF1H7EGRZBOD" hidden="1">#REF!</definedName>
    <definedName name="BExGWVARTPHKXPP6KGE9MTSBW2R0" hidden="1">#REF!</definedName>
    <definedName name="BExGWXUHZXST6XYWVSD3C13FOP5N" hidden="1">#REF!</definedName>
    <definedName name="BExGX2MZG5IOJC1NBE76GQF8UJ7D" hidden="1">#REF!</definedName>
    <definedName name="BExGX339NKUZ4AHXFBROOP9CFMRB" hidden="1">#REF!</definedName>
    <definedName name="BExGX38KV67G61NFL4LU3ERTM95W" hidden="1">#REF!</definedName>
    <definedName name="BExGX38S217NC9LZ6U6OGF474CNE" hidden="1">#REF!</definedName>
    <definedName name="BExGX6U988MCFIGDA1282F92U9AA" hidden="1">#REF!</definedName>
    <definedName name="BExGX7FTB1CKAT5HUW6H531FIY6I" hidden="1">#REF!</definedName>
    <definedName name="BExGX818MO46AUZF5XJXOU4YH40A" hidden="1">#REF!</definedName>
    <definedName name="BExGX9DVACJQIZ4GH6YAD2A7F70O" hidden="1">#REF!</definedName>
    <definedName name="BExGX9ON886NZCUAB6ZS22RSYDCM" hidden="1">#REF!</definedName>
    <definedName name="BExGXDVP2S2Y8Z8Q43I78RCIK3DD" hidden="1">#REF!</definedName>
    <definedName name="BExGXFTWGXVC1S2D90MQIJG1YBLM" hidden="1">#REF!</definedName>
    <definedName name="BExGXFZ88DMGN482W4LSNOTZ31CA" hidden="1">#REF!</definedName>
    <definedName name="BExGXHH62L1Q3JQQS1L0DQ7YFTD5" hidden="1">#REF!</definedName>
    <definedName name="BExGXHH7LMTNWQZ9EWOVAQRWAH06" hidden="1">#REF!</definedName>
    <definedName name="BExGXI88WFCMRUWVUN7FI0P16TL4" hidden="1">#REF!</definedName>
    <definedName name="BExGXJ9W5JU7TT9S0BKL5Y6VVB39" hidden="1">#REF!</definedName>
    <definedName name="BExGXLTQ1CM4KRT2T6SIQRBWUEEW" hidden="1">#REF!</definedName>
    <definedName name="BExGXQRNBUEY2KYDJ4BSGI8PBA4C" hidden="1">#REF!</definedName>
    <definedName name="BExGXS9KW0SRADVZJ6JBUCV2HQZ9" hidden="1">#REF!</definedName>
    <definedName name="BExGXVV2N4Y17HR58Z24VWIZATUA" hidden="1">#REF!</definedName>
    <definedName name="BExGXWB73RJ4BASBQTQ8EY0EC1EB" hidden="1">#REF!</definedName>
    <definedName name="BExGXZ0ABB43C7SMRKZHWOSU9EQX" hidden="1">#REF!</definedName>
    <definedName name="BExGY206PBO61TNNAB61VF8L9T48" hidden="1">#REF!</definedName>
    <definedName name="BExGY37CEE9YL3UXF25D25FY4HNO" hidden="1">#REF!</definedName>
    <definedName name="BExGY4971MVS79SYI6FR3F0BZO84" hidden="1">#REF!</definedName>
    <definedName name="BExGY6SU3SYVCJ3AG2ITY59SAZ5A" hidden="1">#REF!</definedName>
    <definedName name="BExGY6YA4P5KMY2VHT0DYK3YTFAX" hidden="1">#REF!</definedName>
    <definedName name="BExGY7P6LZ8DVCBDWP45FA9VIRUW" hidden="1">#REF!</definedName>
    <definedName name="BExGY8G88PVVRYHPHRPJZFSX6HSC" hidden="1">#REF!</definedName>
    <definedName name="BExGYC70WZ10XRZMQ41UUPHQNGC0" hidden="1">#REF!</definedName>
    <definedName name="BExGYC718HTZ80PNKYPVIYGRJVF6" hidden="1">#REF!</definedName>
    <definedName name="BExGYCNATXZY2FID93B17YWIPPRD" hidden="1">#REF!</definedName>
    <definedName name="BExGYDE7I1U13GW3LEZ8IHJ7JH24" hidden="1">#REF!</definedName>
    <definedName name="BExGYGJJJ3BBCQAOA51WHP01HN73" hidden="1">#REF!</definedName>
    <definedName name="BExGYI6T4Y5YY1Z7F9UKGE3LS395" hidden="1">#REF!</definedName>
    <definedName name="BExGYI6U92897X2TXCXGERWEG640" hidden="1">#REF!</definedName>
    <definedName name="BExGYIN456GCOIZ0WFPUHSYMK7HY" hidden="1">#REF!</definedName>
    <definedName name="BExGYMZH1CP7ROFKWFRC2VPBVSGP" hidden="1">#REF!</definedName>
    <definedName name="BExGYOS6TV2C72PLRFU8RP1I58GY" hidden="1">#REF!</definedName>
    <definedName name="BExGYPOJ69XGUCD9YBNUJIZY4O2O" hidden="1">#REF!</definedName>
    <definedName name="BExGYQVPTWWWMX0JHMUFH30RUBGX" hidden="1">#REF!</definedName>
    <definedName name="BExGYSDPB81XXSSVZL1RJVUWUUY5" hidden="1">#REF!</definedName>
    <definedName name="BExGYTA1D6HX6K2GRDCQIAIJR8V6" hidden="1">#REF!</definedName>
    <definedName name="BExGYUH6F7IKC7H7SXY12UIZV0TO" hidden="1">#REF!</definedName>
    <definedName name="BExGYUMO12LT89GEOIV6FC7B8KD9" hidden="1">#REF!</definedName>
    <definedName name="BExGYYZ14ACJI6CRLIC19JINJ24F" hidden="1">#REF!</definedName>
    <definedName name="BExGZ0MAWBXKGQW5EDWKBMUTVHOL" hidden="1">#REF!</definedName>
    <definedName name="BExGZ5EYEV7RN9JEND9DCFOLBWVM" hidden="1">#REF!</definedName>
    <definedName name="BExGZ5KEXW9VKMU16KG83LZ74DJ7" hidden="1">#REF!</definedName>
    <definedName name="BExGZ9GOKYX2Q6T93QEVS7ZCAO2Z" hidden="1">#REF!</definedName>
    <definedName name="BExGZE9BPULHT5H1AGW20WMGNNVE" hidden="1">#REF!</definedName>
    <definedName name="BExGZJ78ZWZCVHZ3BKEKFJZ6MAEO" hidden="1">#REF!</definedName>
    <definedName name="BExGZNP2P5CC10G8FIQ4AQ5A0JI3" hidden="1">#REF!</definedName>
    <definedName name="BExGZNP3MNAKOKBEGDR4AQN7VXXY" hidden="1">#REF!</definedName>
    <definedName name="BExGZNP3VTKW0HRB3WEQS2GY4K09" hidden="1">#REF!</definedName>
    <definedName name="BExGZOLGXU6RWGU9PMCB2YAGJJ82" hidden="1">#REF!</definedName>
    <definedName name="BExGZOLH2QV73J3M9IWDDPA62TP4" hidden="1">#REF!</definedName>
    <definedName name="BExGZP1PWGFKVVVN4YDIS22DZPCR" hidden="1">#REF!</definedName>
    <definedName name="BExH00L21GZX5YJJGVMOAWBERLP5" hidden="1">#REF!</definedName>
    <definedName name="BExH01HERR59854MMB6Y1RBPEGOV" hidden="1">#REF!</definedName>
    <definedName name="BExH01S8R8TAKKV9FO9MLI46A8P6" hidden="1">#REF!</definedName>
    <definedName name="BExH028AYSHZRJ5YORXYCQHXRPU9" hidden="1">#REF!</definedName>
    <definedName name="BExH02ZD6VAY1KQLAQYBBI6WWIZB" hidden="1">#REF!</definedName>
    <definedName name="BExH06KUKBV2CGDFQX53HXG6UFOP" hidden="1">#REF!</definedName>
    <definedName name="BExH08Z6LQCGGSGSAILMHX4X7JMD" hidden="1">#REF!</definedName>
    <definedName name="BExH0AH4UNQR05C005CGSV7N5S3D" hidden="1">#REF!</definedName>
    <definedName name="BExH0BZ31VQY3U2WOAAIH0AG1SX7" hidden="1">#REF!</definedName>
    <definedName name="BExH0CKNK1J0G4ARNU4CVEYLWUNW" hidden="1">#REF!</definedName>
    <definedName name="BExH0CKOFEOGNKMK0ZSUQHH4L4AL" hidden="1">#REF!</definedName>
    <definedName name="BExH0GM8IRIIZNDSCRXA5QODQ3DQ" hidden="1">#REF!</definedName>
    <definedName name="BExH0GM8XWVVV8XAFBXQNVQE176Q" hidden="1">#REF!</definedName>
    <definedName name="BExH0KT9Z8HEVRRQRGQ8YHXRLIJA" hidden="1">#REF!</definedName>
    <definedName name="BExH0M0FDN12YBOCKL3XL2Z7T7Y8" hidden="1">#REF!</definedName>
    <definedName name="BExH0O9G06YPZ5TN9RYT326I1CP2" hidden="1">#REF!</definedName>
    <definedName name="BExH0UUSAYTBCI6NDW7FP3EQILT7" hidden="1">#REF!</definedName>
    <definedName name="BExH0VGEVDOKOV6HWK8UVJTD8V4I" hidden="1">#REF!</definedName>
    <definedName name="BExH0WNJAKTJRCKMTX8O4KNMIIJM" hidden="1">#REF!</definedName>
    <definedName name="BExH0WNLIDMHKQ31RYMD6ZI91KTY" hidden="1">#REF!</definedName>
    <definedName name="BExH0XUPIN36MKIT43TOLT6YT3DU" hidden="1">#REF!</definedName>
    <definedName name="BExH12731UWHF6VWJLK5DAR7RACI" hidden="1">#REF!</definedName>
    <definedName name="BExH12NDI15PPST3ZME7HXWY3XXO" hidden="1">#REF!</definedName>
    <definedName name="BExH12Y4WX542WI3ZEM15AK4UM9J" hidden="1">#REF!</definedName>
    <definedName name="BExH14G37CBT0N7E9XSGY2N1B99F" hidden="1">#REF!</definedName>
    <definedName name="BExH14W7CVI9HEPK82UVPIF2NJJ0" hidden="1">#REF!</definedName>
    <definedName name="BExH15SKCJLJXQZ49ZTIUAIYZ2C0" hidden="1">#REF!</definedName>
    <definedName name="BExH16OYKDQ1L4E0BNU8VG66Q6EF" hidden="1">#REF!</definedName>
    <definedName name="BExH17QRG90D58HUL9CS80GB5DSV" hidden="1">#REF!</definedName>
    <definedName name="BExH18HMOIBYDKAC42F4OT05E3ZV" hidden="1">#REF!</definedName>
    <definedName name="BExH1AAG1OJWLWCNWHTWHPDWXC8K" hidden="1">#REF!</definedName>
    <definedName name="BExH1F8I0ZRPBK7RLJMI3L62NNIH" hidden="1">#REF!</definedName>
    <definedName name="BExH1FDTQXR9QQ31WDB7OPXU7MPT" hidden="1">#REF!</definedName>
    <definedName name="BExH1FOMEUIJNIDJAUY0ZQFBJSY9" hidden="1">#REF!</definedName>
    <definedName name="BExH1FU35CF2GN76MOA4PF8DG6AI" hidden="1">#REF!</definedName>
    <definedName name="BExH1G4VRJQLUJ5YVTC2JJKT00LD" hidden="1">#REF!</definedName>
    <definedName name="BExH1ITTW6UWHSB5H20IOWWA4IGJ" hidden="1">#REF!</definedName>
    <definedName name="BExH1JFFHEBFX9BWJMNIA3N66R3Z" hidden="1">#REF!</definedName>
    <definedName name="BExH1LOFEZIPLMO16J4UL1JJAMPB" hidden="1">#REF!</definedName>
    <definedName name="BExH1NH5EJFUDR5VTBKM462EU984" hidden="1">#REF!</definedName>
    <definedName name="BExH1RO6YMZTH4CYLV3V2SW6N59T" hidden="1">#REF!</definedName>
    <definedName name="BExH1U7TQZPKLWXATB9402PB2Q99" hidden="1">#REF!</definedName>
    <definedName name="BExH1YKCEE29G62QWE8AA14IRGWL" hidden="1">#REF!</definedName>
    <definedName name="BExH1Z0GIUSVTF2H1G1I3PDGBNK2" hidden="1">#REF!</definedName>
    <definedName name="BExH1ZM2ZN3KN5KEU615BB05ZPIH" hidden="1">#REF!</definedName>
    <definedName name="BExH21ERYX6667UX8G32SN4AYPMO" hidden="1">#REF!</definedName>
    <definedName name="BExH225UTM6S9FW4MUDZS7F1PQSH" hidden="1">#REF!</definedName>
    <definedName name="BExH23271RF7AYZ542KHQTH68GQ7" hidden="1">#REF!</definedName>
    <definedName name="BExH24PLV7O0XFHSI92IMO94GGPV" hidden="1">#REF!</definedName>
    <definedName name="BExH2509QODF962O5YZ1PRD9GYQN" hidden="1">#REF!</definedName>
    <definedName name="BExH267GJ0CVZQBQXSA2ULKL4GA6" hidden="1">#REF!</definedName>
    <definedName name="BExH28AYO4DXQPUXXL2OT3Q8189E" hidden="1">#REF!</definedName>
    <definedName name="BExH2BGBJ17DLQW0R6VD8GI1UOEL" hidden="1">#REF!</definedName>
    <definedName name="BExH2BWF2SVOOOY5URR9YBKR012E" hidden="1">#REF!</definedName>
    <definedName name="BExH2CHZM12PZGQ8UUQUIKOKD2AI" hidden="1">#REF!</definedName>
    <definedName name="BExH2CSSEF4HQ520T7J2BKYVYQ91" hidden="1">#REF!</definedName>
    <definedName name="BExH2ELJTE7FG278I9X6L4JG8SXS" hidden="1">#REF!</definedName>
    <definedName name="BExH2F74WW4GOWG7MB41CEAPNVI4" hidden="1">#REF!</definedName>
    <definedName name="BExH2GJQR4JALNB314RY0LDI49VH" hidden="1">#REF!</definedName>
    <definedName name="BExH2J3E512TH1WR7QNV3IP9PWYS" hidden="1">#REF!</definedName>
    <definedName name="BExH2JJNU3TA94JACB0EW1BA52BG" hidden="1">#REF!</definedName>
    <definedName name="BExH2JZR49T7644JFVE7B3N7RZM9" hidden="1">#REF!</definedName>
    <definedName name="BExH2LCD8J8DIRHKIYU3OR8U62ID" hidden="1">#REF!</definedName>
    <definedName name="BExH2LN69GK5A2Z04101VWWW9B68" hidden="1">#REF!</definedName>
    <definedName name="BExH2M3AYME2BRWKN6PL3YEV0XJF" hidden="1">#REF!</definedName>
    <definedName name="BExH2OHM1GI8J4RCMX5MY71KYWC2" hidden="1">#REF!</definedName>
    <definedName name="BExH2ON2B3LQIQH0VURTBO08M30T" hidden="1">#REF!</definedName>
    <definedName name="BExH2R1E9IJZ8GCWMXNGNOMW7RR4" hidden="1">#REF!</definedName>
    <definedName name="BExH2RHIJYDA33G5SFD2ODFNBEFX" hidden="1">#REF!</definedName>
    <definedName name="BExH2RSA8G270RAZEMPCBKFVNQCB" hidden="1">#REF!</definedName>
    <definedName name="BExH2TVTH13OW82UWXZVMU6MQM3R" hidden="1">#REF!</definedName>
    <definedName name="BExH2TVTX8W80SPY707ZQIP84ODK" hidden="1">#REF!</definedName>
    <definedName name="BExH2UHF0QTJG107MULYB16WBJM9" hidden="1">#REF!</definedName>
    <definedName name="BExH2V8GMF38MDC5W8R3TG011KU0" hidden="1">#REF!</definedName>
    <definedName name="BExH2WKXV8X5S2GSBBTWGI0NLNAH" hidden="1">#REF!</definedName>
    <definedName name="BExH2X163U2W6JLJ18ORXDXZHYMJ" hidden="1">#REF!</definedName>
    <definedName name="BExH2XS1UFYFGU0S0EBXX90W2WE8" hidden="1">#REF!</definedName>
    <definedName name="BExH2XS2TND9SB0GC295R4FP6K5Y" hidden="1">#REF!</definedName>
    <definedName name="BExH2YTW82YDLOU9NI0R4JGT0GK4" hidden="1">#REF!</definedName>
    <definedName name="BExH2YZ8777IBEGP3P8SXM3GY9EM" hidden="1">#REF!</definedName>
    <definedName name="BExH2Z4PD26TGZ6KJKHVCRD2KOVU" hidden="1">#REF!</definedName>
    <definedName name="BExH2ZA0SZ4SSITL50NA8LZ3OEX6" hidden="1">#REF!</definedName>
    <definedName name="BExH2ZKTXJ1N57LCHXGIPAR6CPYW" hidden="1">#REF!</definedName>
    <definedName name="BExH2ZVLEZ73RZ7OFH88GBVD1SQG" hidden="1">#REF!</definedName>
    <definedName name="BExH31Z3JNVJPESWKXHILGXZHP2M" hidden="1">#REF!</definedName>
    <definedName name="BExH34Z0AHCDV0GCCQ31QIEVW6LQ" hidden="1">#REF!</definedName>
    <definedName name="BExH35KLU71L0OAO2F47NONQM04C" hidden="1">#REF!</definedName>
    <definedName name="BExH36BNKK9GRAZ6XQAL7O6JJLSD" hidden="1">#REF!</definedName>
    <definedName name="BExH3CRKSSNCVTJNM29I8AXDS6EI" hidden="1">#REF!</definedName>
    <definedName name="BExH3E9HZ3QJCDZW7WI7YACFQCHE" hidden="1">#REF!</definedName>
    <definedName name="BExH3GD0PRKX19X2T4QL68YMN0MQ" hidden="1">#REF!</definedName>
    <definedName name="BExH3IRB6764RQ5HBYRLH6XCT29X" hidden="1">#REF!</definedName>
    <definedName name="BExH3LGFFIBE7E4TEL35NI1CB5K0" hidden="1">#REF!</definedName>
    <definedName name="BExH3UQWZ0E2366YM0KJDHUKTCEE" hidden="1">#REF!</definedName>
    <definedName name="BExH3XG0RGPA8W1XI2PB9S505C56" hidden="1">#REF!</definedName>
    <definedName name="BExH43FUB0QD20XOTPS6BVX3BN5K" hidden="1">#REF!</definedName>
    <definedName name="BExH4GMJQNGNEGDII62QFKPCHH0L" hidden="1">#REF!</definedName>
    <definedName name="BExH4JBNV1YKIZ14GXX0AUO6WZ8P" hidden="1">#REF!</definedName>
    <definedName name="BExH4LQ0P1QMXVUSBRYPO26BJTP3" hidden="1">#REF!</definedName>
    <definedName name="BExH4PBGEZ7VNHFG9LOEY10KUPIK" hidden="1">#REF!</definedName>
    <definedName name="BExIFRR1FJPIZ207YGZTAM9NQJHX" hidden="1">#REF!</definedName>
    <definedName name="BExIFXG24D7LIPLFWHJ3UE8BZXN2" hidden="1">#REF!</definedName>
    <definedName name="BExIFZJLATGB3JVTRKIOJZB1SMYH" hidden="1">#REF!</definedName>
    <definedName name="BExIG2U8V6RSB47SXLCQG3Q68YRO" hidden="1">#REF!</definedName>
    <definedName name="BExIGG0ZP6B5542L56NFF5IS2IY4" hidden="1">#REF!</definedName>
    <definedName name="BExIGJBO8R13LV7CZ7C1YCP974NN" hidden="1">#REF!</definedName>
    <definedName name="BExIGNTJV44ILC48LYNA6Q3MPG5V" hidden="1">#REF!</definedName>
    <definedName name="BExIGO4BNVEDHGL7ONK2DUWCNN40" hidden="1">#REF!</definedName>
    <definedName name="BExIGWCY4ZGOSQ8ZT3Y3KHRCWFWR" hidden="1">#REF!</definedName>
    <definedName name="BExIGWT6ZJRIA182350DX1NF4Y2D" hidden="1">#REF!</definedName>
    <definedName name="BExIGWT86FPOEYTI8GXCGU5Y3KGK" hidden="1">#REF!</definedName>
    <definedName name="BExIH10927L89FE8ZVGU8TOEPAQ9" hidden="1">#REF!</definedName>
    <definedName name="BExIH406TXX517A10FWRAUCX1O09" hidden="1">#REF!</definedName>
    <definedName name="BExIH8I0L3E24LTZZR73EC3BB44R" hidden="1">#REF!</definedName>
    <definedName name="BExIH93L9VAAN93PDIVM7FJFJ957" hidden="1">#REF!</definedName>
    <definedName name="BExIHBCGH59GQAKQGY37TYDUYBIP" hidden="1">#REF!</definedName>
    <definedName name="BExIHBHXA7E7VUTBVHXXXCH3A5CL" hidden="1">#REF!</definedName>
    <definedName name="BExIHCZV59J6G9MYL672GPVLK6WG" hidden="1">#REF!</definedName>
    <definedName name="BExIHMACHQ43USPNKD33YBQX8ZWT" hidden="1">#REF!</definedName>
    <definedName name="BExIHPQC59MC7WL05UV9EQV0PB43" hidden="1">#REF!</definedName>
    <definedName name="BExIHPQCQTGEW8QOJVIQ4VX0P6DX" hidden="1">#REF!</definedName>
    <definedName name="BExIHQS76L8GPUGM917X20FOT7TH" hidden="1">#REF!</definedName>
    <definedName name="BExIHR2YK749Z0MI86ZXWR4G6L1G" hidden="1">#REF!</definedName>
    <definedName name="BExIHTXEPFC07LI5ZYYIOQDOTFKK" hidden="1">#REF!</definedName>
    <definedName name="BExIHVA132Q34SUVPVIEM5DVY84Q" hidden="1">#REF!</definedName>
    <definedName name="BExIHXDJTIWY61EGIEFD83R8234F" hidden="1">#REF!</definedName>
    <definedName name="BExIHXIW8UYZZEWCGGNULZ2V9JA8" hidden="1">#REF!</definedName>
    <definedName name="BExIHZX74NLAJLGGRAV0D2BG7R37" hidden="1">#REF!</definedName>
    <definedName name="BExII1KN91Q7DLW0UB7W2TJ5ACT9" hidden="1">#REF!</definedName>
    <definedName name="BExII2GZFWV59DXNI69S2IFL7T7N" hidden="1">#REF!</definedName>
    <definedName name="BExII50LI8I0CDOOZEMIVHVA2V95" hidden="1">#REF!</definedName>
    <definedName name="BExII5BF0VC2OWA70RN38XZVQPX4" hidden="1">#REF!</definedName>
    <definedName name="BExII5WZRS3AHR158NYXVUWTRL4X" hidden="1">#REF!</definedName>
    <definedName name="BExII85Z9D7K064PBNVLIL7FSH05" hidden="1">#REF!</definedName>
    <definedName name="BExIIAETMZHVULXKU1WTCPQCR0SI" hidden="1">#REF!</definedName>
    <definedName name="BExIIB0DSZH0QUEO2D27O3JOKFOR" hidden="1">#REF!</definedName>
    <definedName name="BExIIMEFDG8500FPG7N53FFDQ121" hidden="1">#REF!</definedName>
    <definedName name="BExIIMJV7AWWIOZABJKDL4JEAKIX" hidden="1">#REF!</definedName>
    <definedName name="BExIIO1OQ4R0EEDWOENGGXAQPJE4" hidden="1">#REF!</definedName>
    <definedName name="BExIISE8E8ACZVGDZPY0YG501TR1" hidden="1">#REF!</definedName>
    <definedName name="BExIISP0NF1PRW4VV7F1XD2YPO5I" hidden="1">#REF!</definedName>
    <definedName name="BExIITLDMVFU0YIX4QSS8WBD9ITG" hidden="1">#REF!</definedName>
    <definedName name="BExIIV3BDVMIGGHRWQSVKGB59KHA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IZQHXLF4CRUEPRHQFQOWIFQC" hidden="1">#REF!</definedName>
    <definedName name="BExIJ2FR2C5P3YCD58NX0G30S7HG" hidden="1">#REF!</definedName>
    <definedName name="BExIJ3160YCWGAVEU0208ZGXXG3P" hidden="1">#REF!</definedName>
    <definedName name="BExIJ6BUXJLXF9LUW2EVWRI73CG2" hidden="1">#REF!</definedName>
    <definedName name="BExIJAIWMJURYTDCGJRI4Y3HWOBQ" hidden="1">#REF!</definedName>
    <definedName name="BExIJAZ66PXR4CGCQQS0APO5AFB3" hidden="1">#REF!</definedName>
    <definedName name="BExIJD80U5JDWXWVEWADOG66LM1G" hidden="1">#REF!</definedName>
    <definedName name="BExIJF674UB76OPOTDBS8ID6KR2I" hidden="1">#REF!</definedName>
    <definedName name="BExIJFGZJ5ED9D6KAY4PGQYLELAX" hidden="1">#REF!</definedName>
    <definedName name="BExIJH4AI2X1Z6Q0H5TJ0SDR9R0O" localSheetId="2" hidden="1">Cal [0]!YTD Retail sales [0]!vs #REF!</definedName>
    <definedName name="BExIJH4AI2X1Z6Q0H5TJ0SDR9R0O" localSheetId="9" hidden="1">#N/A</definedName>
    <definedName name="BExIJH4AI2X1Z6Q0H5TJ0SDR9R0O" localSheetId="5" hidden="1">Cal [0]!YTD Retail sales [0]!vs #REF!</definedName>
    <definedName name="BExIJH4AI2X1Z6Q0H5TJ0SDR9R0O" localSheetId="7" hidden="1">Cal [0]!YTD Retail sales [0]!vs #REF!</definedName>
    <definedName name="BExIJH4AI2X1Z6Q0H5TJ0SDR9R0O" hidden="1">Cal [0]!YTD Retail sales [0]!vs #REF!</definedName>
    <definedName name="BExIJJ2H138PD7YBZQOO3PAO4H9A" hidden="1">#REF!</definedName>
    <definedName name="BExIJMT9DE8RA8MFZXWMCJLB68LN" hidden="1">#REF!</definedName>
    <definedName name="BExIJP7LJPF2ZBIKU5A9CDLV0C4A" hidden="1">#REF!</definedName>
    <definedName name="BExIJPYI63TP1Z46P9SQ99TV1KCC" hidden="1">#REF!</definedName>
    <definedName name="BExIJQK80ZEKSTV62E59AYJYUNLI" hidden="1">#REF!</definedName>
    <definedName name="BExIJRLX3M0YQLU1D5Y9V7HM5QNM" hidden="1">#REF!</definedName>
    <definedName name="BExIJU5JMKSRMPJGXOR5OC5J5R8B" hidden="1">#REF!</definedName>
    <definedName name="BExIJV22J0QA7286KNPMHO1ZUCB3" hidden="1">#REF!</definedName>
    <definedName name="BExIJVI6OC7B6ZE9V4PAOYZXKNER" hidden="1">#REF!</definedName>
    <definedName name="BExIJVSY9MMRCT7AX429JIN0WUUO" hidden="1">#REF!</definedName>
    <definedName name="BExIJVYFEMV0XZKD8V1P0IM4O985" hidden="1">#REF!</definedName>
    <definedName name="BExIJWK0NGTGQ4X7D5VIVXD14JHI" hidden="1">#REF!</definedName>
    <definedName name="BExIJWPCIYINEJUTXU74VK7WG031" hidden="1">#REF!</definedName>
    <definedName name="BExIJY1YRHKNB4833LTKSEPZ9YXV" hidden="1">#REF!</definedName>
    <definedName name="BExIK0ATCKPGX7XORAAYYORNWN8N" hidden="1">#REF!</definedName>
    <definedName name="BExIK2ED1DJVQW12ZJMN0ZZ7THIT" hidden="1">#REF!</definedName>
    <definedName name="BExIK41LK6Q5QSMQDIC30N43L8CW" hidden="1">#REF!</definedName>
    <definedName name="BExIK471LI8OWKOYAVR1Z07ZQCHY" hidden="1">#REF!</definedName>
    <definedName name="BExIKBE175GO4GKNS0FTHN1SPDK7" hidden="1">#REF!</definedName>
    <definedName name="BExIKDHKM4YBQU48PDW12FW1ZQ95" hidden="1">#REF!</definedName>
    <definedName name="BExIKFVUBH1O626DHZCD3QLZA254" hidden="1">#REF!</definedName>
    <definedName name="BExIKHTXPZR5A8OHB6HDP6QWDHAD" hidden="1">#REF!</definedName>
    <definedName name="BExIKI4PO31Y05AR3ZWHC2K5W6XO" hidden="1">#REF!</definedName>
    <definedName name="BExIKIQBH6QD4HWI17L5S9FT7UST" hidden="1">#REF!</definedName>
    <definedName name="BExIKMBQHQ506RN44NPMTMMTZ6EH" hidden="1">#REF!</definedName>
    <definedName name="BExIKMMJOETSAXJYY1SIKM58LMA2" hidden="1">#REF!</definedName>
    <definedName name="BExIKOVJFLM7MJRMF7E9B4CNDU2P" hidden="1">#REF!</definedName>
    <definedName name="BExIKRF6AQ6VOO9KCIWSM6FY8M7D" hidden="1">#REF!</definedName>
    <definedName name="BExIKRPYUL0U8TQF44WFYZ1H46UR" hidden="1">#REF!</definedName>
    <definedName name="BExIKT7Y6K3UDLR1NX4ECBXQ15NR" hidden="1">#REF!</definedName>
    <definedName name="BExIKTYZESFT3LC0ASFMFKSE0D1X" hidden="1">#REF!</definedName>
    <definedName name="BExIKU9S5OQD4IJPW9PN9K0EM1RQ" hidden="1">#REF!</definedName>
    <definedName name="BExIKUVCK0ACQXFO9W0N2AYR8L9J" hidden="1">#REF!</definedName>
    <definedName name="BExIKVRQL0KGHYUXZ9UNDIKGJBDW" hidden="1">#REF!</definedName>
    <definedName name="BExIKXVA6M8K0PTRYAGXS666L335" hidden="1">#REF!</definedName>
    <definedName name="BExIL0PMZ2SXK9R6MLP43KBU1J2P" hidden="1">#REF!</definedName>
    <definedName name="BExIL6US97VXH3V1FC7YOCNM7Z8D" hidden="1">#REF!</definedName>
    <definedName name="BExIL9EKCSLVESILPM3O27FWLJAB" hidden="1">#REF!</definedName>
    <definedName name="BExIL9PBQ6ULT146DJCZV2ZVSE0D" hidden="1">#REF!</definedName>
    <definedName name="BExILAAXRTRAD18K74M6MGUEEPUM" hidden="1">#REF!</definedName>
    <definedName name="BExILBCTB2KVNFNBT2KRXCXFBU3G" hidden="1">#REF!</definedName>
    <definedName name="BExILD5IM33US32BFWPV77K3PFZ8" hidden="1">#REF!</definedName>
    <definedName name="BExILFZY83ZCQL0U1BOZSZN2I0EM" hidden="1">#REF!</definedName>
    <definedName name="BExILG5F338C0FFLMVOKMKF8X5ZP" hidden="1">#REF!</definedName>
    <definedName name="BExILGQTQM0HOD0BJI90YO7GOIN3" hidden="1">#REF!</definedName>
    <definedName name="BExILKSKTCYN8L2PO9FMYIN265SG" hidden="1">#REF!</definedName>
    <definedName name="BExILLJMULYGQEXFUH4LDEI21IY4" hidden="1">#REF!</definedName>
    <definedName name="BExILNMZT70DDUPJVYWNV6DJ7V4U" hidden="1">#REF!</definedName>
    <definedName name="BExILPQIKX8G5RF5CV2NCMR6YHTS" hidden="1">#REF!</definedName>
    <definedName name="BExILT16CJQ5WDBD229OJ7SGM7N6" hidden="1">#REF!</definedName>
    <definedName name="BExILT1CX7UDYUA1T93U9FK08FJN" hidden="1">#REF!</definedName>
    <definedName name="BExILTMSQRUJ1EK4I1071GA9DLUH" hidden="1">#REF!</definedName>
    <definedName name="BExILUDUGI2YAU1PBV8MSJCDGS9K" hidden="1">#REF!</definedName>
    <definedName name="BExIM2H5ZER33Z6PFR5K5NMAFCOX" hidden="1">#REF!</definedName>
    <definedName name="BExIM49WBRIWR3T9NX96HMPCYUW0" hidden="1">#REF!</definedName>
    <definedName name="BExIM5BK859FPSG6OVVQK2N0MOE5" hidden="1">#REF!</definedName>
    <definedName name="BExIM5MCMGC4XH4TQUI2DUQVXBRW" hidden="1">#REF!</definedName>
    <definedName name="BExIM67YMDSJ27XSLM12TV8385CW" hidden="1">#REF!</definedName>
    <definedName name="BExIM9DBUB7ZGF4B20FVUO9QGOX2" hidden="1">#REF!</definedName>
    <definedName name="BExIM9O5ENJ7Z32ZKMR5GK5026A3" hidden="1">#REF!</definedName>
    <definedName name="BExIM9YXL2DH54LGVD0XEYTLGA3F" hidden="1">#REF!</definedName>
    <definedName name="BExIMBM78MO73VPSSCYJUDFF6IZ1" hidden="1">#REF!</definedName>
    <definedName name="BExIMF7OFORW3CGAFBDVK39XTWS7" hidden="1">#REF!</definedName>
    <definedName name="BExIMGK9Z94TFPWWZFMD10HV0IF6" hidden="1">#REF!</definedName>
    <definedName name="BExIMHB6A4RJCPEB08N31VNF54B9" hidden="1">#REF!</definedName>
    <definedName name="BExIMK0B9WDPE6EF1YMTWI4MOJR8" hidden="1">#REF!</definedName>
    <definedName name="BExIML24L4PKC345ZXF8EFNHIGFT" hidden="1">#REF!</definedName>
    <definedName name="BExIMLI81HH08O256SLXKE10BX57" hidden="1">#REF!</definedName>
    <definedName name="BExIMNGFPVYU3OS2WSTYR5VW2QXB" localSheetId="2" hidden="1">Cal [0]!YTD Retail sales [0]!vs #REF!</definedName>
    <definedName name="BExIMNGFPVYU3OS2WSTYR5VW2QXB" localSheetId="9" hidden="1">#N/A</definedName>
    <definedName name="BExIMNGFPVYU3OS2WSTYR5VW2QXB" localSheetId="5" hidden="1">Cal [0]!YTD Retail sales [0]!vs #REF!</definedName>
    <definedName name="BExIMNGFPVYU3OS2WSTYR5VW2QXB" localSheetId="7" hidden="1">Cal [0]!YTD Retail sales [0]!vs #REF!</definedName>
    <definedName name="BExIMNGFPVYU3OS2WSTYR5VW2QXB" hidden="1">Cal [0]!YTD Retail sales [0]!vs #REF!</definedName>
    <definedName name="BExIMO7BS0O30J7AOGY3RLT96LQ0" hidden="1">#REF!</definedName>
    <definedName name="BExIMPEGKG18TELVC33T4OQTNBWC" hidden="1">#REF!</definedName>
    <definedName name="BExIMU75M8RC40YRHX9QNIBA3X7N" hidden="1">#REF!</definedName>
    <definedName name="BExIMVP2TEKAPXYBFRROUGT6MORH" hidden="1">#REF!</definedName>
    <definedName name="BExIMW5C3JMKZ5LO99WOR6CBY3A6" hidden="1">#REF!</definedName>
    <definedName name="BExIMY3ESO9IKKCSZ3ORWCLZJD44" hidden="1">#REF!</definedName>
    <definedName name="BExIN437IS9DFZZBMENG79QCOK8O" hidden="1">#REF!</definedName>
    <definedName name="BExIN4OR435DL1US13JQPOQK8GD5" hidden="1">#REF!</definedName>
    <definedName name="BExINDTYNQIN3XAW9ON26T1R74A1" hidden="1">#REF!</definedName>
    <definedName name="BExINI6A7H3KSFRFA6UBBDPKW37F" hidden="1">#REF!</definedName>
    <definedName name="BExINIMK8XC3JOBT2EXYFHHH52H0" hidden="1">#REF!</definedName>
    <definedName name="BExINIXDC74P8TZRC8QO68GKCVZ5" hidden="1">#REF!</definedName>
    <definedName name="BExINLX401ZKEGWU168DS4JUM2J6" hidden="1">#REF!</definedName>
    <definedName name="BExINM7WCVC2NR1KP7PTQNZKUZOL" hidden="1">#REF!</definedName>
    <definedName name="BExINMO68K6QOGT3ZPHQL4FUS4K0" hidden="1">#REF!</definedName>
    <definedName name="BExINMYYJO1FTV1CZF6O5XCFAMQX" hidden="1">#REF!</definedName>
    <definedName name="BExINNV9Q1NRWKERBRX1GB0QZ2D8" hidden="1">#REF!</definedName>
    <definedName name="BExINO62V0XBVIM9TFYLH51JYWL1" hidden="1">#REF!</definedName>
    <definedName name="BExINORPIN0CXELXK6TG9LWCSN73" hidden="1">#REF!</definedName>
    <definedName name="BExINP2H4KI05FRFV5PKZFE00HKO" hidden="1">#REF!</definedName>
    <definedName name="BExINST8EW8P3OHZDWMZGEI6YV9G" hidden="1">#REF!</definedName>
    <definedName name="BExINU0FBA61E6CI8AS181MRUPRQ" hidden="1">#REF!</definedName>
    <definedName name="BExINUWRPM55I0SWVE7L7AGAO03S" hidden="1">#REF!</definedName>
    <definedName name="BExINWK78O4OUI33YTFVB8ATO165" hidden="1">#REF!</definedName>
    <definedName name="BExINY24KQNZRM3RQCEFDMCZJ7LE" hidden="1">#REF!</definedName>
    <definedName name="BExINZELVWYGU876QUUZCIMXPBQC" hidden="1">#REF!</definedName>
    <definedName name="BExINZK30PJ3D60NQ79SUA47B41T" hidden="1">#REF!</definedName>
    <definedName name="BExIO0LS17D3LA4VGYYMBVIBKVR9" hidden="1">#REF!</definedName>
    <definedName name="BExIO5UO9LXE3D1RC9SYOCA932J9" hidden="1">#REF!</definedName>
    <definedName name="BExIO83K7RS3O2PAI2KV5CT88Z6S" hidden="1">#REF!</definedName>
    <definedName name="BExIOCQUQHKUU1KONGSDOLQTQEIC" hidden="1">#REF!</definedName>
    <definedName name="BExIOFL8Y5O61VLKTB4H20IJNWS1" hidden="1">#REF!</definedName>
    <definedName name="BExIOHJBO51K3KW7O6AGFEZ6FPIZ" hidden="1">#REF!</definedName>
    <definedName name="BExIOKOO14NOC2CWQK0IA8NDE69T" hidden="1">#REF!</definedName>
    <definedName name="BExIOMBXRW5NS4ZPYX9G5QREZ5J6" hidden="1">#REF!</definedName>
    <definedName name="BExIOMXOZF28EG61DEPX7C31NT4W" hidden="1">#REF!</definedName>
    <definedName name="BExIOOQ9KC0W5XD5QVU0ESDQNZBO" hidden="1">#REF!</definedName>
    <definedName name="BExIOOVPR79HZJFBE9NCJFQ70CZK" hidden="1">#REF!</definedName>
    <definedName name="BExIOQ88BTQPZXIGM2472NZFV72W" hidden="1">#REF!</definedName>
    <definedName name="BExIORA3GK78T7C7SNBJJUONJ0LS" hidden="1">#REF!</definedName>
    <definedName name="BExIORFDXP4AVIEBLSTZ8ETSXMNM" hidden="1">#REF!</definedName>
    <definedName name="BExIOS0XYSE1HGZ73EHXJDS1TBGF" hidden="1">#REF!</definedName>
    <definedName name="BExIOSH7K0V4024PKGQ04U5T6KYX" hidden="1">#REF!</definedName>
    <definedName name="BExIOT2RJU2SHNRZ3LQ0OA1HL4QX" hidden="1">#REF!</definedName>
    <definedName name="BExIOTZ5EFZ2NASVQ05RH15HRSW6" hidden="1">#REF!</definedName>
    <definedName name="BExIOYBJ8R86X24K5BWTVP7IDVR4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CEMG7ZM50VN8D8RO8JOV8DS" hidden="1">#REF!</definedName>
    <definedName name="BExIPDLT8JYAMGE5HTN4D1YHZF3V" hidden="1">#REF!</definedName>
    <definedName name="BExIPEI6KT91WXOCU3V9J10FYRRS" hidden="1">#REF!</definedName>
    <definedName name="BExIPG040Q08EWIWL6CAVR3GRI43" hidden="1">#REF!</definedName>
    <definedName name="BExIPHNJTDOFHUKP44GCNLSH7GN0" hidden="1">#REF!</definedName>
    <definedName name="BExIPHSUTI8OCHKW2XILBPEQEKD4" hidden="1">#REF!</definedName>
    <definedName name="BExIPKNFUDPDKOSH5GHDVNA8D66S" hidden="1">#REF!</definedName>
    <definedName name="BExIPN72OFVKG4SSA4LVJ1BK6EUP" hidden="1">#REF!</definedName>
    <definedName name="BExIPPW7COQGCUV9C0ASYIOYC3XE" hidden="1">#REF!</definedName>
    <definedName name="BExIPQ6YSN4LS398PMKS1Y5PJ8RV" hidden="1">#REF!</definedName>
    <definedName name="BExIPQ6Z5VDL80L5JDQPA9GFCZZM" hidden="1">#REF!</definedName>
    <definedName name="BExIPQ70AET3NADN12Z9VHQ0LTIE" hidden="1">#REF!</definedName>
    <definedName name="BExIPVL7PK1RYMJY5RIZXBWXXG2W" hidden="1">#REF!</definedName>
    <definedName name="BExIPVVZ2IWDUOCQVM3AJ3SBJYLJ" hidden="1">#REF!</definedName>
    <definedName name="BExIPZXQIPSPD19HDNTOJ8LS9E9N" hidden="1">#REF!</definedName>
    <definedName name="BExIQ0OM9JDUY92AL7ON6TLLIASD" hidden="1">#REF!</definedName>
    <definedName name="BExIQ0ZDVGUH3ZJN3HV75Z6L95EP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5S19ITB0NDRUN4XV7B905ED" hidden="1">#REF!</definedName>
    <definedName name="BExIQ62TWD5HEW1ZWOQU37V726JX" hidden="1">#REF!</definedName>
    <definedName name="BExIQ9TMQT2EIXSVQW7GVSOAW2VJ" hidden="1">#REF!</definedName>
    <definedName name="BExIQBMDE1L6J4H27K1FMSHQKDSE" hidden="1">#REF!</definedName>
    <definedName name="BExIQCIPLRFY2XP7GWKHSXWD36IK" hidden="1">#REF!</definedName>
    <definedName name="BExIQD4AQR41KO6U19OT4PHABLOM" hidden="1">#REF!</definedName>
    <definedName name="BExIQE65LVXUOF3UZFO7SDHFJH22" hidden="1">#REF!</definedName>
    <definedName name="BExIQFO2014LLPOLSURI2RRNBB9I" hidden="1">#REF!</definedName>
    <definedName name="BExIQG9OO2KKBOWTMD1OXY36TEGA" hidden="1">#REF!</definedName>
    <definedName name="BExIQJKDCZCXMPBJ1S7JM3A3WC3F" hidden="1">#REF!</definedName>
    <definedName name="BExIQLNWBR34EJTNRE69QPZFWF9E" hidden="1">#REF!</definedName>
    <definedName name="BExIQRI7N1HMMZARIJVEU8V90OCW" hidden="1">#REF!</definedName>
    <definedName name="BExIQT5MOTBR8QLM1GQVNO6T6K41" hidden="1">#REF!</definedName>
    <definedName name="BExIQU20S65EGC14FNAGNO9SU11G" hidden="1">#REF!</definedName>
    <definedName name="BExIQX1XBB31HZTYEEVOBSE3C5A6" hidden="1">#REF!</definedName>
    <definedName name="BExIQYEDQOWDNPWN7R0AIUI1U5FO" hidden="1">#REF!</definedName>
    <definedName name="BExIQYP5T1TPAQYW7QU1Q98BKX7W" hidden="1">#REF!</definedName>
    <definedName name="BExIR01M9I2Q8LCZC78AEVC5GHA5" hidden="1">#REF!</definedName>
    <definedName name="BExIR13HATN3P4QPWRMQKDJ29HU1" hidden="1">#REF!</definedName>
    <definedName name="BExIR2ALYRP9FW99DK2084J7IIDC" hidden="1">#REF!</definedName>
    <definedName name="BExIR4ZRDOPKX13RBQ6SRXWB83RL" hidden="1">#REF!</definedName>
    <definedName name="BExIR5W3IF0R9IATKG1222FW2B1K" hidden="1">#REF!</definedName>
    <definedName name="BExIR6HNQ4FWELZ4B15ZZFKDSJVS" hidden="1">#REF!</definedName>
    <definedName name="BExIR8FQETPTQYW37DBVDWG3J4JW" hidden="1">#REF!</definedName>
    <definedName name="BExIR8L8DPB7KPJO0VXWIMQSUPIJ" hidden="1">#REF!</definedName>
    <definedName name="BExIRCMX9PW12B7CDATTSTVYZ1K5" hidden="1">#REF!</definedName>
    <definedName name="BExIRD337WGROKVRW4JPKYE06W9H" hidden="1">#REF!</definedName>
    <definedName name="BExIREKZYF63KLEFT9U8ANRDUBVF" hidden="1">#REF!</definedName>
    <definedName name="BExIREL01MDGP5ARF3OUIWU5TOXP" hidden="1">#REF!</definedName>
    <definedName name="BExIRMOBQ2RRNWIKU806NLKT18UV" hidden="1">#REF!</definedName>
    <definedName name="BExIRPO8FEFW6GGSQJWWPOU5JIEX" hidden="1">#REF!</definedName>
    <definedName name="BExIRRBGTY01OQOI3U5SW59RFDFI" hidden="1">#REF!</definedName>
    <definedName name="BExIRTPT0GU1IBZ2AF25U8RFD0SP" hidden="1">#REF!</definedName>
    <definedName name="BExIRUGUNUKS5BBQHODWG7ZUTVUX" hidden="1">#REF!</definedName>
    <definedName name="BExIRUM6EFL4LAB6OHBHZDYA7JLD" hidden="1">#REF!</definedName>
    <definedName name="BExIRXWVIA1CF5KHCOQGXTITZCTR" hidden="1">#REF!</definedName>
    <definedName name="BExIRYIGP6ULAR6VB8PJ34CZSILX" hidden="1">#REF!</definedName>
    <definedName name="BExIRYT95F2ZY4Z6B4AJI0LF3OBA" hidden="1">#REF!</definedName>
    <definedName name="BExIRZ40K3ETTYW4SGRG0OW2CA2R" hidden="1">#REF!</definedName>
    <definedName name="BExIRZV1YIH99IAG6UU8OB26MU6F" hidden="1">#REF!</definedName>
    <definedName name="BExIS17KQTH27GARGWPALCDX8B9F" hidden="1">#REF!</definedName>
    <definedName name="BExIS23W5IOGLRBWBHBBTJPRAMSB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9LMRR7CHUCAX7A1VOFFJ98H" hidden="1">#REF!</definedName>
    <definedName name="BExISAI1134BFI0L9NULWS19JLDW" hidden="1">#REF!</definedName>
    <definedName name="BExISBP6JJLS63CAK5WVTJJOBNQA" hidden="1">#REF!</definedName>
    <definedName name="BExISC5B700MZUBFTQ9K4IKTF7HR" hidden="1">#REF!</definedName>
    <definedName name="BExISD1OQXTAWX7LBX091VP0YU3T" hidden="1">#REF!</definedName>
    <definedName name="BExISDHXS49S1H56ENBPRF1NLD5C" hidden="1">#REF!</definedName>
    <definedName name="BExISI535SSLO5M3JSGNXQM8000W" hidden="1">#REF!</definedName>
    <definedName name="BExISIW452J6R9AL66XOW8O0CTIG" hidden="1">#REF!</definedName>
    <definedName name="BExISK39VUM3SJPUTH0Z3AELPX3N" hidden="1">#REF!</definedName>
    <definedName name="BExISM1JLV54A21A164IURMPGUMU" hidden="1">#REF!</definedName>
    <definedName name="BExISM6SRMT3HMK2VKAJSXME8HER" hidden="1">#REF!</definedName>
    <definedName name="BExISRFKJYUZ4AKW44IJF7RF9Y90" hidden="1">#REF!</definedName>
    <definedName name="BExISSHEND4E5JMWFGN9YW4TNGG1" hidden="1">#REF!</definedName>
    <definedName name="BExISSS7SZEUPD0TXUR268WJ0S0G" hidden="1">#REF!</definedName>
    <definedName name="BExISUVQEIW0O2ITI9Z80BBJ1UQV" hidden="1">#REF!</definedName>
    <definedName name="BExISXVN8YXNUJ1C3QXFTB2QU3ON" hidden="1">#REF!</definedName>
    <definedName name="BExISY13LT8295PYHHOVHPVOLEIZ" hidden="1">#REF!</definedName>
    <definedName name="BExIT16AHTGPREJ529J87P0TWXWX" hidden="1">#REF!</definedName>
    <definedName name="BExIT1MK8TBAK3SNP36A8FKDQSOK" hidden="1">#REF!</definedName>
    <definedName name="BExIT3PY7VTYXUSAMB0M21BV8A48" hidden="1">#REF!</definedName>
    <definedName name="BExIT3VDXGWGNIOAJ4QXBG1YPLRI" hidden="1">#REF!</definedName>
    <definedName name="BExIT40V9ILYN76ZF5NP7ED848MO" hidden="1">#REF!</definedName>
    <definedName name="BExIT6PT5ET3IZ6JOQ0I8O93404T" hidden="1">#REF!</definedName>
    <definedName name="BExITA0K0UA274GK6GUN0DUNSSYJ" hidden="1">#REF!</definedName>
    <definedName name="BExITBNYANV2S8KD56GOGCKW393R" hidden="1">#REF!</definedName>
    <definedName name="BExITCPN8DU4PSQ78RWXXLOIOX74" hidden="1">#REF!</definedName>
    <definedName name="BExITKCVDXAE7TMJL4JQE7IUARO1" hidden="1">#REF!</definedName>
    <definedName name="BExITRULIVNPFWWSHDCVO09BTXZJ" hidden="1">#REF!</definedName>
    <definedName name="BExITS56OMB2J034RPZECZCIDRT9" hidden="1">#REF!</definedName>
    <definedName name="BExITSW9LVIP2A9FA1HEU0GGPJQG" hidden="1">#REF!</definedName>
    <definedName name="BExITTHTVI1FUCE16GBJHA089YST" hidden="1">#REF!</definedName>
    <definedName name="BExITVW66AIRAL3XN32B2M7GEV10" hidden="1">#REF!</definedName>
    <definedName name="BExITZHN2OJJV4S3CV83YUYSMT4P" hidden="1">#REF!</definedName>
    <definedName name="BExITZXVX8V6YS3GW68J23ZL6KXW" hidden="1">#REF!</definedName>
    <definedName name="BExIU08P1SQXTOFGKIXPN0ZFY9MG" hidden="1">#REF!</definedName>
    <definedName name="BExIU1L6B1Y08VSN6FT494YWJ3JV" hidden="1">#REF!</definedName>
    <definedName name="BExIU6J9Y3YCDFMWLUS3LG3C7F4L" hidden="1">#REF!</definedName>
    <definedName name="BExIU6TWDQ46BHFPX75PLE8HGXSN" hidden="1">#REF!</definedName>
    <definedName name="BExIU8BTTF6Y9FKOL7B9T794QQHQ" hidden="1">#REF!</definedName>
    <definedName name="BExIU92WLK1GV8TZVY3275NNDOM0" hidden="1">#REF!</definedName>
    <definedName name="BExIUAFJO65G4G66R987IW2PPZG3" hidden="1">#REF!</definedName>
    <definedName name="BExIUAKV0GIWAKZF2Q5C8OGUADE1" hidden="1">#REF!</definedName>
    <definedName name="BExIUD4OJGH65NFNQ4VMCE3R4J1X" hidden="1">#REF!</definedName>
    <definedName name="BExIUD9YWYSNPBBI44AGCZQ6EL64" hidden="1">#REF!</definedName>
    <definedName name="BExIUG4ECSWRJ7DHE0QWSIJJ835P" hidden="1">#REF!</definedName>
    <definedName name="BExIUG9V2NT7DTIV6PSF24HV40U4" hidden="1">#REF!</definedName>
    <definedName name="BExIUHRT5EFYH6GCBHUU5IOJ1TVL" hidden="1">#REF!</definedName>
    <definedName name="BExIUJQ01FBPFPUPLKRW9LXUIV79" hidden="1">#REF!</definedName>
    <definedName name="BExIUKRP8BL9JA4UV4XYIRVN7PMZ" hidden="1">#REF!</definedName>
    <definedName name="BExIURYNBCD8WZ7HKTRF9X713MAF" hidden="1">#REF!</definedName>
    <definedName name="BExIUTB5OAAXYW0OFMP0PS40SPOB" hidden="1">#REF!</definedName>
    <definedName name="BExIUTREJPCP7VYNO1KJ3PG9HY6B" hidden="1">#REF!</definedName>
    <definedName name="BExIUUT2MHIOV6R3WHA0DPM1KBKY" hidden="1">#REF!</definedName>
    <definedName name="BExIUYPDT1AM6MWGWQS646PIZIWC" hidden="1">#REF!</definedName>
    <definedName name="BExIUZR659WR193OMUFHSYZGELIA" hidden="1">#REF!</definedName>
    <definedName name="BExIV0I2O9F8D1UK1SI8AEYR6U0A" hidden="1">#REF!</definedName>
    <definedName name="BExIV2LM38XPLRTWT0R44TMQ59E5" hidden="1">#REF!</definedName>
    <definedName name="BExIV3HY4S0YRV1F7XEMF2YHAR2I" hidden="1">#REF!</definedName>
    <definedName name="BExIV3Y9LFRORVIO8ZHE2GGBZL5F" hidden="1">#REF!</definedName>
    <definedName name="BExIV6HUZFRIFLXW2SICKGTAH1PV" hidden="1">#REF!</definedName>
    <definedName name="BExIV78WRARVB1SEPASAEJ54RIUF" hidden="1">#REF!</definedName>
    <definedName name="BExIV7E9CTKJ5DGUT7IQN88ZEWSY" hidden="1">#REF!</definedName>
    <definedName name="BExIVA8UAX7REFW3IN2N61ZUMONT" hidden="1">#REF!</definedName>
    <definedName name="BExIVC6WZMHRBRGIBUVX0CO2RK05" hidden="1">#REF!</definedName>
    <definedName name="BExIVCN587LDXHWX8I7JLLMCYU3O" hidden="1">#REF!</definedName>
    <definedName name="BExIVCSH0I2KE5JY3N152EQNKDIN" hidden="1">#REF!</definedName>
    <definedName name="BExIVCXWL6H5LD9DHDIA4F5U9TQL" hidden="1">#REF!</definedName>
    <definedName name="BExIVDZKOE0T1BUUJSN22WC4389J" hidden="1">#REF!</definedName>
    <definedName name="BExIVEL7J99WE1QFFP60BND95DEZ" hidden="1">#REF!</definedName>
    <definedName name="BExIVIBYG53ONR5WXIZS94D9KDYO" hidden="1">#REF!</definedName>
    <definedName name="BExIVL6KKPAJ79459SO0YUGO1SVZ" hidden="1">#REF!</definedName>
    <definedName name="BExIVMOIPSEWSIHIDDLOXESQ28A0" hidden="1">#REF!</definedName>
    <definedName name="BExIVNA29T8FXAXXLPZ8OCHHRMNP" hidden="1">#REF!</definedName>
    <definedName name="BExIVNKWDKJF88KAF78J7KYDFIGH" hidden="1">#REF!</definedName>
    <definedName name="BExIVNVNJX9BYDLC88NG09YF5XQ6" hidden="1">#REF!</definedName>
    <definedName name="BExIVQ4NZNE61JD214Y8JVJL6XLX" hidden="1">#REF!</definedName>
    <definedName name="BExIVQQ2KTOZJFM1CT91X7BF3ZAU" hidden="1">#REF!</definedName>
    <definedName name="BExIVQVKLMGSRYT1LFZH0KUIA4OR" hidden="1">#REF!</definedName>
    <definedName name="BExIVSIUXXRXMSIMA56GC5XL4OX6" hidden="1">#REF!</definedName>
    <definedName name="BExIVUMCL4KY32SKTEV1JHKSOYG0" hidden="1">#REF!</definedName>
    <definedName name="BExIVYTFI35KNR2XSA6N8OJYUTUR" hidden="1">#REF!</definedName>
    <definedName name="BExIW4IE1NZQFXGLD0Z3QR8P45Y1" hidden="1">#REF!</definedName>
    <definedName name="BExIWACVPINBTCKVITUDMA2MT5SO" hidden="1">#REF!</definedName>
    <definedName name="BExIWB3SY3WRIVIOF988DNNODBOA" hidden="1">#REF!</definedName>
    <definedName name="BExIWB99CG0H52LRD6QWPN4L6DV2" hidden="1">#REF!</definedName>
    <definedName name="BExIWFLN5H6UU1WK5QVOE0WF987T" hidden="1">#REF!</definedName>
    <definedName name="BExIWG1W7XP9DFYYSZAIOSHM0QLQ" hidden="1">#REF!</definedName>
    <definedName name="BExIWG1WM8CI95SGH21SRG23MLEZ" hidden="1">#REF!</definedName>
    <definedName name="BExIWGCNW7NKB3MGM2N8KTR05GTE" hidden="1">#REF!</definedName>
    <definedName name="BExIWGST0B769CKAKAXMUTEYFXF8" hidden="1">#REF!</definedName>
    <definedName name="BExIWH3KUK94B7833DD4TB0Y6KP9" hidden="1">#REF!</definedName>
    <definedName name="BExIWHEDR08HQD6PW5WK6EW5P9B6" hidden="1">#REF!</definedName>
    <definedName name="BExIWIR0EH06JHDBARGEMVG1KMP4" hidden="1">#REF!</definedName>
    <definedName name="BExIWKE9MGIDWORBI43AWTUNYFAN" hidden="1">#REF!</definedName>
    <definedName name="BExIWMHSLNMB7MIAEF7EZE1K78TB" hidden="1">#REF!</definedName>
    <definedName name="BExIWSHLUJLBU2D3HKAFLBZATZQZ" hidden="1">#REF!</definedName>
    <definedName name="BExIX0FEYZW6JRZ37CWBJTSPUL9D" hidden="1">#REF!</definedName>
    <definedName name="BExIX0VPSTRWB5VRKCFBH9APUZMQ" hidden="1">#REF!</definedName>
    <definedName name="BExIX34PM5DBTRHRQWP6PL6WIX88" hidden="1">#REF!</definedName>
    <definedName name="BExIX5831DIV1MXJ7A0AK9IHMS03" hidden="1">#REF!</definedName>
    <definedName name="BExIX5OAP9KSUE5SIZCW9P39Q4WE" hidden="1">#REF!</definedName>
    <definedName name="BExIX7H2UWT4WYZXFDIXFYBPHCXH" hidden="1">#REF!</definedName>
    <definedName name="BExIXGB9GJ2DK612SYYEYF4J4AG3" hidden="1">#REF!</definedName>
    <definedName name="BExIXGRJPVJMUDGSG7IHPXPNO69B" hidden="1">#REF!</definedName>
    <definedName name="BExIXGWU48LDPB9GZ43RQYPOIMTN" hidden="1">#REF!</definedName>
    <definedName name="BExIXJWRFYSRRYX5VFPAFG2W9M5D" hidden="1">#REF!</definedName>
    <definedName name="BExIXM5R87ZL3FHALWZXYCPHGX3E" hidden="1">#REF!</definedName>
    <definedName name="BExIXMGJCXFIRYURPR75OHVNEWUJ" hidden="1">#REF!</definedName>
    <definedName name="BExIXMWN2VUBXODYFLJZONR2MHJW" hidden="1">#REF!</definedName>
    <definedName name="BExIXPLRUYXPLN7Z0X6HWCPOTP3J" hidden="1">#REF!</definedName>
    <definedName name="BExIXS036ZCKT2Z8XZKLZ8PFWQGL" hidden="1">#REF!</definedName>
    <definedName name="BExIXSR4BSSAU1D5JL4ARDQ2G6WE" hidden="1">#REF!</definedName>
    <definedName name="BExIXY5CF9PFM0P40AZ4U51TMWV0" hidden="1">#REF!</definedName>
    <definedName name="BExIXZ70VA55W3HFA0ABZLM2C2AR" hidden="1">#REF!</definedName>
    <definedName name="BExIXZHSR0ZL2RAGBRSP45WULIV3" hidden="1">#REF!</definedName>
    <definedName name="BExIXZSLR3IYIBDKE9EDQ1WGYXZ5" hidden="1">#REF!</definedName>
    <definedName name="BExIY15334LEKDSZ1RBIFXUVWZ3A" hidden="1">#REF!</definedName>
    <definedName name="BExIY159HEAH1FM38N24O0WYMN6D" hidden="1">#REF!</definedName>
    <definedName name="BExIY1LBX1V02OYJ3EYEQDSKWJVQ" hidden="1">#REF!</definedName>
    <definedName name="BExIY2HPQDNHOG6F8P4WGX4XYL2Z" hidden="1">#REF!</definedName>
    <definedName name="BExIY3E2G8FK803A40OQLP1NPEJY" hidden="1">#REF!</definedName>
    <definedName name="BExIY3U7VFD9TQKPGHH5QCSJYXDZ" hidden="1">#REF!</definedName>
    <definedName name="BExIY4AGKFZ20FQWI9WWT3AD46Q4" hidden="1">#REF!</definedName>
    <definedName name="BExIY5HLBSXO1NXDGF4MLBEHPUR7" hidden="1">#REF!</definedName>
    <definedName name="BExIY6U8UUIN40P7JS9UUJXV2CU9" hidden="1">#REF!</definedName>
    <definedName name="BExIY6U9781TCBHS6I2L3D9GHPS9" hidden="1">#REF!</definedName>
    <definedName name="BExIY9ONYISQ5JD4P3UBFPGXRNHV" hidden="1">#REF!</definedName>
    <definedName name="BExIYA4RWL4DRFZWLKHMD4YTSRUB" hidden="1">#REF!</definedName>
    <definedName name="BExIYA4Y6STWJ25KE1FRSOYTKCEP" hidden="1">#REF!</definedName>
    <definedName name="BExIYBHF39658A2E6LXGYP5SH16J" hidden="1">#REF!</definedName>
    <definedName name="BExIYEXJBK8JDWIRSVV4RJSKZVV1" hidden="1">#REF!</definedName>
    <definedName name="BExIYFTXZEGZJ3C78FIXNTGGS9SD" hidden="1">#REF!</definedName>
    <definedName name="BExIYI2RH0K4225XO970K2IQ1E79" hidden="1">#REF!</definedName>
    <definedName name="BExIYMPZ0KS2KOJFQAUQJ77L7701" hidden="1">#REF!</definedName>
    <definedName name="BExIYP9Q6FV9T0R9G3UDKLS4TTYX" hidden="1">#REF!</definedName>
    <definedName name="BExIYWB7MT0RVQLFI7M5SCRLGHZL" hidden="1">#REF!</definedName>
    <definedName name="BExIYZGLDQ1TN7BIIN4RLDP31GIM" hidden="1">#REF!</definedName>
    <definedName name="BExIYZWO9LEKPU5GKMMJX6B3D9GZ" hidden="1">#REF!</definedName>
    <definedName name="BExIZ3NM87UFMEIE5V8SYC8WDCEH" hidden="1">#REF!</definedName>
    <definedName name="BExIZ4K0EZJK6PW3L8SVKTJFSWW9" hidden="1">#REF!</definedName>
    <definedName name="BExIZ5LPRN7PGBMKWL54UB1U1U0M" hidden="1">#REF!</definedName>
    <definedName name="BExIZ5WHD5CR5QERC15STKIF96IU" hidden="1">#REF!</definedName>
    <definedName name="BExIZ6YAGP4RAMPDBSDW5YL5PBOH" hidden="1">#REF!</definedName>
    <definedName name="BExIZAECOEZGBAO29QMV14E6XDIV" hidden="1">#REF!</definedName>
    <definedName name="BExIZBW8PYYP18B64ALS8ENL8OTM" hidden="1">#REF!</definedName>
    <definedName name="BExIZF6Y841VPWIO39TSDFR25ZG9" hidden="1">#REF!</definedName>
    <definedName name="BExIZHW1JPJYSZ2FH3VXU6H6WYK7" hidden="1">#REF!</definedName>
    <definedName name="BExIZKVXYD5O2JBU81F2UFJZLLSI" hidden="1">#REF!</definedName>
    <definedName name="BExIZLSBU9588WSJJQV0N066RKXG" hidden="1">#REF!</definedName>
    <definedName name="BExIZPZDHC8HGER83WHCZAHOX7LK" hidden="1">#REF!</definedName>
    <definedName name="BExIZWVJ0PWMT36X6BOZEAEANCDL" hidden="1">#REF!</definedName>
    <definedName name="BExIZY2PUZ0OF9YKK1B13IW0VS6G" hidden="1">#REF!</definedName>
    <definedName name="BExJ01O7DRLDN4E5JZLKVZ2PE4TO" hidden="1">#REF!</definedName>
    <definedName name="BExJ07NYUUUDKRFIVXGV3NZ4JHRP" hidden="1">#REF!</definedName>
    <definedName name="BExJ07YS7QAW9XYASZZGT83QQNR3" hidden="1">#REF!</definedName>
    <definedName name="BExJ08KBRR2XMWW3VZMPSQKXHZUH" hidden="1">#REF!</definedName>
    <definedName name="BExJ08V4QR9KRPJEMW734TVZBONF" hidden="1">#REF!</definedName>
    <definedName name="BExJ0AD2WHGH48GRDYX874GYMZT0" hidden="1">#REF!</definedName>
    <definedName name="BExJ0DYJWXGE7DA39PYL3WM05U9O" hidden="1">#REF!</definedName>
    <definedName name="BExJ0EUX37O7FY8RHVKQ2UYR2MCW" hidden="1">#REF!</definedName>
    <definedName name="BExJ0K93YXWUN6484714TQDR2JWB" hidden="1">#REF!</definedName>
    <definedName name="BExJ0MY8SY5J5V50H3UKE78ODTVB" hidden="1">#REF!</definedName>
    <definedName name="BExJ0VXXM6Z4PP0SG170QO24O63M" hidden="1">#REF!</definedName>
    <definedName name="BExJ0YC98G37ML4N8FLP8D95EFRF" hidden="1">#REF!</definedName>
    <definedName name="BExJ12JBE3H0FNBFHN1YJTMU3HEZ" hidden="1">#REF!</definedName>
    <definedName name="BExJ188AAOVESSKZXJGDHD8SSDQT" hidden="1">#REF!</definedName>
    <definedName name="BExKC7D5O7M179S4DWTS1VWFTBZJ" hidden="1">#REF!</definedName>
    <definedName name="BExKCC5TVA8RUUXYMPQP5J6WOPQF" hidden="1">#REF!</definedName>
    <definedName name="BExKCDYKAEV45AFXHVHZZ62E5BM3" hidden="1">#REF!</definedName>
    <definedName name="BExKCXQNTW8D02AFLQZSZ2QMQ692" hidden="1">#REF!</definedName>
    <definedName name="BExKDABUE978MH2I37G4XYD2E3TW" hidden="1">#REF!</definedName>
    <definedName name="BExKDF4GJI40QC48KBDBO04OMYN8" hidden="1">#REF!</definedName>
    <definedName name="BExKDKO0W4AGQO1V7K6Q4VM750FT" hidden="1">#REF!</definedName>
    <definedName name="BExKDLF10G7W77J87QWH3ZGLUCLW" hidden="1">#REF!</definedName>
    <definedName name="BExKDN7SKRC351CABADYQQ3XXZW5" hidden="1">#REF!</definedName>
    <definedName name="BExKDP0IZVZ5PI4HWYLWGU3OPFXD" hidden="1">#REF!</definedName>
    <definedName name="BExKDQIGVDHAWMW40OKWAAULD9XA" hidden="1">#REF!</definedName>
    <definedName name="BExKDXPFVOJM07BU3Y4DW37O1QGT" localSheetId="2" hidden="1">Cal [0]!YTD Retail sales [0]!vs #REF!</definedName>
    <definedName name="BExKDXPFVOJM07BU3Y4DW37O1QGT" localSheetId="9" hidden="1">#N/A</definedName>
    <definedName name="BExKDXPFVOJM07BU3Y4DW37O1QGT" localSheetId="5" hidden="1">Cal [0]!YTD Retail sales [0]!vs #REF!</definedName>
    <definedName name="BExKDXPFVOJM07BU3Y4DW37O1QGT" localSheetId="7" hidden="1">Cal [0]!YTD Retail sales [0]!vs #REF!</definedName>
    <definedName name="BExKDXPFVOJM07BU3Y4DW37O1QGT" hidden="1">Cal [0]!YTD Retail sales [0]!vs #REF!</definedName>
    <definedName name="BExKE1AWGJSIF2TTW251VXLX9T43" hidden="1">#REF!</definedName>
    <definedName name="BExKE2SU8U2ZPE8I0A4H3WQT64AR" hidden="1">#REF!</definedName>
    <definedName name="BExKE3EG00M94Y2CZ91PFV055UVW" hidden="1">#REF!</definedName>
    <definedName name="BExKE4LLDS4DJFTMI85OH8TS5PLR" hidden="1">#REF!</definedName>
    <definedName name="BExKEESFIFY74FCOEUIP7MZSKUML" hidden="1">#REF!</definedName>
    <definedName name="BExKEEXRR5WAIBXR1L7P191M3T6P" hidden="1">#REF!</definedName>
    <definedName name="BExKEFE0I3MT6ZLC4T1L9465HKTN" hidden="1">#REF!</definedName>
    <definedName name="BExKEK6O5BVJP4VY02FY7JNAZ6BT" hidden="1">#REF!</definedName>
    <definedName name="BExKEKXK6E6QX339ELPXDIRZSJE0" hidden="1">#REF!</definedName>
    <definedName name="BExKEOOIBMP7N8033EY2CJYCBX6H" hidden="1">#REF!</definedName>
    <definedName name="BExKEOZA8VBMY8QACVAT7HUVRCP4" hidden="1">#REF!</definedName>
    <definedName name="BExKEOZBH90XM3FEKNT7I48M8U4V" hidden="1">#REF!</definedName>
    <definedName name="BExKEPKW2EC7HJV3T1W6QQRMRQCO" hidden="1">#REF!</definedName>
    <definedName name="BExKETX89LWJ5J4JZ65U0EV7CGCQ" hidden="1">#REF!</definedName>
    <definedName name="BExKEUDHZYPOJAKEBNNRCZ17CBJN" hidden="1">#REF!</definedName>
    <definedName name="BExKEW0RR5LA3VC46A2BEOOMQE56" hidden="1">#REF!</definedName>
    <definedName name="BExKEY9RJU4P8VRY0094G87NALXV" hidden="1">#REF!</definedName>
    <definedName name="BExKEZ0NDUY02B88T54MTJ0J3O8X" hidden="1">#REF!</definedName>
    <definedName name="BExKEZRPRHGXYTKKHOR34Z07VHCN" hidden="1">#REF!</definedName>
    <definedName name="BExKF1EZRF98LCESVDZ9JWPZMSDL" hidden="1">#REF!</definedName>
    <definedName name="BExKF3IHCOYDZMY0GKQH5N3GLJ5Z" hidden="1">#REF!</definedName>
    <definedName name="BExKF4KBQJKNN3ZA0XZVOGXZB0VI" hidden="1">#REF!</definedName>
    <definedName name="BExKF7ESOKQE5B0G6HG5JCKYOB6U" hidden="1">#REF!</definedName>
    <definedName name="BExKFA3VI1CZK21SM0N3LZWT9LA1" hidden="1">#REF!</definedName>
    <definedName name="BExKFBLTZXE1EH5KA35VV4DEJHET" hidden="1">#REF!</definedName>
    <definedName name="BExKFEAX07R8AWRA8NYHPBSWGV08" hidden="1">#REF!</definedName>
    <definedName name="BExKFINBFV5J2NFRCL4YUO3YF0ZE" hidden="1">#REF!</definedName>
    <definedName name="BExKFISRBFACTAMJSALEYMY66F6X" hidden="1">#REF!</definedName>
    <definedName name="BExKFL1SSX0G3GYFQGPB483LEKJ8" hidden="1">#REF!</definedName>
    <definedName name="BExKFME8SIEU6UHAM1EH0GZT63LQ" hidden="1">#REF!</definedName>
    <definedName name="BExKFNLFPYQ3GQ4JY820U92IEIQ6" hidden="1">#REF!</definedName>
    <definedName name="BExKFOSK5DJ151C4E8544UWMYTOC" hidden="1">#REF!</definedName>
    <definedName name="BExKFSOU63SZHCQZ6G42Z8WQ9OXB" hidden="1">#REF!</definedName>
    <definedName name="BExKFTFQOVN7F1ZWHJSYL0D5BMQP" hidden="1">#REF!</definedName>
    <definedName name="BExKFV36E4ELAQA6H9WWICG25YJ0" hidden="1">#REF!</definedName>
    <definedName name="BExKFYDUK1JJX1ZRXSRM4V0EEETV" hidden="1">#REF!</definedName>
    <definedName name="BExKFYJC4EVEV54F82K6VKP7Q3OU" hidden="1">#REF!</definedName>
    <definedName name="BExKG0BWW5MJPRH8LH0LR60WVYJS" hidden="1">#REF!</definedName>
    <definedName name="BExKG1DQ5956KBPA7Z9NI9KGICKF" hidden="1">#REF!</definedName>
    <definedName name="BExKG486I5V300OYB5RPCYQ93LIJ" hidden="1">#REF!</definedName>
    <definedName name="BExKG4IYHBKQQ8J8FN10GB2IKO33" hidden="1">#REF!</definedName>
    <definedName name="BExKG66E6KDBWETRPKTQHNG8WCQB" hidden="1">#REF!</definedName>
    <definedName name="BExKG89W5HMZ7UXIOOKOXV64DA21" hidden="1">#REF!</definedName>
    <definedName name="BExKGAYZXILA0F7LGLOTCN60OW1T" hidden="1">#REF!</definedName>
    <definedName name="BExKGCGXYRGQYJ3VTAOCTUM2HLDL" hidden="1">#REF!</definedName>
    <definedName name="BExKGCGZ1DSCT4JPTU5J9UFOPIYQ" hidden="1">#REF!</definedName>
    <definedName name="BExKGF0L44S78D33WMQ1A75TRKB9" hidden="1">#REF!</definedName>
    <definedName name="BExKGFRN31B3G20LMQ4LRF879J68" hidden="1">#REF!</definedName>
    <definedName name="BExKGHV7C3UOQX4U9PGT1CDC06FD" hidden="1">#REF!</definedName>
    <definedName name="BExKGI0IC8EFITE4OH5DG84WM7MI" hidden="1">#REF!</definedName>
    <definedName name="BExKGJD3U3ADZILP20U3EURP0UQP" hidden="1">#REF!</definedName>
    <definedName name="BExKGN9D9WRNEA69Q51T1DRP43LN" hidden="1">#REF!</definedName>
    <definedName name="BExKGNK5YGKP0YHHTAAOV17Z9EIM" hidden="1">#REF!</definedName>
    <definedName name="BExKGQK1V6YE7KB1GFVX6ACUR557" hidden="1">#REF!</definedName>
    <definedName name="BExKGRLQGBQX6G34NA2XKFXP5WFQ" hidden="1">#REF!</definedName>
    <definedName name="BExKGT3P3Z62Q125A54PM8OWZTJF" hidden="1">#REF!</definedName>
    <definedName name="BExKGUR585N70Y0J8Y00O4YGQK2B" hidden="1">#REF!</definedName>
    <definedName name="BExKGV77YH9YXIQTRKK2331QGYKF" hidden="1">#REF!</definedName>
    <definedName name="BExKGWZZHALDST1BTBEMYIXLXR6X" hidden="1">#REF!</definedName>
    <definedName name="BExKGX5FCN273ZRDS7M3ML6FYZUG" hidden="1">#REF!</definedName>
    <definedName name="BExKH2E5LPMT3UQF3BC4XZ4M1MXS" hidden="1">#REF!</definedName>
    <definedName name="BExKH3FTZ5VGTB86W9M4AB39R0G8" hidden="1">#REF!</definedName>
    <definedName name="BExKH3FV5U5O6XZM7STS3NZKQFGJ" hidden="1">#REF!</definedName>
    <definedName name="BExKH58SP1VV2ZT1D4BKWRMUEJHE" hidden="1">#REF!</definedName>
    <definedName name="BExKH76T2R5WDBOH5UIKU3QQZJOY" hidden="1">#REF!</definedName>
    <definedName name="BExKH7XOZZ6VUWQU0DBX5XT5UUWC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K839NNDD7U9PNZ37U3QQU3N" hidden="1">#REF!</definedName>
    <definedName name="BExKHMH2ZKDA5VTYFXIN62VQ4G6K" hidden="1">#REF!</definedName>
    <definedName name="BExKHPM9XA0ADDK7TUR0N38EXWEP" hidden="1">#REF!</definedName>
    <definedName name="BExKHRF1JAJOUJP0HOQ0WB5NGCZB" hidden="1">#REF!</definedName>
    <definedName name="BExKHTIKG56MQS9EESQGDILYQE8O" hidden="1">#REF!</definedName>
    <definedName name="BExKHTYTOD323FWLH32PYZ92A8QF" hidden="1">#REF!</definedName>
    <definedName name="BExKHVGQYIFZ4FV6TZ50ZTK1CMX9" hidden="1">#REF!</definedName>
    <definedName name="BExKHWT9UG0JVHM6IDZVSKWBPR77" hidden="1">#REF!</definedName>
    <definedName name="BExKHYLZP377XU5P36HOGQTJB104" hidden="1">#REF!</definedName>
    <definedName name="BExKHZT5ESUVZQ0WUJF2VWXIXEZH" hidden="1">#REF!</definedName>
    <definedName name="BExKI2CY7ROY9DBLR6JJE1RNUG4I" hidden="1">#REF!</definedName>
    <definedName name="BExKI3EM0B6GBSHO7ZACDFWULP7Q" hidden="1">#REF!</definedName>
    <definedName name="BExKI4076KXCDE5KXL79KT36OKLO" hidden="1">#REF!</definedName>
    <definedName name="BExKI4WKBDDXW7UO9YZXFYO6UVHF" hidden="1">#REF!</definedName>
    <definedName name="BExKI6K0DMQ3STC7QJSA51JJN9TG" hidden="1">#REF!</definedName>
    <definedName name="BExKI7LO70WYISR7Q0Y1ZDWO9M3B" hidden="1">#REF!</definedName>
    <definedName name="BExKI8NDBD0NN6SWSBPU3ASHCMXP" localSheetId="2" hidden="1">Cal [0]!YTD Retail sales [0]!vs #REF!</definedName>
    <definedName name="BExKI8NDBD0NN6SWSBPU3ASHCMXP" localSheetId="9" hidden="1">#N/A</definedName>
    <definedName name="BExKI8NDBD0NN6SWSBPU3ASHCMXP" localSheetId="5" hidden="1">Cal [0]!YTD Retail sales [0]!vs #REF!</definedName>
    <definedName name="BExKI8NDBD0NN6SWSBPU3ASHCMXP" localSheetId="7" hidden="1">Cal [0]!YTD Retail sales [0]!vs #REF!</definedName>
    <definedName name="BExKI8NDBD0NN6SWSBPU3ASHCMXP" hidden="1">Cal [0]!YTD Retail sales [0]!vs #REF!</definedName>
    <definedName name="BExKIAG23DWSLDT30S6CWXDK5O18" hidden="1">#REF!</definedName>
    <definedName name="BExKICEB4FRBBVR179APQUAT700R" hidden="1">#REF!</definedName>
    <definedName name="BExKIGQV6TXIZG039HBOJU62WP2U" hidden="1">#REF!</definedName>
    <definedName name="BExKIH6YLOY1I470DLP2ASDKQH2L" hidden="1">#REF!</definedName>
    <definedName name="BExKIJL9JU1JTRCRZTNMMJ68RAZ3" hidden="1">#REF!</definedName>
    <definedName name="BExKILE008SF3KTAN8WML3XKI1NZ" hidden="1">#REF!</definedName>
    <definedName name="BExKINSBB6RS7I489QHMCOMU4Z2X" hidden="1">#REF!</definedName>
    <definedName name="BExKIT6I8MG5XM3A2A2JUAV2GIMB" hidden="1">#REF!</definedName>
    <definedName name="BExKIU87ZKSOC2DYZWFK6SAK9I8E" hidden="1">#REF!</definedName>
    <definedName name="BExKIXZ6HM87AGOHPB6JMD2LJY33" hidden="1">#REF!</definedName>
    <definedName name="BExKIZH31Y4W8OU6T0ATBIS2P6U4" hidden="1">#REF!</definedName>
    <definedName name="BExKJ3YYOYAEN49T5R4YT2LJECZD" hidden="1">#REF!</definedName>
    <definedName name="BExKJ449HLYX2DJ9UF0H9GTPSQ73" hidden="1">#REF!</definedName>
    <definedName name="BExKJ4KJTILHQC238O73SRMKQ6MF" hidden="1">#REF!</definedName>
    <definedName name="BExKJ62GHH40GS0FW5APSA0L08J0" hidden="1">#REF!</definedName>
    <definedName name="BExKJ7EYF9N88HO45OKK375A39IW" hidden="1">#REF!</definedName>
    <definedName name="BExKJ8WX3RSVLKVQELV284FZZARU" hidden="1">#REF!</definedName>
    <definedName name="BExKJ97OTR96H7G4JYFCWOOJMQ3B" hidden="1">#REF!</definedName>
    <definedName name="BExKJ9T9KG9AI91PA535P4KFTUX0" hidden="1">#REF!</definedName>
    <definedName name="BExKJBB77EIK8T6WVDD6H8JYM1VD" hidden="1">#REF!</definedName>
    <definedName name="BExKJELX2RUC8UEC56IZPYYZXHA7" hidden="1">#REF!</definedName>
    <definedName name="BExKJGPFFZSLNS14QESB7HVM23HU" hidden="1">#REF!</definedName>
    <definedName name="BExKJINMXS61G2TZEXCJAWVV4F57" hidden="1">#REF!</definedName>
    <definedName name="BExKJK5ME8KB7HA0180L7OUZDDGV" hidden="1">#REF!</definedName>
    <definedName name="BExKJKR7NA76GGG2MSN60PKIFVR1" hidden="1">#REF!</definedName>
    <definedName name="BExKJMEFXK3VH3MUAU1R8O5FTB52" hidden="1">#REF!</definedName>
    <definedName name="BExKJN5IF0VMDILJ5K8ZENF2QYV1" hidden="1">#REF!</definedName>
    <definedName name="BExKJP90BLNWGN5IL72VBYUOF6WF" hidden="1">#REF!</definedName>
    <definedName name="BExKJP91NTMWH6FQ24RDO3O3VOGC" hidden="1">#REF!</definedName>
    <definedName name="BExKJPP51TX89JKPKC3N16CTAGQE" hidden="1">#REF!</definedName>
    <definedName name="BExKJTAMH7LMYQ9PTZN7SNZJ1OAJ" hidden="1">#REF!</definedName>
    <definedName name="BExKJUSJPFUIK20FTVAFJWR2OUYX" hidden="1">#REF!</definedName>
    <definedName name="BExKJWLAD3PK8BOJPWWJ5QXQ3PB4" hidden="1">#REF!</definedName>
    <definedName name="BExKJXHNSRWDDRKV5SGFTURASI15" hidden="1">#REF!</definedName>
    <definedName name="BExKK3XKDQYXMF1WK7H7TOYSW449" hidden="1">#REF!</definedName>
    <definedName name="BExKK5FIRL28XD1JPKMQSBJQW0L5" hidden="1">#REF!</definedName>
    <definedName name="BExKK8VP5RS3D0UXZVKA37C4SYBP" hidden="1">#REF!</definedName>
    <definedName name="BExKKC0WJ269K63SRXNZXRASNY6W" hidden="1">#REF!</definedName>
    <definedName name="BExKKDITIR6BIJQC88ATHLGG4E62" hidden="1">#REF!</definedName>
    <definedName name="BExKKDOBGS2URGRW0I71RMM1LAF0" hidden="1">#REF!</definedName>
    <definedName name="BExKKFX5YGBXR9XG0QJQP8ZU45WM" hidden="1">#REF!</definedName>
    <definedName name="BExKKIM9NPF6B3SPMPIQB27HQME4" hidden="1">#REF!</definedName>
    <definedName name="BExKKIX1BCBQ4R3K41QD8NTV0OV0" hidden="1">#REF!</definedName>
    <definedName name="BExKKIX1HJ31DGC0DVCJ6WULPE3N" hidden="1">#REF!</definedName>
    <definedName name="BExKKNKBWEN1D50RS8RNP6UK27ZB" hidden="1">#REF!</definedName>
    <definedName name="BExKKPD4HMLWC65DVQIXYON04L4W" hidden="1">#REF!</definedName>
    <definedName name="BExKKQ3ZWADYV03YHMXDOAMU90EB" hidden="1">#REF!</definedName>
    <definedName name="BExKKTPFLSH4FMR3V0SA3OMIY6QC" hidden="1">#REF!</definedName>
    <definedName name="BExKKTUSTXIFXOV8Y575SVGRJFN2" hidden="1">#REF!</definedName>
    <definedName name="BExKKUGD2HMJWQEYZ8H3X1BMXFS9" hidden="1">#REF!</definedName>
    <definedName name="BExKKVI7HU16WB2E1UIJJ2ZLHJXR" hidden="1">#REF!</definedName>
    <definedName name="BExKKVNOSTDW09NC9X3LJHNPC9L6" hidden="1">#REF!</definedName>
    <definedName name="BExKKX05KCZZZPKOR1NE5A8RGVT4" hidden="1">#REF!</definedName>
    <definedName name="BExKKXR1BTO3DKI3KXZ1R42XI7OA" hidden="1">#REF!</definedName>
    <definedName name="BExKKY7AOIVP0J3SUY7KR38BS4DI" hidden="1">#REF!</definedName>
    <definedName name="BExKKYI3N3OBAE285WINHB7YSDBR" hidden="1">#REF!</definedName>
    <definedName name="BExKL2UNGJ9X3SGSPL7EZ54E989Z" hidden="1">#REF!</definedName>
    <definedName name="BExKL9W3QNI99O9K4VBXWPAXWP8N" hidden="1">#REF!</definedName>
    <definedName name="BExKLD6S9L66QYREYHBE5J44OK7X" hidden="1">#REF!</definedName>
    <definedName name="BExKLD6SIZ5CQKAIIB8LP1BXGP7U" hidden="1">#REF!</definedName>
    <definedName name="BExKLDMVX732XGIAXFGTYN5BI6HF" hidden="1">#REF!</definedName>
    <definedName name="BExKLEZK32L28GYJWVO63BZ5E1JD" hidden="1">#REF!</definedName>
    <definedName name="BExKLFVW6QGPQ3J6SHEMY0J5O54K" hidden="1">#REF!</definedName>
    <definedName name="BExKLFVWJ404X1ALF3XBVCUXSU24" hidden="1">#REF!</definedName>
    <definedName name="BExKLIL1F91B3KLPLD0WACFVDJPV" hidden="1">#REF!</definedName>
    <definedName name="BExKLJ6L5O8Z7W39E8SI37MD4ZCB" hidden="1">#REF!</definedName>
    <definedName name="BExKLJXGVN476WHRXJ7QK3B858UC" hidden="1">#REF!</definedName>
    <definedName name="BExKLLKVVHT06LA55JB2FC871DC5" hidden="1">#REF!</definedName>
    <definedName name="BExKLMMKQ0KBGWNREZ17TF13D1KO" hidden="1">#REF!</definedName>
    <definedName name="BExKLQOB35RNIE7QJJ4Z0GXN3D7K" hidden="1">#REF!</definedName>
    <definedName name="BExKLRKP3YF4NME6QTWEN9TCOO3Y" hidden="1">#REF!</definedName>
    <definedName name="BExKLV0OV4IKS0Q3I2ITIZTXWA6O" hidden="1">#REF!</definedName>
    <definedName name="BExKLX9OMBBYVWIW46LXNHXXIOAO" hidden="1">#REF!</definedName>
    <definedName name="BExKM0KDV2FJHBPONLFS33PRZ7QT" hidden="1">#REF!</definedName>
    <definedName name="BExKM2YO7VG0609A0SF1HSW446XO" hidden="1">#REF!</definedName>
    <definedName name="BExKM341RJ9L6Y7UWSFS6EO6WZAX" hidden="1">#REF!</definedName>
    <definedName name="BExKM7LVD50HR2T0UCJHGZ3PO48F" hidden="1">#REF!</definedName>
    <definedName name="BExKM8YHYONH9ZE6ZQDDRWR55COI" hidden="1">#REF!</definedName>
    <definedName name="BExKMALQRB4BY0D4W0DDG0ZSMFJT" hidden="1">#REF!</definedName>
    <definedName name="BExKMB209K327X8YWCFXDL6OIYQU" hidden="1">#REF!</definedName>
    <definedName name="BExKMBCSF48479E5CH0J68H5CLDW" hidden="1">#REF!</definedName>
    <definedName name="BExKMCPBAEPWRZZWA118XGOCCEKD" hidden="1">#REF!</definedName>
    <definedName name="BExKME777P3D0BJT2PELJENK03C2" hidden="1">#REF!</definedName>
    <definedName name="BExKMIJRM1FL0SOCLICMX9SHC0ZF" hidden="1">#REF!</definedName>
    <definedName name="BExKMMQNSCSO9CFEAYCT9APZS8F6" hidden="1">#REF!</definedName>
    <definedName name="BExKMOOVF9IBX9RGR6Q4YA29TELK" hidden="1">#REF!</definedName>
    <definedName name="BExKMUJ7X0HYZAVM5DNBE7X1WPZ4" hidden="1">#REF!</definedName>
    <definedName name="BExKMWBX4EH3EYJ07UFEM08NB40Z" hidden="1">#REF!</definedName>
    <definedName name="BExKMYFGQ049291JAQ1UOK2E2C7M" hidden="1">#REF!</definedName>
    <definedName name="BExKMYVOQ9OFZ73EBE41IFI5RXSH" hidden="1">#REF!</definedName>
    <definedName name="BExKMZ111JRF92MX7WV5EVZLS02G" hidden="1">#REF!</definedName>
    <definedName name="BExKN2H60QNF0W998JYNBO0Z82B7" hidden="1">#REF!</definedName>
    <definedName name="BExKN62OCZ8YT88IBI56D0VGJFEN" hidden="1">#REF!</definedName>
    <definedName name="BExKNBGV2IR3S7M0BX4810KZB4V3" hidden="1">#REF!</definedName>
    <definedName name="BExKNC7T0PSM4L9W6QLM8J6NU7F1" hidden="1">#REF!</definedName>
    <definedName name="BExKNCTBZTSY3MO42VU5PLV6YUHZ" hidden="1">#REF!</definedName>
    <definedName name="BExKNCTE0STOEDI4X1UR6FGQZ2CC" hidden="1">#REF!</definedName>
    <definedName name="BExKNFNXY78KW771DZ2ZTIQ17I2G" hidden="1">#REF!</definedName>
    <definedName name="BExKNGV2YY749C42AQ2T9QNIE5C3" hidden="1">#REF!</definedName>
    <definedName name="BExKNM9BF0A6KYHNVTUVKNMF9VT3" hidden="1">#REF!</definedName>
    <definedName name="BExKNQAVRYSHX2E55RPRCS28S08B" hidden="1">#REF!</definedName>
    <definedName name="BExKNRSV57YWS3O7XEOSN999ZHI9" hidden="1">#REF!</definedName>
    <definedName name="BExKNS8XWM028435XLJXZNMMTC2P" hidden="1">#REF!</definedName>
    <definedName name="BExKNV8UOHVWEHDJWI2WMJ9X6QHZ" hidden="1">#REF!</definedName>
    <definedName name="BExKNW5714DW0BPZ22SYTZ2E93LO" hidden="1">#REF!</definedName>
    <definedName name="BExKNWLFMQ3TXHK0AYXGXWPWVRHZ" hidden="1">#REF!</definedName>
    <definedName name="BExKNZLD7UATC1MYRNJD8H2NH4KU" hidden="1">#REF!</definedName>
    <definedName name="BExKNZQTT05GAH32KTA3XLO7M00B" hidden="1">#REF!</definedName>
    <definedName name="BExKNZQUKQQG2Y97R74G4O4BJP1L" hidden="1">#REF!</definedName>
    <definedName name="BExKO06X0EAD3ABEG1E8PWLDWHBA" hidden="1">#REF!</definedName>
    <definedName name="BExKO0HQZOA95A6AUUMAE4IB85GC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73378WMJZ7KDET8SLYGYWBQ" hidden="1">#REF!</definedName>
    <definedName name="BExKO9MQ8RY166QMWZODYKB0H587" hidden="1">#REF!</definedName>
    <definedName name="BExKOA8BDRNU15X9GDIXO25Z2C4Z" hidden="1">#REF!</definedName>
    <definedName name="BExKOBKXTC6YE1XZDHXYJDCJ85CM" hidden="1">#REF!</definedName>
    <definedName name="BExKODIZGWW2EQD0FEYW6WK6XLCM" hidden="1">#REF!</definedName>
    <definedName name="BExKOH4HWS3GA7VM1CM7U1XBK78Z" hidden="1">#REF!</definedName>
    <definedName name="BExKOJ7ZE7IYGDX8OVWU9HNF3JHI" hidden="1">#REF!</definedName>
    <definedName name="BExKOJTRQHJ549PPX2SRI10QWFHZ" hidden="1">#REF!</definedName>
    <definedName name="BExKONF291975WBNH9X7VE4KV8CI" hidden="1">#REF!</definedName>
    <definedName name="BExKOPO2HPWVQGAKW8LOZMPIDEFG" hidden="1">#REF!</definedName>
    <definedName name="BExKOSNZ24WWG2LZYKCA5ONWY9HL" hidden="1">#REF!</definedName>
    <definedName name="BExKOVNVSBCA4GA458F9GF1SI02M" hidden="1">#REF!</definedName>
    <definedName name="BExKOYNQLSD7RHWOWHZIEMP2B121" hidden="1">#REF!</definedName>
    <definedName name="BExKP1CU8OZP3XNBBF455E4PKHWF" hidden="1">#REF!</definedName>
    <definedName name="BExKP3045FJJ4458N52YPRRTU8PP" hidden="1">#REF!</definedName>
    <definedName name="BExKP8JTBCJKQB2HSE2Z6CIZ0ANG" hidden="1">#REF!</definedName>
    <definedName name="BExKP8ZXFDWWTKX384Y9X1JU7XPU" hidden="1">#REF!</definedName>
    <definedName name="BExKP9QYOOONIJ4VKR50T218B68L" hidden="1">#REF!</definedName>
    <definedName name="BExKPEE4MFAL7W88I85QBBRB3AQM" hidden="1">#REF!</definedName>
    <definedName name="BExKPEZP0QTKOTLIMMIFSVTHQEEK" hidden="1">#REF!</definedName>
    <definedName name="BExKPHOU1D69RJRPL5QFPPFX6S1W" hidden="1">#REF!</definedName>
    <definedName name="BExKPIL6L15PO908OHDLE5RZ9O0L" hidden="1">#REF!</definedName>
    <definedName name="BExKPJHKMGV1KQBO5J8ZTF4SGCQD" hidden="1">#REF!</definedName>
    <definedName name="BExKPKZHNFWV65C9VEZI1RE47U9F" hidden="1">#REF!</definedName>
    <definedName name="BExKPLQJHNG5BRDTACVNB8PXXOOV" hidden="1">#REF!</definedName>
    <definedName name="BExKPLQJX0HJ8OTXBXH9IC9J2V0W" hidden="1">#REF!</definedName>
    <definedName name="BExKPN8C7GN36ZJZHLOB74LU6KT0" hidden="1">#REF!</definedName>
    <definedName name="BExKPQ88K74GUHYXZOQ9O1WS15XV" hidden="1">#REF!</definedName>
    <definedName name="BExKPRFDY6BPH6CJIT7GPLWQYJF8" hidden="1">#REF!</definedName>
    <definedName name="BExKPSML9PL5U324VA1E35FKNJ6B" hidden="1">#REF!</definedName>
    <definedName name="BExKPTTP9JOUSCJS7PNYVHE58JC5" hidden="1">#REF!</definedName>
    <definedName name="BExKPX9VZ1J5021Q98K60HMPJU58" hidden="1">#REF!</definedName>
    <definedName name="BExKPZYY7LDCVE21MUZ5736WFL5C" hidden="1">#REF!</definedName>
    <definedName name="BExKQ09SXYVEPXGTBPSVDZ3RRM9O" hidden="1">#REF!</definedName>
    <definedName name="BExKQ8T7LPI53L85B5YDWWOS2U2G" hidden="1">#REF!</definedName>
    <definedName name="BExKQF9427ANRGY75LRNH4D5NX75" hidden="1">#REF!</definedName>
    <definedName name="BExKQJGAAWNM3NT19E9I0CQDBTU0" hidden="1">#REF!</definedName>
    <definedName name="BExKQKCOE1SBROTTAZX4WLPU5CHT" hidden="1">#REF!</definedName>
    <definedName name="BExKQM5GJ1ZN5REKFE7YVBQ0KXWF" hidden="1">#REF!</definedName>
    <definedName name="BExKQOEA7HV9U5DH9C8JXFD62EKH" hidden="1">#REF!</definedName>
    <definedName name="BExKQQ71278061G7ZFYGPWOMOMY2" hidden="1">#REF!</definedName>
    <definedName name="BExKQQCBG4WXRH1OJBNIG5GLIL2Y" hidden="1">#REF!</definedName>
    <definedName name="BExKQTXRG3ECU8NT47UR7643LO5G" hidden="1">#REF!</definedName>
    <definedName name="BExKQVL7GUYNSESSJ54TP7OTYP3I" hidden="1">#REF!</definedName>
    <definedName name="BExKQVL7HPOIZ4FHANDFMVOJLEPR" hidden="1">#REF!</definedName>
    <definedName name="BExKQYAAXSHHV6MUNB0NUE7EIQES" hidden="1">#REF!</definedName>
    <definedName name="BExKR031WZ5W3Q5G99J629SW9NTI" hidden="1">#REF!</definedName>
    <definedName name="BExKR0ONJODUUDKJN8J7AMEZ786K" hidden="1">#REF!</definedName>
    <definedName name="BExKR32XG1WY77WDT8KW9FJPGQTU" hidden="1">#REF!</definedName>
    <definedName name="BExKR5H90TAQNXU087WCKNTIM03Z" hidden="1">#REF!</definedName>
    <definedName name="BExKR6DO2IT2DI8BBKEON0ZFAE27" hidden="1">#REF!</definedName>
    <definedName name="BExKR6J4JF21JTZMPLP7MV9UJKKD" hidden="1">#REF!</definedName>
    <definedName name="BExKR8BOQGQRRUBHT889UR8K9ZO8" hidden="1">#REF!</definedName>
    <definedName name="BExKR8RZSEHW184G0Z56B4EGNU72" hidden="1">#REF!</definedName>
    <definedName name="BExKR8X932TOKEKROJQ5YWXKYT72" hidden="1">#REF!</definedName>
    <definedName name="BExKRB6APWLS9CBDC9EVEKLYZP89" hidden="1">#REF!</definedName>
    <definedName name="BExKRDKLFQ5KPT1U7HBOD2875RDF" hidden="1">#REF!</definedName>
    <definedName name="BExKRGF0XHDU8HKBVDRIY8XNR8WY" hidden="1">#REF!</definedName>
    <definedName name="BExKRK5ZDLPLBQ376T6TOUO6UVE7" hidden="1">#REF!</definedName>
    <definedName name="BExKRKM2LUL8GA34ZO1EHUMDJ43S" hidden="1">#REF!</definedName>
    <definedName name="BExKRMPL2P2ZYBVG65YWN2R5OUD7" hidden="1">#REF!</definedName>
    <definedName name="BExKRNRGQUKM5RENWKJRK9NNBKRN" hidden="1">#REF!</definedName>
    <definedName name="BExKRO27MBKD8DLOFZAW2NFLZGQU" hidden="1">#REF!</definedName>
    <definedName name="BExKRONSIKCM1UMFM15X940DWRL4" hidden="1">#REF!</definedName>
    <definedName name="BExKRRYHOYYBHO6DZW13AFAF2FB1" hidden="1">#REF!</definedName>
    <definedName name="BExKRSELZ74EME2420182GD360PV" hidden="1">#REF!</definedName>
    <definedName name="BExKRTGGZ0WP2OCZ6D047ZDAN3N6" hidden="1">#REF!</definedName>
    <definedName name="BExKRVUSQ6PA7ZYQSTEQL3X7PB9P" hidden="1">#REF!</definedName>
    <definedName name="BExKRX79381LLT3DI4ZOBJL9FDV9" hidden="1">#REF!</definedName>
    <definedName name="BExKRY3KZ7F7RB2KH8HXSQ85IEQO" hidden="1">#REF!</definedName>
    <definedName name="BExKRY93DVGHZ96JCDD3I1ZBTN21" hidden="1">#REF!</definedName>
    <definedName name="BExKRZ5G87I4H8P53AZRSCUMZE5R" hidden="1">#REF!</definedName>
    <definedName name="BExKS1JRTTM0HFLTADPA1FG6DR4N" hidden="1">#REF!</definedName>
    <definedName name="BExKS4UGR1XDDL2VDYM47HQUKLK4" hidden="1">#REF!</definedName>
    <definedName name="BExKS6CEJZ94044D0ACS4V3Z2ZPQ" hidden="1">#REF!</definedName>
    <definedName name="BExKS91HTVAK7IOU5BJAJLWZ205V" hidden="1">#REF!</definedName>
    <definedName name="BExKSA37DZTCK6H13HPIKR0ZFVL8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L6FJNZ9FTYAATW0V0T62O4R" hidden="1">#REF!</definedName>
    <definedName name="BExKSQ9THVTLS2NHTZ1JPNAL0ZEJ" hidden="1">#REF!</definedName>
    <definedName name="BExKSR0PYB558S02Q5C03Y2R88HT" hidden="1">#REF!</definedName>
    <definedName name="BExKSU0MKNAVZYYPKCYTZDWQX4R8" hidden="1">#REF!</definedName>
    <definedName name="BExKSVO14PL88POHVFJZDL94LAFM" hidden="1">#REF!</definedName>
    <definedName name="BExKSX60G1MUS689FXIGYP2F7C62" hidden="1">#REF!</definedName>
    <definedName name="BExKT00DLB484HDL9EYW9QNWY332" hidden="1">#REF!</definedName>
    <definedName name="BExKT2UZ7Y2VWF5NQE18SJRLD2RN" hidden="1">#REF!</definedName>
    <definedName name="BExKT3GJFNGAM09H5F615E36A38C" hidden="1">#REF!</definedName>
    <definedName name="BExKT53U0I1ARY7HG30SL2UR4TB0" hidden="1">#REF!</definedName>
    <definedName name="BExKT5K3OQ21DRLQ7MVR6A4Z61MT" hidden="1">#REF!</definedName>
    <definedName name="BExKT7I5MBS4MM31H3AI1H3B4006" hidden="1">#REF!</definedName>
    <definedName name="BExKT7NGKYL5M0X2A7PU0MCG5G0I" hidden="1">#REF!</definedName>
    <definedName name="BExKT9GE5VRQQ1LEYDJBMB6PTUHG" hidden="1">#REF!</definedName>
    <definedName name="BExKTA79C09K9LKOTVC833DOOS1T" hidden="1">#REF!</definedName>
    <definedName name="BExKTC5AWLGT226JCUQMNL37AP3W" hidden="1">#REF!</definedName>
    <definedName name="BExKTC5G4TX96R82N71FV3L0DHZO" hidden="1">#REF!</definedName>
    <definedName name="BExKTGY2QAK4RWLZ7VQF49JTE391" hidden="1">#REF!</definedName>
    <definedName name="BExKTI52VEA6MAMRAEOK7L26QIZK" hidden="1">#REF!</definedName>
    <definedName name="BExKTQZGN8GI3XGSEXMPCCA3S19H" hidden="1">#REF!</definedName>
    <definedName name="BExKTUKYYU0F6TUW1RXV24LRAZFE" hidden="1">#REF!</definedName>
    <definedName name="BExKTV6I3A1SSCU133YM3WJOUVUU" hidden="1">#REF!</definedName>
    <definedName name="BExKTXQ6M5FJPBW3TMUXIJTR3VA0" hidden="1">#REF!</definedName>
    <definedName name="BExKU34EKXCKHYQG52CTIY4R3Z7V" hidden="1">#REF!</definedName>
    <definedName name="BExKU3FBLHQBIUTN6XEZW5GC9OG1" hidden="1">#REF!</definedName>
    <definedName name="BExKU82I99FEUIZLODXJDOJC96CQ" hidden="1">#REF!</definedName>
    <definedName name="BExKU9PQ9XO9AMZ9EO6XZTVL1XCJ" hidden="1">#REF!</definedName>
    <definedName name="BExKUCETLJ5ZMD62WHL0E7PSBUO5" hidden="1">#REF!</definedName>
    <definedName name="BExKUCKCL3ZP1VJQBXGPR5BFKB5V" hidden="1">#REF!</definedName>
    <definedName name="BExKUDM0DFSCM3D91SH0XLXJSL18" hidden="1">#REF!</definedName>
    <definedName name="BExKUEIE7MBMZ31FWSTC0MADPCGA" hidden="1">#REF!</definedName>
    <definedName name="BExKUF9G4LPFXGTSEDNC52K2HMYW" hidden="1">#REF!</definedName>
    <definedName name="BExKUFV1NW1Q0WWIFUOOEQP23NQN" hidden="1">#REF!</definedName>
    <definedName name="BExKULEKJLA77AUQPDUHSM94Y76Z" hidden="1">#REF!</definedName>
    <definedName name="BExKUP01G70Y2RXWSY66BXDUJNO8" hidden="1">#REF!</definedName>
    <definedName name="BExKUP5IHD060CDJVJ98YU1NAK9R" hidden="1">#REF!</definedName>
    <definedName name="BExKUP5IRTD56M4CUSXUCHOATVTJ" hidden="1">#REF!</definedName>
    <definedName name="BExKUT723FNDCK37GCE2JYI0YJQF" hidden="1">#REF!</definedName>
    <definedName name="BExKUV5BKP8MCLU3KYI005QL9L4L" hidden="1">#REF!</definedName>
    <definedName name="BExKUVLE5WJDTHYQY1LTXGGRKE8A" hidden="1">#REF!</definedName>
    <definedName name="BExKUVLEB0X3XCYCR5C1HE3KZN9E" hidden="1">#REF!</definedName>
    <definedName name="BExKV08R85MKI3MAX9E2HERNQUNL" hidden="1">#REF!</definedName>
    <definedName name="BExKV4AAUNNJL5JWD7PX6BFKVS6O" hidden="1">#REF!</definedName>
    <definedName name="BExKV6DTLJ6ID7AFL7FW74VUSHBZ" hidden="1">#REF!</definedName>
    <definedName name="BExKV8HCTH7EALO8XSDFQCAF5HTA" hidden="1">#REF!</definedName>
    <definedName name="BExKVAKVQ44AP2M745YI0UAJ5ASL" hidden="1">#REF!</definedName>
    <definedName name="BExKVAVNULV5Z1TXSUPSVOBUNNIT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VNRM1R26SGXCUBJKBBT1D53X" hidden="1">#REF!</definedName>
    <definedName name="BExKVONZ3CARSLJQVX4RT0AX51KF" hidden="1">#REF!</definedName>
    <definedName name="BExKW0CSH7DA02YSNV64PSEIXB2P" hidden="1">#REF!</definedName>
    <definedName name="BExKWSJ001BMY4RP5104SLIB1QSE" hidden="1">#REF!</definedName>
    <definedName name="BExKWU0YXXFZLAJQRM0DF3SQXEBY" hidden="1">#REF!</definedName>
    <definedName name="BExM8VDFJBSSKYKQL6XGX1RBLQJ6" hidden="1">#REF!</definedName>
    <definedName name="BExM9NUG3Q31X01AI9ZJCZIX25CS" hidden="1">#REF!</definedName>
    <definedName name="BExM9OG182RP30MY23PG49LVPZ1C" hidden="1">#REF!</definedName>
    <definedName name="BExM9QJKKI3UXZ054MASHX1T5CSC" hidden="1">#REF!</definedName>
    <definedName name="BExMA04U5XQY0FYBPOIPLUTL4CAO" hidden="1">#REF!</definedName>
    <definedName name="BExMA117WA07MM4XFMOCOHETHVWJ" hidden="1">#REF!</definedName>
    <definedName name="BExMA5J1EOJIJYG27A5GAEQ1D4H8" hidden="1">#REF!</definedName>
    <definedName name="BExMA64MW1S18NH8DCKPCCEI5KCB" hidden="1">#REF!</definedName>
    <definedName name="BExMACQ0JGYGSUFYN661JF0OCYBU" hidden="1">#REF!</definedName>
    <definedName name="BExMADBKLUBEP4283KHTF7W6KFDB" hidden="1">#REF!</definedName>
    <definedName name="BExMAH7U35KQYO040DWK1AMIUI14" hidden="1">#REF!</definedName>
    <definedName name="BExMAK7QY8MED7J6LWU9PWE1QWMR" hidden="1">#REF!</definedName>
    <definedName name="BExMALEWFUEM8Y686IT03ECURUBR" hidden="1">#REF!</definedName>
    <definedName name="BExMAOESANN4TY4RYYFRRAXNPBAC" hidden="1">#REF!</definedName>
    <definedName name="BExMAQ7IE9HLKL0S56X3AT2K15XH" hidden="1">#REF!</definedName>
    <definedName name="BExMAQNO7426B9B13DSEFW4CZBCC" hidden="1">#REF!</definedName>
    <definedName name="BExMAQT45G0V5LMKZ9I9ZUCOJ3GD" hidden="1">#REF!</definedName>
    <definedName name="BExMAR3VVN4R4D7BM2MLTY7DMFHS" hidden="1">#REF!</definedName>
    <definedName name="BExMASWNVIZ7E50L2579JLLCZ15E" hidden="1">#REF!</definedName>
    <definedName name="BExMAX3O5YPZH1YJYJGETOJ0XTMF" hidden="1">#REF!</definedName>
    <definedName name="BExMAXJS82ZJ8RS22VLE0V0LDUII" hidden="1">#REF!</definedName>
    <definedName name="BExMB0ZXJV3JAOY6BBKI4S18C1YD" hidden="1">#REF!</definedName>
    <definedName name="BExMB4QRS0R3MTB4CMUHFZ84LNZQ" hidden="1">#REF!</definedName>
    <definedName name="BExMBC35WKQY5CWQJLV4D05O6971" hidden="1">#REF!</definedName>
    <definedName name="BExMBDFMNP0VCM9L7NGEGB0SGFXC" hidden="1">#REF!</definedName>
    <definedName name="BExMBE18VB0S4WHTDPTHDXDMZUPI" hidden="1">#REF!</definedName>
    <definedName name="BExMBFTZV4Q1A5KG25C1N9PHQNSW" hidden="1">#REF!</definedName>
    <definedName name="BExMBHS6EKF0RRW043UP05A8Y2AR" hidden="1">#REF!</definedName>
    <definedName name="BExMBHS7AZZ86TUJXGNU0TIVBGTM" hidden="1">#REF!</definedName>
    <definedName name="BExMBK6ISK3U7KHZKUJXIDKGF6VW" hidden="1">#REF!</definedName>
    <definedName name="BExMBQ0SZIRG0OYYFST6HTYIB0DP" hidden="1">#REF!</definedName>
    <definedName name="BExMBQRP4UOM9EHK50KLVF0RD3YQ" hidden="1">#REF!</definedName>
    <definedName name="BExMBRTIMWT2UI0RJDIX86CB48VE" hidden="1">#REF!</definedName>
    <definedName name="BExMBYPQDG9AYDQ5E8IECVFREPO6" hidden="1">#REF!</definedName>
    <definedName name="BExMC4PH3NO8V8NR30CX27D9ID9B" hidden="1">#REF!</definedName>
    <definedName name="BExMC4PJ521PZZZVJLQYUV4GW81O" hidden="1">#REF!</definedName>
    <definedName name="BExMC5WOKBAJW1FA3DQGVFR3XW66" hidden="1">#REF!</definedName>
    <definedName name="BExMC8AZUTX8LG89K2JJR7ZG62XX" hidden="1">#REF!</definedName>
    <definedName name="BExMCA96YR10V72G2R0SCIKPZLIZ" hidden="1">#REF!</definedName>
    <definedName name="BExMCB5JU5I2VQDUBS4O42BTEVKI" hidden="1">#REF!</definedName>
    <definedName name="BExMCFSQFSEMPY5IXDIRKZDASDBR" hidden="1">#REF!</definedName>
    <definedName name="BExMCGEBOMDHE04JK878ANH2W6S8" hidden="1">#REF!</definedName>
    <definedName name="BExMCHW807CD6M7JGMPBOP5UFYYP" hidden="1">#REF!</definedName>
    <definedName name="BExMCI71TPZAEG6NF6QRBW6VNR4F" hidden="1">#REF!</definedName>
    <definedName name="BExMCJE784I3MWWDSWNF7ZY7P44K" hidden="1">#REF!</definedName>
    <definedName name="BExMCKALJSVUU8ZI4GP31SRGGCPA" hidden="1">#REF!</definedName>
    <definedName name="BExMCMOX3X8BJ9HQ4FZ2X3HEUPTO" hidden="1">#REF!</definedName>
    <definedName name="BExMCMZOEYWVOOJ98TBHTTCS7XB8" hidden="1">#REF!</definedName>
    <definedName name="BExMCR19264OLOLHXM7PT46BHW9O" hidden="1">#REF!</definedName>
    <definedName name="BExMCRHHR6QE7F2YDH9R50D7Z58X" hidden="1">#REF!</definedName>
    <definedName name="BExMCS8EF2W3FS9QADNKREYSI8P0" hidden="1">#REF!</definedName>
    <definedName name="BExMCUS7GSOM96J0HJ7EH0FFM2AC" hidden="1">#REF!</definedName>
    <definedName name="BExMCUXJ1MAS9K1CDV9CVWGS662G" hidden="1">#REF!</definedName>
    <definedName name="BExMCYTT6TVDWMJXO1NZANRTVNAN" hidden="1">#REF!</definedName>
    <definedName name="BExMCZQ6HLDYUJW82J200INYKQDU" hidden="1">#REF!</definedName>
    <definedName name="BExMD2VIZPC9LGCJZALT4M6RGKTI" hidden="1">#REF!</definedName>
    <definedName name="BExMD5F6IAV108XYJLXUO9HD0IT6" hidden="1">#REF!</definedName>
    <definedName name="BExMD90MXMFBX8CP9QBK9B0DCHGF" hidden="1">#REF!</definedName>
    <definedName name="BExMDAD36LT9OD045ROZ6WUP97R9" hidden="1">#REF!</definedName>
    <definedName name="BExMDANV66W9T3XAXID40XFJ0J93" hidden="1">#REF!</definedName>
    <definedName name="BExMDB45S4IOORDT71AJJ2HUU0OJ" hidden="1">#REF!</definedName>
    <definedName name="BExMDCBC9SF6KWMOCZEIYPKAI16T" hidden="1">#REF!</definedName>
    <definedName name="BExMDD7OVSXD36329HWNQS99LIZ2" hidden="1">#REF!</definedName>
    <definedName name="BExMDE9J1RDPOKW8JIDJ3SNM1B3N" hidden="1">#REF!</definedName>
    <definedName name="BExMDFB7AILP7DY736A40NQOF6WD" hidden="1">#REF!</definedName>
    <definedName name="BExMDFB92QO3IFV8EJKOGVQROHAW" hidden="1">#REF!</definedName>
    <definedName name="BExMDGD1KQP7NNR78X2ZX4FCBQ1S" hidden="1">#REF!</definedName>
    <definedName name="BExMDIRDK0DI8P86HB7WPH8QWLSQ" hidden="1">#REF!</definedName>
    <definedName name="BExMDKK4CD73E2A2DFYGFDAEPLQO" hidden="1">#REF!</definedName>
    <definedName name="BExMDLLSXI0BVN2IZS0BRZ00MKBW" hidden="1">#REF!</definedName>
    <definedName name="BExMDNPCC9SZZCS0U4BRJD148TPS" hidden="1">#REF!</definedName>
    <definedName name="BExMDP7ARTCTWUEF2OV76PCITEE3" hidden="1">#REF!</definedName>
    <definedName name="BExMDPI2FVMORSWDDCVAJ85WYAYO" hidden="1">#REF!</definedName>
    <definedName name="BExMDQ8XTH07IZLBRXNB3MNTJJ11" hidden="1">#REF!</definedName>
    <definedName name="BExMDQUOL7HPIWIN65XT7ZH1X2M1" hidden="1">#REF!</definedName>
    <definedName name="BExMDRG3N8MGCKIDDLFC9JMJRF8A" hidden="1">#REF!</definedName>
    <definedName name="BExMDRWDBVZPQKJJ63I38J67HNN0" hidden="1">#REF!</definedName>
    <definedName name="BExMDTJNP9P2NYWI8C0OL92XIH9A" hidden="1">#REF!</definedName>
    <definedName name="BExMDUWB7VWHFFR266QXO46BNV2S" hidden="1">#REF!</definedName>
    <definedName name="BExMDVSNXJ00PGBX8XMCJRJ71E3S" hidden="1">#REF!</definedName>
    <definedName name="BExMDXLE44CUR1P3CQUQ94HTLLDL" hidden="1">#REF!</definedName>
    <definedName name="BExMDYN38O3XIMIUV2M829LX9GDX" hidden="1">#REF!</definedName>
    <definedName name="BExMDZ3D5N31SAR2ME2ERL5M9P0O" hidden="1">#REF!</definedName>
    <definedName name="BExMDZE533CFJNYQJRALFZTR6BVL" hidden="1">#REF!</definedName>
    <definedName name="BExME0FU0LMMO36EVK1TUWF8QHQ4" hidden="1">#REF!</definedName>
    <definedName name="BExME1XY0JFZSNQ7E0HPPB6BWQEM" hidden="1">#REF!</definedName>
    <definedName name="BExME2JI59C48O0SQZ1CUI7MS6B1" hidden="1">#REF!</definedName>
    <definedName name="BExME2U47N8LZG0BPJ49ANY5QVV2" hidden="1">#REF!</definedName>
    <definedName name="BExME6AA8E25M0PAT64903YOCK2F" hidden="1">#REF!</definedName>
    <definedName name="BExME6FLGU52I6YZ3TG8WD3SKLBT" hidden="1">#REF!</definedName>
    <definedName name="BExME7BZGS2P2KS4FUZ8NPHSPJRO" hidden="1">#REF!</definedName>
    <definedName name="BExME7HG2DBDY85GCVLHJMHXCYYI" hidden="1">#REF!</definedName>
    <definedName name="BExME88DH5DUKMUFI9FNVECXFD2E" hidden="1">#REF!</definedName>
    <definedName name="BExME8DTMY6S803FZC0Z5H7150SW" hidden="1">#REF!</definedName>
    <definedName name="BExME9A7MOGAK7YTTQYXP5DL6VYA" hidden="1">#REF!</definedName>
    <definedName name="BExMEAXHGFH5UEAXTYN5UG2QRWU5" hidden="1">#REF!</definedName>
    <definedName name="BExMEF9YOMAYJ265OX8E1O7JAZDV" hidden="1">#REF!</definedName>
    <definedName name="BExMEGBO548WY1T8QJZ0MD1CKDE9" hidden="1">#REF!</definedName>
    <definedName name="BExMEK2FX5IT5746TH32A11TUA8B" hidden="1">#REF!</definedName>
    <definedName name="BExMEK2LLE2EGAYR3TST05OVF744" hidden="1">#REF!</definedName>
    <definedName name="BExMEKDF48MK9OCUOIBWDEUYPO85" hidden="1">#REF!</definedName>
    <definedName name="BExMEMX20FMIZCZXQZ3WZZ6GXXJQ" hidden="1">#REF!</definedName>
    <definedName name="BExMEOKFLI5D151EH94YF2EUBN7A" hidden="1">#REF!</definedName>
    <definedName name="BExMEOV9YFRY5C3GDLU60GIX10BY" hidden="1">#REF!</definedName>
    <definedName name="BExMEP0JYI5YI7XIFB7ML0H4OD1L" hidden="1">#REF!</definedName>
    <definedName name="BExMER9J9WJWXF4WSADB6PM3S19Y" hidden="1">#REF!</definedName>
    <definedName name="BExMETT7M5SHO0KWD9972IM5PH82" hidden="1">#REF!</definedName>
    <definedName name="BExMEVWQZFVE06BT0HLCCLW8MP30" hidden="1">#REF!</definedName>
    <definedName name="BExMEXPGEICUPOQE1PGS3924I3W6" hidden="1">#REF!</definedName>
    <definedName name="BExMEY09ESM4H2YGKEQQRYUD114R" hidden="1">#REF!</definedName>
    <definedName name="BExMF4G4IUPQY1Y5GEY5N3E04CL6" hidden="1">#REF!</definedName>
    <definedName name="BExMF8SO9ASFPLOUZXMTQU50VHXJ" hidden="1">#REF!</definedName>
    <definedName name="BExMF9UIGYMOAQK0ELUWP0S0HZZY" hidden="1">#REF!</definedName>
    <definedName name="BExMFC8PAZELVOU3DIT31PL0XCBQ" hidden="1">#REF!</definedName>
    <definedName name="BExMFDFU41T8B972FJYBH5EK6VCP" hidden="1">#REF!</definedName>
    <definedName name="BExMFDLB9P3BAGZD6XM5Z3RSFO8D" hidden="1">#REF!</definedName>
    <definedName name="BExMFDLBSWFMRDYJ2DZETI3EXKN2" hidden="1">#REF!</definedName>
    <definedName name="BExMFDQNJ9S5LZGGLY5UMO1LQWJM" hidden="1">#REF!</definedName>
    <definedName name="BExMFF39ZHD0XF4WZR9P2R93CVCD" hidden="1">#REF!</definedName>
    <definedName name="BExMFGFQ9YI6EB4I7WZLY1BIID4L" hidden="1">#REF!</definedName>
    <definedName name="BExMFHMVGGU9V6T9SU3VL5W3S60Z" hidden="1">#REF!</definedName>
    <definedName name="BExMFI36I6WNKJOP5PY485GJIY8K" hidden="1">#REF!</definedName>
    <definedName name="BExMFL8DOV6R8KH88BMFVKR5YHZS" hidden="1">#REF!</definedName>
    <definedName name="BExMFLDTMRTCHKA37LQW67BG8D5C" hidden="1">#REF!</definedName>
    <definedName name="BExMFPA3AHI8H3OGAR7SR6IGH97V" hidden="1">#REF!</definedName>
    <definedName name="BExMFPVPR24HOJMQ9PFZJ0UQ6KNK" hidden="1">#REF!</definedName>
    <definedName name="BExMFPVPXVWNTYE0SMMMVLQM68XZ" hidden="1">#REF!</definedName>
    <definedName name="BExMFQ0ZVTIN8IUWPQC6UAT1GE58" hidden="1">#REF!</definedName>
    <definedName name="BExMFQ6HSZOVSYAMSWOP03L49M8U" hidden="1">#REF!</definedName>
    <definedName name="BExMFT6E7NBCV8HX4MB65UT0OASF" hidden="1">#REF!</definedName>
    <definedName name="BExMFZ0OY8O02HE4GXI5NBTVZT22" hidden="1">#REF!</definedName>
    <definedName name="BExMG07TX2GKKVPH428ECJ3WVZ9N" hidden="1">#REF!</definedName>
    <definedName name="BExMG37PWSEDHYYID2QGX5AMO5MN" hidden="1">#REF!</definedName>
    <definedName name="BExMG49LNACW2QCXJYQX67P22IJ3" hidden="1">#REF!</definedName>
    <definedName name="BExMG6YJCCQRX6IHVTDQJPXQSD8R" hidden="1">#REF!</definedName>
    <definedName name="BExMG7V2NY1933LLDHXQW9P8ZO4J" hidden="1">#REF!</definedName>
    <definedName name="BExMGFNLEOC5Q1IHCF1XPD61OJ5U" hidden="1">#REF!</definedName>
    <definedName name="BExMGG3PFIHPHX7NXB7HDFI3N12L" hidden="1">#REF!</definedName>
    <definedName name="BExMGJ3K384R6P0CF2TSJ50K8XO7" hidden="1">#REF!</definedName>
    <definedName name="BExMGJ3KIL73VW306NY77X38IL8H" hidden="1">#REF!</definedName>
    <definedName name="BExMGJEE7ES12IRSJVK6XVO0RAZU" hidden="1">#REF!</definedName>
    <definedName name="BExMGJJQ6BE25YDJSPQJEGL90JPL" hidden="1">#REF!</definedName>
    <definedName name="BExMGKLJ4YIHMXTOZ1C23MR8ONDZ" hidden="1">#REF!</definedName>
    <definedName name="BExMGKWBRSV7679XD8BETAIPGOCP" hidden="1">#REF!</definedName>
    <definedName name="BExMGLN88FVK2TV8W1TP40WYA01X" hidden="1">#REF!</definedName>
    <definedName name="BExMGQ51CZ50NJC617QFHK5ANW3O" hidden="1">#REF!</definedName>
    <definedName name="BExMGX1CZQQ5EO825OQ0M8C6Q1KA" localSheetId="2" hidden="1">Cal [0]!YTD Retail sales [0]!vs #REF!</definedName>
    <definedName name="BExMGX1CZQQ5EO825OQ0M8C6Q1KA" localSheetId="9" hidden="1">#N/A</definedName>
    <definedName name="BExMGX1CZQQ5EO825OQ0M8C6Q1KA" localSheetId="5" hidden="1">Cal [0]!YTD Retail sales [0]!vs #REF!</definedName>
    <definedName name="BExMGX1CZQQ5EO825OQ0M8C6Q1KA" localSheetId="7" hidden="1">Cal [0]!YTD Retail sales [0]!vs #REF!</definedName>
    <definedName name="BExMGX1CZQQ5EO825OQ0M8C6Q1KA" hidden="1">Cal [0]!YTD Retail sales [0]!vs #REF!</definedName>
    <definedName name="BExMGXHGQZ9VIVALL3EQJYY6KGVR" hidden="1">#REF!</definedName>
    <definedName name="BExMGZFJZB8GQNOUQTQUOCZO823D" hidden="1">#REF!</definedName>
    <definedName name="BExMH3H9TW5TJCNU5Z1EWXP3BAEP" hidden="1">#REF!</definedName>
    <definedName name="BExMH4DO72B07BZ6R57TW8T91RYY" hidden="1">#REF!</definedName>
    <definedName name="BExMHADGLV7IN1HQOD21CLZ99A4T" hidden="1">#REF!</definedName>
    <definedName name="BExMHCX3642VFBP8J410JQ3KWHJT" hidden="1">#REF!</definedName>
    <definedName name="BExMHF0M7FYTZIL9E0DP1MZAT14D" hidden="1">#REF!</definedName>
    <definedName name="BExMHGTDM7D5UXIDYT5EF3PO6YKZ" hidden="1">#REF!</definedName>
    <definedName name="BExMHJ2C0BGHH2BFL802TO9MKKUD" hidden="1">#REF!</definedName>
    <definedName name="BExMHJ2CD4BOPQT78LVV96NO975Y" hidden="1">#REF!</definedName>
    <definedName name="BExMHN3XBEZ94SOY24LRXWPKE9NX" hidden="1">#REF!</definedName>
    <definedName name="BExMHNK1P9P7VB62RW9A2BIXBZBU" hidden="1">#REF!</definedName>
    <definedName name="BExMHNPIGU0KH0E96V1FERMBDRMX" hidden="1">#REF!</definedName>
    <definedName name="BExMHO09VXOMCRNS42VMLKIO6UK3" hidden="1">#REF!</definedName>
    <definedName name="BExMHOWPB34KPZ76M2KIX2C9R2VB" hidden="1">#REF!</definedName>
    <definedName name="BExMHPCSVPISYQ5YJQISKG7NTKK6" hidden="1">#REF!</definedName>
    <definedName name="BExMHRLS39MMDZUP9EIWDBZHGSC1" hidden="1">#REF!</definedName>
    <definedName name="BExMHSSYC6KVHA3QDTSYPN92TWMI" hidden="1">#REF!</definedName>
    <definedName name="BExMHW3LSPN1M72FU9XK8OZV98Y4" hidden="1">#REF!</definedName>
    <definedName name="BExMI0WA793SF41LQ40A28U8OXQY" hidden="1">#REF!</definedName>
    <definedName name="BExMI3AJ9477KDL4T9DHET4LJJTW" hidden="1">#REF!</definedName>
    <definedName name="BExMI6FYARFNCL1FFTBR0DJFOP73" hidden="1">#REF!</definedName>
    <definedName name="BExMI6L9KX05GAK523JFKICJMTA5" hidden="1">#REF!</definedName>
    <definedName name="BExMI6QQ20XHD0NWJUN741B37182" hidden="1">#REF!</definedName>
    <definedName name="BExMI76TP7IB5WVMUSPREB8CWIBN" hidden="1">#REF!</definedName>
    <definedName name="BExMI76UET9AGG7EL0NUTA5JL16K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FVPFE8EBYSYFVY7CYK1G2CT" hidden="1">#REF!</definedName>
    <definedName name="BExMIG6JPZBUKKL66J15EM60POJZ" hidden="1">#REF!</definedName>
    <definedName name="BExMIH2VLYQ9W09A9V3ZHOHDTRCV" hidden="1">#REF!</definedName>
    <definedName name="BExMIH87Z5YEJQZMJXISJ4W4P9IE" hidden="1">#REF!</definedName>
    <definedName name="BExMII4K8SXAKLED7H5UGCHZ3AUG" hidden="1">#REF!</definedName>
    <definedName name="BExMIIQ5MBWSIHTFWAQADXMZC22Q" hidden="1">#REF!</definedName>
    <definedName name="BExMIL4I2GE866I25CR5JBLJWJ6A" hidden="1">#REF!</definedName>
    <definedName name="BExMIN8045IQQT6NE9FX0FRG9F17" hidden="1">#REF!</definedName>
    <definedName name="BExMIOVG4A16HBIACB0H1BRHQSQ6" hidden="1">#REF!</definedName>
    <definedName name="BExMIRKIPF27SNO82SPFSB3T5U17" hidden="1">#REF!</definedName>
    <definedName name="BExMIUV8C1GPH5R8GO6UXYDKHV9V" hidden="1">#REF!</definedName>
    <definedName name="BExMIV0KC8555D5E42ZGWG15Y0MO" hidden="1">#REF!</definedName>
    <definedName name="BExMIVGSDZGIPS8L9RCXEQ5R6LDJ" hidden="1">#REF!</definedName>
    <definedName name="BExMIXV4WGHJ1S2XLJZVNQ8VTI4L" hidden="1">#REF!</definedName>
    <definedName name="BExMIZT6AN7E6YMW2S87CTCN2UXH" hidden="1">#REF!</definedName>
    <definedName name="BExMJ15T9F3475M0896SG60TN0SR" hidden="1">#REF!</definedName>
    <definedName name="BExMJ1LWB1TV0S06DD0CB6URKM55" hidden="1">#REF!</definedName>
    <definedName name="BExMJ4WJZH2S518GWC1BIXRAQHDT" hidden="1">#REF!</definedName>
    <definedName name="BExMJ57EVTP46YJ002AT62D7VT46" hidden="1">#REF!</definedName>
    <definedName name="BExMJ704VSX9OIG6S8JQTX3PBARQ" hidden="1">#REF!</definedName>
    <definedName name="BExMJ81YZMJRP986FATVDFZP55MV" hidden="1">#REF!</definedName>
    <definedName name="BExMJ9EGRNPH1DS0GU11IIJCKLB8" hidden="1">#REF!</definedName>
    <definedName name="BExMJCULCC90YVAX6TMVF6M8KPXA" hidden="1">#REF!</definedName>
    <definedName name="BExMJDLHDM98RR8VYCG1VXDKINST" hidden="1">#REF!</definedName>
    <definedName name="BExMJHHRNIS5U3HN5AE63U6O0M9S" hidden="1">#REF!</definedName>
    <definedName name="BExMJHN2PS50R5SJ1HNMX88IGL1K" hidden="1">#REF!</definedName>
    <definedName name="BExMJJ50KU9JZ92QS135EJ4SJV8C" hidden="1">#REF!</definedName>
    <definedName name="BExMJJQRRQ5FRLK7TGIN3HACV8GL" hidden="1">#REF!</definedName>
    <definedName name="BExMJLJCYEMNSSP02H8NJ3F4B5HF" hidden="1">#REF!</definedName>
    <definedName name="BExMJNC8ZFB9DRFOJ961ZAJ8U3A8" hidden="1">#REF!</definedName>
    <definedName name="BExMJO8G5ISFFM8J6ZNISOFFOIUE" hidden="1">#REF!</definedName>
    <definedName name="BExMJQS9IRBWU5UWTBNE4W05XIF0" hidden="1">#REF!</definedName>
    <definedName name="BExMJSKZC4GFQRZDX6GU69HAQCPC" hidden="1">#REF!</definedName>
    <definedName name="BExMJTBV8A3D31W2IQHP9RDFPPHQ" hidden="1">#REF!</definedName>
    <definedName name="BExMJVVNCPKEERJYMG8IRX0LZ396" hidden="1">#REF!</definedName>
    <definedName name="BExMJYKRP7WYUFGRDLR7WXNF3W8T" hidden="1">#REF!</definedName>
    <definedName name="BExMK14DKXE7YBUL0NEX5T42QUU4" hidden="1">#REF!</definedName>
    <definedName name="BExMK19VAMR4TUGOO7UN2XGM4PKW" hidden="1">#REF!</definedName>
    <definedName name="BExMK2BJH1JKQOP9TYJO5I962XL3" hidden="1">#REF!</definedName>
    <definedName name="BExMK2RTXN4QJWEUNX002XK8VQP8" hidden="1">#REF!</definedName>
    <definedName name="BExMK8WXY4DDDJ4JU11XLN13M6EE" hidden="1">#REF!</definedName>
    <definedName name="BExMK9TAK4VVKV2TTOK3NSXSOXOP" hidden="1">#REF!</definedName>
    <definedName name="BExMKB0FX1NHUWWF4FIR8EHWIF3U" hidden="1">#REF!</definedName>
    <definedName name="BExMKBGQDUZ8AWXYHA3QVMSDVZ3D" hidden="1">#REF!</definedName>
    <definedName name="BExMKBM1467553LDFZRRKVSHN374" hidden="1">#REF!</definedName>
    <definedName name="BExMKCT5TTORDUE5RHTHE3Y7E8AN" hidden="1">#REF!</definedName>
    <definedName name="BExMKEWQPIHSAMR5N5PAHPI9MGZM" hidden="1">#REF!</definedName>
    <definedName name="BExMKGK5FJUC0AU8MABRGDC5ZM70" hidden="1">#REF!</definedName>
    <definedName name="BExMKHGHSE220PMYYP9YG74TT61P" hidden="1">#REF!</definedName>
    <definedName name="BExMKHWMJOOO675QS4C25GCCERT1" hidden="1">#REF!</definedName>
    <definedName name="BExMKINNVBXWSZSKLF4EW8CMQNQ4" hidden="1">#REF!</definedName>
    <definedName name="BExMKINO67ONKMLR1LJ9O38WAMFT" hidden="1">#REF!</definedName>
    <definedName name="BExMKP8UVQIMYQRPU5FDE1NUT9ON" hidden="1">#REF!</definedName>
    <definedName name="BExMKQWAAQKDN6U2AK640K5R50DC" hidden="1">#REF!</definedName>
    <definedName name="BExMKTFY2XRVIVMVM90BAMN9F2T3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0XO9691QCOVT9470RJ3O8K0" hidden="1">#REF!</definedName>
    <definedName name="BExML1OQB2AVWP8L536EK2HYHP8M" hidden="1">#REF!</definedName>
    <definedName name="BExML3XKRGFF0BBQ692UAQQ8QYCG" hidden="1">#REF!</definedName>
    <definedName name="BExML3XQNDIMX55ZCHHXKUV3D6E6" hidden="1">#REF!</definedName>
    <definedName name="BExML431A9TLZZX905PBYRPSXZ6T" hidden="1">#REF!</definedName>
    <definedName name="BExML5QGSWHLI18BGY4CGOTD3UWH" hidden="1">#REF!</definedName>
    <definedName name="BExML6HD8H3OYVCXB561AHWJ70F9" hidden="1">#REF!</definedName>
    <definedName name="BExML6MOIUBTIXLAOK76JORPM3M7" hidden="1">#REF!</definedName>
    <definedName name="BExML78AEAIW2093H8NW4BGD2NGK" hidden="1">#REF!</definedName>
    <definedName name="BExML7DPVZD2VY926KIFIZQ383XL" hidden="1">#REF!</definedName>
    <definedName name="BExMLA2UIQFGWIN0PD80HNA4665X" hidden="1">#REF!</definedName>
    <definedName name="BExMLBKT1WJIW86HD8XHY42FZVDU" hidden="1">#REF!</definedName>
    <definedName name="BExMLC6DICW0MVUN6KNXGSVP3R3P" hidden="1">#REF!</definedName>
    <definedName name="BExMLGYZGK9B83K4WDRANPKIC0SA" hidden="1">#REF!</definedName>
    <definedName name="BExMLH4BM309J9ZQT5VK5H4D5JTJ" hidden="1">#REF!</definedName>
    <definedName name="BExMLJTFEYNO0RPBSLWDX25AXWGA" hidden="1">#REF!</definedName>
    <definedName name="BExMLMD71W9SUVMK1QCYADE7FWCU" hidden="1">#REF!</definedName>
    <definedName name="BExMLO0IDUDWZROIL86GX1RO61DX" hidden="1">#REF!</definedName>
    <definedName name="BExMLO5Z61RE85X8HHX2G4IU3AZW" hidden="1">#REF!</definedName>
    <definedName name="BExMLVI7UORSHM9FMO8S2EI0TMTS" hidden="1">#REF!</definedName>
    <definedName name="BExMM05J0NTD09Q44N1SU6MWYZM0" hidden="1">#REF!</definedName>
    <definedName name="BExMM2ZXL4ST1B2LNX9JEXOARS1B" hidden="1">#REF!</definedName>
    <definedName name="BExMM2ZY9O538SV49I3OQECHILU3" hidden="1">#REF!</definedName>
    <definedName name="BExMM5P2RXWGFX1C1MXP1BMTAUY5" hidden="1">#REF!</definedName>
    <definedName name="BExMM5UCOT2HSSN0ZIPZW55GSOVO" hidden="1">#REF!</definedName>
    <definedName name="BExMM8ZRS5RQ8H1H55RVPVTDL5NL" hidden="1">#REF!</definedName>
    <definedName name="BExMM9AKE5EEIA81X4OE8LMGOML6" hidden="1">#REF!</definedName>
    <definedName name="BExMMBE2UCU4KGXAS1XYDJOHVLL0" hidden="1">#REF!</definedName>
    <definedName name="BExMMCW1MWXP5NHM8PO5AB7GIMUJ" hidden="1">#REF!</definedName>
    <definedName name="BExMMEDYHP9NGKCBQK6IQI30YCQE" hidden="1">#REF!</definedName>
    <definedName name="BExMMFL5GND69U49Z2H2Z4EOP75J" hidden="1">#REF!</definedName>
    <definedName name="BExMMH32Q5OL5GJBNNU2A2XHJ0YP" hidden="1">#REF!</definedName>
    <definedName name="BExMMH8EAZB09XXQ5X4LR0P4NHG9" hidden="1">#REF!</definedName>
    <definedName name="BExMMHDVD00BLIPRWRQ19KQLC4SN" hidden="1">#REF!</definedName>
    <definedName name="BExMMIQH5BABNZVCIQ7TBCQ10AY5" hidden="1">#REF!</definedName>
    <definedName name="BExMMJ13LCT4HVVXHN02ET6P2Z9R" hidden="1">#REF!</definedName>
    <definedName name="BExMMKU1CW3CN8T56DPL4Z7MHJSB" hidden="1">#REF!</definedName>
    <definedName name="BExMMN85P317EUI58Q6KAHEE9D33" hidden="1">#REF!</definedName>
    <definedName name="BExMMNIZ2T7M22WECMUQXEF4NJ71" hidden="1">#REF!</definedName>
    <definedName name="BExMMNOG1MP95WKX0XZE136ETDL1" hidden="1">#REF!</definedName>
    <definedName name="BExMMOQ5NGNA9NI7WJ1XHRGZUMHL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SRVDKA58GA6FNB0HC77TNRP" hidden="1">#REF!</definedName>
    <definedName name="BExMMTIXETA5VAKBSOFDD5SRU887" hidden="1">#REF!</definedName>
    <definedName name="BExMMUVE5PWBASTNYOR4N2X3S8EP" hidden="1">#REF!</definedName>
    <definedName name="BExMMV0P6P5YS3C35G0JYYHI7992" hidden="1">#REF!</definedName>
    <definedName name="BExMMWDC5H0VBERL5QYI2TE7396Q" hidden="1">#REF!</definedName>
    <definedName name="BExMN27NVWSOGCDTBF9QY98UCKIR" hidden="1">#REF!</definedName>
    <definedName name="BExMN2IHH3TQ1629RRWGX3KQ0KCE" hidden="1">#REF!</definedName>
    <definedName name="BExMN5NV4EADCQYDX9GCHM8WA0AT" hidden="1">#REF!</definedName>
    <definedName name="BExMN7LV3L7700UD0SG785T93FVI" hidden="1">#REF!</definedName>
    <definedName name="BExMN9EM5JPO8M74IO8MJIRS0B3T" localSheetId="2" hidden="1">Cal [0]!YTD Retail sales [0]!vs #REF!</definedName>
    <definedName name="BExMN9EM5JPO8M74IO8MJIRS0B3T" localSheetId="9" hidden="1">#N/A</definedName>
    <definedName name="BExMN9EM5JPO8M74IO8MJIRS0B3T" localSheetId="5" hidden="1">Cal [0]!YTD Retail sales [0]!vs #REF!</definedName>
    <definedName name="BExMN9EM5JPO8M74IO8MJIRS0B3T" localSheetId="7" hidden="1">Cal [0]!YTD Retail sales [0]!vs #REF!</definedName>
    <definedName name="BExMN9EM5JPO8M74IO8MJIRS0B3T" hidden="1">Cal [0]!YTD Retail sales [0]!vs #REF!</definedName>
    <definedName name="BExMN9JY8AKRWGW84XY148WJ73H3" hidden="1">#REF!</definedName>
    <definedName name="BExMN9K2PN6YPWD09V8WPSSBWIJR" hidden="1">#REF!</definedName>
    <definedName name="BExMND041ZWPGDT1B3PFD7DUFM6L" hidden="1">#REF!</definedName>
    <definedName name="BExMND5F6E1XS65PVGLSVW5V0RZK" hidden="1">#REF!</definedName>
    <definedName name="BExMNDR4V2VG5RFZDGTAGD3Q9PPG" hidden="1">#REF!</definedName>
    <definedName name="BExMNEI1EHRR7HN4ABK3HQXDW1H4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LUHLQ80Q204NIG36RKDRUM2" hidden="1">#REF!</definedName>
    <definedName name="BExMNLZSAJNM1R4OUCXRRT47RCTQ" hidden="1">#REF!</definedName>
    <definedName name="BExMNR38HMPLWAJRQ9MMS3ZAZ9IU" hidden="1">#REF!</definedName>
    <definedName name="BExMNRDZULKJMVY2VKIIRM2M5A1M" hidden="1">#REF!</definedName>
    <definedName name="BExMNTC0T7LPNFXOGJKJ5SB85IHE" hidden="1">#REF!</definedName>
    <definedName name="BExMNY4UWMO8D9C9XMVPUA3UE63L" hidden="1">#REF!</definedName>
    <definedName name="BExMNZ6KDRMELRIIPL0HXOPQYYDR" hidden="1">#REF!</definedName>
    <definedName name="BExMNZHCCAB0W4M70ER0H3SIK3IK" hidden="1">#REF!</definedName>
    <definedName name="BExMO02W3CK690M8ITMLMU1E32AI" hidden="1">#REF!</definedName>
    <definedName name="BExMO02W3CKSFEQ1Y3LXHQ55UL9Y" hidden="1">#REF!</definedName>
    <definedName name="BExMO6DH6WXR79C52SWW1KRNF35X" hidden="1">#REF!</definedName>
    <definedName name="BExMO6ITQQB4XA5IMPDPLV6RUW1Y" hidden="1">#REF!</definedName>
    <definedName name="BExMO80PI1KWD97E5HD7IVWVAMS3" hidden="1">#REF!</definedName>
    <definedName name="BExMO9IOWKTWHO8LQJJQI5P3INWY" hidden="1">#REF!</definedName>
    <definedName name="BExMOAVBT7V740PNF7DUOJ68GRTN" hidden="1">#REF!</definedName>
    <definedName name="BExMOC7T63NJKJMMPABVK92TP64X" hidden="1">#REF!</definedName>
    <definedName name="BExMOCIKXD5M37LUC0DMJ9WWQRZR" hidden="1">#REF!</definedName>
    <definedName name="BExMODEYBRA5DEH19HWD7CG7P2N5" hidden="1">#REF!</definedName>
    <definedName name="BExMODV8E293INKCV5KA240CROE0" hidden="1">#REF!</definedName>
    <definedName name="BExMOEGSZMXHFVNSJ4YAWRYEUIOA" hidden="1">#REF!</definedName>
    <definedName name="BExMOEGT98LE4YT04A85DYD5CUYK" hidden="1">#REF!</definedName>
    <definedName name="BExMOG9JNAT4DQ1SN4052P4H9E24" hidden="1">#REF!</definedName>
    <definedName name="BExMOGK60S4QUA7KBZCFKMNJCKAO" hidden="1">#REF!</definedName>
    <definedName name="BExMOI29DOEK5R1A5QZPUDKF7N6T" hidden="1">#REF!</definedName>
    <definedName name="BExMOIIDL4OQ26DFLNBBADF7C6V0" hidden="1">#REF!</definedName>
    <definedName name="BExMOKB3NO359CEI2UDFUBT4QAOS" hidden="1">#REF!</definedName>
    <definedName name="BExMOKB3U2JF3WFNSLLD2CRQZ9FB" hidden="1">#REF!</definedName>
    <definedName name="BExMOO7DP1EFZ8CYCLCEDKQ4SK1C" hidden="1">#REF!</definedName>
    <definedName name="BExMOOYFILVETJ6OBKG0SR1H8EKP" hidden="1">#REF!</definedName>
    <definedName name="BExMOYZT3LLDTJC44F0G24W70HO5" hidden="1">#REF!</definedName>
    <definedName name="BExMOZQPBHOJLH17BM39BSWG1BLR" hidden="1">#REF!</definedName>
    <definedName name="BExMP18NIXCWLH8SUWAGG1ZQV4WA" hidden="1">#REF!</definedName>
    <definedName name="BExMP2AH3Z1ESHYH031D192WJCYW" hidden="1">#REF!</definedName>
    <definedName name="BExMP2FTJY3T4WRNPFFNVPPSJRAK" hidden="1">#REF!</definedName>
    <definedName name="BExMP4394A7N40GOUFTFE0E7BF4O" hidden="1">#REF!</definedName>
    <definedName name="BExMP4JCGL1YCKCQRC5HPTS8B6ZW" hidden="1">#REF!</definedName>
    <definedName name="BExMP4OTDHENTEZD7LYWK987I50O" hidden="1">#REF!</definedName>
    <definedName name="BExMP4ZKLRA6XVY43O0MLEOFCQIS" hidden="1">#REF!</definedName>
    <definedName name="BExMP7OPSKD4DEEHJ4TPZXVC3WRT" hidden="1">#REF!</definedName>
    <definedName name="BExMP8VVCQBE2EBKSH9VMVU321VG" hidden="1">#REF!</definedName>
    <definedName name="BExMP9S8B4BGH3AF09CJ90359DZ8" hidden="1">#REF!</definedName>
    <definedName name="BExMPAJ5AJAXGKGK3F6H3ODS6RF4" hidden="1">#REF!</definedName>
    <definedName name="BExMPAOKVN20DOSZHPQ070N7PG4N" hidden="1">#REF!</definedName>
    <definedName name="BExMPBKXZD3Z8YXGM0SUGUFKW7XU" hidden="1">#REF!</definedName>
    <definedName name="BExMPD2X55FFBVJ6CBUKNPROIOEU" hidden="1">#REF!</definedName>
    <definedName name="BExMPDZAMQSIKPTXPC1UK0BTROZT" hidden="1">#REF!</definedName>
    <definedName name="BExMPGIXLAA6TO4I0D4CP49M9OXJ" hidden="1">#REF!</definedName>
    <definedName name="BExMPGZ848E38FUH1JBQN97DGWAT" hidden="1">#REF!</definedName>
    <definedName name="BExMPK9UCT26JXUXGZM2QQ6FSXQ7" hidden="1">#REF!</definedName>
    <definedName name="BExMPL0S16S67A21D5OJKXVFUEJN" hidden="1">#REF!</definedName>
    <definedName name="BExMPLMCB0ZGJTBA44UOPC7RESW3" hidden="1">#REF!</definedName>
    <definedName name="BExMPMTICOSMQENOFKQ18K0ZT4S8" hidden="1">#REF!</definedName>
    <definedName name="BExMPMZ07II0R4KGWQQ7PGS3RZS4" hidden="1">#REF!</definedName>
    <definedName name="BExMPOBH04JMDO6Z8DMSEJZM4ANN" hidden="1">#REF!</definedName>
    <definedName name="BExMPRM50XBFJUB3K3ZZ6D6GKRHQ" hidden="1">#REF!</definedName>
    <definedName name="BExMPSD77XQ3HA6A4FZOJK8G2JP3" hidden="1">#REF!</definedName>
    <definedName name="BExMPSIJNP50U6RT8N4SCLLXIXOH" hidden="1">#REF!</definedName>
    <definedName name="BExMPU5XEJ3LDEZLL8DGOTAKMRFK" hidden="1">#REF!</definedName>
    <definedName name="BExMPVYNXHZ0ZLSAMR1BZXMS4WBE" hidden="1">#REF!</definedName>
    <definedName name="BExMPZ96UBXBZKUDWOWH6T8KQO6I" hidden="1">#REF!</definedName>
    <definedName name="BExMQ0WMQEH8XHCAV7652NU6TLN6" hidden="1">#REF!</definedName>
    <definedName name="BExMQ2UT1Q9SPCF1UPDJXRUYOJ5F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8JPB49DEU2QGTQJLJPI5XUC" hidden="1">#REF!</definedName>
    <definedName name="BExMQFAK2WNV73PKRX1IRZCRG0B2" hidden="1">#REF!</definedName>
    <definedName name="BExMQFQM71FKNN39O2S67IZU8762" hidden="1">#REF!</definedName>
    <definedName name="BExMQGXSLPT4A6N47LE6FBVHWBOF" hidden="1">#REF!</definedName>
    <definedName name="BExMQIAFMMG47B7E8FK3MGLAJBU0" hidden="1">#REF!</definedName>
    <definedName name="BExMQJSEI63ZNZPBTQWWKKK2KMFP" hidden="1">#REF!</definedName>
    <definedName name="BExMQLAC5JOXCN8MWA9BYVP4MIU2" hidden="1">#REF!</definedName>
    <definedName name="BExMQOA77JZ3D2XQSB221EV70V1L" hidden="1">#REF!</definedName>
    <definedName name="BExMQP1AO870A1WIL8HIM99HOJYW" hidden="1">#REF!</definedName>
    <definedName name="BExMQRVOR7AB0B6VVW6FVGR9VBE3" hidden="1">#REF!</definedName>
    <definedName name="BExMQSBR7PL4KLB1Q4961QO45Y4G" hidden="1">#REF!</definedName>
    <definedName name="BExMQSBSOU8CSN6OU6B8N0EX7RL8" hidden="1">#REF!</definedName>
    <definedName name="BExMQW2PR14AM05R9ZDLIGOW2TBP" hidden="1">#REF!</definedName>
    <definedName name="BExMR1BHE14581BVEU2HLD2T90MK" hidden="1">#REF!</definedName>
    <definedName name="BExMR1MA4I1X77714ZEPUVC8W398" hidden="1">#REF!</definedName>
    <definedName name="BExMR1RPJMQRL46SC2YIL1NEPHR5" hidden="1">#REF!</definedName>
    <definedName name="BExMR57QT7KBISV0VGEOU4F87VS4" hidden="1">#REF!</definedName>
    <definedName name="BExMR8D4W2RAWQYM5UA39VLYUVDC" hidden="1">#REF!</definedName>
    <definedName name="BExMR8IGNXVEJDZTI5G462LKBPZT" hidden="1">#REF!</definedName>
    <definedName name="BExMR8YQHA7N77HGHY4Y6R30I3XT" hidden="1">#REF!</definedName>
    <definedName name="BExMRCK60T9DUZ2MJHCH0CNDSKNZ" hidden="1">#REF!</definedName>
    <definedName name="BExMRENOIARWRYOIVPDIEBVNRDO7" hidden="1">#REF!</definedName>
    <definedName name="BExMRKY9B74O1QWTZM3X5WR1P1GW" hidden="1">#REF!</definedName>
    <definedName name="BExMRNY62VAHHOY45AN49V7VKU6N" hidden="1">#REF!</definedName>
    <definedName name="BExMRPW93Y2ML0TBHMB6MX2ZE90J" hidden="1">#REF!</definedName>
    <definedName name="BExMRQHSV0CAXGLR28GBHFRPHYX9" hidden="1">#REF!</definedName>
    <definedName name="BExMRRJNUMGRSDD5GGKKGEIZ6FTS" hidden="1">#REF!</definedName>
    <definedName name="BExMRSAJAZNYI8LA84TPYGPWK65M" hidden="1">#REF!</definedName>
    <definedName name="BExMRSLBKLSJW2MCXBXZ3MHZ1DD3" hidden="1">#REF!</definedName>
    <definedName name="BExMRSLDF6CCHQ76PEUWF5TCUN6K" hidden="1">#REF!</definedName>
    <definedName name="BExMRU3ACIU0RD2BNWO55LH5U2BR" hidden="1">#REF!</definedName>
    <definedName name="BExMS26LJHD7C5UEIYR8TTM2ANQB" localSheetId="2" hidden="1">Cal [0]!YTD Retail sales [0]!vs #REF!</definedName>
    <definedName name="BExMS26LJHD7C5UEIYR8TTM2ANQB" localSheetId="9" hidden="1">#N/A</definedName>
    <definedName name="BExMS26LJHD7C5UEIYR8TTM2ANQB" localSheetId="5" hidden="1">Cal [0]!YTD Retail sales [0]!vs #REF!</definedName>
    <definedName name="BExMS26LJHD7C5UEIYR8TTM2ANQB" localSheetId="7" hidden="1">Cal [0]!YTD Retail sales [0]!vs #REF!</definedName>
    <definedName name="BExMS26LJHD7C5UEIYR8TTM2ANQB" hidden="1">Cal [0]!YTD Retail sales [0]!vs #REF!</definedName>
    <definedName name="BExMS2XMFZ82MXO58929ZQ6A94GV" hidden="1">#REF!</definedName>
    <definedName name="BExMS7VMBI1XSM9AOM3ZHM1D7T65" hidden="1">#REF!</definedName>
    <definedName name="BExMS7VMK8ZGGWRL2DIUN61RSGB9" hidden="1">#REF!</definedName>
    <definedName name="BExMS9DKH0JY499TJ7JW1UCHLRQS" hidden="1">#REF!</definedName>
    <definedName name="BExMSBH3IRUG2J9VPP8C5C47XRJ6" hidden="1">#REF!</definedName>
    <definedName name="BExMSDKLWF3WF3QX4SX4U4S2E4HQ" hidden="1">#REF!</definedName>
    <definedName name="BExMSOD11T12IWYRNYIYIFQVU2UQ" hidden="1">#REF!</definedName>
    <definedName name="BExMSQRCC40AP8BDUPL2I2DNC210" hidden="1">#REF!</definedName>
    <definedName name="BExMSUCTWECSG0C8OQX288KQFX8I" hidden="1">#REF!</definedName>
    <definedName name="BExMT6N8F94RYVFN6I7JEO85HVUG" hidden="1">#REF!</definedName>
    <definedName name="BExO4J9LR712G00TVA82VNTG8O7H" hidden="1">#REF!</definedName>
    <definedName name="BExO51UKJJ3WZHI5FWT8LHUV1D6U" hidden="1">#REF!</definedName>
    <definedName name="BExO55G2KVZ7MIJ30N827CLH0I2A" hidden="1">#REF!</definedName>
    <definedName name="BExO5A8PZD9EUHC5CMPU6N3SQ15L" hidden="1">#REF!</definedName>
    <definedName name="BExO5CC7XNI303SF3E7XSPMBG1S1" hidden="1">#REF!</definedName>
    <definedName name="BExO5D8LETGY8ZMZK988RWGETRTW" hidden="1">#REF!</definedName>
    <definedName name="BExO5E4XOVU29SHX39FDKOXRISN8" hidden="1">#REF!</definedName>
    <definedName name="BExO5FMXUQ9YLB7LWAK3YJEW8QH0" hidden="1">#REF!</definedName>
    <definedName name="BExO5IXLM53Q6HQFHRGSSRHHJABZ" hidden="1">#REF!</definedName>
    <definedName name="BExO5JTYLLHW96JJTA4WPEOROM2K" hidden="1">#REF!</definedName>
    <definedName name="BExO5LMOEQYFC7MATD8F7445383X" hidden="1">#REF!</definedName>
    <definedName name="BExO5PIYQKMWDE3IUHLDWH2G28NI" hidden="1">#REF!</definedName>
    <definedName name="BExO5V7YV4DZQAVN1DNTUGM1CC18" hidden="1">#REF!</definedName>
    <definedName name="BExO5XMAHL7CY3X0B1OPKZ28DCJ5" hidden="1">#REF!</definedName>
    <definedName name="BExO60RIDFV3CO9PDELHQ7UJW5X2" hidden="1">#REF!</definedName>
    <definedName name="BExO61D3W34JWLGOL918PE72CTZN" hidden="1">#REF!</definedName>
    <definedName name="BExO62PR0ME6RVHGC1WZ8MBMJB1Z" hidden="1">#REF!</definedName>
    <definedName name="BExO66LZJKY4PTQVREELI6POS4AY" hidden="1">#REF!</definedName>
    <definedName name="BExO69LWA6QF5HFWLLYDIR3AVR0H" hidden="1">#REF!</definedName>
    <definedName name="BExO6AI7Q60PFYKYJ5D50YT6G6SI" hidden="1">#REF!</definedName>
    <definedName name="BExO6CWKUTTYR2YHYJYX5F5T7JPP" hidden="1">#REF!</definedName>
    <definedName name="BExO6EEHXIDT1T01413U80H6FX9D" hidden="1">#REF!</definedName>
    <definedName name="BExO6FAVU92CIIMKQ23EOG2UTAKW" hidden="1">#REF!</definedName>
    <definedName name="BExO6FQZ6JWIFOI2Q3221XX7V3XR" hidden="1">#REF!</definedName>
    <definedName name="BExO6KUFI49S2AXGI7RSKCOQKEL4" hidden="1">#REF!</definedName>
    <definedName name="BExO6L563ZM0VBQWWBBJ0FZQA8MI" localSheetId="2" hidden="1">Cal [0]!YTD Retail sales [0]!vs #REF!</definedName>
    <definedName name="BExO6L563ZM0VBQWWBBJ0FZQA8MI" localSheetId="9" hidden="1">#N/A</definedName>
    <definedName name="BExO6L563ZM0VBQWWBBJ0FZQA8MI" localSheetId="5" hidden="1">Cal [0]!YTD Retail sales [0]!vs #REF!</definedName>
    <definedName name="BExO6L563ZM0VBQWWBBJ0FZQA8MI" localSheetId="7" hidden="1">Cal [0]!YTD Retail sales [0]!vs #REF!</definedName>
    <definedName name="BExO6L563ZM0VBQWWBBJ0FZQA8MI" hidden="1">Cal [0]!YTD Retail sales [0]!vs #REF!</definedName>
    <definedName name="BExO6LLHCYTF7CIVHKAO0NMET14Q" hidden="1">#REF!</definedName>
    <definedName name="BExO6NE717L6HFWWCO93BLHXD202" hidden="1">#REF!</definedName>
    <definedName name="BExO6WONHGB7J6MT5380VI7S01QW" hidden="1">#REF!</definedName>
    <definedName name="BExO704P1HK6AF398J9RJRMVUV9J" hidden="1">#REF!</definedName>
    <definedName name="BExO7112U6B1HOJE96L9I524PU47" hidden="1">#REF!</definedName>
    <definedName name="BExO72DOPWHN60JEDCO7OR63G9UJ" hidden="1">#REF!</definedName>
    <definedName name="BExO73KTYJMJJEBP04N40VD3XI2R" hidden="1">#REF!</definedName>
    <definedName name="BExO77H398RY4THG27YZB3KRO9AZ" hidden="1">#REF!</definedName>
    <definedName name="BExO787YRBFOE1MONZP1UGMQTKT3" localSheetId="2" hidden="1">Cal [0]!YTD Retail sales [0]!vs #REF!</definedName>
    <definedName name="BExO787YRBFOE1MONZP1UGMQTKT3" localSheetId="9" hidden="1">#N/A</definedName>
    <definedName name="BExO787YRBFOE1MONZP1UGMQTKT3" localSheetId="5" hidden="1">Cal [0]!YTD Retail sales [0]!vs #REF!</definedName>
    <definedName name="BExO787YRBFOE1MONZP1UGMQTKT3" localSheetId="7" hidden="1">Cal [0]!YTD Retail sales [0]!vs #REF!</definedName>
    <definedName name="BExO787YRBFOE1MONZP1UGMQTKT3" hidden="1">Cal [0]!YTD Retail sales [0]!vs #REF!</definedName>
    <definedName name="BExO79PXVLZFFSTOJ3FLPEHYEW4W" hidden="1">#REF!</definedName>
    <definedName name="BExO7A61OJYUK75GXRS2WFJ9JZM5" hidden="1">#REF!</definedName>
    <definedName name="BExO7CPT2QMOGW937XSF6RH9LFRM" hidden="1">#REF!</definedName>
    <definedName name="BExO7E7SKOSQR85AQCR37NIE3HAB" hidden="1">#REF!</definedName>
    <definedName name="BExO7IK5KWZFF7YNGFK9MAA8SPHS" hidden="1">#REF!</definedName>
    <definedName name="BExO7JM06NTOKA1AJGY4L6CB6P84" hidden="1">#REF!</definedName>
    <definedName name="BExO7JRHQ6FNV8WI8SKTOGEMTRZS" hidden="1">#REF!</definedName>
    <definedName name="BExO7LERREAW23FYPEFOU4WZ596B" hidden="1">#REF!</definedName>
    <definedName name="BExO7NIA29QT01GAP2SSOTAKTSBV" hidden="1">#REF!</definedName>
    <definedName name="BExO7OUQS3XTUQ2LDKGQ8AAQ3OJJ" hidden="1">#REF!</definedName>
    <definedName name="BExO7PGAPCYK6ANGUO0PS459TCBK" hidden="1">#REF!</definedName>
    <definedName name="BExO7RUSODZC2NQZMT2AFSMV2ONF" hidden="1">#REF!</definedName>
    <definedName name="BExO7UUJ57D8UPEWYEK4SGAI4LNY" hidden="1">#REF!</definedName>
    <definedName name="BExO80E89UAL3VG4HG6LQNHQT8YN" hidden="1">#REF!</definedName>
    <definedName name="BExO80JJBO9SZM9L5LVL946A4QFX" hidden="1">#REF!</definedName>
    <definedName name="BExO80P0W1L9NOA38ZD8T1OQW9A0" hidden="1">#REF!</definedName>
    <definedName name="BExO81FXETF935DYEUYL8TEADYA1" hidden="1">#REF!</definedName>
    <definedName name="BExO83U881VFK1LRM7MV5RH75AMX" hidden="1">#REF!</definedName>
    <definedName name="BExO85HMYXZJ7SONWBKKIAXMCI3C" hidden="1">#REF!</definedName>
    <definedName name="BExO863922O4PBGQMUNEQKGN3K96" hidden="1">#REF!</definedName>
    <definedName name="BExO868K0PFO7UD7UZD2TMSDO8WU" hidden="1">#REF!</definedName>
    <definedName name="BExO88XNFPTHGT0ZFZMRO0FYCNJN" hidden="1">#REF!</definedName>
    <definedName name="BExO8934STZR9ZL6F6TANEAPPMSU" hidden="1">#REF!</definedName>
    <definedName name="BExO89ZIOXN0HOKHY24F7HDZ87UT" hidden="1">#REF!</definedName>
    <definedName name="BExO8BXKMBOZ1YLQI6DG5AKCM5E1" hidden="1">#REF!</definedName>
    <definedName name="BExO8CDTBCABLEUD6PE2UM2EZ6C4" hidden="1">#REF!</definedName>
    <definedName name="BExO8CJ4ZD5AU0FQIBAPYKVMJ1KK" hidden="1">#REF!</definedName>
    <definedName name="BExO8E6KHCRI0A9YZVOA5CIU99XF" hidden="1">#REF!</definedName>
    <definedName name="BExO8EMOHC7H2RVWLQG3079H2YH5" hidden="1">#REF!</definedName>
    <definedName name="BExO8GQ6UK3UW9I92TEEELP40X76" hidden="1">#REF!</definedName>
    <definedName name="BExO8IZ05ZG0XVOL3W41KBQE176A" hidden="1">#REF!</definedName>
    <definedName name="BExO8J9Z6GG8TQ5781R168DW0RQX" hidden="1">#REF!</definedName>
    <definedName name="BExO8N0R95S4MMA7A9RYWXPCAD1Z" hidden="1">#REF!</definedName>
    <definedName name="BExO8NGUX71VAD609UE3XWMGEVU4" hidden="1">#REF!</definedName>
    <definedName name="BExO8O7WULT8P3O49HNT8WRJ2GR1" hidden="1">#REF!</definedName>
    <definedName name="BExO8PKF7Z4A02MV91UX911YHSH2" hidden="1">#REF!</definedName>
    <definedName name="BExO8QX0BJCA7TTP829Y500BCENH" hidden="1">#REF!</definedName>
    <definedName name="BExO8RTECJO55Q7JF9SZDLHLFXIW" hidden="1">#REF!</definedName>
    <definedName name="BExO8TWWRH172MR30CY3763U75AU" hidden="1">#REF!</definedName>
    <definedName name="BExO8UTAGQWDBQZEEF4HUNMLQCVU" hidden="1">#REF!</definedName>
    <definedName name="BExO8W5S4ARI90LUK4J2AKAENXPE" hidden="1">#REF!</definedName>
    <definedName name="BExO92WLWGCNJGWEHGQ2FHX5MCA1" hidden="1">#REF!</definedName>
    <definedName name="BExO937E20IHMGQOZMECL3VZC7OX" hidden="1">#REF!</definedName>
    <definedName name="BExO93I7JSNCSA0Y5B9XADE3F7T2" hidden="1">#REF!</definedName>
    <definedName name="BExO94UTJKQQ7TJTTJRTSR70YVJC" hidden="1">#REF!</definedName>
    <definedName name="BExO9504ZPDRC1VQANOC723WCR7V" hidden="1">#REF!</definedName>
    <definedName name="BExO96CSAFE6RF5MVVQRIYGHN349" hidden="1">#REF!</definedName>
    <definedName name="BExO96I47MJOMFJ17DDZ5N8VNG4J" hidden="1">#REF!</definedName>
    <definedName name="BExO97UQ2AC5VFFYTA24AEUP0YOQ" hidden="1">#REF!</definedName>
    <definedName name="BExO99CJ2C8CIDRXI8GBUABK1RA8" hidden="1">#REF!</definedName>
    <definedName name="BExO9DJJEP3OEN9MZNO0C03VOP61" hidden="1">#REF!</definedName>
    <definedName name="BExO9DZSNZFKN2G8IM5Z9KQXCRPJ" hidden="1">#REF!</definedName>
    <definedName name="BExO9FHRDRO0PHNP7FC8UF2DBE2F" hidden="1">#REF!</definedName>
    <definedName name="BExO9GU96V8SHVLVJK8Q3YEKNAF3" hidden="1">#REF!</definedName>
    <definedName name="BExO9J38C2TW8EGGVGP6WPBWPNTO" hidden="1">#REF!</definedName>
    <definedName name="BExO9J3A438976RXIUX5U9SU5T55" hidden="1">#REF!</definedName>
    <definedName name="BExO9KL79BXEKQBDZ9D655G5FILK" hidden="1">#REF!</definedName>
    <definedName name="BExO9L6RHW1X4QQLK4SGFTYPXMBO" hidden="1">#REF!</definedName>
    <definedName name="BExO9MU2CRNH6JJOZXP1ZI25KNGL" hidden="1">#REF!</definedName>
    <definedName name="BExO9OMSP4EZA2H285E3FLKRSAT6" hidden="1">#REF!</definedName>
    <definedName name="BExO9RS5RXFJ1911HL3CCK6M74EP" hidden="1">#REF!</definedName>
    <definedName name="BExO9SDRI1M6KMHXSG3AE5L0F2U3" hidden="1">#REF!</definedName>
    <definedName name="BExO9V2U2YXAY904GYYGU6TD8Y7M" hidden="1">#REF!</definedName>
    <definedName name="BExO9X0W101GF96Z6UGV5QWP2OAW" hidden="1">#REF!</definedName>
    <definedName name="BExO9XRR27VLI6RU3L8GZ1Z389D0" hidden="1">#REF!</definedName>
    <definedName name="BExO9Y2Q2H5LO29X01KADEKL9MS8" hidden="1">#REF!</definedName>
    <definedName name="BExO9YTNAN2YUJ06UE7UYBAU25WG" hidden="1">#REF!</definedName>
    <definedName name="BExOA42COZK50IJG6R8SZ1CC45I1" hidden="1">#REF!</definedName>
    <definedName name="BExOA4TEXA1E7BZTF0CWOM6Y4RWA" hidden="1">#REF!</definedName>
    <definedName name="BExOA9M26N0BVJA49VH4EC2QO1PJ" hidden="1">#REF!</definedName>
    <definedName name="BExOAF5KMJUIU4ATUUMYSITAL2YA" hidden="1">#REF!</definedName>
    <definedName name="BExOAH3SKROBNAZQQ8W4Q12S3KZI" hidden="1">#REF!</definedName>
    <definedName name="BExOAH94AAAKVOU55YF08AP58QDS" hidden="1">#REF!</definedName>
    <definedName name="BExOALG651X2KCKJ3OZFER9K3GW2" hidden="1">#REF!</definedName>
    <definedName name="BExOALLMWM8BTQMMXRUDZBC5T4DA" hidden="1">#REF!</definedName>
    <definedName name="BExOAM77SUZ93LEXD0JMDNC5YE1D" hidden="1">#REF!</definedName>
    <definedName name="BExOAQ3GKCT7YZW1EMVU3EILSZL2" hidden="1">#REF!</definedName>
    <definedName name="BExOAT8OSKZ89383JJ03JKK0IIXN" hidden="1">#REF!</definedName>
    <definedName name="BExOAXFQ4SBP69KCF1FV6HK7IKSW" hidden="1">#REF!</definedName>
    <definedName name="BExOAZ35YQ371AKZVW2XB3B2KQCS" hidden="1">#REF!</definedName>
    <definedName name="BExOB1S9CGELK0LTREBLXUORDDIT" hidden="1">#REF!</definedName>
    <definedName name="BExOB3QAUHEXULN0S348N48OCC7O" hidden="1">#REF!</definedName>
    <definedName name="BExOB52XUJCY6G5GQQVZW48GAMLW" hidden="1">#REF!</definedName>
    <definedName name="BExOB76HFXB83SKS0Z91CSQCMJHG" hidden="1">#REF!</definedName>
    <definedName name="BExOB9KT2THGV4SPLDVFTFXS4B14" hidden="1">#REF!</definedName>
    <definedName name="BExOBB2M3IF7XHKBHAI7TH5OWUY7" hidden="1">#REF!</definedName>
    <definedName name="BExOBD0T35WJ3QCQPP24Y680003P" hidden="1">#REF!</definedName>
    <definedName name="BExOBEO7RA4UP4EUD53Q12LGZ9V9" hidden="1">#REF!</definedName>
    <definedName name="BExOBEZ0IE2WBEYY3D3CMRI72N1K" hidden="1">#REF!</definedName>
    <definedName name="BExOBGMAHWJJ5BD6R1T9LYL1Q1OU" hidden="1">#REF!</definedName>
    <definedName name="BExOBGRQTW44N9KY9GHBKGOVMNNE" hidden="1">#REF!</definedName>
    <definedName name="BExOBHYRC0CGQQHLB90KFCCEUX0H" hidden="1">#REF!</definedName>
    <definedName name="BExOBIPU8760ITY0C8N27XZ3KWEF" hidden="1">#REF!</definedName>
    <definedName name="BExOBIVAOO1S5MD3G9VQ7EX7RUZH" hidden="1">#REF!</definedName>
    <definedName name="BExOBJ0LJ17D3SNIPCCD6NPQC7SX" hidden="1">#REF!</definedName>
    <definedName name="BExOBM0I5L0MZ1G4H9MGMD87SBMZ" hidden="1">#REF!</definedName>
    <definedName name="BExOBM5SVOJYVJA0WS6V41WVTF4N" hidden="1">#REF!</definedName>
    <definedName name="BExOBOUXMP88KJY2BX2JLUJH5N0K" hidden="1">#REF!</definedName>
    <definedName name="BExOBP0FKQ4SVR59FB48UNLKCOR6" hidden="1">#REF!</definedName>
    <definedName name="BExOBRPI3IN7P6F2FGX3VNQRSCDA" hidden="1">#REF!</definedName>
    <definedName name="BExOBY5K2HMJ27QDBX428ZSASX4C" hidden="1">#REF!</definedName>
    <definedName name="BExOBYAVUCQ0IGM0Y6A75QHP0Q1A" hidden="1">#REF!</definedName>
    <definedName name="BExOBZCKJYTOEFWE3NM5WBYALEVH" hidden="1">#REF!</definedName>
    <definedName name="BExOC3UEHB1CZNINSQHZANWJYKR8" hidden="1">#REF!</definedName>
    <definedName name="BExOC4W8T8JQ2G7TCWHR01LM2BFZ" hidden="1">#REF!</definedName>
    <definedName name="BExOC6OZXJJV0OPEKD47MXEJ4Y04" hidden="1">#REF!</definedName>
    <definedName name="BExOC7W5SDKWF305AJRBL3XLY0LT" hidden="1">#REF!</definedName>
    <definedName name="BExOC8C8U0BX9MAGY8NFUC1MLGE7" hidden="1">#REF!</definedName>
    <definedName name="BExOCB6TOWQCLEFQWHGEGY6THZ3V" hidden="1">#REF!</definedName>
    <definedName name="BExOCBSF3XGO9YJ23LX2H78VOUR7" hidden="1">#REF!</definedName>
    <definedName name="BExOCEMUZ4LW5BX5JXNPKVPBWHPM" hidden="1">#REF!</definedName>
    <definedName name="BExOCHBYFUGOFFPPGH3VGTAA23I3" hidden="1">#REF!</definedName>
    <definedName name="BExOCIOKPVA5X7BGET170H9BEEK8" hidden="1">#REF!</definedName>
    <definedName name="BExOCIZE48I5R6LXFLZKDWDY2VB1" hidden="1">#REF!</definedName>
    <definedName name="BExOCKXFMOW6WPFEVX1I7R7FNDSS" hidden="1">#REF!</definedName>
    <definedName name="BExOCLIYVEL5JXG0GNXV5J648PU4" hidden="1">#REF!</definedName>
    <definedName name="BExOCOTO2G97Z7ZKWMP0DO1LZOM2" hidden="1">#REF!</definedName>
    <definedName name="BExOCS9PI05KNEUD1268FCAVJ3PC" hidden="1">#REF!</definedName>
    <definedName name="BExOCVV54IQJG87W7K94I41VCSZ1" hidden="1">#REF!</definedName>
    <definedName name="BExOCX2CTA9HBSWESQGE9HLD2W8A" hidden="1">#REF!</definedName>
    <definedName name="BExOCYEXOB95DH5NOB0M5NOYX398" hidden="1">#REF!</definedName>
    <definedName name="BExOD2GNU7AW4LBQ3VLI2BUYIK7T" hidden="1">#REF!</definedName>
    <definedName name="BExOD4ERMDMFD8X1016N4EXOUR0S" hidden="1">#REF!</definedName>
    <definedName name="BExOD4K7RR2TBM6XIL2UNNO866TU" hidden="1">#REF!</definedName>
    <definedName name="BExOD55RS7BQUHRQ6H3USVGKR0P7" hidden="1">#REF!</definedName>
    <definedName name="BExOD67H5XEH3HGJNH6CX14UWO98" hidden="1">#REF!</definedName>
    <definedName name="BExOD8GCMT1BDDS7MZ802AKYDLN3" hidden="1">#REF!</definedName>
    <definedName name="BExOD97DWJ5DUYTX46SZS8VCS86W" hidden="1">#REF!</definedName>
    <definedName name="BExODEWDDEABM4ZY3XREJIBZ8IVP" hidden="1">#REF!</definedName>
    <definedName name="BExODG3JCX9TWO3IH9MFB34HP0L6" hidden="1">#REF!</definedName>
    <definedName name="BExODHLHA48X2O1IF2SQEPDWKCGJ" hidden="1">#REF!</definedName>
    <definedName name="BExODHLHB6N8XYD2S8A1ZDOSPX77" hidden="1">#REF!</definedName>
    <definedName name="BExODJZRTR2A1BWFI4HKP0ZNXIRP" hidden="1">#REF!</definedName>
    <definedName name="BExODKAKRWHXVR34L5LK7DELV9QW" hidden="1">#REF!</definedName>
    <definedName name="BExODLXVQMCGP9DS3M9IEAES38AJ" hidden="1">#REF!</definedName>
    <definedName name="BExODNL9U1HQVS34PV93TLNCPI8P" hidden="1">#REF!</definedName>
    <definedName name="BExODOHNAZRHG2Q4WXPGGFNJ8YMZ" hidden="1">#REF!</definedName>
    <definedName name="BExODP8KFQSNWL6V2LA0SX4YMGV2" hidden="1">#REF!</definedName>
    <definedName name="BExODS8GK5PS3HTXJBSC9EGVCTRJ" hidden="1">#REF!</definedName>
    <definedName name="BExODUHH0Y8203ZKBAXC792MZX2X" hidden="1">#REF!</definedName>
    <definedName name="BExODXS4QFX76Z0A92OBEN2H8K0C" hidden="1">#REF!</definedName>
    <definedName name="BExODZFEIWV26E8RFU7XQYX1J458" hidden="1">#REF!</definedName>
    <definedName name="BExOE0XBT28PMW8CLRDZNU0KRT9M" hidden="1">#REF!</definedName>
    <definedName name="BExOE3MGHY3I9XSXSF3UMX42ZZKC" hidden="1">#REF!</definedName>
    <definedName name="BExOE77YDR9GZKJSACA58EO0AVXC" hidden="1">#REF!</definedName>
    <definedName name="BExOE9M99RJRO9PXZQH47LW8YAAC" hidden="1">#REF!</definedName>
    <definedName name="BExOE9RK2F9WKVGBS68PQ51XAY9K" hidden="1">#REF!</definedName>
    <definedName name="BExOE9X1ZT52JEDREKO8B178EZS0" hidden="1">#REF!</definedName>
    <definedName name="BExOEB9IRCS36JYWKIK2WPL3XUR3" hidden="1">#REF!</definedName>
    <definedName name="BExOEBKG55EROA2VL360A06LKASE" hidden="1">#REF!</definedName>
    <definedName name="BExOEBPT09V5J2V7FRP3I6Z7WQBB" hidden="1">#REF!</definedName>
    <definedName name="BExOECM599TRGE1XNBN3L81TPSZL" hidden="1">#REF!</definedName>
    <definedName name="BExOECWWDHR62A91QT6DZGR632AG" hidden="1">#REF!</definedName>
    <definedName name="BExOEEPNZAMNWPKY8UKRZG3YQM5R" hidden="1">#REF!</definedName>
    <definedName name="BExOEFB9G8G66UNBABQ3OYPTQ5N4" hidden="1">#REF!</definedName>
    <definedName name="BExOEFGPSV3KGZDTE2OAEFJX7X4T" hidden="1">#REF!</definedName>
    <definedName name="BExOEHK8XLWRQ83MMOVX1SLEKPIT" hidden="1">#REF!</definedName>
    <definedName name="BExOEOWIPI9W0JYQ9PZW3FDNX1DF" hidden="1">#REF!</definedName>
    <definedName name="BExOERG5LWXYYEN1DY1H2FWRJS9T" hidden="1">#REF!</definedName>
    <definedName name="BExOESNAP8334CN1HN8ZYJ1X8BB5" hidden="1">#REF!</definedName>
    <definedName name="BExOEV1S6JJVO5PP4BZ20SNGZR7D" hidden="1">#REF!</definedName>
    <definedName name="BExOEWEA2UD749EL1VF9IUO1ZZPK" hidden="1">#REF!</definedName>
    <definedName name="BExOEWUIFWS7LQ83UZK1693YUE08" hidden="1">#REF!</definedName>
    <definedName name="BExOEXQQGY3T056RKJTQX63U288V" hidden="1">#REF!</definedName>
    <definedName name="BExOEZJMLDNOCEJMRYMKTOO7ZS5W" hidden="1">#REF!</definedName>
    <definedName name="BExOF4XO3YS1HFXKD2OH070MC9DS" hidden="1">#REF!</definedName>
    <definedName name="BExOFAHD73W4NLLC3WLJWO4LM3HS" hidden="1">#REF!</definedName>
    <definedName name="BExOFAMOX1W2QXBLH69QK1XK4IV6" hidden="1">#REF!</definedName>
    <definedName name="BExOFCKVY7440L270LUDAIWZUPN7" hidden="1">#REF!</definedName>
    <definedName name="BExOFEDNCYI2TPTMQ8SJN3AW4YMF" hidden="1">#REF!</definedName>
    <definedName name="BExOFFFBOHMJMN575A8INEMUBTKJ" hidden="1">#REF!</definedName>
    <definedName name="BExOFIF6DWP8I05RZWVZ8FF8U3DP" hidden="1">#REF!</definedName>
    <definedName name="BExOFJX6EF5QFPSOM5UPOSLFU0E6" hidden="1">#REF!</definedName>
    <definedName name="BExOFN7VCI81JYPS1P8GN0A6NZ7N" hidden="1">#REF!</definedName>
    <definedName name="BExOFR9L43LARNAU7KTBVN4DML05" hidden="1">#REF!</definedName>
    <definedName name="BExOFRPOQN4B11C1K9K4IVGJEK7N" hidden="1">#REF!</definedName>
    <definedName name="BExOFSRJLK9IAA668UZT13JOVBJS" hidden="1">#REF!</definedName>
    <definedName name="BExOFVLXVD6RVHSQO8KZOOACSV24" hidden="1">#REF!</definedName>
    <definedName name="BExOFWYL0R5HOCY68O28FL4ABD2E" hidden="1">#REF!</definedName>
    <definedName name="BExOG2NL3LGZIU9FG73CTE7WMUIY" hidden="1">#REF!</definedName>
    <definedName name="BExOG2SW3XOGP9VAPQ3THV3VWV12" hidden="1">#REF!</definedName>
    <definedName name="BExOG4027IM8OAZBP195V5CEHHE4" hidden="1">#REF!</definedName>
    <definedName name="BExOG45J81K4OPA40KW5VQU54KY3" hidden="1">#REF!</definedName>
    <definedName name="BExOG5STNCEU4Z84TGFRX9Y4GPBV" hidden="1">#REF!</definedName>
    <definedName name="BExOG6JVT2QC5BVCLWQWHTF1T2UB" hidden="1">#REF!</definedName>
    <definedName name="BExOG6ZYQNJ6I7EWQVXFJ7DBAMRW" hidden="1">#REF!</definedName>
    <definedName name="BExOG7LIXAK46LWJRA9ULAFVUXKC" hidden="1">#REF!</definedName>
    <definedName name="BExOGBNA4IT9724TQVDU8SA3S19T" hidden="1">#REF!</definedName>
    <definedName name="BExOGBSMDVSIVT6J7PGZDT0TDMN3" hidden="1">#REF!</definedName>
    <definedName name="BExOGBXXVXKB9CCTZUQMVM0AJ330" hidden="1">#REF!</definedName>
    <definedName name="BExOGC3EGGEEUNO1OIEVYDUNJO86" hidden="1">#REF!</definedName>
    <definedName name="BExOGFE2SCL8HHT4DFAXKLUTJZOG" hidden="1">#REF!</definedName>
    <definedName name="BExOGJL4LU4O1S0GRM53TOFTU2GG" hidden="1">#REF!</definedName>
    <definedName name="BExOGJVXRGEMTS6M8HZ1BCIJNWP4" hidden="1">#REF!</definedName>
    <definedName name="BExOGLDVFWFQWW8Q5OLA7BCVR84A" hidden="1">#REF!</definedName>
    <definedName name="BExOGML1VN8IB3O8BBL2UH7BTJSY" hidden="1">#REF!</definedName>
    <definedName name="BExOGRJ0AGRKJ541U2N1LZQO3YEA" hidden="1">#REF!</definedName>
    <definedName name="BExOGT6D0LJ3C22RDW8COECKB1J5" hidden="1">#REF!</definedName>
    <definedName name="BExOGTMI1HT31M1RGWVRAVHAK7DE" hidden="1">#REF!</definedName>
    <definedName name="BExOGWBLZA61A8J2ZG9OGA36M11U" hidden="1">#REF!</definedName>
    <definedName name="BExOGWX7EIL5CFXHKXBH6XCP01FS" hidden="1">#REF!</definedName>
    <definedName name="BExOGXO9JE5XSE9GC3I6O21UEKAO" hidden="1">#REF!</definedName>
    <definedName name="BExOH50II9UN9229M0ZVSQN6RWRD" hidden="1">#REF!</definedName>
    <definedName name="BExOH9ICZ13C1LAW8OTYTR9S7ZP3" hidden="1">#REF!</definedName>
    <definedName name="BExOHA3XI9B8XSW5QLRZRZEKHL2R" hidden="1">#REF!</definedName>
    <definedName name="BExOHA9EWFUGHOY2DKBOZM3256YF" hidden="1">#REF!</definedName>
    <definedName name="BExOHGJTHOLJO2IEXJLBJ7Q6ISSL" hidden="1">#REF!</definedName>
    <definedName name="BExOHI78VEKQWR5KRDRK5487S206" hidden="1">#REF!</definedName>
    <definedName name="BExOHJ3LMR3WWY6XY26TNTSP9IQC" hidden="1">#REF!</definedName>
    <definedName name="BExOHKAR5F9U6NGZK593CLT8GYSW" hidden="1">#REF!</definedName>
    <definedName name="BExOHL75H3OT4WAKKPUXIVXWFVDS" hidden="1">#REF!</definedName>
    <definedName name="BExOHLHXXJL6363CC082M9M5VVXQ" hidden="1">#REF!</definedName>
    <definedName name="BExOHNAO5UDXSO73BK2ARHWKS90Y" hidden="1">#REF!</definedName>
    <definedName name="BExOHNQS5M5IX0OI7CUUUHSKI5JL" hidden="1">#REF!</definedName>
    <definedName name="BExOHR1G1I9A9CI1HG94EWBLWNM2" hidden="1">#REF!</definedName>
    <definedName name="BExOHRHP9ATHB52AT0AGKA23BJ2G" hidden="1">#REF!</definedName>
    <definedName name="BExOHTQPP8LQ98L6PYUI6QW08YID" hidden="1">#REF!</definedName>
    <definedName name="BExOHX6Q6NJI793PGX59O5EKTP4G" hidden="1">#REF!</definedName>
    <definedName name="BExOHXN0KWNZUFITN3XT2BW7JJEY" hidden="1">#REF!</definedName>
    <definedName name="BExOHZ4SLBSV7CNLQ19T7AP0AOW3" hidden="1">#REF!</definedName>
    <definedName name="BExOI4OGWQBZNB2RN0297RY47ECH" hidden="1">#REF!</definedName>
    <definedName name="BExOI5VMTHH7Y8MQQ1N635CHYI0P" hidden="1">#REF!</definedName>
    <definedName name="BExOI9MEZE22G7LNLONF5TK7VX65" hidden="1">#REF!</definedName>
    <definedName name="BExOIA80IW2RV0NQ6OT2AQ1YJGIH" hidden="1">#REF!</definedName>
    <definedName name="BExOIBKNUGTCI0HC75X09C5C5YYN" hidden="1">#REF!</definedName>
    <definedName name="BExOIEVCP4Y6VDS23AK84MCYYHRT" hidden="1">#REF!</definedName>
    <definedName name="BExOIGYU7F2PJNA3E6UPL3KZ5964" hidden="1">#REF!</definedName>
    <definedName name="BExOIH45TITMAAVKK5QLRJS66451" hidden="1">#REF!</definedName>
    <definedName name="BExOIHPQIXR0NDR5WD01BZKPKEO3" hidden="1">#REF!</definedName>
    <definedName name="BExOIJT9VD4QPNFZLP8R3R5H6K8U" hidden="1">#REF!</definedName>
    <definedName name="BExOIKKBRA3AJ5TJ49Q7W4ISVRHL" hidden="1">#REF!</definedName>
    <definedName name="BExOIM7L0Z3LSII9P7ZTV4KJ8RMA" hidden="1">#REF!</definedName>
    <definedName name="BExOIMT5QTESYPJ0JICJ7Y8TOYCK" hidden="1">#REF!</definedName>
    <definedName name="BExOIOLX1B63U9AVRGN3BWT7MUQR" hidden="1">#REF!</definedName>
    <definedName name="BExOIQ97E1UDYL9ZPD39LG0SL9PL" hidden="1">#REF!</definedName>
    <definedName name="BExOIS236JA67JIBFW7NFEPQFGST" hidden="1">#REF!</definedName>
    <definedName name="BExOIVI1XUYA0KQZ46EL6ZHS3YC2" hidden="1">#REF!</definedName>
    <definedName name="BExOIWJVMJ6MG6JC4SPD1L00OHU1" hidden="1">#REF!</definedName>
    <definedName name="BExOIYCN8Z4JK3OOG86KYUCV0ME8" hidden="1">#REF!</definedName>
    <definedName name="BExOIZ3JWVBJVOE1EJ4NEBS9QZSP" hidden="1">#REF!</definedName>
    <definedName name="BExOIZJTIQTDT727U5MPB5O1MDSK" hidden="1">#REF!</definedName>
    <definedName name="BExOIZUFUY2PN639GP4AQ7BNVOI8" hidden="1">#REF!</definedName>
    <definedName name="BExOIZZVP83N17RWF4OEY40GCWNY" hidden="1">#REF!</definedName>
    <definedName name="BExOJ11R4UCB745T8TD8YGW9MYDJ" hidden="1">#REF!</definedName>
    <definedName name="BExOJ3AKZ9BCBZT3KD8WMSLK6MN2" hidden="1">#REF!</definedName>
    <definedName name="BExOJ4SJ7Z1HVUDJK6V2LW6SMW53" hidden="1">#REF!</definedName>
    <definedName name="BExOJ7HOG9X3QNQISAPQT3U0TZD6" hidden="1">#REF!</definedName>
    <definedName name="BExOJ7XQK71I4YZDD29AKOOWZ47E" hidden="1">#REF!</definedName>
    <definedName name="BExOJ88P06KQ3NCSVLUQGD77R46D" hidden="1">#REF!</definedName>
    <definedName name="BExOJ9VYS0I4GDWYIQ51FWYCJK26" hidden="1">#REF!</definedName>
    <definedName name="BExOJEOKVJYA4ZLADLPJFD5DICEA" hidden="1">#REF!</definedName>
    <definedName name="BExOJFVQQLN54RCWENBK66GM021S" hidden="1">#REF!</definedName>
    <definedName name="BExOJFVS981MABFXDE6V3SARMMTJ" hidden="1">#REF!</definedName>
    <definedName name="BExOJHZB45JE6TGNF3TC03HSVCBJ" hidden="1">#REF!</definedName>
    <definedName name="BExOJM0W6XGSW5MXPTTX0GNF6SFT" hidden="1">#REF!</definedName>
    <definedName name="BExOJN80UNTGA6KGHBSZZ2KAS4NE" hidden="1">#REF!</definedName>
    <definedName name="BExOJNISWLEW8835DHYDZXAK7B5R" hidden="1">#REF!</definedName>
    <definedName name="BExOJQ7YBIFF5B9TIIU3FNSAVQAB" hidden="1">#REF!</definedName>
    <definedName name="BExOJR49HGNG17YMMGA2GN9131RG" hidden="1">#REF!</definedName>
    <definedName name="BExOJSRQ6Z9C3OEPHGL90CZYOIC2" hidden="1">#REF!</definedName>
    <definedName name="BExOJXEUJJ9SYRJXKYYV2NCCDT2R" hidden="1">#REF!</definedName>
    <definedName name="BExOK0EQYM9JUMAGWOUN7QDH7VMZ" hidden="1">#REF!</definedName>
    <definedName name="BExOK0V19O5LS9FISZ955TX296QR" hidden="1">#REF!</definedName>
    <definedName name="BExOK10BLWEUTW0UNOPQVY10HJI6" hidden="1">#REF!</definedName>
    <definedName name="BExOK4WM9O7QNG6O57FOASI5QSN1" hidden="1">#REF!</definedName>
    <definedName name="BExOK8208HGEJA0RRFGKD61QWUJV" hidden="1">#REF!</definedName>
    <definedName name="BExOKDQTK987S4YG4KU85EEETN63" hidden="1">#REF!</definedName>
    <definedName name="BExOKE1N6QBDWTAXKUUDS7AR327V" hidden="1">#REF!</definedName>
    <definedName name="BExOKE72GQNDSAY3KC6NX1GCW5Q3" hidden="1">#REF!</definedName>
    <definedName name="BExOKEN8EA6DG10YH3OTQ4DUFJ7G" hidden="1">#REF!</definedName>
    <definedName name="BExOKGW61AQE9504UWRVMS7PC00V" hidden="1">#REF!</definedName>
    <definedName name="BExOKGW6U3Q15KG0ONEIOK6MXTC8" hidden="1">#REF!</definedName>
    <definedName name="BExOKGW6V65CPXUFMPJ4YFGEST6G" hidden="1">#REF!</definedName>
    <definedName name="BExOKKHOPWUVRJGQJ5ONR2U40JX8" hidden="1">#REF!</definedName>
    <definedName name="BExOKNHKS6Y5DRZ9NLOAC48WSSQK" hidden="1">#REF!</definedName>
    <definedName name="BExOKPABPO6DAPKVOZJOLKRQXI5Q" hidden="1">#REF!</definedName>
    <definedName name="BExOKQHGUH27PJOAT8ZL2MBFC55D" hidden="1">#REF!</definedName>
    <definedName name="BExOKTXMJP351VXKH8VT6SXUNIMF" hidden="1">#REF!</definedName>
    <definedName name="BExOKU8GMLOCNVORDE329819XN67" hidden="1">#REF!</definedName>
    <definedName name="BExOKV4SC6M0CYK1R30PO6SNMSEO" hidden="1">#REF!</definedName>
    <definedName name="BExOKXTQ0LXE7H4CRXIDEAJ1QSO2" hidden="1">#REF!</definedName>
    <definedName name="BExOKY9ZQ41A9ZAIWPC0LA1DMWRG" hidden="1">#REF!</definedName>
    <definedName name="BExOKZBOKUGVK9I6I3NO3XCF9XGD" hidden="1">#REF!</definedName>
    <definedName name="BExOKZRXQI830XVUMRCPOAV14225" hidden="1">#REF!</definedName>
    <definedName name="BExOKZX9FDSHI2GMDWB2MIBJLLSS" hidden="1">#REF!</definedName>
    <definedName name="BExOL0Z3Z7IAMHPB91EO2MF49U57" hidden="1">#REF!</definedName>
    <definedName name="BExOL5606DLRFF7ZRTDXOCF7Y1PB" hidden="1">#REF!</definedName>
    <definedName name="BExOL6TFEC6WSKBQXEIAGP498QAW" hidden="1">#REF!</definedName>
    <definedName name="BExOL7KH12VAR0LG741SIOJTLWFD" hidden="1">#REF!</definedName>
    <definedName name="BExOLA9LCISOHASKBQL20VYE6AHF" hidden="1">#REF!</definedName>
    <definedName name="BExOLCT7XU2ENJZD8WBXHLP2A2AJ" hidden="1">#REF!</definedName>
    <definedName name="BExOLICXFHJLILCJVFMJE5MGGWKR" hidden="1">#REF!</definedName>
    <definedName name="BExOLJ954KO694VT775JBFKZDBYR" hidden="1">#REF!</definedName>
    <definedName name="BExOLJUPA59HFFVG38MUGYF41219" hidden="1">#REF!</definedName>
    <definedName name="BExOLOI0WJS3QC12I3ISL0D9AWOF" hidden="1">#REF!</definedName>
    <definedName name="BExOLOI14NOPZ8B5JB2PJF4SWI7E" hidden="1">#REF!</definedName>
    <definedName name="BExOLXSHIJX4857CL0578VGRNNCS" hidden="1">#REF!</definedName>
    <definedName name="BExOLYZNG5RBD0BTS1OEZJNU92Q5" hidden="1">#REF!</definedName>
    <definedName name="BExOLYZNPC271P8GPMQ43QDKKOG2" hidden="1">#REF!</definedName>
    <definedName name="BExOM06TGBU3R4FHML3P8HMYPXMZ" hidden="1">#REF!</definedName>
    <definedName name="BExOM3HIJ3UZPOKJI68KPBJAHPDC" hidden="1">#REF!</definedName>
    <definedName name="BExOM3XLYTKV6UV72J9E31REO03S" hidden="1">#REF!</definedName>
    <definedName name="BExOM48DP0OM5671UEFAWX8K5Y4J" hidden="1">#REF!</definedName>
    <definedName name="BExOM5VSRFK9YL6FZ2PTRA1V3HYG" hidden="1">#REF!</definedName>
    <definedName name="BExOM614C1I140ABYI3HQURV2KOT" hidden="1">#REF!</definedName>
    <definedName name="BExOM7ZBDM2ZWAIIRGKGOZMJDQ25" hidden="1">#REF!</definedName>
    <definedName name="BExOM8KWXBS2CFN32QB0KZGD0JOS" hidden="1">#REF!</definedName>
    <definedName name="BExOM8KX0BC5H1I1S6O3HZOCC4YA" hidden="1">#REF!</definedName>
    <definedName name="BExOMATRMOKF15DA87L3GRIBW49M" hidden="1">#REF!</definedName>
    <definedName name="BExOMFRW246MRP1DA9HEWQXQ41WK" hidden="1">#REF!</definedName>
    <definedName name="BExOMG7Z7SVSQOKA6C4JGIXLN7S2" hidden="1">#REF!</definedName>
    <definedName name="BExOMJIOJ466SM4SBPKEMMRUCL9U" hidden="1">#REF!</definedName>
    <definedName name="BExOMKKIARXPP49ECFJ2XEK543KV" hidden="1">#REF!</definedName>
    <definedName name="BExOMKPURE33YQ3K1JG9NVQD4W49" hidden="1">#REF!</definedName>
    <definedName name="BExOMO0I55A92NTDA6FBVYNS13K7" hidden="1">#REF!</definedName>
    <definedName name="BExOMP7NGCLUNFK50QD2LPKRG078" hidden="1">#REF!</definedName>
    <definedName name="BExOMU0A6XMY48SZRYL4WQZD13BI" hidden="1">#REF!</definedName>
    <definedName name="BExOMV1Z1O261B2N386EAVAZ07I1" hidden="1">#REF!</definedName>
    <definedName name="BExOMVT0HSNC59DJP4CLISASGHKL" hidden="1">#REF!</definedName>
    <definedName name="BExOMYCUDT3W3XQOFS2V2R3LYO7G" hidden="1">#REF!</definedName>
    <definedName name="BExON0AX35F2SI0UCVMGWGVIUNI3" hidden="1">#REF!</definedName>
    <definedName name="BExON11WK842KITU4YPZ5NDIUFIN" hidden="1">#REF!</definedName>
    <definedName name="BExON41U4296DV3DPG6I5EF3OEYF" hidden="1">#REF!</definedName>
    <definedName name="BExON4Y253IC4ZX68SCQXV3C63NR" hidden="1">#REF!</definedName>
    <definedName name="BExON5P2LDNFNJS3GEV0YGAPHDQC" hidden="1">#REF!</definedName>
    <definedName name="BExON83G0X7YVBRSPKOQA9GBYSQ3" hidden="1">#REF!</definedName>
    <definedName name="BExONA6WYPXNJPW3W6WQGJQESL6U" hidden="1">#REF!</definedName>
    <definedName name="BExONB3A7CO4YD8RB41PHC93BQ9M" hidden="1">#REF!</definedName>
    <definedName name="BExOND6UYK5CY1SWGPEGP50GFZDD" hidden="1">#REF!</definedName>
    <definedName name="BExONEJAN9SS7YO1NGHBN6FEIWRM" hidden="1">#REF!</definedName>
    <definedName name="BExONFADT29F89WNKO9DXSGKQXL3" hidden="1">#REF!</definedName>
    <definedName name="BExONFQH6UUXF8V0GI4BRIST9RFO" hidden="1">#REF!</definedName>
    <definedName name="BExONGC88MDBWW8YHG6IMNDXJMZY" hidden="1">#REF!</definedName>
    <definedName name="BExONIL31DZWU7IFVN3VV0XTXJA1" hidden="1">#REF!</definedName>
    <definedName name="BExONJ1BU17R0F5A2UP1UGJBOGKS" hidden="1">#REF!</definedName>
    <definedName name="BExONJMQU56B8GDNMOPFAX1XS5P2" hidden="1">#REF!</definedName>
    <definedName name="BExONNIZK58EJK5D47MXNFJQCCIK" hidden="1">#REF!</definedName>
    <definedName name="BExONNZ9VMHVX3J6NLNJY7KZA61O" hidden="1">#REF!</definedName>
    <definedName name="BExONOVLVNU5F94Q9JLDQKDX1N7C" hidden="1">#REF!</definedName>
    <definedName name="BExONOVNB2ZSQPKILSK6UF9MCL8W" hidden="1">#REF!</definedName>
    <definedName name="BExONQ2TDT8XVT5LJFVWFSMO0FWL" hidden="1">#REF!</definedName>
    <definedName name="BExONRQ1BAA4F3TXP2MYQ4YCZ09S" hidden="1">#REF!</definedName>
    <definedName name="BExONTDHDBXUPEHBP434YEE19VGS" hidden="1">#REF!</definedName>
    <definedName name="BExONW2L974JLYXUVPXXRPNM5SAA" hidden="1">#REF!</definedName>
    <definedName name="BExONX4ALN3KYBQ3REX4QTR9F2MF" hidden="1">#REF!</definedName>
    <definedName name="BExONZD9J66U6SV879S6IXUVQAYF" hidden="1">#REF!</definedName>
    <definedName name="BExOO0PQNQEXY2IU8CDX65OJ2MEI" hidden="1">#REF!</definedName>
    <definedName name="BExOO0PRND7CPWCHVXSFKQHX3U4D" hidden="1">#REF!</definedName>
    <definedName name="BExOO1WWIZSGB0YTGKESB45TSVMZ" hidden="1">#REF!</definedName>
    <definedName name="BExOO4B8FPAFYPHCTYTX37P1TQM5" hidden="1">#REF!</definedName>
    <definedName name="BExOO75S3PQWG1C0951FC91XUYQ5" hidden="1">#REF!</definedName>
    <definedName name="BExOOGLL3CGKJ8OGJBOR0V0JXVI3" hidden="1">#REF!</definedName>
    <definedName name="BExOOIULUDOJRMYABWV5CCL906X6" hidden="1">#REF!</definedName>
    <definedName name="BExOOJLIJRND2JRZKPWUHWV05GSL" hidden="1">#REF!</definedName>
    <definedName name="BExOOROTW9VZ2ILKH0FA3BBMGERV" hidden="1">#REF!</definedName>
    <definedName name="BExOORZLM9BIGCVUXPCJ5B97NQHO" hidden="1">#REF!</definedName>
    <definedName name="BExOOTN0KTXJCL7E476XBN1CJ553" hidden="1">#REF!</definedName>
    <definedName name="BExOP1KU77GEAQ38SRJAIR5KWCTH" hidden="1">#REF!</definedName>
    <definedName name="BExOP9DEBV5W5P4Q25J3XCJBP5S9" hidden="1">#REF!</definedName>
    <definedName name="BExOP9O7C5FCWN2VCCE0RYU9R1EM" hidden="1">#REF!</definedName>
    <definedName name="BExOPFNYRBL0BFM23LZBJTADNOE4" hidden="1">#REF!</definedName>
    <definedName name="BExOPINVFSIZMCVT9YGT2AODVCX3" hidden="1">#REF!</definedName>
    <definedName name="BExOPLNT1JRHH8D4BEFXNKV1U7XW" hidden="1">#REF!</definedName>
    <definedName name="BExOPO236VXFXULKIP651Y29NFTB" hidden="1">#REF!</definedName>
    <definedName name="BExOPUCOLC0WIP76YMMT8493XURF" hidden="1">#REF!</definedName>
    <definedName name="BExOPWQZCNE9LRVFEK0RB9ICOQNG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1N5QGN8TCBDC7HER3FBANULL" hidden="1">#REF!</definedName>
    <definedName name="BExQ1TGAXT3CBVMFBU6A7U99459S" hidden="1">#REF!</definedName>
    <definedName name="BExQ1W5F02QZ309I4IJY85O2ICBI" hidden="1">#REF!</definedName>
    <definedName name="BExQ1XCKXWB7K6B2LTBR7RJ183FU" hidden="1">#REF!</definedName>
    <definedName name="BExQ21UFJCIVBL7N97HMVADBZNFU" hidden="1">#REF!</definedName>
    <definedName name="BExQ278O1BQZZPGSLAYEHJNLNCM0" hidden="1">#REF!</definedName>
    <definedName name="BExQ291D9S4J6JUJA5051FYQVUW9" hidden="1">#REF!</definedName>
    <definedName name="BExQ29C73XR33S3668YYSYZAIHTG" hidden="1">#REF!</definedName>
    <definedName name="BExQ2CC2959F3RXYS4LMCDISWDIZ" hidden="1">#REF!</definedName>
    <definedName name="BExQ2FS228IUDUP2023RA1D4AO4C" hidden="1">#REF!</definedName>
    <definedName name="BExQ2GOEL9GUKO66QYR9XM4E2TLU" hidden="1">#REF!</definedName>
    <definedName name="BExQ2L0XYWLY9VPZWXYYFRIRQRJ1" hidden="1">#REF!</definedName>
    <definedName name="BExQ2M841F5Z1BQYR8DG5FKK0LIU" hidden="1">#REF!</definedName>
    <definedName name="BExQ2OGYKL6GFI7YY1KSS2QEIUGX" hidden="1">#REF!</definedName>
    <definedName name="BExQ2R62XQL3IS7H5GW8LJYGYQ2D" hidden="1">#REF!</definedName>
    <definedName name="BExQ2RMCBI78MGI1RGRPYK4SQSSE" hidden="1">#REF!</definedName>
    <definedName name="BExQ2T4A5A8WK9532RMYG916GW51" hidden="1">#REF!</definedName>
    <definedName name="BExQ2W45C76XVECST90V2KCHB268" hidden="1">#REF!</definedName>
    <definedName name="BExQ2Y7PIPL3JEADNLYK3TQF8X4T" hidden="1">#REF!</definedName>
    <definedName name="BExQ300G8I8TK45A0MVHV15422EU" hidden="1">#REF!</definedName>
    <definedName name="BExQ395F6ATEM5RJV4BHZ1CNE3GS" hidden="1">#REF!</definedName>
    <definedName name="BExQ39R28MXSG2SEV956F0KZ20AN" hidden="1">#REF!</definedName>
    <definedName name="BExQ3ASVT98FJYBBEUID4B2FJ3RN" hidden="1">#REF!</definedName>
    <definedName name="BExQ3D1P3M5Z3HLMEZ17E0BLEE4U" hidden="1">#REF!</definedName>
    <definedName name="BExQ3M1ER5QOOJXIV5B13HMRBEGJ" hidden="1">#REF!</definedName>
    <definedName name="BExQ3O4W7QF8BOXTUT4IOGF6YKUD" hidden="1">#REF!</definedName>
    <definedName name="BExQ3PXOWSN8561ZR8IEY8ZASI3B" hidden="1">#REF!</definedName>
    <definedName name="BExQ3RL2OP0I2DC5R41RYR3J8CMX" hidden="1">#REF!</definedName>
    <definedName name="BExQ3RVVRJFMI07TP2KAEK6GPRML" hidden="1">#REF!</definedName>
    <definedName name="BExQ3TJ3YTTWP0775L00WNLB7ALV" hidden="1">#REF!</definedName>
    <definedName name="BExQ3TJ582AE36TEYM5VSLN7SVBL" hidden="1">#REF!</definedName>
    <definedName name="BExQ3TZF04IPY0B0UG9CQQ5736UA" hidden="1">#REF!</definedName>
    <definedName name="BExQ3UFJ3IUQ9L18YU8D8Q1JQE0O" hidden="1">#REF!</definedName>
    <definedName name="BExQ3UFJ45XCD5NF0YI806MAY219" hidden="1">#REF!</definedName>
    <definedName name="BExQ3V6K1XVQ1FBP33AV0T6FUS1Q" hidden="1">#REF!</definedName>
    <definedName name="BExQ42IU9MNDYLODP41DL6YTZMAR" hidden="1">#REF!</definedName>
    <definedName name="BExQ43VB5VB0IDNAH6JUMWV5AJ2S" hidden="1">#REF!</definedName>
    <definedName name="BExQ452HF7N1HYPXJXQ8WD6SOWUV" hidden="1">#REF!</definedName>
    <definedName name="BExQ46PWFX243V6DCPTC43I8Y2CT" hidden="1">#REF!</definedName>
    <definedName name="BExQ48INF3PP6GXZVSO0UDBO7SLS" hidden="1">#REF!</definedName>
    <definedName name="BExQ499KBJ5W7A1G293A0K14EVQB" hidden="1">#REF!</definedName>
    <definedName name="BExQ4BII38QIM31YWIRP71WRT38X" hidden="1">#REF!</definedName>
    <definedName name="BExQ4BTBSHPHVEDRCXC2ROW8PLFC" hidden="1">#REF!</definedName>
    <definedName name="BExQ4DGKF54SRKQUTUT4B1CZSS62" hidden="1">#REF!</definedName>
    <definedName name="BExQ4DM1NCLMMC2TTZLXYG6UKRUP" hidden="1">#REF!</definedName>
    <definedName name="BExQ4OUK4TMYTOU0L01NSFUT0UPB" hidden="1">#REF!</definedName>
    <definedName name="BExQ4Q77KO073BV3GWAZX4K71T47" hidden="1">#REF!</definedName>
    <definedName name="BExQ4QCJIAI3SCHWEQXVFWFO26CU" hidden="1">#REF!</definedName>
    <definedName name="BExQ4SARI7S3OH6R0EL5EPIR4TCP" hidden="1">#REF!</definedName>
    <definedName name="BExQ4T74LQ5PYTV1MUQUW75A4BDY" hidden="1">#REF!</definedName>
    <definedName name="BExQ4W1JZN4JUSTD126R76E7KDLC" hidden="1">#REF!</definedName>
    <definedName name="BExQ4WXWGBMPHXHUYT1VL67DRP4D" hidden="1">#REF!</definedName>
    <definedName name="BExQ4XJHD7EJCNH7S1MJDZJ2MNWG" hidden="1">#REF!</definedName>
    <definedName name="BExQ4XZPPUGVQJDN6F1DNPILNT3F" hidden="1">#REF!</definedName>
    <definedName name="BExQ4YW353BFOAZP456544V1TVBS" hidden="1">#REF!</definedName>
    <definedName name="BExQ5039ZCEWBUJHU682G4S89J03" hidden="1">#REF!</definedName>
    <definedName name="BExQ55MTVYJ5Y1D8MQNA639PYVDI" hidden="1">#REF!</definedName>
    <definedName name="BExQ568DKGMPQSLRCD034CKVNSUT" hidden="1">#REF!</definedName>
    <definedName name="BExQ56ONFQ4OAPM0RRHQWQCQ63BS" hidden="1">#REF!</definedName>
    <definedName name="BExQ56Z9W6YHZHRXOFFI8EFA7CDI" hidden="1">#REF!</definedName>
    <definedName name="BExQ5F82CUQ0GO38A20V6AHYAOES" hidden="1">#REF!</definedName>
    <definedName name="BExQ5GPZJDIPFG7KF1QAAO3QYQJF" hidden="1">#REF!</definedName>
    <definedName name="BExQ5H6ADF354ZOX53LPXUABKFVL" hidden="1">#REF!</definedName>
    <definedName name="BExQ5HX5V2CLVKMVHJBIRX3O08PY" hidden="1">#REF!</definedName>
    <definedName name="BExQ5JPX3MZF7SS6LJNG2DLFUMHX" hidden="1">#REF!</definedName>
    <definedName name="BExQ5KX3Z668H1KUCKZ9J24HUQ1F" hidden="1">#REF!</definedName>
    <definedName name="BExQ5L2IQTWBIA46JN0XL7ZIAMU9" hidden="1">#REF!</definedName>
    <definedName name="BExQ5LD77MR4DU1D7R1A5C9Q89NF" hidden="1">#REF!</definedName>
    <definedName name="BExQ5NGUZWXWFMVSM8LYO9QM454R" hidden="1">#REF!</definedName>
    <definedName name="BExQ5SPMSOCJYLAY20NB5A6O32RE" hidden="1">#REF!</definedName>
    <definedName name="BExQ5UICMGTMK790KTLK49MAGXRC" hidden="1">#REF!</definedName>
    <definedName name="BExQ5YUUK9FD0QGTY4WD0W90O7OL" hidden="1">#REF!</definedName>
    <definedName name="BExQ63793YQ9BH7JLCNRIATIGTRG" hidden="1">#REF!</definedName>
    <definedName name="BExQ66N7L1PXZ4J9HZXLVPOYI5ZW" hidden="1">#REF!</definedName>
    <definedName name="BExQ6CN1EF2UPZ57ZYMGK8TUJQSS" hidden="1">#REF!</definedName>
    <definedName name="BExQ6CSIC65RZEXL78V0B5FJN0D6" hidden="1">#REF!</definedName>
    <definedName name="BExQ6DZP08IG2VAITJ7F3YUCIRQ5" hidden="1">#REF!</definedName>
    <definedName name="BExQ6FMYONIYSUFK2IPW3YHZA5BZ" hidden="1">#REF!</definedName>
    <definedName name="BExQ6GJ9Q4GL1OY29GZ4ML4RC5B5" hidden="1">#REF!</definedName>
    <definedName name="BExQ6HL4TSJ13SA5UEJLWXXV38CZ" hidden="1">#REF!</definedName>
    <definedName name="BExQ6M2YXJ8AMRJF3QGHC40ADAHZ" hidden="1">#REF!</definedName>
    <definedName name="BExQ6M8B0X44N9TV56ATUVHGDI00" hidden="1">#REF!</definedName>
    <definedName name="BExQ6NFFPAL5H77YHLN8PO83R103" hidden="1">#REF!</definedName>
    <definedName name="BExQ6POH065GV0I74XXVD0VUPBJW" hidden="1">#REF!</definedName>
    <definedName name="BExQ6POHPZLJMDWWXS35V0RUTMBD" hidden="1">#REF!</definedName>
    <definedName name="BExQ6QA2AX8W3RDJ10QKN210LR49" hidden="1">#REF!</definedName>
    <definedName name="BExQ6RBPSSOPCP9301WXZOBWQ3IJ" hidden="1">#REF!</definedName>
    <definedName name="BExQ6WV9KPSMXPPLGZ3KK4WNYTHU" hidden="1">#REF!</definedName>
    <definedName name="BExQ73WV74GLKI7PXH2J1GWH26VU" hidden="1">#REF!</definedName>
    <definedName name="BExQ747OBW09D30X4KD04ETJOPVX" hidden="1">#REF!</definedName>
    <definedName name="BExQ783XTMM2A9I3UKCFWJH1PP2N" hidden="1">#REF!</definedName>
    <definedName name="BExQ79LX01ZPQB8EGD1ZHR2VK2H3" hidden="1">#REF!</definedName>
    <definedName name="BExQ7AT192E6F37JX5EZUZAEFLE5" hidden="1">#REF!</definedName>
    <definedName name="BExQ7B3V9MGDK2OIJ61XXFBFLJFZ" hidden="1">#REF!</definedName>
    <definedName name="BExQ7CB046NVPF9ZXDGA7OXOLSLX" hidden="1">#REF!</definedName>
    <definedName name="BExQ7EEK2DHDBUQWK50KSV6GXXPB" hidden="1">#REF!</definedName>
    <definedName name="BExQ7HUJ0IXSWMUR5YKD8B7IN6V0" hidden="1">#REF!</definedName>
    <definedName name="BExQ7IQXK3JCB2FRX451VCEI8Q3H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PSJO7QOKFV3M2EUQ8A2K4ZB" hidden="1">#REF!</definedName>
    <definedName name="BExQ7QJG3KNXU09MVFQ2FCNPBAW5" hidden="1">#REF!</definedName>
    <definedName name="BExQ7TU3VU75KITS0J5W3HOM9SSV" hidden="1">#REF!</definedName>
    <definedName name="BExQ7U4XAF3ZGAVGL0XD1LF344VU" hidden="1">#REF!</definedName>
    <definedName name="BExQ7XL2Q1GVUFL1F9KK0K0EXMWG" hidden="1">#REF!</definedName>
    <definedName name="BExQ8112GCV02M1GGIVO3V1MDTFN" hidden="1">#REF!</definedName>
    <definedName name="BExQ8469L3ZRZ3KYZPYMSJIDL7Y5" hidden="1">#REF!</definedName>
    <definedName name="BExQ84MJB94HL3BWRN50M4NCB6Z0" hidden="1">#REF!</definedName>
    <definedName name="BExQ8583ZE00NW7T9OF11OT9IA14" hidden="1">#REF!</definedName>
    <definedName name="BExQ8584KQ53Z1ASZ6CMWMGT1LNS" localSheetId="2" hidden="1">Cal [0]!YTD Retail sales [0]!vs #REF!</definedName>
    <definedName name="BExQ8584KQ53Z1ASZ6CMWMGT1LNS" localSheetId="9" hidden="1">#N/A</definedName>
    <definedName name="BExQ8584KQ53Z1ASZ6CMWMGT1LNS" localSheetId="5" hidden="1">Cal [0]!YTD Retail sales [0]!vs #REF!</definedName>
    <definedName name="BExQ8584KQ53Z1ASZ6CMWMGT1LNS" localSheetId="7" hidden="1">Cal [0]!YTD Retail sales [0]!vs #REF!</definedName>
    <definedName name="BExQ8584KQ53Z1ASZ6CMWMGT1LNS" hidden="1">Cal [0]!YTD Retail sales [0]!vs #REF!</definedName>
    <definedName name="BExQ86F9WZUUVYEGIVUUEQLST8JU" hidden="1">#REF!</definedName>
    <definedName name="BExQ86Q2JMJU0OLKMVNWA7SJH3SX" hidden="1">#REF!</definedName>
    <definedName name="BExQ89KI75641OTQ43K4ZA9BXMR1" hidden="1">#REF!</definedName>
    <definedName name="BExQ8A0RPE3IMIFIZLUE7KD2N21W" hidden="1">#REF!</definedName>
    <definedName name="BExQ8ABJZUXBSX7Q3D5H54GLBAQQ" hidden="1">#REF!</definedName>
    <definedName name="BExQ8ABK6H1ADV2R2OYT8NFFYG2N" hidden="1">#REF!</definedName>
    <definedName name="BExQ8AH1AU9MMUNG6QZMGRN1DZAY" hidden="1">#REF!</definedName>
    <definedName name="BExQ8DM90XJ6GCJIK9LC5O82I2TJ" hidden="1">#REF!</definedName>
    <definedName name="BExQ8DROU568ON0RW0M88QH83G4H" hidden="1">#REF!</definedName>
    <definedName name="BExQ8FPRG2KWY6PNXENUCD00WKML" hidden="1">#REF!</definedName>
    <definedName name="BExQ8G0K46ZORA0QVQTDI7Z8LXGF" hidden="1">#REF!</definedName>
    <definedName name="BExQ8GBBIVCGD3MPRMQOF22IBZ5V" hidden="1">#REF!</definedName>
    <definedName name="BExQ8GWWYYGHL3BS47CHIR7WV6SA" hidden="1">#REF!</definedName>
    <definedName name="BExQ8JM07ZRRD4HRUQ8FOR0A5NLX" hidden="1">#REF!</definedName>
    <definedName name="BExQ8MWQIQ5POOB25QKYGRCOAKVW" hidden="1">#REF!</definedName>
    <definedName name="BExQ8O3WEU8HNTTGKTW5T0QSKCLP" hidden="1">#REF!</definedName>
    <definedName name="BExQ8QI6UF3NDHMZJVKVE806IKYB" hidden="1">#REF!</definedName>
    <definedName name="BExQ8QNHPFA95MXFQ2FJ07S8ZYDZ" hidden="1">#REF!</definedName>
    <definedName name="BExQ8R3SP896ZUB3JEMZ4R53Y0XC" hidden="1">#REF!</definedName>
    <definedName name="BExQ8SLQRYVQY6OXNC87CCV3247Z" hidden="1">#REF!</definedName>
    <definedName name="BExQ8V5BQE3VMPT9WF6NG3TVHWC5" hidden="1">#REF!</definedName>
    <definedName name="BExQ8Y5F9ZK9MCRJ83SHETSJ5CAK" hidden="1">#REF!</definedName>
    <definedName name="BExQ8YAR7M265WHBB16WEO5GVXQ0" localSheetId="2" hidden="1">Cal [0]!YTD Retail sales [0]!vs #REF!</definedName>
    <definedName name="BExQ8YAR7M265WHBB16WEO5GVXQ0" localSheetId="9" hidden="1">#N/A</definedName>
    <definedName name="BExQ8YAR7M265WHBB16WEO5GVXQ0" localSheetId="5" hidden="1">Cal [0]!YTD Retail sales [0]!vs #REF!</definedName>
    <definedName name="BExQ8YAR7M265WHBB16WEO5GVXQ0" localSheetId="7" hidden="1">Cal [0]!YTD Retail sales [0]!vs #REF!</definedName>
    <definedName name="BExQ8YAR7M265WHBB16WEO5GVXQ0" hidden="1">Cal [0]!YTD Retail sales [0]!vs #REF!</definedName>
    <definedName name="BExQ8ZCEDBOBJA3D9LDP5TU2WYGR" hidden="1">#REF!</definedName>
    <definedName name="BExQ94LAW6MAQBWY25WTBFV5PPZJ" hidden="1">#REF!</definedName>
    <definedName name="BExQ94LBDOH3KONDR2DG2HBZR82K" hidden="1">#REF!</definedName>
    <definedName name="BExQ94W2N8G3UWGDH7HATABLTBLD" hidden="1">#REF!</definedName>
    <definedName name="BExQ97QIPOSSRK978N8P234Y1XA4" hidden="1">#REF!</definedName>
    <definedName name="BExQ9BS91C8FRW0IB05S88I2M2GZ" hidden="1">#REF!</definedName>
    <definedName name="BExQ9CZEY3DIWW2W8508WM3JT5O4" hidden="1">#REF!</definedName>
    <definedName name="BExQ9E6FBAXTHGF3RXANFIA77GXP" hidden="1">#REF!</definedName>
    <definedName name="BExQ9F2YH4UUCCMQITJ475B3S3NP" hidden="1">#REF!</definedName>
    <definedName name="BExQ9FDJXJK2H4I6CUM5EZS9F1W0" hidden="1">#REF!</definedName>
    <definedName name="BExQ9GFDQHFB1LZE73L0ZNW74364" hidden="1">#REF!</definedName>
    <definedName name="BExQ9GQ7AEDQG8R4E9P8H6AFLTQK" hidden="1">#REF!</definedName>
    <definedName name="BExQ9J4HDTDTUTQXD5D7Z83OM3NY" hidden="1">#REF!</definedName>
    <definedName name="BExQ9KX9734KIAK7IMRLHCPYDHO2" hidden="1">#REF!</definedName>
    <definedName name="BExQ9L81FF4I7816VTPFBDWVU4CW" hidden="1">#REF!</definedName>
    <definedName name="BExQ9LO58KSPUQK4I0IBT5OAVZQL" hidden="1">#REF!</definedName>
    <definedName name="BExQ9M4E2ACZOWWWP1JJIQO8AHUM" hidden="1">#REF!</definedName>
    <definedName name="BExQ9N0RRCJ8UV27F6QFGHHRTLCH" hidden="1">#REF!</definedName>
    <definedName name="BExQ9NX6092PB9AKF6QQTVK7OPZ1" hidden="1">#REF!</definedName>
    <definedName name="BExQ9O7XWUL2PYYD0OURKAKGG5JL" hidden="1">#REF!</definedName>
    <definedName name="BExQ9OIQES9VLBA8RN5HMKBDNX77" hidden="1">#REF!</definedName>
    <definedName name="BExQ9P4BL22DYSJO4MNJMPG5RGAV" hidden="1">#REF!</definedName>
    <definedName name="BExQ9QBH8ULII9N50ZNS0DBTW6B2" hidden="1">#REF!</definedName>
    <definedName name="BExQ9UTANMJCK7LJ4OQMD6F2Q01L" hidden="1">#REF!</definedName>
    <definedName name="BExQ9VPOAJWWRU2JHNONF3NPOQA0" hidden="1">#REF!</definedName>
    <definedName name="BExQ9YUWC5YDCVJO8FGCQHOX1UBL" hidden="1">#REF!</definedName>
    <definedName name="BExQ9ZLYHWABXAA9NJDW8ZS0UQ9P" hidden="1">#REF!</definedName>
    <definedName name="BExQA07IW7SZ39WX449FSU5GTAYW" hidden="1">#REF!</definedName>
    <definedName name="BExQA0CZH60UKWCG52M99DQU7LVI" hidden="1">#REF!</definedName>
    <definedName name="BExQA0T3M259R9GKJBVIHFBCFRDJ" hidden="1">#REF!</definedName>
    <definedName name="BExQA0YET858XN7GGEPY197TZRW9" hidden="1">#REF!</definedName>
    <definedName name="BExQA25K2Q0YTLLLFUB692GYNVCB" hidden="1">#REF!</definedName>
    <definedName name="BExQA324HSCK40ENJUT9CS9EC71B" hidden="1">#REF!</definedName>
    <definedName name="BExQA55GY0STSNBWQCWN8E31ZXCS" hidden="1">#REF!</definedName>
    <definedName name="BExQA5LPVCYOWT0XJQQN0YNOZ6PQ" hidden="1">#REF!</definedName>
    <definedName name="BExQA6YCVU98BRWC5FK3B3SWNVUE" hidden="1">#REF!</definedName>
    <definedName name="BExQA9HZIN9XEMHEEVHT99UU9Z82" hidden="1">#REF!</definedName>
    <definedName name="BExQA9I01ULQSSUMSI2WPUF5FMFT" hidden="1">#REF!</definedName>
    <definedName name="BExQADZUTP92DUJY6E8JJJ8XIIO7" hidden="1">#REF!</definedName>
    <definedName name="BExQAELFYH92K8CJL155181UDORO" hidden="1">#REF!</definedName>
    <definedName name="BExQAG8PP8R5NJKNQD1U4QOSD6X5" hidden="1">#REF!</definedName>
    <definedName name="BExQAHFU1O1LBDLAU48JUVPLABC8" hidden="1">#REF!</definedName>
    <definedName name="BExQAHLB5LWFJIENLMS6S22AZJPJ" hidden="1">#REF!</definedName>
    <definedName name="BExQALMWG2CL3O0LCLP0R2UDUJ0C" hidden="1">#REF!</definedName>
    <definedName name="BExQAMORVGVL50NHAFNN9W0U9O52" hidden="1">#REF!</definedName>
    <definedName name="BExQANABY9MDYYJ9PK1XRKVQNL0L" hidden="1">#REF!</definedName>
    <definedName name="BExQATQ8DWPBH1FZ2LS3FAI56Y9Y" hidden="1">#REF!</definedName>
    <definedName name="BExQAU10LTDZCFN621197DA0PBZC" hidden="1">#REF!</definedName>
    <definedName name="BExQAWFBM3AGCDUKR9VJZM9JV4RN" hidden="1">#REF!</definedName>
    <definedName name="BExQAXMHKJWVQ9Z223B1DMRMBKYT" hidden="1">#REF!</definedName>
    <definedName name="BExQB9GQ5NG6EL8VIZAP795EDLO0" hidden="1">#REF!</definedName>
    <definedName name="BExQBAIH6OXTXYY7X9DYQFKYK6JN" hidden="1">#REF!</definedName>
    <definedName name="BExQBBPLL90DAJQFWFFQ5D8GVYJV" hidden="1">#REF!</definedName>
    <definedName name="BExQBDICMZTSA1X73TMHNO4JSFLN" hidden="1">#REF!</definedName>
    <definedName name="BExQBEER6CRCRPSSL61S0OMH57ZA" hidden="1">#REF!</definedName>
    <definedName name="BExQBEUYNUDIHQ7CL35N7NOOWSME" hidden="1">#REF!</definedName>
    <definedName name="BExQBFB2KMLGQL2DFR3RMYW4VEOO" hidden="1">#REF!</definedName>
    <definedName name="BExQBFR6O0Y01PTQZ8MEIXIRQL1V" hidden="1">#REF!</definedName>
    <definedName name="BExQBIGAAPUFWDOYKKETHB51TTLB" hidden="1">#REF!</definedName>
    <definedName name="BExQBIGGY5TXI2FJVVZSLZ0LTZYH" hidden="1">#REF!</definedName>
    <definedName name="BExQBILSOQV3KDT1NFANULJMZDBE" hidden="1">#REF!</definedName>
    <definedName name="BExQBK3Q94XFLBJ5FWQRSWD4LAHL" hidden="1">#REF!</definedName>
    <definedName name="BExQBM1RUSIQ85LLMM2159BYDPIP" hidden="1">#REF!</definedName>
    <definedName name="BExQBNEDCNEXI0UZ4MZEYDPJC98G" hidden="1">#REF!</definedName>
    <definedName name="BExQBPN7RC4YKZODF6BUAJ23L9XD" hidden="1">#REF!</definedName>
    <definedName name="BExQBPSOZ47V81YAEURP0NQJNTJH" hidden="1">#REF!</definedName>
    <definedName name="BExQBQP43DWH3MZJN3FXPFYNYI9Z" hidden="1">#REF!</definedName>
    <definedName name="BExQBTOZBD952BPLUBFMK4C3MQ39" hidden="1">#REF!</definedName>
    <definedName name="BExQBW8M87C38T1MIQNAJ99N21TK" hidden="1">#REF!</definedName>
    <definedName name="BExQBWE31ORHL3VLWE7794NIKAIR" hidden="1">#REF!</definedName>
    <definedName name="BExQC1XM77C62FCMYA4JZ1MZ8JLX" hidden="1">#REF!</definedName>
    <definedName name="BExQC5TWT21CGBKD0IHAXTIN2QB8" hidden="1">#REF!</definedName>
    <definedName name="BExQC6FG6OEJWXRODGMYMDAAJNQ3" hidden="1">#REF!</definedName>
    <definedName name="BExQC7BTMCLX9OG8TL0KGAJ0CXE1" hidden="1">#REF!</definedName>
    <definedName name="BExQC8IZ8FOFZRGVUH52BQ9NR8V6" hidden="1">#REF!</definedName>
    <definedName name="BExQC94JL9F5GW4S8DQCAF4WB2DA" hidden="1">#REF!</definedName>
    <definedName name="BExQCCVDBA72NTU25R4D3TQZM5JU" hidden="1">#REF!</definedName>
    <definedName name="BExQCD664QNI4BVZQETNDEY1IWYH" hidden="1">#REF!</definedName>
    <definedName name="BExQCEDH6YEPVQTNWRPDC7PJ5213" hidden="1">#REF!</definedName>
    <definedName name="BExQCFPYGMY5M9TLCYJNU8A4IDEY" hidden="1">#REF!</definedName>
    <definedName name="BExQCGBJ02U1Q6NII0V6G5HV61LT" hidden="1">#REF!</definedName>
    <definedName name="BExQCKTD8AT0824LGWREXM1B5D1X" hidden="1">#REF!</definedName>
    <definedName name="BExQCL44FIAKUGO9QVI04KDQ03O1" hidden="1">#REF!</definedName>
    <definedName name="BExQCL45TV1JU7YOB6DTD2YENXPM" hidden="1">#REF!</definedName>
    <definedName name="BExQCMBAH62RXUFJ5HZ353UU22ON" hidden="1">#REF!</definedName>
    <definedName name="BExQCPWS8HXFNNC5XKGQF16YNTT7" hidden="1">#REF!</definedName>
    <definedName name="BExQCVWLBET3N7V72DKK2L0ED6JC" hidden="1">#REF!</definedName>
    <definedName name="BExQD21QAGG7HY98QBO3UDK8CFEG" hidden="1">#REF!</definedName>
    <definedName name="BExQD276H3ZPEBIW9QM2YRYNLV7V" hidden="1">#REF!</definedName>
    <definedName name="BExQD3P56OJHHOMJSPSMZ60L0XT3" hidden="1">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EC3QOWUQQ6V9MW57LWM2911" hidden="1">#REF!</definedName>
    <definedName name="BExQDFOP9EI2O5PKBKASWAEFTGQ6" hidden="1">#REF!</definedName>
    <definedName name="BExQDGQCN7ZW41QDUHOBJUGQAX40" hidden="1">#REF!</definedName>
    <definedName name="BExQDIDSI85G4DM7XWDZ78KLT4E6" hidden="1">#REF!</definedName>
    <definedName name="BExQDKMMD2HDK4SUZMB7746B7CWA" hidden="1">#REF!</definedName>
    <definedName name="BExQDO2T1HXKESECUR4LRWSCYSD5" hidden="1">#REF!</definedName>
    <definedName name="BExQDPVJ70VZUNS572WEN41XX5VA" hidden="1">#REF!</definedName>
    <definedName name="BExQDRIUPSSBT3WN8FG2U2UFGGWM" hidden="1">#REF!</definedName>
    <definedName name="BExQDSKO9CO6SKSDR5M98YTA718G" hidden="1">#REF!</definedName>
    <definedName name="BExQDTBJSHR28I12S7VDLS5SV60U" hidden="1">#REF!</definedName>
    <definedName name="BExQDWRPX2SVPYKATHIUIWLPOC6O" hidden="1">#REF!</definedName>
    <definedName name="BExQE7EOE3MKFDEJTYRXQHVQWML7" hidden="1">#REF!</definedName>
    <definedName name="BExQE9NNGYQ2FCA5JM29SGHCDFKE" hidden="1">#REF!</definedName>
    <definedName name="BExQEC7BRIJ30PTU3UPFOIP2HPE3" hidden="1">#REF!</definedName>
    <definedName name="BExQEDEFUC5VJZ64YLZD314W7Q8S" hidden="1">#REF!</definedName>
    <definedName name="BExQEDEGQCCOFXWBPYHHMAY25E2H" hidden="1">#REF!</definedName>
    <definedName name="BExQEJZTTPHO8F3V4PA2G0TMQ3XS" hidden="1">#REF!</definedName>
    <definedName name="BExQEK55P76CU35I63Z85QRUW96J" hidden="1">#REF!</definedName>
    <definedName name="BExQEMUA4HEFM4OVO8M8MA8PIAW1" hidden="1">#REF!</definedName>
    <definedName name="BExQENAHPLLH3FDSEE0WIOU3CHYV" hidden="1">#REF!</definedName>
    <definedName name="BExQEQ4XZQFIKUXNU9H7WE7AMZ1U" hidden="1">#REF!</definedName>
    <definedName name="BExQEQL7AIJPVCZAF9FX4D3KF0GI" hidden="1">#REF!</definedName>
    <definedName name="BExQERSCH8KTM8LEXSGYOCMBH700" hidden="1">#REF!</definedName>
    <definedName name="BExQEX6KEIPS0HSBOXNE3VX22OXX" hidden="1">#REF!</definedName>
    <definedName name="BExQF0H8MSBZM0X5MA5AQBYA6NUV" hidden="1">#REF!</definedName>
    <definedName name="BExQF1OEB07CRAP6ALNNMJNJ3P2D" hidden="1">#REF!</definedName>
    <definedName name="BExQF4TM8KC89QPMH3X6DLSD1V5A" hidden="1">#REF!</definedName>
    <definedName name="BExQF9X2AQPFJZTCHTU5PTTR0JAH" hidden="1">#REF!</definedName>
    <definedName name="BExQFC0M9KKFMQKPLPEO2RQDB7MM" hidden="1">#REF!</definedName>
    <definedName name="BExQFCGUAWJN6BID9WHB18Q06GHH" hidden="1">#REF!</definedName>
    <definedName name="BExQFEEV7627R8TYZCM28C6V6WHE" hidden="1">#REF!</definedName>
    <definedName name="BExQFEK8NUD04X2OBRA275ADPSDL" hidden="1">#REF!</definedName>
    <definedName name="BExQFGYIWDR4W0YF7XR6E4EWWJ02" hidden="1">#REF!</definedName>
    <definedName name="BExQFH9H0MURI8TM9QHMONUPKJJ9" hidden="1">#REF!</definedName>
    <definedName name="BExQFI5UKKO2D24BPGJ8OMMPF6PH" hidden="1">#REF!</definedName>
    <definedName name="BExQFJIC25G42I2QJGFC5FHFN5YO" hidden="1">#REF!</definedName>
    <definedName name="BExQFLB2YRWDLUNSTQYNV3QWR35N" hidden="1">#REF!</definedName>
    <definedName name="BExQFN3TPUOU1WSNX539BXQXXEDV" hidden="1">#REF!</definedName>
    <definedName name="BExQFNEM4DHBY6VNR63HN2KHC43U" hidden="1">#REF!</definedName>
    <definedName name="BExQFNEM75ALHDH0SB2OZVRGMER7" hidden="1">#REF!</definedName>
    <definedName name="BExQFPNFKA36IAPS22LAUMBDI4KE" hidden="1">#REF!</definedName>
    <definedName name="BExQFPSWEMA8WBUZ4WK20LR13VSU" hidden="1">#REF!</definedName>
    <definedName name="BExQFQEGVABKU948G50UHXFKER2S" hidden="1">#REF!</definedName>
    <definedName name="BExQFQJYGQ0G40JJUO3A8TC2LETG" hidden="1">#REF!</definedName>
    <definedName name="BExQFR024BXOLG6L10LAAZAYU8F3" hidden="1">#REF!</definedName>
    <definedName name="BExQFTZZVMX0LY5PS5A9WXLO3CZ6" hidden="1">#REF!</definedName>
    <definedName name="BExQFUR0118ZJ736S7M2BWNLEHCA" hidden="1">#REF!</definedName>
    <definedName name="BExQFVSPOSCCPF1TLJPIWYWYB8A9" hidden="1">#REF!</definedName>
    <definedName name="BExQFWJQXNQAW6LUMOEDS6KMJMYL" hidden="1">#REF!</definedName>
    <definedName name="BExQFZU9U9ZTYX0S5216NU6RU9U6" hidden="1">#REF!</definedName>
    <definedName name="BExQG1CE3E3O1QVU5A70BHOIIYGO" hidden="1">#REF!</definedName>
    <definedName name="BExQG1HQ94IXKMX0JTWKTER5VIKQ" hidden="1">#REF!</definedName>
    <definedName name="BExQG536GC5VT7O4UCQEWIH5GMWU" hidden="1">#REF!</definedName>
    <definedName name="BExQG6FN4OLGAFX1DS1RGDZGHUFW" hidden="1">#REF!</definedName>
    <definedName name="BExQG7C099DM6YTTFR1IZGMRLBL0" hidden="1">#REF!</definedName>
    <definedName name="BExQG8TYRD2G42UA5ZPCRLNKUDMX" hidden="1">#REF!</definedName>
    <definedName name="BExQGB89TK5VYS0962PF81TFNS1H" hidden="1">#REF!</definedName>
    <definedName name="BExQGEOFR3RNVTTB7EJKP9I2K861" hidden="1">#REF!</definedName>
    <definedName name="BExQGH2QSVGOLJWJ7JJEYS1C97XN" hidden="1">#REF!</definedName>
    <definedName name="BExQGI4F641CMWGUKYQ5R3V9ZVSM" hidden="1">#REF!</definedName>
    <definedName name="BExQGKO1RUNOH8OX6T9XP6SU7TTB" hidden="1">#REF!</definedName>
    <definedName name="BExQGMBHNA71G5YXR93969N6915C" hidden="1">#REF!</definedName>
    <definedName name="BExQGO48J9MPCDQ96RBB9UN9AIGT" hidden="1">#REF!</definedName>
    <definedName name="BExQGQ2GCSGMZDTYE5WBFWGHIP4Z" hidden="1">#REF!</definedName>
    <definedName name="BExQGSBB6MJWDW7AYWA0MSFTXKRR" hidden="1">#REF!</definedName>
    <definedName name="BExQGTIGC2GQ40XLTN2VIPQG7BYM" hidden="1">#REF!</definedName>
    <definedName name="BExQGZCY2WNF7WLCGG42V9PPI6WP" hidden="1">#REF!</definedName>
    <definedName name="BExQH0K3LD50O0R4UW756Z1CPGLB" hidden="1">#REF!</definedName>
    <definedName name="BExQH0UURAJ13AVO5UI04HSRGVYW" hidden="1">#REF!</definedName>
    <definedName name="BExQH3PAQBZOQVKQV7X9KL3Q1ZMN" hidden="1">#REF!</definedName>
    <definedName name="BExQH3URQN90VV25DVEBV6G54W3M" hidden="1">#REF!</definedName>
    <definedName name="BExQH6ZZY0NR8SE48PSI9D0CU1TC" hidden="1">#REF!</definedName>
    <definedName name="BExQH9JN1W7HF6J8RXIXRDNE8AE5" hidden="1">#REF!</definedName>
    <definedName name="BExQH9P2MCXAJOVEO4GFQT6MNW22" hidden="1">#REF!</definedName>
    <definedName name="BExQHC3FIHINBZ5GSYUZCPRRCV8N" hidden="1">#REF!</definedName>
    <definedName name="BExQHCZSBYUY8OKKJXFYWKBBM6AH" hidden="1">#REF!</definedName>
    <definedName name="BExQHGW0E2LCZFBGCLJMTDRYY2R7" hidden="1">#REF!</definedName>
    <definedName name="BExQHIJBVCQCYZZ16RX1YS421B5T" hidden="1">#REF!</definedName>
    <definedName name="BExQHLOO3V0HLRVXG1X2TALIR6ML" hidden="1">#REF!</definedName>
    <definedName name="BExQHOJ41U2BGSAOWVQDW3GGIYTY" hidden="1">#REF!</definedName>
    <definedName name="BExQHPKXZ1K33V2F90NZIQRZYIAW" hidden="1">#REF!</definedName>
    <definedName name="BExQHR2V9MAG6MU3CIEKGAQDKFLL" hidden="1">#REF!</definedName>
    <definedName name="BExQHSVNCPDA1DP9D7GLKT3L2W8E" hidden="1">#REF!</definedName>
    <definedName name="BExQHUDL0Q0Q6D7DMYYSHDCKAS0B" hidden="1">#REF!</definedName>
    <definedName name="BExQHUOD7ZLVWCMUZUSQ07JUG6SG" hidden="1">#REF!</definedName>
    <definedName name="BExQHVF9KD06AG2RXUQJ9X4PVGX4" hidden="1">#REF!</definedName>
    <definedName name="BExQHX7ZVNDF3NBP1TOD4UF1TCE7" hidden="1">#REF!</definedName>
    <definedName name="BExQHY4CU92K2DASZKG1BAUQ73NI" hidden="1">#REF!</definedName>
    <definedName name="BExQHZBHVN2L4HC7ACTR73T5OCV0" hidden="1">#REF!</definedName>
    <definedName name="BExQI32HAR24VXWO0HBDB9A5H1VM" hidden="1">#REF!</definedName>
    <definedName name="BExQI5M4SA83F0CFPXSV1JTDJEBH" hidden="1">#REF!</definedName>
    <definedName name="BExQI7K686EZKF8YOW1TFHRGP1OT" hidden="1">#REF!</definedName>
    <definedName name="BExQI85V9TNLDJT5LTRZS10Y26SG" hidden="1">#REF!</definedName>
    <definedName name="BExQI85WC0LJKYB1JVPYRZQ9VYDL" hidden="1">#REF!</definedName>
    <definedName name="BExQIAPKHVEV8CU1L3TTHJW67FJ5" hidden="1">#REF!</definedName>
    <definedName name="BExQIBB4I3Z6AUU0HYV1DHRS13M4" hidden="1">#REF!</definedName>
    <definedName name="BExQIBWOJEXOOL7EKXWQ2MTFBED0" hidden="1">#REF!</definedName>
    <definedName name="BExQIBWPAXU7HJZLKGJZY3EB7MIS" hidden="1">#REF!</definedName>
    <definedName name="BExQIF21TH4NHY8WAU6H7FF7TX7L" hidden="1">#REF!</definedName>
    <definedName name="BExQIJUIPMU1PF44IG029BIZVMVP" hidden="1">#REF!</definedName>
    <definedName name="BExQIL772Z64YGXV1I50NFY565Z3" hidden="1">#REF!</definedName>
    <definedName name="BExQIMJM6ZPSE06TR5GGX01FUG6C" hidden="1">#REF!</definedName>
    <definedName name="BExQIQW7021IHVNO0954ZC6FPLLC" hidden="1">#REF!</definedName>
    <definedName name="BExQIRN266K70ZO4UEAQCYNDP8LE" hidden="1">#REF!</definedName>
    <definedName name="BExQIS8O6R36CI01XRY9ISM99TW9" hidden="1">#REF!</definedName>
    <definedName name="BExQITAIF9PVZTVPV9NAD6YWSR7P" hidden="1">#REF!</definedName>
    <definedName name="BExQITQLNQ9NI0NQOX6STE6PIP2Y" hidden="1">#REF!</definedName>
    <definedName name="BExQIVJB9MJ25NDUHTCVMSODJY2C" hidden="1">#REF!</definedName>
    <definedName name="BExQIWFP48FYC7G52QPZFAABMWFO" localSheetId="2" hidden="1">Cal [0]!YTD Retail sales [0]!vs #REF!</definedName>
    <definedName name="BExQIWFP48FYC7G52QPZFAABMWFO" localSheetId="9" hidden="1">#N/A</definedName>
    <definedName name="BExQIWFP48FYC7G52QPZFAABMWFO" localSheetId="5" hidden="1">Cal [0]!YTD Retail sales [0]!vs #REF!</definedName>
    <definedName name="BExQIWFP48FYC7G52QPZFAABMWFO" localSheetId="7" hidden="1">Cal [0]!YTD Retail sales [0]!vs #REF!</definedName>
    <definedName name="BExQIWFP48FYC7G52QPZFAABMWFO" hidden="1">Cal [0]!YTD Retail sales [0]!vs #REF!</definedName>
    <definedName name="BExQIZ4TI8JZWO0F2ZAX8KTS97ZF" hidden="1">#REF!</definedName>
    <definedName name="BExQIZVV9O7TE1YQOXDLTRRRCCD0" hidden="1">#REF!</definedName>
    <definedName name="BExQIZVVDXUAN0VOMXYZ1JTTCABN" hidden="1">#REF!</definedName>
    <definedName name="BExQJ130VRAU1EURXDVRYO9L4999" hidden="1">#REF!</definedName>
    <definedName name="BExQJ36KNJOQF62HL6JC2JX5B9XW" hidden="1">#REF!</definedName>
    <definedName name="BExQJ3MN12FXPUDJMP3VSAU007WJ" hidden="1">#REF!</definedName>
    <definedName name="BExQJ4J06XAXDZDJO48WV4P1HCU2" hidden="1">#REF!</definedName>
    <definedName name="BExQJ4TTHNXZC43ZR6J9YROCCHPV" hidden="1">#REF!</definedName>
    <definedName name="BExQJ6MJBVTTJ41RKX083Z62QMVF" hidden="1">#REF!</definedName>
    <definedName name="BExQJ7Z5W5C4R8H4NXFFZ1BMWQL2" hidden="1">#REF!</definedName>
    <definedName name="BExQJA7ZS9RPQEVW7334677T0H7H" hidden="1">#REF!</definedName>
    <definedName name="BExQJBF7LAX128WR7VTMJC88ZLPG" hidden="1">#REF!</definedName>
    <definedName name="BExQJBPZFZCBIMIWX3KB1USC8ZBH" hidden="1">#REF!</definedName>
    <definedName name="BExQJEVCKX6KZHNCLYXY7D0MX5KN" hidden="1">#REF!</definedName>
    <definedName name="BExQJJIJ6CEXV3QQYAZD3CL3PIED" hidden="1">#REF!</definedName>
    <definedName name="BExQJJTASWW7HLAJOTPF4SHJU2RX" hidden="1">#REF!</definedName>
    <definedName name="BExQJJYSDX8B0J1QGF2HL071KKA3" hidden="1">#REF!</definedName>
    <definedName name="BExQJPIAJT2HDQZUO1VEONNXJRTY" hidden="1">#REF!</definedName>
    <definedName name="BExQJQ3WB7B1VK39C3BPB5YDJN33" hidden="1">#REF!</definedName>
    <definedName name="BExQJQUWSZ5NFOIVJM4UIZAAJ4LO" hidden="1">#REF!</definedName>
    <definedName name="BExQJRWMTBF6T8LZPYFEHVA5SGLU" hidden="1">#REF!</definedName>
    <definedName name="BExQJSNOAAQ64TBL4SWVES0UB2MR" hidden="1">#REF!</definedName>
    <definedName name="BExQJV7B4ZZIUQ62226JXDZ0IZMY" hidden="1">#REF!</definedName>
    <definedName name="BExQJYHZSMM8GT96IBDSAS48V4HD" hidden="1">#REF!</definedName>
    <definedName name="BExQJZED7VG43MU6GYH1ZGK46WX0" hidden="1">#REF!</definedName>
    <definedName name="BExQK1CK0WTLUUVYXNPMXNVI8MA7" hidden="1">#REF!</definedName>
    <definedName name="BExQK1HV6SQQ7CP8H8IUKI9TYXTD" hidden="1">#REF!</definedName>
    <definedName name="BExQK3ALTLWB9VHDUEQAEL9KTA7B" hidden="1">#REF!</definedName>
    <definedName name="BExQK3LE5CSBW1E4H4KHW548FL2R" hidden="1">#REF!</definedName>
    <definedName name="BExQKAHJYZ6IF1JF2TCJF1TGKFR6" hidden="1">#REF!</definedName>
    <definedName name="BExQKASCZH4V6VHQXQELM0QYYCY9" hidden="1">#REF!</definedName>
    <definedName name="BExQKG6LD6PLNDGNGO9DJXY865BR" hidden="1">#REF!</definedName>
    <definedName name="BExQKIA3UGLR84C4BYP8VB2MD9RJ" hidden="1">#REF!</definedName>
    <definedName name="BExQKJH96B061HER61ALDGWREFD1" hidden="1">#REF!</definedName>
    <definedName name="BExQKJH9DK5T5H9L3PCN9SOA1VL4" hidden="1">#REF!</definedName>
    <definedName name="BExQKNDJ4OQZ1SPGI93XX4KTLPCB" hidden="1">#REF!</definedName>
    <definedName name="BExQKTDBM9HID09SZDF8A3QE175Y" hidden="1">#REF!</definedName>
    <definedName name="BExQL2NTEIHVR5TS2WATKUQBQ23W" hidden="1">#REF!</definedName>
    <definedName name="BExQLE1TOW3A287TQB0AVWENT8O1" hidden="1">#REF!</definedName>
    <definedName name="BExQLHCHSOEU226ZAO4NN07RM6BG" hidden="1">#REF!</definedName>
    <definedName name="BExQLSFQHZA5JL2IBVNK91TH67H5" hidden="1">#REF!</definedName>
    <definedName name="BExRY5GYDPK0MQRF1F3UUVTLT6SX" hidden="1">#REF!</definedName>
    <definedName name="BExRYDV4K7VA25K6RUA8ADKG153Q" hidden="1">#REF!</definedName>
    <definedName name="BExRYM96Q2BEFJ78FIIKMDZRH9BA" hidden="1">#REF!</definedName>
    <definedName name="BExRYOYB4A3E5F6MTROY69LR0PMG" hidden="1">#REF!</definedName>
    <definedName name="BExRYSUKPUZ9SIA1YZSJLR607BXY" hidden="1">#REF!</definedName>
    <definedName name="BExRYUCJAQJS4QINO8V5AS2QMN1H" hidden="1">#REF!</definedName>
    <definedName name="BExRYXCE47KXD7HZXNV9SMIWGTAE" hidden="1">#REF!</definedName>
    <definedName name="BExRYZLA9EW71H4SXQR525S72LLP" hidden="1">#REF!</definedName>
    <definedName name="BExRZ0CBGSIY4CW3MBRON6XA922E" hidden="1">#REF!</definedName>
    <definedName name="BExRZ2QMO3YITBIVZGMK8TVRHCJP" hidden="1">#REF!</definedName>
    <definedName name="BExRZ3HJES0D0UZ0NHC885RX7X76" hidden="1">#REF!</definedName>
    <definedName name="BExRZ66M8G9FQ0VFP077QSZBSOA5" hidden="1">#REF!</definedName>
    <definedName name="BExRZ8FMQQL46I8AQWU17LRNZD5T" hidden="1">#REF!</definedName>
    <definedName name="BExRZ9MSUJ7B0HOHVMP0CK9AVVQ9" hidden="1">#REF!</definedName>
    <definedName name="BExRZBQCBFUC2K66M42IYYVXVZ0I" hidden="1">#REF!</definedName>
    <definedName name="BExRZBQCH78B7O32L4SRUXM1OVZR" hidden="1">#REF!</definedName>
    <definedName name="BExRZIRRIXRUMZ5GOO95S7460BMP" hidden="1">#REF!</definedName>
    <definedName name="BExRZK9RAHMM0ZLTNSK7A4LDC42D" hidden="1">#REF!</definedName>
    <definedName name="BExRZNF3ZN1P87R75V2OM6TWN2KR" hidden="1">#REF!</definedName>
    <definedName name="BExRZOGSR69INI6GAEPHDWSNK5Q4" hidden="1">#REF!</definedName>
    <definedName name="BExRZSNU18SS8ODKIF56ZS9F61HV" hidden="1">#REF!</definedName>
    <definedName name="BExRZWPKY0O0CVHDWRZDG09TGUSR" hidden="1">#REF!</definedName>
    <definedName name="BExRZXWRO04YUMX4PXCCIEB4BBQL" hidden="1">#REF!</definedName>
    <definedName name="BExS00B2KV6M6XNUI3K35MUN7ZWA" hidden="1">#REF!</definedName>
    <definedName name="BExS06AUIDW7T5XMSOE7UXC8KOGU" hidden="1">#REF!</definedName>
    <definedName name="BExS09WDPCM1I3UB4SBODFA7B8RC" hidden="1">#REF!</definedName>
    <definedName name="BExS0ACEQ0D9XCVZTOILKXC17WDI" hidden="1">#REF!</definedName>
    <definedName name="BExS0ASP5JKO2KSUM0SZGGRCJVWI" hidden="1">#REF!</definedName>
    <definedName name="BExS0ASQBKRTPDWFK0KUDFOS9LE5" hidden="1">#REF!</definedName>
    <definedName name="BExS0EE6RYPR9WFRIXNTTWCYM12V" hidden="1">#REF!</definedName>
    <definedName name="BExS0EE7C0SJI1VAGAZPIM95PL8L" hidden="1">#REF!</definedName>
    <definedName name="BExS0EJHLH60MSE1CE7Y4BWMQNOB" hidden="1">#REF!</definedName>
    <definedName name="BExS0GHQUF6YT0RU3TKDEO8CSJYB" hidden="1">#REF!</definedName>
    <definedName name="BExS0GN1QHSWLXYKU8RIC6SO0U4C" hidden="1">#REF!</definedName>
    <definedName name="BExS0GXTJ92JWNB82H6287O1KGBH" hidden="1">#REF!</definedName>
    <definedName name="BExS0I4YQEGTZBGFAQBQCIDL3ABS" hidden="1">#REF!</definedName>
    <definedName name="BExS0K8IHC45I78DMZBOJ1P13KQA" hidden="1">#REF!</definedName>
    <definedName name="BExS0KDYFVSSNGV5NRCJ2K5HABZ6" hidden="1">#REF!</definedName>
    <definedName name="BExS0PHER8H1P5JOAKQYZQ6G817D" hidden="1">#REF!</definedName>
    <definedName name="BExS0PMPLDXHYQJ2O1MAARALPKDV" hidden="1">#REF!</definedName>
    <definedName name="BExS0QOKCGTN9FQ615EA1T836X71" hidden="1">#REF!</definedName>
    <definedName name="BExS0RVR45R7F46J0MKN7TSIEAXU" hidden="1">#REF!</definedName>
    <definedName name="BExS0XVI9AVM18ECJGEV45OFRX9L" hidden="1">#REF!</definedName>
    <definedName name="BExS0Y0TM89ORBDAUL111G5237RL" hidden="1">#REF!</definedName>
    <definedName name="BExS0YX6BVDVVVGH3VSX8UBK7Q5W" hidden="1">#REF!</definedName>
    <definedName name="BExS104DP43SFU2EHRZUI5G4SOS2" hidden="1">#REF!</definedName>
    <definedName name="BExS152B2LFCRAUHSLI5T6QRNII0" hidden="1">#REF!</definedName>
    <definedName name="BExS15IJV0WW662NXQUVT3FGP4ST" hidden="1">#REF!</definedName>
    <definedName name="BExS15YO4TOYQVEH20EMJUWGRTYE" hidden="1">#REF!</definedName>
    <definedName name="BExS16KESXLDJJPT09RIC3BMQLDT" hidden="1">#REF!</definedName>
    <definedName name="BExS194110MR25BYJI3CJ2EGZ8XT" hidden="1">#REF!</definedName>
    <definedName name="BExS1ARBHDW0QH9L5TVQ24QTK63X" hidden="1">#REF!</definedName>
    <definedName name="BExS1BNVGNSGD4EP90QL8WXYWZ66" hidden="1">#REF!</definedName>
    <definedName name="BExS1BT5VG77S1ZWZHSQG7OXPWAP" hidden="1">#REF!</definedName>
    <definedName name="BExS1C3YTDYXRZIEH4J660JF2NUV" hidden="1">#REF!</definedName>
    <definedName name="BExS1DWPEPDBFORZMWQZI2A515PL" hidden="1">#REF!</definedName>
    <definedName name="BExS1FURD5SYXIS2TDF9JEVRSUJJ" hidden="1">#REF!</definedName>
    <definedName name="BExS1I937B5GIU44NEFRVCU2MIGV" hidden="1">#REF!</definedName>
    <definedName name="BExS1N1NS86388OP30ICP1YL0ZE3" hidden="1">#REF!</definedName>
    <definedName name="BExS1PW9O93QGMOQUXUVT4Z7NFD5" hidden="1">#REF!</definedName>
    <definedName name="BExS1QCE1GSTJ3H9X06MVN542XXA" hidden="1">#REF!</definedName>
    <definedName name="BExS1SLDNJ7M35RPT9FPZHCF5PT1" hidden="1">#REF!</definedName>
    <definedName name="BExS1THR71O2RNR0FO96W2W9AU50" hidden="1">#REF!</definedName>
    <definedName name="BExS1TN1DAV038WW5DXHTW4JMTAA" hidden="1">#REF!</definedName>
    <definedName name="BExS1UE39N6NCND7MAARSBWXS6HU" hidden="1">#REF!</definedName>
    <definedName name="BExS1YVZI743EX3AJT4MJLTDV5SH" hidden="1">#REF!</definedName>
    <definedName name="BExS1Z6RBT4KDO8BIRGR7Z1JYDNK" hidden="1">#REF!</definedName>
    <definedName name="BExS226HTWL5WVC76MP5A1IBI8WD" hidden="1">#REF!</definedName>
    <definedName name="BExS256KIK9WCP9ACJ5PF9HAIZ84" hidden="1">#REF!</definedName>
    <definedName name="BExS26OI2QNNAH2WMDD95Z400048" hidden="1">#REF!</definedName>
    <definedName name="BExS28BQWN8P3CQCJCDSB6PWF2UH" hidden="1">#REF!</definedName>
    <definedName name="BExS2A9T1XJOCZ9DZJQ0FEGP8ZR9" hidden="1">#REF!</definedName>
    <definedName name="BExS2BBMS3JLQ3HTURWKHLT1LE9E" hidden="1">#REF!</definedName>
    <definedName name="BExS2BRVQPS61TIF0KZYF02YKHRF" hidden="1">#REF!</definedName>
    <definedName name="BExS2BX9EFJZZX4K6DWY8S8EFWHW" hidden="1">#REF!</definedName>
    <definedName name="BExS2DF6B4ZUF3VZLI4G6LJ3BF38" hidden="1">#REF!</definedName>
    <definedName name="BExS2GKJ7R9WEGK7L0ZM2CZLPGHB" hidden="1">#REF!</definedName>
    <definedName name="BExS2H0NA38ZQNZ0WPG3EWKHCN05" hidden="1">#REF!</definedName>
    <definedName name="BExS2MEVQD16503G5V2EOHTBLOVI" hidden="1">#REF!</definedName>
    <definedName name="BExS2QB5FS5LYTFYO4BROTWG3OV5" hidden="1">#REF!</definedName>
    <definedName name="BExS2TLU1HONYV6S3ZD9T12D7CIG" hidden="1">#REF!</definedName>
    <definedName name="BExS2UI70IRF7KBDZ2O76GK03S12" hidden="1">#REF!</definedName>
    <definedName name="BExS2VUNXM3R0RR8D1GQUSENHB0C" hidden="1">#REF!</definedName>
    <definedName name="BExS2X79IVWPITLUQO9BAR4RIN64" hidden="1">#REF!</definedName>
    <definedName name="BExS2X7AWLNRHBYSWGSFRUMOSCYR" hidden="1">#REF!</definedName>
    <definedName name="BExS313K4QLCRP7EN65KO3U0OPR5" hidden="1">#REF!</definedName>
    <definedName name="BExS318UV9I2FXPQQWUKKX00QLPJ" hidden="1">#REF!</definedName>
    <definedName name="BExS31ZX59FRTT5KWD5AJIUWT6VG" hidden="1">#REF!</definedName>
    <definedName name="BExS33HUSN15RL5GRMCIHWOEHNPG" hidden="1">#REF!</definedName>
    <definedName name="BExS37E5BPWAO4376DPLDYLCDIU1" hidden="1">#REF!</definedName>
    <definedName name="BExS3CC3F0N9G01DSMTKKV5H08K2" hidden="1">#REF!</definedName>
    <definedName name="BExS3FXLDLMLXXN7CYXPRQDR39A7" hidden="1">#REF!</definedName>
    <definedName name="BExS3GZ87SF7RHQB7WS6NS8DJY6W" hidden="1">#REF!</definedName>
    <definedName name="BExS3LBS0SMTHALVM4NRI1BAV1NP" hidden="1">#REF!</definedName>
    <definedName name="BExS3LMJRF32WUMDVKDQNSCXFJ8F" hidden="1">#REF!</definedName>
    <definedName name="BExS3MTQ75VBXDGEBURP6YT8RROE" hidden="1">#REF!</definedName>
    <definedName name="BExS3OH0CNEN8NWVA0BN21J01S3M" hidden="1">#REF!</definedName>
    <definedName name="BExS3OMGYO0DFN5186UFKEXZ2RX3" hidden="1">#REF!</definedName>
    <definedName name="BExS3OMHYARXIUKAS189B2CFTI9K" hidden="1">#REF!</definedName>
    <definedName name="BExS3QF6Z2MFZFCZISTNTPFWDA1C" hidden="1">#REF!</definedName>
    <definedName name="BExS3RRO54KWBFCE73DTM1CSA15Y" hidden="1">#REF!</definedName>
    <definedName name="BExS3SDERJ27OER67TIGOVZU13A2" hidden="1">#REF!</definedName>
    <definedName name="BExS3T4B3H3XM5ZIH1Y74T4FXZGO" hidden="1">#REF!</definedName>
    <definedName name="BExS3W47JMGK9N165GB1M2YAWQJW" hidden="1">#REF!</definedName>
    <definedName name="BExS3XM53STWBI9SPD89WG3CAKXI" hidden="1">#REF!</definedName>
    <definedName name="BExS3YYMKQL27FD2GGR7OVYQ8BYS" hidden="1">#REF!</definedName>
    <definedName name="BExS3ZKC9FD2CSO8SV2WB16S3UD6" hidden="1">#REF!</definedName>
    <definedName name="BExS40GK4HLLR4M6J5C8Z7VNKCR4" hidden="1">#REF!</definedName>
    <definedName name="BExS43R8WTA05RGLACVMHGKINCDA" hidden="1">#REF!</definedName>
    <definedName name="BExS46R5WDNU5KL04FKY5LHJUCB8" hidden="1">#REF!</definedName>
    <definedName name="BExS4ASWKM93XA275AXHYP8AG6SU" hidden="1">#REF!</definedName>
    <definedName name="BExS4BEGU8TEWNHSB7G7YM1WVESA" hidden="1">#REF!</definedName>
    <definedName name="BExS4BPAESSYXYWEOXFDY7ZL3F4W" hidden="1">#REF!</definedName>
    <definedName name="BExS4FG1VYCUNIPI0Q4RM0M8U0W9" hidden="1">#REF!</definedName>
    <definedName name="BExS4HP16AC01I1JFW5QOYW5A5TR" hidden="1">#REF!</definedName>
    <definedName name="BExS4JN3Y6SVBKILQK0R9HS45Y52" hidden="1">#REF!</definedName>
    <definedName name="BExS4OQJS1MLUR5P24N5Q7P1YAYA" hidden="1">#REF!</definedName>
    <definedName name="BExS4P6S41O6Z6BED77U3GD9PNH1" hidden="1">#REF!</definedName>
    <definedName name="BExS4PC3B7NPWFQOLXMZLUFA46JK" hidden="1">#REF!</definedName>
    <definedName name="BExS4RQFE3XB4O3ZAPDGG55B27B3" hidden="1">#REF!</definedName>
    <definedName name="BExS4UA97ZLGXA3E1QVEEKPV6NQG" hidden="1">#REF!</definedName>
    <definedName name="BExS4V14XQSFNNXB173OTLBT5U44" hidden="1">#REF!</definedName>
    <definedName name="BExS4W8A1H9RTJGSPHIO2CDN2R4I" hidden="1">#REF!</definedName>
    <definedName name="BExS509ZRKWWYPZRR1IFJ8F31RKJ" hidden="1">#REF!</definedName>
    <definedName name="BExS51H0N51UT0FZOPZRCF1GU063" hidden="1">#REF!</definedName>
    <definedName name="BExS5281N9JEKM6PZ7CT2L9SRU2G" hidden="1">#REF!</definedName>
    <definedName name="BExS54X72TJFC41FJK72MLRR2OO7" hidden="1">#REF!</definedName>
    <definedName name="BExS570PJVS0L227FNLHUFIUBGVZ" hidden="1">#REF!</definedName>
    <definedName name="BExS5766AT1OT63XDIN5YODQMXGG" hidden="1">#REF!</definedName>
    <definedName name="BExS59484KIQEEUIQDZIGHU527LS" hidden="1">#REF!</definedName>
    <definedName name="BExS59F0PA1V2ZC7S5TN6IT41SXP" hidden="1">#REF!</definedName>
    <definedName name="BExS5ARO4WQJH7EEC6R79HSXPA1X" hidden="1">#REF!</definedName>
    <definedName name="BExS5B7RXN0PYU88XHL1OLN843U8" hidden="1">#REF!</definedName>
    <definedName name="BExS5C44PML5X4DPQNSHBWBSHOZY" hidden="1">#REF!</definedName>
    <definedName name="BExS5DRER9US6NXY9ATYT41KZII3" hidden="1">#REF!</definedName>
    <definedName name="BExS5FPKZEEL0BWCSXVJ6BNN9AHU" hidden="1">#REF!</definedName>
    <definedName name="BExS5FUWNUN0WKT9SQDDKUGBTFUL" hidden="1">#REF!</definedName>
    <definedName name="BExS5IUSBMDLKDFRL1S90MNORTA5" hidden="1">#REF!</definedName>
    <definedName name="BExS5JWOW7FIDP7JVU1TZKCIQOJQ" hidden="1">#REF!</definedName>
    <definedName name="BExS5K1XRB0ZGDVY8LC7HHB4MNI0" hidden="1">#REF!</definedName>
    <definedName name="BExS5KSZYBFZOREIOIIBYCRJSSZO" hidden="1">#REF!</definedName>
    <definedName name="BExS5L3TGB8JVW9ROYWTKYTUPW27" hidden="1">#REF!</definedName>
    <definedName name="BExS5LELAZNNT4RELHZJN5YRFP9Z" hidden="1">#REF!</definedName>
    <definedName name="BExS5M06AV0BZAXCI7DYZP57CRDX" hidden="1">#REF!</definedName>
    <definedName name="BExS5NCOF1ZPHX37LAQXEYUUZIY2" hidden="1">#REF!</definedName>
    <definedName name="BExS5YW4HKU1B016LBE97NATWJMP" hidden="1">#REF!</definedName>
    <definedName name="BExS60JDWTIYZ1VQP6W0Q6X1MZ87" hidden="1">#REF!</definedName>
    <definedName name="BExS644W7ZQ89B83BHYTGCC2FVQL" hidden="1">#REF!</definedName>
    <definedName name="BExS64ACW55C0I1LBEJYI2GYQBXV" hidden="1">#REF!</definedName>
    <definedName name="BExS64L57W24VSHBXZBWK22FJW1Z" hidden="1">#REF!</definedName>
    <definedName name="BExS66ONRQ3MWKJA48FX9BNCM61S" hidden="1">#REF!</definedName>
    <definedName name="BExS67QD4T3XFO1V4KIXOP9TG26J" hidden="1">#REF!</definedName>
    <definedName name="BExS68MR1Z6TRBUIQYKK7GIUDU8W" hidden="1">#REF!</definedName>
    <definedName name="BExS69J3JQ2Y1ZTDTWUUUDV4FW7H" hidden="1">#REF!</definedName>
    <definedName name="BExS6F2MJ9KC6GS8X8P9EQ0QKEFJ" hidden="1">#REF!</definedName>
    <definedName name="BExS6FIVLAPRJ31X8HJ8DHJ32AE3" hidden="1">#REF!</definedName>
    <definedName name="BExS6GKQ96EHVLYWNJDWXZXUZW90" hidden="1">#REF!</definedName>
    <definedName name="BExS6HMFPOBL03P4O8QRJ8XDPW8S" hidden="1">#REF!</definedName>
    <definedName name="BExS6ITKSZFRR01YD5B0F676SYN7" hidden="1">#REF!</definedName>
    <definedName name="BExS6M48L1A23ER346HJJJAAACM5" hidden="1">#REF!</definedName>
    <definedName name="BExS6MPUSUYB5OR6G7H52DPB3V9E" hidden="1">#REF!</definedName>
    <definedName name="BExS6MVB7MEUSQE9RF81UUU8SMC7" hidden="1">#REF!</definedName>
    <definedName name="BExS6N0LI574IAC89EFW6CLTCQ33" hidden="1">#REF!</definedName>
    <definedName name="BExS6PV1637UW0M8ERM2HAB0V0GE" hidden="1">#REF!</definedName>
    <definedName name="BExS6RNTOR0OT4WEHISI4734A0EM" hidden="1">#REF!</definedName>
    <definedName name="BExS6WRDBF3ST86ZOBBUL3GTCR11" hidden="1">#REF!</definedName>
    <definedName name="BExS6XNRKR0C3MTA0LV5B60UB908" hidden="1">#REF!</definedName>
    <definedName name="BExS6Z07CVJ6LPL9SFD10FON5XO3" hidden="1">#REF!</definedName>
    <definedName name="BExS7191XR0WALQ7LCCPCHQCHW1X" hidden="1">#REF!</definedName>
    <definedName name="BExS73SUPNFZATMMTG20HGBHS441" hidden="1">#REF!</definedName>
    <definedName name="BExS74P7ENGJPX0HQG4TZ2XLT6R6" hidden="1">#REF!</definedName>
    <definedName name="BExS7AZT1UIWN8HCNAAMIZBT9VH2" hidden="1">#REF!</definedName>
    <definedName name="BExS7F6TS2O1ZBP6TPUE6RX35BKR" hidden="1">#REF!</definedName>
    <definedName name="BExS7FSG2169KGA904E1OAF1QVR8" hidden="1">#REF!</definedName>
    <definedName name="BExS7FXQEH31F7AR04AFNLD0YKLV" hidden="1">#REF!</definedName>
    <definedName name="BExS7GZM6GUPQNULBCDBEQ52R9UQ" hidden="1">#REF!</definedName>
    <definedName name="BExS7IMUNKJSYJNEJ60Q4OX0WTAQ" hidden="1">#REF!</definedName>
    <definedName name="BExS7NQA5OWEECV1RRMJNAEHMFFP" hidden="1">#REF!</definedName>
    <definedName name="BExS7O126ZFXRIWHITBG193V132F" hidden="1">#REF!</definedName>
    <definedName name="BExS7O12F3BTQDYLK6YO1TMZ1673" hidden="1">#REF!</definedName>
    <definedName name="BExS7QA3B8WR4GAV028FSK8M1425" hidden="1">#REF!</definedName>
    <definedName name="BExS7TKQYLRZGM93UY3ZJZJBQNFJ" hidden="1">#REF!</definedName>
    <definedName name="BExS7V2PS89T16WDBJ1ASTE339YZ" hidden="1">#REF!</definedName>
    <definedName name="BExS7WF5YNH40F5K93N22KQOG5MI" hidden="1">#REF!</definedName>
    <definedName name="BExS7XRO1503M0DKI23E1ZAF81IB" hidden="1">#REF!</definedName>
    <definedName name="BExS7Y2LNGVHSIBKC7C3R6X4LDR6" hidden="1">#REF!</definedName>
    <definedName name="BExS81ILGK4C9EUYN0ET7CHZOPVT" hidden="1">#REF!</definedName>
    <definedName name="BExS81TE0EY44Y3W2M4Z4MGNP5OM" hidden="1">#REF!</definedName>
    <definedName name="BExS81YPDZDVJJVS15HV2HDXAC3Y" hidden="1">#REF!</definedName>
    <definedName name="BExS82PRVNUTEKQZS56YT2DVF6C2" hidden="1">#REF!</definedName>
    <definedName name="BExS85PO5MGQZQDIZMTAFDEU525A" hidden="1">#REF!</definedName>
    <definedName name="BExS86GJGNNNQD15R7VWD6U38T1J" hidden="1">#REF!</definedName>
    <definedName name="BExS87IF8FQ2CS35A7Q8YKS9EYO7" hidden="1">#REF!</definedName>
    <definedName name="BExS89R7YQM95YMA6NG5MBXD7Q0H" hidden="1">#REF!</definedName>
    <definedName name="BExS8A7I2R147SEJ70873ZA4QW08" hidden="1">#REF!</definedName>
    <definedName name="BExS8B96BPZTZPOCKZWITVQBMT68" hidden="1">#REF!</definedName>
    <definedName name="BExS8BPG5A0GR5AO1U951NDGGR0L" hidden="1">#REF!</definedName>
    <definedName name="BExS8C5K6JJLFSBA048JF9RZFZHH" hidden="1">#REF!</definedName>
    <definedName name="BExS8E3RN9JCLGPLE9ZR69H3A23S" hidden="1">#REF!</definedName>
    <definedName name="BExS8FWHQVC68VQ7LC3S8J8ORIYY" hidden="1">#REF!</definedName>
    <definedName name="BExS8GSUS17UY50TEM2AWF36BR9Z" hidden="1">#REF!</definedName>
    <definedName name="BExS8H3NTDVPDZOUUX1IJ2AM2NC2" hidden="1">#REF!</definedName>
    <definedName name="BExS8HJRBVG0XI6PWA9KTMJZMQXK" hidden="1">#REF!</definedName>
    <definedName name="BExS8I5CL4R2DQQG5UEY3SLQKN4M" hidden="1">#REF!</definedName>
    <definedName name="BExS8JNH0V0XRZ3V2M0EA5CWBRL9" hidden="1">#REF!</definedName>
    <definedName name="BExS8R51C8RM2FS6V6IRTYO9GA4A" hidden="1">#REF!</definedName>
    <definedName name="BExS8SHOKMAFWPR9GA2H1KSAFU9G" hidden="1">#REF!</definedName>
    <definedName name="BExS8TU55C5V25WBN68V7TY0X892" hidden="1">#REF!</definedName>
    <definedName name="BExS8WDX408F60MH1X9B9UZ2H4R7" hidden="1">#REF!</definedName>
    <definedName name="BExS8WJ94M9XO8KPY8SMAQT8O959" hidden="1">#REF!</definedName>
    <definedName name="BExS8Z2W2QEC3MH0BZIYLDFQNUIP" hidden="1">#REF!</definedName>
    <definedName name="BExS91S537IN1S8SD9RLGIVN3L1R" hidden="1">#REF!</definedName>
    <definedName name="BExS92DKGRFFCIA9C0IXDOLO57EP" hidden="1">#REF!</definedName>
    <definedName name="BExS92J0KFFFU96ZTUUFH22LV3J1" hidden="1">#REF!</definedName>
    <definedName name="BExS92ZBIQLQRUCVI9ZVQEZKJ540" hidden="1">#REF!</definedName>
    <definedName name="BExS95IY0UMK2MYOR9WQUE8JU9X4" hidden="1">#REF!</definedName>
    <definedName name="BExS95Z7YOAXI3DXHCTFL8H3IXEQ" hidden="1">#REF!</definedName>
    <definedName name="BExS969Z9AOGC7NXBUFOUS5V5OW6" hidden="1">#REF!</definedName>
    <definedName name="BExS969ZAD3P65E75OZKNJ3RIHMS" hidden="1">#REF!</definedName>
    <definedName name="BExS98OB4321YCHLCQ022PXKTT2W" hidden="1">#REF!</definedName>
    <definedName name="BExS98TMBGR2RXZDANWFXE15Z8TB" hidden="1">#REF!</definedName>
    <definedName name="BExS99F83PPT398ITA9R7NL7B6I7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JM1ZUAQAUW46LB3ONGXX3C7" hidden="1">#REF!</definedName>
    <definedName name="BExS9NIARJTJOGS1PZ0P59X5QK0E" hidden="1">#REF!</definedName>
    <definedName name="BExS9NICTL879J6KZZ4HL0WLE41N" hidden="1">#REF!</definedName>
    <definedName name="BExS9OUX0AJ8GVRREDNOVO9EPJEO" hidden="1">#REF!</definedName>
    <definedName name="BExS9SR1G749UC8Q5TCBS2M0XELL" hidden="1">#REF!</definedName>
    <definedName name="BExS9T1UNY8ZEBRE0AIKMFLJJW3A" hidden="1">#REF!</definedName>
    <definedName name="BExS9WI0A6PSEB8N9GPXF2Z7MWHM" hidden="1">#REF!</definedName>
    <definedName name="BExS9X8X3UBCIPABJK72IXG37G5Y" hidden="1">#REF!</definedName>
    <definedName name="BExS9Z738C9XW0EUVUBZ03LK13JT" hidden="1">#REF!</definedName>
    <definedName name="BExSA27156YXIZ35M7XQP6VTSHKV" hidden="1">#REF!</definedName>
    <definedName name="BExSA5HP306TN9XJS0TU619DLRR7" hidden="1">#REF!</definedName>
    <definedName name="BExSA8XPALRM18LASSOQQKFP5I62" hidden="1">#REF!</definedName>
    <definedName name="BExSAAVWQOOIA6B3JHQVGP08HFEM" hidden="1">#REF!</definedName>
    <definedName name="BExSABXKQ1YGIX5OZFC825WEI3I3" hidden="1">#REF!</definedName>
    <definedName name="BExSACJ6GLH0O3FBBUWJUMVPU9FN" hidden="1">#REF!</definedName>
    <definedName name="BExSAEBWW5GHX3N1LUQIETWMWSVO" hidden="1">#REF!</definedName>
    <definedName name="BExSAFJ3IICU2M7QPVE4ARYMXZKX" hidden="1">#REF!</definedName>
    <definedName name="BExSAH6ID8OHX379UXVNGFO8J6KQ" hidden="1">#REF!</definedName>
    <definedName name="BExSAM9WWSO6U1YAWHMUPGRGD6ZS" hidden="1">#REF!</definedName>
    <definedName name="BExSAQBHIXGQRNIRGCJMBXUPCZQA" hidden="1">#REF!</definedName>
    <definedName name="BExSAUTCT4P7JP57NOR9MTX33QJZ" hidden="1">#REF!</definedName>
    <definedName name="BExSAUTD0LJMKXERPCT31IGFXMP9" hidden="1">#REF!</definedName>
    <definedName name="BExSAY9CA9TFXQ9M9FBJRGJO9T9E" hidden="1">#REF!</definedName>
    <definedName name="BExSAYPMEPL941O35SSZHUE05HN4" hidden="1">#REF!</definedName>
    <definedName name="BExSAZB63N0E9XJL3CKRZ93WYM33" hidden="1">#REF!</definedName>
    <definedName name="BExSAZB6Q98TVU5LZRNAWVAWOMKO" hidden="1">#REF!</definedName>
    <definedName name="BExSB20AGKRFO7114ROTHKHZ522J" hidden="1">#REF!</definedName>
    <definedName name="BExSB4JYKQ3MINI7RAYK5M8BLJDC" hidden="1">#REF!</definedName>
    <definedName name="BExSB5GFN0UC4J5WGK28FL3ECXS3" hidden="1">#REF!</definedName>
    <definedName name="BExSBEFYSVT92N3SFFAFEIW52FIF" hidden="1">#REF!</definedName>
    <definedName name="BExSBEQQWY71Z08GCPYMQJ0D5T81" hidden="1">#REF!</definedName>
    <definedName name="BExSBL6TLQLWYE7VBD7MQQJUB0EF" hidden="1">#REF!</definedName>
    <definedName name="BExSBLHMK3QWXCSSD19DC64QJ9E6" hidden="1">#REF!</definedName>
    <definedName name="BExSBMOS41ZRLWYLOU29V6Y7YORR" hidden="1">#REF!</definedName>
    <definedName name="BExSBO18W10QJ1OYNXDGHUC4AS48" hidden="1">#REF!</definedName>
    <definedName name="BExSBO1AD5N98EK8CLYN790M178V" hidden="1">#REF!</definedName>
    <definedName name="BExSBQA9AH2INAVUKDF74KWRTVMH" hidden="1">#REF!</definedName>
    <definedName name="BExSBRBXXQMBU1TYDW1BXTEVEPRU" hidden="1">#REF!</definedName>
    <definedName name="BExSBT4OD2XBSLO68QACROX8EUX6" hidden="1">#REF!</definedName>
    <definedName name="BExSBUMNK5D340FMMIFJO730OS2E" hidden="1">#REF!</definedName>
    <definedName name="BExSBYZ6ABK98CW19NKLF2JBNXH4" hidden="1">#REF!</definedName>
    <definedName name="BExSC0RUUG9BT33JAM7UM6GPXXGC" hidden="1">#REF!</definedName>
    <definedName name="BExSC54998WTZ21DSL0R8UN0Y9JH" hidden="1">#REF!</definedName>
    <definedName name="BExSC5F2AT9KW7CGIQ6T1GFPLNQ7" hidden="1">#REF!</definedName>
    <definedName name="BExSC60N7WR9PJSNC9B7ORCX9NGY" hidden="1">#REF!</definedName>
    <definedName name="BExSCA7O1RICH3AVHJX8DPIK2X52" hidden="1">#REF!</definedName>
    <definedName name="BExSCCB7SWUZ7PG7MHR45MUIGMLP" hidden="1">#REF!</definedName>
    <definedName name="BExSCE99EZTILTTCE4NJJF96OYYM" hidden="1">#REF!</definedName>
    <definedName name="BExSCEUZGWVMAS6S08Z5PF8EQIVB" hidden="1">#REF!</definedName>
    <definedName name="BExSCGI9VKO9PBHFDMH5GTOQOIZA" hidden="1">#REF!</definedName>
    <definedName name="BExSCHUQZ2HFEWS54X67DIS8OSXZ" hidden="1">#REF!</definedName>
    <definedName name="BExSCJNMP7FCI9FKT5FSZI8LGKHF" hidden="1">#REF!</definedName>
    <definedName name="BExSCM1YZCUQX824PJ99PPLID83N" hidden="1">#REF!</definedName>
    <definedName name="BExSCOG41SKKG4GYU76WRWW1CTE6" hidden="1">#REF!</definedName>
    <definedName name="BExSCPSQJXAOHQDFZYQGRPSYACN8" hidden="1">#REF!</definedName>
    <definedName name="BExSCVC9P86YVFMRKKUVRV29MZXZ" hidden="1">#REF!</definedName>
    <definedName name="BExSCW3BHXXAFD3E14QJ9A1LWP5C" hidden="1">#REF!</definedName>
    <definedName name="BExSCW8NZMICV7R8DQUCQ9GLHJ73" hidden="1">#REF!</definedName>
    <definedName name="BExSCXQLN7SKPBH34FNYJ09G203I" hidden="1">#REF!</definedName>
    <definedName name="BExSD1C76AHM67B8CHDQLRDISOBP" hidden="1">#REF!</definedName>
    <definedName name="BExSD233CH4MU9ZMGNRF97ZV7KWU" hidden="1">#REF!</definedName>
    <definedName name="BExSD2U0F3BN6IN9N4R2DTTJG15H" hidden="1">#REF!</definedName>
    <definedName name="BExSD3L2EMW7X9EM6YYE9DSXSFTU" localSheetId="2" hidden="1">Cal [0]!YTD Retail sales [0]!vs #REF!</definedName>
    <definedName name="BExSD3L2EMW7X9EM6YYE9DSXSFTU" localSheetId="9" hidden="1">#N/A</definedName>
    <definedName name="BExSD3L2EMW7X9EM6YYE9DSXSFTU" localSheetId="5" hidden="1">Cal [0]!YTD Retail sales [0]!vs #REF!</definedName>
    <definedName name="BExSD3L2EMW7X9EM6YYE9DSXSFTU" localSheetId="7" hidden="1">Cal [0]!YTD Retail sales [0]!vs #REF!</definedName>
    <definedName name="BExSD3L2EMW7X9EM6YYE9DSXSFTU" hidden="1">Cal [0]!YTD Retail sales [0]!vs #REF!</definedName>
    <definedName name="BExSD5OLOACAH6NFOMRWLF0S5WNM" hidden="1">#REF!</definedName>
    <definedName name="BExSD6A6NY15YSMFH51ST6XJY429" hidden="1">#REF!</definedName>
    <definedName name="BExSD9VH6PF6RQ135VOEE08YXPAW" hidden="1">#REF!</definedName>
    <definedName name="BExSDCVE3XAVL0QEGQ1WXIEKGYTK" hidden="1">#REF!</definedName>
    <definedName name="BExSDDH51F6R5JRI6R8IRZ8KK64R" hidden="1">#REF!</definedName>
    <definedName name="BExSDLEYQKL69OT8IBVTX0RV2R02" hidden="1">#REF!</definedName>
    <definedName name="BExSDO9EICUV9NJG5U8HI8OKS5W2" hidden="1">#REF!</definedName>
    <definedName name="BExSDP5Y04WWMX2WWRITWOX8R5I9" hidden="1">#REF!</definedName>
    <definedName name="BExSDPM1XCI3C4IGTQIMJSV74JTN" hidden="1">#REF!</definedName>
    <definedName name="BExSDQNVU4NNL5E9H0WPTWA9T1YQ" hidden="1">#REF!</definedName>
    <definedName name="BExSDS5T5CEKBYQHMPQHQ4DUWDWA" hidden="1">#REF!</definedName>
    <definedName name="BExSDSGM203BJTNS9MKCBX453HMD" hidden="1">#REF!</definedName>
    <definedName name="BExSDSWQUD56U6L5AEWK6NN5O51O" hidden="1">#REF!</definedName>
    <definedName name="BExSDT20XUFXTDM37M148AXAP7HN" hidden="1">#REF!</definedName>
    <definedName name="BExSDUUX4EV9LS7CL67950UWEMBR" hidden="1">#REF!</definedName>
    <definedName name="BExSDV09JBJ5UP8FUF6MZ4M94K8S" hidden="1">#REF!</definedName>
    <definedName name="BExSE08ZKPKXHYRBQ4E582C925EK" hidden="1">#REF!</definedName>
    <definedName name="BExSE15H0NWVRG2HHRJNS9DK7RR3" hidden="1">#REF!</definedName>
    <definedName name="BExSE1LLSDWVJ7CGCM9O5VMK4EZZ" hidden="1">#REF!</definedName>
    <definedName name="BExSE276UTGDGTOF9Y144C9VUVZU" hidden="1">#REF!</definedName>
    <definedName name="BExSE38VI3116Q9YE7LSU8DJVX6O" hidden="1">#REF!</definedName>
    <definedName name="BExSE3P59PXB4CZOX578CBCQTVSJ" hidden="1">#REF!</definedName>
    <definedName name="BExSE4LIICNL31YNM8YF9XACYQVR" hidden="1">#REF!</definedName>
    <definedName name="BExSE51SO2JL3AA6ADLVIE3XMEO8" hidden="1">#REF!</definedName>
    <definedName name="BExSE9E5NVCDAX2OVT1SDSAQCZEW" hidden="1">#REF!</definedName>
    <definedName name="BExSE9ZPR3H2W5M4AYUTPMYEF5LP" hidden="1">#REF!</definedName>
    <definedName name="BExSEB1F0JW1EUCL0VBXXO6FP8V3" hidden="1">#REF!</definedName>
    <definedName name="BExSEB6VX0VVN3FJXO1T19A1H2MQ" hidden="1">#REF!</definedName>
    <definedName name="BExSEEHK1VLWD7JBV9SVVVIKQZ3I" hidden="1">#REF!</definedName>
    <definedName name="BExSEHHHZDB9LH9V83FE5EBZJEPL" hidden="1">#REF!</definedName>
    <definedName name="BExSEHS918RMD6K35TCMVYIA1U2J" hidden="1">#REF!</definedName>
    <definedName name="BExSEIOMXCF8SML9939XIIB4UN2J" hidden="1">#REF!</definedName>
    <definedName name="BExSEJKZLX37P3V33TRTFJ30BFRK" hidden="1">#REF!</definedName>
    <definedName name="BExSEJL0E30CLM0MUFY2SYYZPEJK" hidden="1">#REF!</definedName>
    <definedName name="BExSEKHCYLQM6CX05YGGG6C2T1T4" hidden="1">#REF!</definedName>
    <definedName name="BExSEOZ7R3FQ3631MJSI4JZBU5ZS" hidden="1">#REF!</definedName>
    <definedName name="BExSEP9UVOAI6TMXKNK587PQ3328" hidden="1">#REF!</definedName>
    <definedName name="BExSERTLHHCVIW7XJ6ALA4QF1MRY" hidden="1">#REF!</definedName>
    <definedName name="BExSETX5KKUV2TIRBTH6SN1YBZV2" hidden="1">#REF!</definedName>
    <definedName name="BExSEV4ALJHWN7W2VRGPLP7X6YE6" hidden="1">#REF!</definedName>
    <definedName name="BExSEVPX2JGD38TT5M3VBHXIAUU4" hidden="1">#REF!</definedName>
    <definedName name="BExSEWM8RWPLBHLWVLOJM1LX1Q9L" hidden="1">#REF!</definedName>
    <definedName name="BExSF07QFLZCO4P6K6QF05XG7PH1" hidden="1">#REF!</definedName>
    <definedName name="BExSF49GVQPPPNC9D7QPELF8KFRU" hidden="1">#REF!</definedName>
    <definedName name="BExSF4ET2YWJK6D7JKQUU17OB1GC" hidden="1">#REF!</definedName>
    <definedName name="BExSF5B5Z83ADQZ58MB7P0F9LQVT" hidden="1">#REF!</definedName>
    <definedName name="BExSF6YFPK8MHL1VAAJ9C0UTU9GK" hidden="1">#REF!</definedName>
    <definedName name="BExSFELNPJYUZX393PKWKNNZYV1N" hidden="1">#REF!</definedName>
    <definedName name="BExSFEWFE1M0ABA9VBSZZU02QUUI" hidden="1">#REF!</definedName>
    <definedName name="BExSFIHX900TXRUMJF6KD90ZWK2V" hidden="1">#REF!</definedName>
    <definedName name="BExSFJ8ZAGQ63A4MVMZRQWLVRGQ5" hidden="1">#REF!</definedName>
    <definedName name="BExSFJJQVR56GEDO88TBZJTU0V9A" hidden="1">#REF!</definedName>
    <definedName name="BExSFKANVT64IZ6H0HR8F12DXC2A" hidden="1">#REF!</definedName>
    <definedName name="BExSFKQRST2S9KXWWLCXYLKSF4G1" hidden="1">#REF!</definedName>
    <definedName name="BExSFP39JRU8H0NMKD2W8MGJ207V" hidden="1">#REF!</definedName>
    <definedName name="BExSFRXVG0HLYIHZSFI4SVRG6LWH" hidden="1">#REF!</definedName>
    <definedName name="BExSFSZKIUSV0D47CLW6QNJFIWLV" hidden="1">#REF!</definedName>
    <definedName name="BExSFYDRRTAZVPXRWUF5PDQ97WFF" hidden="1">#REF!</definedName>
    <definedName name="BExSFYJ2TNB68SMZEU77KN1SHANY" hidden="1">#REF!</definedName>
    <definedName name="BExSFZVPFTXA3F0IJ2NGH1GXX9R7" hidden="1">#REF!</definedName>
    <definedName name="BExSG1IY1MMR0MLHDVB7497GFAUE" hidden="1">#REF!</definedName>
    <definedName name="BExSG8KM4DD0P6HXN3VH5DJDUBSV" hidden="1">#REF!</definedName>
    <definedName name="BExSG90Q4ZUU2IPGDYOM169NJV9S" hidden="1">#REF!</definedName>
    <definedName name="BExSG9X3DU845PNXYJGGLBQY2UHG" hidden="1">#REF!</definedName>
    <definedName name="BExSGB48K4W1Q9W8H19M2V9Y677O" hidden="1">#REF!</definedName>
    <definedName name="BExSGBF1NEP2GSVA5I60B29J907E" hidden="1">#REF!</definedName>
    <definedName name="BExSGD2FVY6MYG0JDWTJK1961YTQ" hidden="1">#REF!</definedName>
    <definedName name="BExSGE45J27MDUUNXW7Z8Q33UAON" hidden="1">#REF!</definedName>
    <definedName name="BExSGE9LY91Q0URHB4YAMX0UAMYI" hidden="1">#REF!</definedName>
    <definedName name="BExSGHPMA48EP51MANSTS1IVP5UP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Q3Q8M37749OEYAC2LLE2PRP" hidden="1">#REF!</definedName>
    <definedName name="BExSGR5JQVX2HQ0PKCGZNSSUM1RV" hidden="1">#REF!</definedName>
    <definedName name="BExSGRR5TDKREDJG6VU3YFMU99ZC" hidden="1">#REF!</definedName>
    <definedName name="BExSGUR0UYHJC4XBJX0TTVSYX01X" hidden="1">#REF!</definedName>
    <definedName name="BExSGVHX69GJZHD99DKE4RZ042B1" hidden="1">#REF!</definedName>
    <definedName name="BExSGYCHKIPSUG7SA7I0I7JKFW39" hidden="1">#REF!</definedName>
    <definedName name="BExSGZJO4J4ZO04E2N2ECVYS9DEZ" hidden="1">#REF!</definedName>
    <definedName name="BExSGZUGMW56LZZCK686VTI3B9KG" hidden="1">#REF!</definedName>
    <definedName name="BExSH0G1U0O93095CKBMPF9EILNJ" hidden="1">#REF!</definedName>
    <definedName name="BExSHAHFHS7MMNJR8JPVABRGBVIT" hidden="1">#REF!</definedName>
    <definedName name="BExSHE2VQX14U2ZDBUEZDRYQNS81" hidden="1">#REF!</definedName>
    <definedName name="BExSHGH88QZWW4RNAX4YKAZ5JEBL" hidden="1">#REF!</definedName>
    <definedName name="BExSHOKIKK0T0B485PQ7MS1VDI75" hidden="1">#REF!</definedName>
    <definedName name="BExSHOKK1OO3CX9Z28C58E5J1D9W" hidden="1">#REF!</definedName>
    <definedName name="BExSHQD8KYLTQGDXIRKCHQQ7MKIH" hidden="1">#REF!</definedName>
    <definedName name="BExSHTNYI1FEUDITI8PUPCHTB243" hidden="1">#REF!</definedName>
    <definedName name="BExSHVGPIAHXI97UBLI9G4I4M29F" hidden="1">#REF!</definedName>
    <definedName name="BExSHWD20ODYJ8FMN83L8BWJF9EN" hidden="1">#REF!</definedName>
    <definedName name="BExSI0K2YL3HTCQAD8A7TR4QCUR6" hidden="1">#REF!</definedName>
    <definedName name="BExSI81V30OKVZD1NUD3RLLLTVZV" hidden="1">#REF!</definedName>
    <definedName name="BExSIEXZNEMS90KP7Y890KPBXGD7" localSheetId="2" hidden="1">Cal [0]!YTD Retail sales [0]!vs #REF!</definedName>
    <definedName name="BExSIEXZNEMS90KP7Y890KPBXGD7" localSheetId="9" hidden="1">#N/A</definedName>
    <definedName name="BExSIEXZNEMS90KP7Y890KPBXGD7" localSheetId="5" hidden="1">Cal [0]!YTD Retail sales [0]!vs #REF!</definedName>
    <definedName name="BExSIEXZNEMS90KP7Y890KPBXGD7" localSheetId="7" hidden="1">Cal [0]!YTD Retail sales [0]!vs #REF!</definedName>
    <definedName name="BExSIEXZNEMS90KP7Y890KPBXGD7" hidden="1">Cal [0]!YTD Retail sales [0]!vs #REF!</definedName>
    <definedName name="BExSIFUDNRWXWIWNGCCFOOD8WIAZ" hidden="1">#REF!</definedName>
    <definedName name="BExTTBZCORUQ7YTZQAKKCN77YNTI" hidden="1">#REF!</definedName>
    <definedName name="BExTTIVJBEVDE89WFUSG1HCT3VTZ" hidden="1">#REF!</definedName>
    <definedName name="BExTTO9QI0W3IKSM2R98B32IBVYC" hidden="1">#REF!</definedName>
    <definedName name="BExTTRKGBH2JWJ9NVEO5FSS9P5FE" hidden="1">#REF!</definedName>
    <definedName name="BExTTZNS2PBCR93C9IUW49UZ4I6T" hidden="1">#REF!</definedName>
    <definedName name="BExTU2YFQ25JQ6MEMRHHN66VLTPJ" hidden="1">#REF!</definedName>
    <definedName name="BExTU4GEFUEST2TC4HX89Q6624EQ" hidden="1">#REF!</definedName>
    <definedName name="BExTU75IOII1V5O0C9X2VAYYVJUG" hidden="1">#REF!</definedName>
    <definedName name="BExTU8Y85AFWN5TD42EQUAMK8PS7" hidden="1">#REF!</definedName>
    <definedName name="BExTUA5F7V4LUIIAM17J3A8XF3JE" hidden="1">#REF!</definedName>
    <definedName name="BExTUEN969QSOP0LQTI24JGIEE29" hidden="1">#REF!</definedName>
    <definedName name="BExTUGFZL6O438SSLK27YQK8E39D" hidden="1">#REF!</definedName>
    <definedName name="BExTUJ52TSNVJIK9IECYOG13VKH8" hidden="1">#REF!</definedName>
    <definedName name="BExTUJ53ANGZ3H1KDK4CR4Q0OD6P" hidden="1">#REF!</definedName>
    <definedName name="BExTUKXSZBM7C57G6NGLWGU4WOHY" hidden="1">#REF!</definedName>
    <definedName name="BExTUQ6K3Z0A9UOMDG5WYUXJQ1AT" hidden="1">#REF!</definedName>
    <definedName name="BExTURDOH908IIQQFIQBOEGGXG8S" hidden="1">#REF!</definedName>
    <definedName name="BExTURTZVRYTGKQFZPZSQIYCUYX5" hidden="1">#REF!</definedName>
    <definedName name="BExTUSQCFFYZCDNHWHADBC2E1ZP1" hidden="1">#REF!</definedName>
    <definedName name="BExTUSVODX6TCNURLF54GIZF9V5D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UY9WNSJ91GV8CP0SKJTEIV82" hidden="1">#REF!</definedName>
    <definedName name="BExTUZ0WEW9SEF56MS5QT1XD4QNA" hidden="1">#REF!</definedName>
    <definedName name="BExTUZXB35UYX7MQ12UK53GIMGPD" hidden="1">#REF!</definedName>
    <definedName name="BExTV082JBY6R0A838ZBMNE79EJ7" hidden="1">#REF!</definedName>
    <definedName name="BExTV2X6VMM3THFQHX2FTN214S6B" hidden="1">#REF!</definedName>
    <definedName name="BExTV5MAJTAZW5OR51FBMFUWZFAW" hidden="1">#REF!</definedName>
    <definedName name="BExTV5X31QYMDTBPE9V4YTKQDDMK" hidden="1">#REF!</definedName>
    <definedName name="BExTV67VIM8PV6KO253M4DUBJQLC" hidden="1">#REF!</definedName>
    <definedName name="BExTV9IJ4WPDTTQ6FKHTXLWRDZJL" hidden="1">#REF!</definedName>
    <definedName name="BExTV9IKG9WYWQMFNAWYNSH6QGOS" hidden="1">#REF!</definedName>
    <definedName name="BExTVA469LAT6ZVXUIBU5Q7KXSZH" hidden="1">#REF!</definedName>
    <definedName name="BExTVAEWSORPQDJY49XS7TBKCDQM" hidden="1">#REF!</definedName>
    <definedName name="BExTVBWWUOZC70EB1QFJ4R7FN13P" hidden="1">#REF!</definedName>
    <definedName name="BExTVEB665REBEBO34BTT3JFP849" hidden="1">#REF!</definedName>
    <definedName name="BExTVELZCF2YA5L6F23BYZZR6WHF" hidden="1">#REF!</definedName>
    <definedName name="BExTVGPIQZ99YFXUC8OONUX5BD42" hidden="1">#REF!</definedName>
    <definedName name="BExTVH0B8HJPIFNWBZ7BXREXPRFW" hidden="1">#REF!</definedName>
    <definedName name="BExTVLI5TIF2UFDX14W3V50IDIIA" hidden="1">#REF!</definedName>
    <definedName name="BExTVM3RDV62MSH6BN54SLWUEI0R" hidden="1">#REF!</definedName>
    <definedName name="BExTVOI1JUCZYAN60P47HF441156" hidden="1">#REF!</definedName>
    <definedName name="BExTVRHX8W8ST8I3TQV18MI23ZGX" hidden="1">#REF!</definedName>
    <definedName name="BExTVS8U9SYOYEOO9RMYGFPHODP7" hidden="1">#REF!</definedName>
    <definedName name="BExTVTANNDSI8R4CYF36A4DPFQEU" hidden="1">#REF!</definedName>
    <definedName name="BExTVVOUNDM19PIZXZ5D7T6MOY1E" hidden="1">#REF!</definedName>
    <definedName name="BExTVWFWINK1VKVLAQ2J4A5TGRNE" hidden="1">#REF!</definedName>
    <definedName name="BExTVZQLP9VFLEYQ9280W13X7E8K" hidden="1">#REF!</definedName>
    <definedName name="BExTW1U3DBE1215NS1107IZR6MWS" hidden="1">#REF!</definedName>
    <definedName name="BExTW3HIGSO5ASIFTVFSOGMXQWIZ" hidden="1">#REF!</definedName>
    <definedName name="BExTW5FL3D468UR8T5N6TRTKQK2J" hidden="1">#REF!</definedName>
    <definedName name="BExTW7J4EIDNT23VMR5PT9P0CVWS" hidden="1">#REF!</definedName>
    <definedName name="BExTW9MMKOTSGPSHGOPIB2FF2XGK" hidden="1">#REF!</definedName>
    <definedName name="BExTWB4LA1PODQOH4LDTHQKBN16K" hidden="1">#REF!</definedName>
    <definedName name="BExTWFMF29LGSE6LY5CUIQMPL5KE" hidden="1">#REF!</definedName>
    <definedName name="BExTWGIRE1DKG6K79A6MQJ5YVX9C" hidden="1">#REF!</definedName>
    <definedName name="BExTWGITH56YXWV0ROOPI1W7RFVO" hidden="1">#REF!</definedName>
    <definedName name="BExTWI0Q8AWXUA3ZN7I5V3QK2KM1" hidden="1">#REF!</definedName>
    <definedName name="BExTWJTIA3WUW1PUWXAOP9O8NKLZ" hidden="1">#REF!</definedName>
    <definedName name="BExTWNPQZ98J9JG2N616WGQRPSML" hidden="1">#REF!</definedName>
    <definedName name="BExTWNPR9HXE7N5BVMSVOL8DELD1" hidden="1">#REF!</definedName>
    <definedName name="BExTWO5UT1W4YR33JFJKHLD4NB4F" hidden="1">#REF!</definedName>
    <definedName name="BExTWOBCGEQKYOUDF6QMSGADZPC4" hidden="1">#REF!</definedName>
    <definedName name="BExTWPIHDJ3PQGFAPJY7XEYWE07N" hidden="1">#REF!</definedName>
    <definedName name="BExTWST5BK13WKFWS9BDXBHNDN1O" hidden="1">#REF!</definedName>
    <definedName name="BExTWTPILGU260921W8YH3QXFNYW" hidden="1">#REF!</definedName>
    <definedName name="BExTWU5NZDP5G319SB6QSO7M8OMF" hidden="1">#REF!</definedName>
    <definedName name="BExTWW95OX07FNA01WF5MSSSFQLX" hidden="1">#REF!</definedName>
    <definedName name="BExTX3010Z3TF2ZJ8UATFSBUOPDG" hidden="1">#REF!</definedName>
    <definedName name="BExTX476KI0RNB71XI5TYMANSGBG" hidden="1">#REF!</definedName>
    <definedName name="BExTX4CIS5JANOH78AY0YN6VVX3I" hidden="1">#REF!</definedName>
    <definedName name="BExTX7N6VIH94VTDNBQ3HLD8L6MO" hidden="1">#REF!</definedName>
    <definedName name="BExTXEU5Q9TPXDME68D30KVETMDL" hidden="1">#REF!</definedName>
    <definedName name="BExTXFQIHU1C09WZ8YK1CAAJ48VD" hidden="1">#REF!</definedName>
    <definedName name="BExTXJ6HBAIXMMWKZTJNFDYVZCAY" hidden="1">#REF!</definedName>
    <definedName name="BExTXMBVABFD4R56D3M7412NSD75" hidden="1">#REF!</definedName>
    <definedName name="BExTXQZ7ZZBRQK92KERI5YGMN8GL" hidden="1">#REF!</definedName>
    <definedName name="BExTXS6D8ESMX5CX903DU2SXASPX" hidden="1">#REF!</definedName>
    <definedName name="BExTXSMFYQG7OQ2QLB85FV1LAHHL" hidden="1">#REF!</definedName>
    <definedName name="BExTXT812NQT8GAEGH738U29BI0D" hidden="1">#REF!</definedName>
    <definedName name="BExTXVH1QX42ZGV88HN732269XNV" hidden="1">#REF!</definedName>
    <definedName name="BExTXVROEFGZGGEA23WYQCNFDGPO" hidden="1">#REF!</definedName>
    <definedName name="BExTXWIP2TFPTQ76NHFOB72NICRZ" hidden="1">#REF!</definedName>
    <definedName name="BExTXWO1LZS93G141RWON25372QU" hidden="1">#REF!</definedName>
    <definedName name="BExTXWO6MZ1W1EDD6IAV5PLFZJGS" hidden="1">#REF!</definedName>
    <definedName name="BExTXXPWH4KXSLCK3K31ND0D5ZIO" hidden="1">#REF!</definedName>
    <definedName name="BExTY2D1NCACJIV0WEKP4HOQY0DP" hidden="1">#REF!</definedName>
    <definedName name="BExTY39EX93MYFX0WY9CSQZ0B66Z" hidden="1">#REF!</definedName>
    <definedName name="BExTY5T62H651VC86QM4X7E28JVA" hidden="1">#REF!</definedName>
    <definedName name="BExTY8T2ZP2DWZXUKIK28T4MXF12" hidden="1">#REF!</definedName>
    <definedName name="BExTYB1YEV8WUTZ7IPHZ56MM3FSZ" hidden="1">#REF!</definedName>
    <definedName name="BExTYFJT0BGO40ODXY7HSBD59LXW" hidden="1">#REF!</definedName>
    <definedName name="BExTYHCJJ2NWRM1RV59FYR41534U" hidden="1">#REF!</definedName>
    <definedName name="BExTYHNAVEH5TOQLZ8GE7UYI0DV8" hidden="1">#REF!</definedName>
    <definedName name="BExTYKCEFJ83LZM95M1V7CSFQVEA" hidden="1">#REF!</definedName>
    <definedName name="BExTYOU8KK04S0VJQHRYB3TL376O" hidden="1">#REF!</definedName>
    <definedName name="BExTYOU9QDJ1MMBZCTPBDZ9ADCUR" hidden="1">#REF!</definedName>
    <definedName name="BExTYPAJ7K1XCLSKO69FE3HL344S" hidden="1">#REF!</definedName>
    <definedName name="BExTYPFTZ5C2UALH1XXLNWBWS7GS" hidden="1">#REF!</definedName>
    <definedName name="BExTYPLA9N640MFRJJQPKXT7P88M" hidden="1">#REF!</definedName>
    <definedName name="BExTYRJCRQC4WLM6TQS0DFWX0SEX" hidden="1">#REF!</definedName>
    <definedName name="BExTYWMSZGEZIDIBTFTE4GHIQE8T" hidden="1">#REF!</definedName>
    <definedName name="BExTYZXGD7LRUYPOLMU7O9TANA0D" hidden="1">#REF!</definedName>
    <definedName name="BExTZ0DQTLJBTOT5CPIL8IM4VA1N" hidden="1">#REF!</definedName>
    <definedName name="BExTZ0J3IYMFR4W3T1Q3MMO6WA02" hidden="1">#REF!</definedName>
    <definedName name="BExTZ0OJD8O53DGXVLS997PT73TX" hidden="1">#REF!</definedName>
    <definedName name="BExTZ1Q7J81MKR8VU4PEN29SQCC5" hidden="1">#REF!</definedName>
    <definedName name="BExTZ2MLVYUZTS4K53KM5IMQIIHM" hidden="1">#REF!</definedName>
    <definedName name="BExTZ386KJ3UJRLXFISTCNCVEL0E" hidden="1">#REF!</definedName>
    <definedName name="BExTZ6O5GRFQ09BK798ZLCLX5BW1" hidden="1">#REF!</definedName>
    <definedName name="BExTZ7F71SNTOX4LLZCK5R9VUMIJ" hidden="1">#REF!</definedName>
    <definedName name="BExTZ8X5G9S3PA4FPSNK7T69W7QT" hidden="1">#REF!</definedName>
    <definedName name="BExTZ97Y0RMR8V5BI9F2H4MFB77O" hidden="1">#REF!</definedName>
    <definedName name="BExTZ9IREA4RXYHR7MM5RZTQH1OA" hidden="1">#REF!</definedName>
    <definedName name="BExTZDPSEBMKU3B0Q1B4NTGAP53G" hidden="1">#REF!</definedName>
    <definedName name="BExTZJK3NOX2P4NMNAGBLJK8GGOM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Q5HGVIHJXBVAO3PT6M3WV1E" hidden="1">#REF!</definedName>
    <definedName name="BExTZSPAAHDB8I367E9JIOSESGIK" hidden="1">#REF!</definedName>
    <definedName name="BExTZTAUG9NLXGZDPOU1V8NS3DUH" hidden="1">#REF!</definedName>
    <definedName name="BExTZTAVOV1582SCU98WIJ2OS0C1" hidden="1">#REF!</definedName>
    <definedName name="BExTZUSTZA7VZFWEIWN0LUPXBE22" hidden="1">#REF!</definedName>
    <definedName name="BExTZVP6H8RS7C1FDSL5FGWAU5FI" hidden="1">#REF!</definedName>
    <definedName name="BExTZY8TDV4U7FQL7O10G6VKWKPJ" hidden="1">#REF!</definedName>
    <definedName name="BExU02QNT4LT7H9JPUC4FXTLVGZT" hidden="1">#REF!</definedName>
    <definedName name="BExU04DY1TCBKL2AJ3F5EMAE5I10" hidden="1">#REF!</definedName>
    <definedName name="BExU05AGEEVQ6SG1GIK55QET43KR" hidden="1">#REF!</definedName>
    <definedName name="BExU07JB4U1MHNW7KFO2E3EYCLBS" hidden="1">#REF!</definedName>
    <definedName name="BExU0BFJJQO1HJZKI14QGOQ6JROO" hidden="1">#REF!</definedName>
    <definedName name="BExU0C14RAKBYIE2PGM4ZWPDE4NL" hidden="1">#REF!</definedName>
    <definedName name="BExU0F10MBGWSL5YGMVQT3UXHOQ8" hidden="1">#REF!</definedName>
    <definedName name="BExU0FH5WTGW8MRFUFMDDSMJ6YQ5" hidden="1">#REF!</definedName>
    <definedName name="BExU0FHAMPBKZXYY0NY68WYUK5S6" hidden="1">#REF!</definedName>
    <definedName name="BExU0GDOIL9U33QGU9ZU3YX3V1I4" hidden="1">#REF!</definedName>
    <definedName name="BExU0H4JUOVH4ILYS5C7YZ1Z7Y9Z" hidden="1">#REF!</definedName>
    <definedName name="BExU0H4LHKWN9XR6JIHO93A5FGYO" hidden="1">#REF!</definedName>
    <definedName name="BExU0HKTO8WJDQDWRTUK5TETM3HS" hidden="1">#REF!</definedName>
    <definedName name="BExU0I0XE7BZ0RIYHOJH7JPP0GF0" hidden="1">#REF!</definedName>
    <definedName name="BExU0J2R3IM9UVIWL470U2GM37WS" hidden="1">#REF!</definedName>
    <definedName name="BExU0MTJQPE041ZN7H8UKGV6MZT7" hidden="1">#REF!</definedName>
    <definedName name="BExU0PNZ0CQYXG3BMR4YQ41SWB5P" hidden="1">#REF!</definedName>
    <definedName name="BExU0QPUA7L8WUUZ7KYK98HYL1C3" hidden="1">#REF!</definedName>
    <definedName name="BExU0V2C87U9Z7RPD9KO5DNA2OVO" hidden="1">#REF!</definedName>
    <definedName name="BExU0V2CGR3PY0W2TKITK9PMRIGG" hidden="1">#REF!</definedName>
    <definedName name="BExU0W9CWB6N5YU37UQANHFJ6I4L" hidden="1">#REF!</definedName>
    <definedName name="BExU0XLZSITTA4OUJMSOY9YUOACW" hidden="1">#REF!</definedName>
    <definedName name="BExU0ZUUFYHLUK4M4E8GLGIBBNT0" hidden="1">#REF!</definedName>
    <definedName name="BExU12EN77UYNKO58Q2HUJT7MY2C" hidden="1">#REF!</definedName>
    <definedName name="BExU13069J3XMMMXE4QLFILWETD5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7I0WWFP3QSJWUNF5KNNEGXC" hidden="1">#REF!</definedName>
    <definedName name="BExU19LLZMPI0FZ37WUFIOSVHNKZ" hidden="1">#REF!</definedName>
    <definedName name="BExU1CFZF4WI91V65QIW2OFL1NYQ" hidden="1">#REF!</definedName>
    <definedName name="BExU1CQSAARW4SEXK3A2GEFEROQS" hidden="1">#REF!</definedName>
    <definedName name="BExU1GXUTLRPJN4MRINLAPHSZQFG" hidden="1">#REF!</definedName>
    <definedName name="BExU1IL9AOHFO85BZB6S60DK3N8H" hidden="1">#REF!</definedName>
    <definedName name="BExU1JC4T6IHKN3XLB9CT6Z1R5BV" hidden="1">#REF!</definedName>
    <definedName name="BExU1NOPS09CLFZL1O31RAF9BQNQ" hidden="1">#REF!</definedName>
    <definedName name="BExU1NU09KJU3N2O7TBTT9IYK1V0" hidden="1">#REF!</definedName>
    <definedName name="BExU1OQDDPX57XZKGNLC0QGRXX1K" hidden="1">#REF!</definedName>
    <definedName name="BExU1PH9MOEX1JZVZ3D5M9DXB191" hidden="1">#REF!</definedName>
    <definedName name="BExU1PMQF3HM5DK4X6DCFC7EIK26" hidden="1">#REF!</definedName>
    <definedName name="BExU1PMQSJFDTHBYIOES4B6FUYGT" hidden="1">#REF!</definedName>
    <definedName name="BExU1QZEEKJA35IMEOLOJ3ODX0ZA" hidden="1">#REF!</definedName>
    <definedName name="BExU1SBVMJMLMMRG9207AL8IYRCH" hidden="1">#REF!</definedName>
    <definedName name="BExU1T879KEM8VWROXTRCDMTQHOC" hidden="1">#REF!</definedName>
    <definedName name="BExU1T88G8NNJRK0E7V1B6S6H38Q" hidden="1">#REF!</definedName>
    <definedName name="BExU1VRURIWWVJ95O40WA23LMTJD" hidden="1">#REF!</definedName>
    <definedName name="BExU1ZDBRYVHI8RS1DI7J8ENR4VN" hidden="1">#REF!</definedName>
    <definedName name="BExU1ZITRHJMLH9PDYDNEX35LLBE" hidden="1">#REF!</definedName>
    <definedName name="BExU245Z6G6NTEUY6WNBLRDQPTQU" hidden="1">#REF!</definedName>
    <definedName name="BExU27RESJE06SBSUTFKE63TMFFQ" hidden="1">#REF!</definedName>
    <definedName name="BExU28IHK17V0WJJA8XJ3SKGNCPG" hidden="1">#REF!</definedName>
    <definedName name="BExU2EI9RKY8VR1QS0MV1I1633XZ" hidden="1">#REF!</definedName>
    <definedName name="BExU2ENM3XGZ7S2HWBW4VVFGKKEX" hidden="1">#REF!</definedName>
    <definedName name="BExU2M5CK6XK55UIHDVYRXJJJRI4" hidden="1">#REF!</definedName>
    <definedName name="BExU2OEBG899NVKXIKEXTDPXIHWF" hidden="1">#REF!</definedName>
    <definedName name="BExU2TXVT25ZTOFQAF6CM53Z1RLF" hidden="1">#REF!</definedName>
    <definedName name="BExU2VAI6X7K1BB07GQW8SE3AE1T" hidden="1">#REF!</definedName>
    <definedName name="BExU2VAIINPE1ID7YZ30Q5KC5DRA" hidden="1">#REF!</definedName>
    <definedName name="BExU2VQLYL4G0W50D14CXWIVYQ90" hidden="1">#REF!</definedName>
    <definedName name="BExU2WC6PHT4OP07X81J3L5CTRF1" hidden="1">#REF!</definedName>
    <definedName name="BExU2WMZ8X8NSXKDW3WA43E439X6" hidden="1">#REF!</definedName>
    <definedName name="BExU2XJCVUNA54UNW6LQ188G745P" hidden="1">#REF!</definedName>
    <definedName name="BExU2XZLYIU19G7358W5T9E87AFR" hidden="1">#REF!</definedName>
    <definedName name="BExU2XZMID74WNDTG0C4NE0YGUID" hidden="1">#REF!</definedName>
    <definedName name="BExU30U18DVBAK75D29GCV50DUQ1" hidden="1">#REF!</definedName>
    <definedName name="BExU3B66MCKJFSKT3HL8B5EJGVX0" hidden="1">#REF!</definedName>
    <definedName name="BExU3BBNUCCB1GLOUYF7G2131W92" hidden="1">#REF!</definedName>
    <definedName name="BExU3BRSCGPBONMVB7PGIM8MZCJI" hidden="1">#REF!</definedName>
    <definedName name="BExU3CTMPGLXWAZC7Z4TDIB3J8D4" localSheetId="2" hidden="1">Cal [0]!YTD Retail sales [0]!vs #REF!</definedName>
    <definedName name="BExU3CTMPGLXWAZC7Z4TDIB3J8D4" localSheetId="9" hidden="1">#N/A</definedName>
    <definedName name="BExU3CTMPGLXWAZC7Z4TDIB3J8D4" localSheetId="5" hidden="1">Cal [0]!YTD Retail sales [0]!vs #REF!</definedName>
    <definedName name="BExU3CTMPGLXWAZC7Z4TDIB3J8D4" localSheetId="7" hidden="1">Cal [0]!YTD Retail sales [0]!vs #REF!</definedName>
    <definedName name="BExU3CTMPGLXWAZC7Z4TDIB3J8D4" hidden="1">Cal [0]!YTD Retail sales [0]!vs #REF!</definedName>
    <definedName name="BExU3EGWXPZBGB25PEILZLAV2UYU" hidden="1">#REF!</definedName>
    <definedName name="BExU3L7QRDDD7VUFYVLDEOXDDLPF" hidden="1">#REF!</definedName>
    <definedName name="BExU3LII86HHXH4S7HNPQ2UL9RF7" hidden="1">#REF!</definedName>
    <definedName name="BExU3NGQW02X9V5QN8F862AL2HA0" hidden="1">#REF!</definedName>
    <definedName name="BExU3Q0D8516NBG431VABGTDBXRQ" hidden="1">#REF!</definedName>
    <definedName name="BExU3UNI9NR1RNZR07NSLSZMDOQQ" hidden="1">#REF!</definedName>
    <definedName name="BExU3W04NQINBLORJEHE1OXWWADA" hidden="1">#REF!</definedName>
    <definedName name="BExU3XCMF4NEV4D4XOW3I2SVCKAJ" hidden="1">#REF!</definedName>
    <definedName name="BExU401R18N6XKZKL7CNFOZQCM14" hidden="1">#REF!</definedName>
    <definedName name="BExU42AQCUPOMBSDF9GJBQSNZFGG" hidden="1">#REF!</definedName>
    <definedName name="BExU42LIY79SX4IK81ZN2A8OQ7GN" hidden="1">#REF!</definedName>
    <definedName name="BExU42QVGY7TK39W1BIN6CDRG2OE" hidden="1">#REF!</definedName>
    <definedName name="BExU43N721VERKZU1A5XLJ593SLT" hidden="1">#REF!</definedName>
    <definedName name="BExU44P2AEX6PD8VC4ISCROUCQSP" hidden="1">#REF!</definedName>
    <definedName name="BExU45QQ7V31DW2CYAPPJ0UH7I1P" hidden="1">#REF!</definedName>
    <definedName name="BExU461JN311F1EGMUK5G0SLW3TY" hidden="1">#REF!</definedName>
    <definedName name="BExU46704ENR9XEO19Y96VBGPX80" hidden="1">#REF!</definedName>
    <definedName name="BExU47OZMS6TCWMEHHF0UCSFLLPI" hidden="1">#REF!</definedName>
    <definedName name="BExU48W3M6XX8YD533RG1VF10T6Y" hidden="1">#REF!</definedName>
    <definedName name="BExU4D36E8TXN0M8KSNGEAFYP4DQ" hidden="1">#REF!</definedName>
    <definedName name="BExU4EL4JJN35IH8WYYP8RYXT6SI" hidden="1">#REF!</definedName>
    <definedName name="BExU4G31RRVLJ3AC6E1FNEFMXM3O" hidden="1">#REF!</definedName>
    <definedName name="BExU4GDVLPUEWBA4MRYRTQAUNO7B" hidden="1">#REF!</definedName>
    <definedName name="BExU4HFIUMNMLZQWXI0D65277QIH" hidden="1">#REF!</definedName>
    <definedName name="BExU4HL0ES9D0Y0RYMGUFO1F3RGL" hidden="1">#REF!</definedName>
    <definedName name="BExU4I148DA7PRCCISLWQ6ABXFK6" hidden="1">#REF!</definedName>
    <definedName name="BExU4I6L6JPVCT51LBA1PPKSQD3Z" hidden="1">#REF!</definedName>
    <definedName name="BExU4L101H2KQHVKCKQ4PBAWZV6K" hidden="1">#REF!</definedName>
    <definedName name="BExU4LBT39439XYW0QYU282KCUAZ" hidden="1">#REF!</definedName>
    <definedName name="BExU4NA00RRRBGRT6TOB0MXZRCRZ" hidden="1">#REF!</definedName>
    <definedName name="BExU4R645KX6CST6M337P9LD0S9Z" hidden="1">#REF!</definedName>
    <definedName name="BExU4SO8E1ZOIGE34AVGXH1OFE06" hidden="1">#REF!</definedName>
    <definedName name="BExU4UMA34HQTVRJY27HMDQ5RXP2" hidden="1">#REF!</definedName>
    <definedName name="BExU4W4952LG1GLSJVZLBVL3P8YH" hidden="1">#REF!</definedName>
    <definedName name="BExU4ZV15USQYQ1QFDSKM5LV5YD3" hidden="1">#REF!</definedName>
    <definedName name="BExU50GRELMUQCS19SEO1U4R3A3S" hidden="1">#REF!</definedName>
    <definedName name="BExU51IFNZXPBDES28457LR8X60M" hidden="1">#REF!</definedName>
    <definedName name="BExU529I6YHVOG83TJHWSILIQU1S" hidden="1">#REF!</definedName>
    <definedName name="BExU547J4AFA1XNQZ2N6NTEF8HBJ" hidden="1">#REF!</definedName>
    <definedName name="BExU547JLCXFK1SOV2P7CPW3NY85" hidden="1">#REF!</definedName>
    <definedName name="BExU54CVNW3Z1JZ0F4A4E0RI2NDG" hidden="1">#REF!</definedName>
    <definedName name="BExU55PHXHL2091XVSZ3QIMJR5RQ" hidden="1">#REF!</definedName>
    <definedName name="BExU571ZJRBL7P7JDN7U42W0FZ7R" hidden="1">#REF!</definedName>
    <definedName name="BExU57YCIKPRD8QWL6EU0YR3NG3J" hidden="1">#REF!</definedName>
    <definedName name="BExU5BJTXBB914KN3M698CIUP2UW" hidden="1">#REF!</definedName>
    <definedName name="BExU5CQY6BPONMLA87ZAIHY4XWSJ" hidden="1">#REF!</definedName>
    <definedName name="BExU5D1SDHXA0TG216VKYCE74QY9" hidden="1">#REF!</definedName>
    <definedName name="BExU5DSTBWXLN6E59B757KRWRI6E" hidden="1">#REF!</definedName>
    <definedName name="BExU5G1OOYB8Y2QR5D5KOQGOUY4E" hidden="1">#REF!</definedName>
    <definedName name="BExU5IAO642K12AOZH0B6CCQQAC2" hidden="1">#REF!</definedName>
    <definedName name="BExU5KZSU58IP5GH7JVNII6G937D" hidden="1">#REF!</definedName>
    <definedName name="BExU5OFQXCWNBZNL94YG3QF4AJAF" hidden="1">#REF!</definedName>
    <definedName name="BExU5Q8I06571S4W6U11F3C1F3EZ" hidden="1">#REF!</definedName>
    <definedName name="BExU5TDWM8NNDHYPQ7OQODTQ368A" hidden="1">#REF!</definedName>
    <definedName name="BExU5TZBNUDWH80SFBVVZ8H2RJ9K" hidden="1">#REF!</definedName>
    <definedName name="BExU5X4OX1V1XHS6WSSORVQPP6Z3" hidden="1">#REF!</definedName>
    <definedName name="BExU5XVPARTFMRYHNUTBKDIL4UJN" hidden="1">#REF!</definedName>
    <definedName name="BExU5Y10S6JON6M8ZC6JT4XWTTY6" hidden="1">#REF!</definedName>
    <definedName name="BExU5Z2QE0H7O6QP8A0J3FIENUHO" hidden="1">#REF!</definedName>
    <definedName name="BExU60FCR0UYTPAMYHCTYSBMGO6X" hidden="1">#REF!</definedName>
    <definedName name="BExU640TMZIV8U7TDH2N8YXORL7Y" hidden="1">#REF!</definedName>
    <definedName name="BExU64MESEL0NSR7I15AI1ER944C" hidden="1">#REF!</definedName>
    <definedName name="BExU66F4HPR9KZ9I2NH4XSLGOKAW" hidden="1">#REF!</definedName>
    <definedName name="BExU66KMFBAP8JCVG9VM1RD1TNFF" hidden="1">#REF!</definedName>
    <definedName name="BExU68INF7FB73JQ9SVWRP04V599" hidden="1">#REF!</definedName>
    <definedName name="BExU68IOM3CB3TACNAE9565TW7SH" hidden="1">#REF!</definedName>
    <definedName name="BExU6A0MRTJ4VDJI8KQXGVRG9F44" hidden="1">#REF!</definedName>
    <definedName name="BExU6AM82KN21E82HMWVP3LWP9IL" hidden="1">#REF!</definedName>
    <definedName name="BExU6BO1IPNOHB8A98QYPYBV751R" hidden="1">#REF!</definedName>
    <definedName name="BExU6C46KGNVOILWHOVLJNCYXCN7" hidden="1">#REF!</definedName>
    <definedName name="BExU6F42EUJSFYTQ8PQPPO5U094P" hidden="1">#REF!</definedName>
    <definedName name="BExU6FEU1MRHU98R9YOJC5OKUJ6L" hidden="1">#REF!</definedName>
    <definedName name="BExU6KIAJ663Y8W8QMU4HCF183DF" hidden="1">#REF!</definedName>
    <definedName name="BExU6KT19B4PG6SHXFBGBPLM66KT" hidden="1">#REF!</definedName>
    <definedName name="BExU6MAZMI7A3J7G72HBDPE4J94T" hidden="1">#REF!</definedName>
    <definedName name="BExU6MR9GHKYS68SX4T6GUDBFAAL" hidden="1">#REF!</definedName>
    <definedName name="BExU6NNGDETHT2KO75Q4DSBUPEKZ" hidden="1">#REF!</definedName>
    <definedName name="BExU6PAVKIOAIMQ9XQIHHF1SUAGO" hidden="1">#REF!</definedName>
    <definedName name="BExU6SARLIP7U4HHAKM7AUGAFKO0" hidden="1">#REF!</definedName>
    <definedName name="BExU6SWDI8YJBMQ3QDZ7UFHISLAM" hidden="1">#REF!</definedName>
    <definedName name="BExU6TCHFVVGPD8Z5V6TLUAUEW3X" hidden="1">#REF!</definedName>
    <definedName name="BExU6W71DXD4X3DW16J9LNGPAB7Y" hidden="1">#REF!</definedName>
    <definedName name="BExU6WXXC7SSQDMHSLUN5C2V4IYX" hidden="1">#REF!</definedName>
    <definedName name="BExU6YLDFJJDE5VWCVVLN9IR79UH" hidden="1">#REF!</definedName>
    <definedName name="BExU70E3UVUAX7ZP5K62SI2WOJFD" hidden="1">#REF!</definedName>
    <definedName name="BExU72XR4IRLIAJWOUMGXV6XH5P8" hidden="1">#REF!</definedName>
    <definedName name="BExU73387E74XE8A9UKZLZNJYY65" hidden="1">#REF!</definedName>
    <definedName name="BExU73DZY0OGSGXEL5VMMM0RA1F0" hidden="1">#REF!</definedName>
    <definedName name="BExU73E0II2ABWZLLIJR6CWU65TL" hidden="1">#REF!</definedName>
    <definedName name="BExU75MUQKNAEFIVG5Q24NVAVHGP" hidden="1">#REF!</definedName>
    <definedName name="BExU76ZHCJM8I7VSICCMSTC33O6U" hidden="1">#REF!</definedName>
    <definedName name="BExU79300NAVXG66CHVXL5HBRKLD" hidden="1">#REF!</definedName>
    <definedName name="BExU7BBTUF8BQ42DSGM94X5TG5GF" hidden="1">#REF!</definedName>
    <definedName name="BExU7BXFFEZRU7TR1NVEVQC4202B" hidden="1">#REF!</definedName>
    <definedName name="BExU7COBQ2YV5DLFGNH9OO51T1BQ" hidden="1">#REF!</definedName>
    <definedName name="BExU7FZ0IMAQ33G3GE45SSMEABUO" hidden="1">#REF!</definedName>
    <definedName name="BExU7H0V2VE0MI4SOCCBRT90EZQR" hidden="1">#REF!</definedName>
    <definedName name="BExU7HH4EAHFQHT4AXKGWAWZP3I0" hidden="1">#REF!</definedName>
    <definedName name="BExU7IITF00HLTPMORM6V7O5SIB5" hidden="1">#REF!</definedName>
    <definedName name="BExU7KMCQKMGFJ052XKGXJCL7YRE" hidden="1">#REF!</definedName>
    <definedName name="BExU7LIQEKE8PQETO3Y38I8SWI9K" hidden="1">#REF!</definedName>
    <definedName name="BExU7LTIHZQKDJ75S2K1SCPCF0G6" hidden="1">#REF!</definedName>
    <definedName name="BExU7MF1ZVPDHOSMCAXOSYICHZ4I" hidden="1">#REF!</definedName>
    <definedName name="BExU7N0OG0YLU769GSSAP52P4TSD" hidden="1">#REF!</definedName>
    <definedName name="BExU7O2BJ6D5YCKEL6FD2EFCWYRX" hidden="1">#REF!</definedName>
    <definedName name="BExU7OILVAOTH9ZLDJJPSQ3PDO8J" hidden="1">#REF!</definedName>
    <definedName name="BExU7Q0JS9YIUKUPNSSAIDK2KJAV" hidden="1">#REF!</definedName>
    <definedName name="BExU7T0FU4O3GERA6DIM7CO5P991" hidden="1">#REF!</definedName>
    <definedName name="BExU7TWTTUWMJYEO7PH5YB73N3L7" hidden="1">#REF!</definedName>
    <definedName name="BExU7U2A7RMS67CKLC7HYLV0VD65" hidden="1">#REF!</definedName>
    <definedName name="BExU7V3XIDVMM2FHGO659RQ2MORZ" hidden="1">#REF!</definedName>
    <definedName name="BExU7VPJK0TJDDPAGNW3T9J6K0AH" hidden="1">#REF!</definedName>
    <definedName name="BExU7XYD8OEH9HWXP659WAS020RJ" hidden="1">#REF!</definedName>
    <definedName name="BExU7Y3VI83H6BGGG2G4J8IIMC00" hidden="1">#REF!</definedName>
    <definedName name="BExU80I6AE5OU7P7F5V7HWIZBJ4P" hidden="1">#REF!</definedName>
    <definedName name="BExU81UOAJ7MWJU5EPWGSFF1F7GA" hidden="1">#REF!</definedName>
    <definedName name="BExU85WERQCRM2S52EM6QSMBKPAM" hidden="1">#REF!</definedName>
    <definedName name="BExU86NB26MCPYIISZ36HADONGT2" hidden="1">#REF!</definedName>
    <definedName name="BExU86Y3C82ANR885VAPNIR6XSHP" hidden="1">#REF!</definedName>
    <definedName name="BExU885EZZNSZV3GP298UJ8LB7OL" hidden="1">#REF!</definedName>
    <definedName name="BExU88QTKQKVYNZLSJ7YIPE08DW4" hidden="1">#REF!</definedName>
    <definedName name="BExU8EQKW2GFFT50YDM4FJRZ5A0U" hidden="1">#REF!</definedName>
    <definedName name="BExU8F6UTOFOY10ULCUS19UPK0FK" hidden="1">#REF!</definedName>
    <definedName name="BExU8FSAUP9TUZ1NO9WXK80QPHWV" hidden="1">#REF!</definedName>
    <definedName name="BExU8IC3EA3I8NBPMFMPCEBMMTJ0" hidden="1">#REF!</definedName>
    <definedName name="BExU8KFLAN778MBN93NYZB0FV30G" hidden="1">#REF!</definedName>
    <definedName name="BExU8L6NFITPCQW24XIBJ0RRTGMG" hidden="1">#REF!</definedName>
    <definedName name="BExU8LMRVXP7IUG0PVPJDOJHD6UN" hidden="1">#REF!</definedName>
    <definedName name="BExU8MDUCC2RKFHNIBYKZZGXUZMT" hidden="1">#REF!</definedName>
    <definedName name="BExU8MJ5TYH9NZS8AZ4V06PVMMXV" hidden="1">#REF!</definedName>
    <definedName name="BExU8NA65BX54H1375LGORCLHG2I" hidden="1">#REF!</definedName>
    <definedName name="BExU8Q4M2G9CB0BB1KNTEBVN3HYU" hidden="1">#REF!</definedName>
    <definedName name="BExU8UX9JX3XLB47YZ8GFXE0V7R2" hidden="1">#REF!</definedName>
    <definedName name="BExU900OQAZMQX2C7TR16PE6V6H7" hidden="1">#REF!</definedName>
    <definedName name="BExU91DC3DGKPZD6LTER2IRTF89C" hidden="1">#REF!</definedName>
    <definedName name="BExU96M1J7P9DZQ3S9H0C12KGYTW" hidden="1">#REF!</definedName>
    <definedName name="BExU96M2F7WJWAW8MZRMH606J3TQ" hidden="1">#REF!</definedName>
    <definedName name="BExU9AIA5DI5VK8YRRM1LDKKJ14Z" hidden="1">#REF!</definedName>
    <definedName name="BExU9F05OR1GZ3057R6UL3WPEIYI" hidden="1">#REF!</definedName>
    <definedName name="BExU9F5GJBVJINA0LLOG0TNO0IBX" hidden="1">#REF!</definedName>
    <definedName name="BExU9FWIQ4LD8T8BBFZSENDTOKRM" hidden="1">#REF!</definedName>
    <definedName name="BExU9GCSO5YILIKG6VAHN13DL75K" hidden="1">#REF!</definedName>
    <definedName name="BExU9GI3I3QFR0UA2ZQ923KX59FL" hidden="1">#REF!</definedName>
    <definedName name="BExU9GI3O2TE9BVST4SX0WXHO4CA" hidden="1">#REF!</definedName>
    <definedName name="BExU9HP9FHWVQ0A94RZC74JZT8OW" hidden="1">#REF!</definedName>
    <definedName name="BExU9IR2U55A57R15D6P4TLA921V" hidden="1">#REF!</definedName>
    <definedName name="BExU9JNBB6IO9M40AYL7HCCPC2HE" hidden="1">#REF!</definedName>
    <definedName name="BExU9KJOZLO15N11MJVN782NFGJ0" hidden="1">#REF!</definedName>
    <definedName name="BExU9LG29XU2K1GNKRO4438JYQZE" hidden="1">#REF!</definedName>
    <definedName name="BExU9NUD5IRSMXKHIPSXTN64Z1V1" hidden="1">#REF!</definedName>
    <definedName name="BExU9PCB1NBGADU0OO0O1TTCXGBG" hidden="1">#REF!</definedName>
    <definedName name="BExU9QZRU5GS3B2GT8YX2MBL5FTE" hidden="1">#REF!</definedName>
    <definedName name="BExU9RW36I5Z6JIXUIUB3PJH86LT" hidden="1">#REF!</definedName>
    <definedName name="BExU9WOQRDX6U1HGCO6IZ2Y6KGWV" hidden="1">#REF!</definedName>
    <definedName name="BExUA04S7D75XOEBNPGDM0NI7NDZ" hidden="1">#REF!</definedName>
    <definedName name="BExUA1HD9NCZ0M4PN5UMVH65IJHA" hidden="1">#REF!</definedName>
    <definedName name="BExUA28AO7OWDG3H23Q0CL4B7BHW" hidden="1">#REF!</definedName>
    <definedName name="BExUA3Q77WLEVDUOIAVXGOHT8Y95" hidden="1">#REF!</definedName>
    <definedName name="BExUA4MKKSXWD2HZQNOMPMVNQRGZ" hidden="1">#REF!</definedName>
    <definedName name="BExUA5O923FFNEBY8BPO1TU3QGBM" hidden="1">#REF!</definedName>
    <definedName name="BExUA6Q4K25VH452AQ3ZIRBCMS61" hidden="1">#REF!</definedName>
    <definedName name="BExUA9F8SXYB6VGTBO77RHD5VWTQ" hidden="1">#REF!</definedName>
    <definedName name="BExUAETFUFL6NB6QZZ79FKV3WNY1" hidden="1">#REF!</definedName>
    <definedName name="BExUAFF0S64IXF7D46DBZJYJFX5M" hidden="1">#REF!</definedName>
    <definedName name="BExUAFV4JMBSM2SKBQL9NHL0NIBS" hidden="1">#REF!</definedName>
    <definedName name="BExUAG5X3H3L8XAC3RCX9E76RK04" hidden="1">#REF!</definedName>
    <definedName name="BExUAHIJ1JSIBZ5JALSH09MW8QN9" hidden="1">#REF!</definedName>
    <definedName name="BExUAJWWKPY3ZNKLGARFGA1MGPSF" hidden="1">#REF!</definedName>
    <definedName name="BExUAL9IIKYJHBHR43UC7Y2HFNZ6" hidden="1">#REF!</definedName>
    <definedName name="BExUAMWQODKBXMRH1QCMJLJBF8M7" hidden="1">#REF!</definedName>
    <definedName name="BExUAP5LLETZDHT79JC3QNEAT88C" hidden="1">#REF!</definedName>
    <definedName name="BExUAPLV8ZSVTXJYNE6IZSTCHDV9" hidden="1">#REF!</definedName>
    <definedName name="BExUAQI8JJMIRVMC84A9OMJU7UM7" hidden="1">#REF!</definedName>
    <definedName name="BExUATNFQ08IZ2Q40821AAIY2R98" hidden="1">#REF!</definedName>
    <definedName name="BExUATY9O7TL8I4J9WUABXNAA2CR" hidden="1">#REF!</definedName>
    <definedName name="BExUAX8WS5OPVLCDXRGKTU2QMTFO" hidden="1">#REF!</definedName>
    <definedName name="BExUB1AOSTZBSE0EZAZ0OIJ0Q9UT" hidden="1">#REF!</definedName>
    <definedName name="BExUB8HLEXSBVPZ5AXNQEK96F1N4" hidden="1">#REF!</definedName>
    <definedName name="BExUBAAD1LEHRUP5FOQW2PBEO009" hidden="1">#REF!</definedName>
    <definedName name="BExUBCDVZIEA7YT0LPSMHL5ZSERQ" hidden="1">#REF!</definedName>
    <definedName name="BExUBE6LPOAYOMN5WPN7JBLMH8OL" hidden="1">#REF!</definedName>
    <definedName name="BExUBEXHWPOIOWBGT99PHZMJES28" hidden="1">#REF!</definedName>
    <definedName name="BExUBIZ8OSKVSE92ET190MM3KKQ9" hidden="1">#REF!</definedName>
    <definedName name="BExUBJ4JS4BEVO7IZG94ZH1M2EP9" hidden="1">#REF!</definedName>
    <definedName name="BExUBJ4L1KFB4SJXVK0TM81G4MVZ" hidden="1">#REF!</definedName>
    <definedName name="BExUBKXBUCN760QYU7Q8GESBWOQH" hidden="1">#REF!</definedName>
    <definedName name="BExUBL83ED0P076RN9RJ8P1MZ299" hidden="1">#REF!</definedName>
    <definedName name="BExUBPVGAFBE7VL7CS96W1NUVDKH" hidden="1">#REF!</definedName>
    <definedName name="BExUBS9PWRV2USZGMEDE7F0GK0LM" hidden="1">#REF!</definedName>
    <definedName name="BExUBTM7GHFRUF3RWXVB7BPJYJWA" hidden="1">#REF!</definedName>
    <definedName name="BExUBU7SE09UVW928IWEIL34RQUP" hidden="1">#REF!</definedName>
    <definedName name="BExUBX27KGFRYV5RZ4D59JNLGBPJ" hidden="1">#REF!</definedName>
    <definedName name="BExUBXTAHPMXN5FM7ZK82DME143H" hidden="1">#REF!</definedName>
    <definedName name="BExUBZ5RAYQ57S7KG47PB12N3FGI" hidden="1">#REF!</definedName>
    <definedName name="BExUC2B2HPG45C028CNVBGKIMN62" hidden="1">#REF!</definedName>
    <definedName name="BExUC4961CI1SUFKT18UW0IWY750" hidden="1">#REF!</definedName>
    <definedName name="BExUC507VRPUX26F1T9AKRCIY51Z" hidden="1">#REF!</definedName>
    <definedName name="BExUC623BDYEODBN0N4DO6PJQ7NU" hidden="1">#REF!</definedName>
    <definedName name="BExUC8LPDPJMZ32F3RBTGP3U3Q2Z" hidden="1">#REF!</definedName>
    <definedName name="BExUC8WH8TCKBB5313JGYYQ1WFLT" hidden="1">#REF!</definedName>
    <definedName name="BExUC9Y5USUCLG39YU0JUFWFC4D8" hidden="1">#REF!</definedName>
    <definedName name="BExUCEW8RM1QKK5DZTIHMDBJ0Z0H" hidden="1">#REF!</definedName>
    <definedName name="BExUCFCDK6SPH86I6STXX8X3WMC4" hidden="1">#REF!</definedName>
    <definedName name="BExUCHLDS0PDE72NKU0Z7M6RMJRC" hidden="1">#REF!</definedName>
    <definedName name="BExUCJE390B72YW11DEAAPIKM8J4" hidden="1">#REF!</definedName>
    <definedName name="BExUCLC6AQ5KR6LXSAXV4QQ8ASVG" hidden="1">#REF!</definedName>
    <definedName name="BExUCR1629CFDNZA9C8AZ41CDS92" hidden="1">#REF!</definedName>
    <definedName name="BExUCSOMKY5EESOJMRMK7NZ0G04T" hidden="1">#REF!</definedName>
    <definedName name="BExUCTFI019GKSKQ8VLNJICYL5AH" hidden="1">#REF!</definedName>
    <definedName name="BExUD4IOJ12X3PJG5WXNNGDRCKAP" hidden="1">#REF!</definedName>
    <definedName name="BExUD5F3UZB35IPBSYYTFOJ05104" hidden="1">#REF!</definedName>
    <definedName name="BExUD8F02LFHQJZ2FOWFH3XFB83M" hidden="1">#REF!</definedName>
    <definedName name="BExUD9WX9BWK72UWVSLYZJLAY5VY" hidden="1">#REF!</definedName>
    <definedName name="BExUDBEUJH9IACZDBL1VAUWPG0QW" hidden="1">#REF!</definedName>
    <definedName name="BExUDCGR2CULZT8YLGVMVZ9IP94Q" hidden="1">#REF!</definedName>
    <definedName name="BExUDDIEBHBQY40SBG0Q9YZZTRRL" hidden="1">#REF!</definedName>
    <definedName name="BExUDDT6WEJ7R7DR8A0QARNIXDIX" hidden="1">#REF!</definedName>
    <definedName name="BExUDEV0CYVO7Y5IQQBEJ6FUY9S6" hidden="1">#REF!</definedName>
    <definedName name="BExUDHK56RGJR58NZUIFRFP5FNZD" hidden="1">#REF!</definedName>
    <definedName name="BExUDHPGYU9FLYO1T3OXMRCZPG07" hidden="1">#REF!</definedName>
    <definedName name="BExUDJSYJW95DXTQA697PZYL7U1S" hidden="1">#REF!</definedName>
    <definedName name="BExUDNP8B8HF20ARC3GU08LLRVE3" hidden="1">#REF!</definedName>
    <definedName name="BExUDWOXQGIZW0EAIIYLQUPXF8YV" hidden="1">#REF!</definedName>
    <definedName name="BExUDXAIC17W1FUU8Z10XUAVB7CS" hidden="1">#REF!</definedName>
    <definedName name="BExUDYSFK1QUE49653C74Z5ABORA" hidden="1">#REF!</definedName>
    <definedName name="BExUE0AET1BXS04G09V17RIC236U" hidden="1">#REF!</definedName>
    <definedName name="BExUE4S9AUXV3IANFU6INPR3G5X6" hidden="1">#REF!</definedName>
    <definedName name="BExUE5DUQQEPTBKWOYG9NILPJLIB" hidden="1">#REF!</definedName>
    <definedName name="BExUE5OLSLUAHDCTV0E0BGTNJYLB" hidden="1">#REF!</definedName>
    <definedName name="BExUE5OMY7OAJQ9WR8C8HG311ORP" hidden="1">#REF!</definedName>
    <definedName name="BExUEA6HFLXV5SEJM4YY8A7EWFLI" hidden="1">#REF!</definedName>
    <definedName name="BExUEEDJ811RPR0TEUYDO12D22YZ" hidden="1">#REF!</definedName>
    <definedName name="BExUEFKOPMUJCDT9APWS0XXRNMF0" hidden="1">#REF!</definedName>
    <definedName name="BExUEFKOQWXXGRNLAOJV2BJ66UB8" hidden="1">#REF!</definedName>
    <definedName name="BExUEJGX3OQQP5KFRJSRCZ70EI9V" hidden="1">#REF!</definedName>
    <definedName name="BExUEK2JBXRK2AXCO6RK7MKLP2YZ" hidden="1">#REF!</definedName>
    <definedName name="BExUEU9EF5ZO58UTNMD3H3OXLOKY" hidden="1">#REF!</definedName>
    <definedName name="BExUEWCWNWNCUDYANB5DSWGLC003" hidden="1">#REF!</definedName>
    <definedName name="BExUEWYGT9IVSI41SNKMXPVZK40H" hidden="1">#REF!</definedName>
    <definedName name="BExUEYR71COFS2X8PDNU21IPMQEU" hidden="1">#REF!</definedName>
    <definedName name="BExVPQZXW6WOOPZ8E3JW5ZXJ7OT4" hidden="1">#REF!</definedName>
    <definedName name="BExVPRLJ9I6RX45EDVFSQGCPJSOK" hidden="1">#REF!</definedName>
    <definedName name="BExVPTZUCRORDZVR1PZA4DVSXBIM" hidden="1">#REF!</definedName>
    <definedName name="BExVQM61B4812LSN9Q9P014PJ6E9" hidden="1">#REF!</definedName>
    <definedName name="BExVQPGREDRFNEL7IU7LC67XSMYC" hidden="1">#REF!</definedName>
    <definedName name="BExVR6UJCOFEBKMD08T6SHNJZH76" hidden="1">#REF!</definedName>
    <definedName name="BExVR8NB6SV0RLXN028MT2OFDSJJ" hidden="1">#REF!</definedName>
    <definedName name="BExVR8Y2SB08JRCKHJX7YBUKQPRG" hidden="1">#REF!</definedName>
    <definedName name="BExVR9JNUB4N6XDBO7T0R0NQV4XW" hidden="1">#REF!</definedName>
    <definedName name="BExVRGVX7P6TPOEUMSGLYFF0FDWV" hidden="1">#REF!</definedName>
    <definedName name="BExVRH1EJJ8N9WS3HGB9I4F4L90J" hidden="1">#REF!</definedName>
    <definedName name="BExVRVFA8PZWWU88YKOCRIPGS5U5" hidden="1">#REF!</definedName>
    <definedName name="BExVS02GDXGE20JSQKVAYYJ3VCIC" hidden="1">#REF!</definedName>
    <definedName name="BExVS1PUXKD4MNSE9OEQ2G0NXRG8" hidden="1">#REF!</definedName>
    <definedName name="BExVS80GP101DVVF8JS21AKFRX8Q" hidden="1">#REF!</definedName>
    <definedName name="BExVS8M0ULM8WYQ7RL94CKP71VE1" hidden="1">#REF!</definedName>
    <definedName name="BExVSBLXGIE8U4JDBTZASD6TMMKA" hidden="1">#REF!</definedName>
    <definedName name="BExVSCYEYQ7KN4CIXF3L185L2L49" hidden="1">#REF!</definedName>
    <definedName name="BExVSER63GL56PWVMK721CL9B2UO" hidden="1">#REF!</definedName>
    <definedName name="BExVSFI6XEAB4N62CVD9QHD0TNM2" hidden="1">#REF!</definedName>
    <definedName name="BExVSHR10CJFRXUN3DJYFNG5PVE0" hidden="1">#REF!</definedName>
    <definedName name="BExVSJ90NMQFL458J4VN5FQEWSYL" hidden="1">#REF!</definedName>
    <definedName name="BExVSJUJUMY31Q1HUS53K9FXTLQ3" hidden="1">#REF!</definedName>
    <definedName name="BExVSKG5ODOGQ1IRNO6E3A51CCQM" hidden="1">#REF!</definedName>
    <definedName name="BExVSL787C8E4HFQZ2NVLT35I2XV" hidden="1">#REF!</definedName>
    <definedName name="BExVSPZU71DUWSFRA62MA9JM2PQ6" hidden="1">#REF!</definedName>
    <definedName name="BExVSSJFSI7AW7YW9BJS0X6A85K0" hidden="1">#REF!</definedName>
    <definedName name="BExVSTFTVV14SFGHQUOJL5SQ5TX9" hidden="1">#REF!</definedName>
    <definedName name="BExVSTLCS0X47HMKF83IDABN52WG" hidden="1">#REF!</definedName>
    <definedName name="BExVSVJDL37NTBAK75F4FA994HVZ" hidden="1">#REF!</definedName>
    <definedName name="BExVSWQIG2SI7Q3VHINPEWAAKSOA" hidden="1">#REF!</definedName>
    <definedName name="BExVSYDXB0STKUSWNI8ZAML2LNJX" hidden="1">#REF!</definedName>
    <definedName name="BExVT1ZEC3UEL5XU7OC0EH8FRXDP" hidden="1">#REF!</definedName>
    <definedName name="BExVT3MPE8LQ5JFN3HQIFKSQ80U4" hidden="1">#REF!</definedName>
    <definedName name="BExVT5FGG74CPJ30JQW8TXC3L8AV" hidden="1">#REF!</definedName>
    <definedName name="BExVT7TPXFAQFG0235UFZ0Z8HZ8E" hidden="1">#REF!</definedName>
    <definedName name="BExVT7TRK3NZHPME2TFBXOF1WBR9" hidden="1">#REF!</definedName>
    <definedName name="BExVT96EAJY39XU5RB6HOF419NK3" hidden="1">#REF!</definedName>
    <definedName name="BExVT9BP6MI7B1C2VG2BMXZU8MY3" hidden="1">#REF!</definedName>
    <definedName name="BExVT9H0R0T7WGQAAC0HABMG54YM" hidden="1">#REF!</definedName>
    <definedName name="BExVTATMPB597O0ES3QQYY9GALQA" hidden="1">#REF!</definedName>
    <definedName name="BExVTBQ09OCHW251URYMVO6ECSB6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F0NZLCL1WY9JJ318K828Y5S" hidden="1">#REF!</definedName>
    <definedName name="BExVTF5ZFXOGIVQNZZA9HJX0WWIS" hidden="1">#REF!</definedName>
    <definedName name="BExVTFM9V973T54LPE6J6H0I76U6" hidden="1">#REF!</definedName>
    <definedName name="BExVTHEZIFKSC1W3RD3JIMRNVF1G" hidden="1">#REF!</definedName>
    <definedName name="BExVTLM1B2DEU5RL8IY16R3H1OQP" hidden="1">#REF!</definedName>
    <definedName name="BExVTMCYKAPYVGWODIJ2PMFZ59XY" hidden="1">#REF!</definedName>
    <definedName name="BExVTMD3V3BRAQAT0WL4VK4RLPP2" hidden="1">#REF!</definedName>
    <definedName name="BExVTNESHPVG0A0KZ7BRX26MS0PF" hidden="1">#REF!</definedName>
    <definedName name="BExVTQEPNOP3WGEND5EB47NDC5PE" hidden="1">#REF!</definedName>
    <definedName name="BExVTTJVTNRSBHBTUZ78WG2JM5MK" hidden="1">#REF!</definedName>
    <definedName name="BExVTTPE9E8KSELHFW99MHFHWI3F" hidden="1">#REF!</definedName>
    <definedName name="BExVTVY8W6TSMH64J0XHH2FVRF6E" hidden="1">#REF!</definedName>
    <definedName name="BExVTXLMYR87BC04D1ERALPUFVPG" hidden="1">#REF!</definedName>
    <definedName name="BExVU11MLVEUX6IUNXQPBCGVUK4Q" hidden="1">#REF!</definedName>
    <definedName name="BExVU23IIK5BTUFWAK4R47947F7N" hidden="1">#REF!</definedName>
    <definedName name="BExVU41IWH39LGDDASVNTUXWJ4A6" hidden="1">#REF!</definedName>
    <definedName name="BExVU834OUR5O1VHMGT08S3JEL0C" hidden="1">#REF!</definedName>
    <definedName name="BExVUAMXGYVJ4NWTWVU7J9C3H0OO" hidden="1">#REF!</definedName>
    <definedName name="BExVUFFL3ZF53OUQH5MOWF53B75V" hidden="1">#REF!</definedName>
    <definedName name="BExVUI4NWSYPOFKJCSENLBC0OEQP" hidden="1">#REF!</definedName>
    <definedName name="BExVUL9V3H8ZF6Y72LQBBN639YAA" hidden="1">#REF!</definedName>
    <definedName name="BExVUL9W63J56495G3ZAYIE8PT9O" hidden="1">#REF!</definedName>
    <definedName name="BExVUNTOP91VQ9O25YH5KGKJ8RHU" hidden="1">#REF!</definedName>
    <definedName name="BExVUWNVGUDSJX12IMY0WMIG9VP4" hidden="1">#REF!</definedName>
    <definedName name="BExVUXEWTCCTHIQI2YXSZEQS8KYQ" hidden="1">#REF!</definedName>
    <definedName name="BExVUYM27QXE2BGDAVQE60FL7ZH2" hidden="1">#REF!</definedName>
    <definedName name="BExVUZD10O1P5D84O9RMOCVF8D9W" hidden="1">#REF!</definedName>
    <definedName name="BExVV22368C47Y7CX29X2G4V20WJ" hidden="1">#REF!</definedName>
    <definedName name="BExVV3PJYIS9O4VDDVHQ6BH4D7O4" hidden="1">#REF!</definedName>
    <definedName name="BExVV4WP5GGMNMFH0WF6WEABYUA3" hidden="1">#REF!</definedName>
    <definedName name="BExVV5T14N2HZIK7HQ4P2KG09U0J" hidden="1">#REF!</definedName>
    <definedName name="BExVV7R410VYLADLX9LNG63ID6H1" hidden="1">#REF!</definedName>
    <definedName name="BExVVCEED4JEKF59OV0G3T4XFMFO" hidden="1">#REF!</definedName>
    <definedName name="BExVVCJP1QB5DXULYPMRI03FMOHF" hidden="1">#REF!</definedName>
    <definedName name="BExVVH72PYKWX6S6J57JUHH1NROT" hidden="1">#REF!</definedName>
    <definedName name="BExVVKXU5EMX3CNZDTWESWFCP2HT" hidden="1">#REF!</definedName>
    <definedName name="BExVVLZNZUBAN712P9V95VTWFLXX" hidden="1">#REF!</definedName>
    <definedName name="BExVVLZONB8JM6E8RYSNZUDI6N5M" hidden="1">#REF!</definedName>
    <definedName name="BExVVN1EDMJ8BNH63DHZCI6JIDNJ" hidden="1">#REF!</definedName>
    <definedName name="BExVVNMXMJV85NJ9HJ32WN5J0KXR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VQ6RNOP9KHMKBNCIY3963WC3" hidden="1">#REF!</definedName>
    <definedName name="BExVVQMU8W08XQUZW7O9O6MZRF65" hidden="1">#REF!</definedName>
    <definedName name="BExVVQXMSBGBYCE0IVE16BIXLT8C" hidden="1">#REF!</definedName>
    <definedName name="BExVVU8CJMU8EFPPW6MNPVNAT79W" hidden="1">#REF!</definedName>
    <definedName name="BExVVW11YPBGR6OT0KLBD0VNVI47" hidden="1">#REF!</definedName>
    <definedName name="BExVVWHBM2LOBR0YXFI5YF1B7165" hidden="1">#REF!</definedName>
    <definedName name="BExVVXJ0UGMROOAJF5DIFC0H5CLM" hidden="1">#REF!</definedName>
    <definedName name="BExVVZXBGNMJ2H1DCHKQR3R083MP" hidden="1">#REF!</definedName>
    <definedName name="BExVW19YMWBCPQZOLCN03EQVBJT0" hidden="1">#REF!</definedName>
    <definedName name="BExVW2BMMOY6SYT9M1Y35XXFWGSX" hidden="1">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9TDNNJ3MK6KZINAQJNEGJDF" hidden="1">#REF!</definedName>
    <definedName name="BExVWB617C5J0O4I30T5YOZ8LUA9" hidden="1">#REF!</definedName>
    <definedName name="BExVWBGNW4KHGJT7YQNP15VON5NR" hidden="1">#REF!</definedName>
    <definedName name="BExVWINKCH0V0NUWH363SMXAZE62" hidden="1">#REF!</definedName>
    <definedName name="BExVWRNAK2ML14X2IP7DADG0D99W" hidden="1">#REF!</definedName>
    <definedName name="BExVWTAP3A685W06RCKHDCCGK0PG" hidden="1">#REF!</definedName>
    <definedName name="BExVWV8RIT6EJ39ZFQO5K9FP5RPX" hidden="1">#REF!</definedName>
    <definedName name="BExVWX1I3HHLQG6XVUOTMNKEPWWD" hidden="1">#REF!</definedName>
    <definedName name="BExVWYU8EK669NP172GEIGCTVPPA" hidden="1">#REF!</definedName>
    <definedName name="BExVX01ENOUAXFQG4QO76Y9569V8" hidden="1">#REF!</definedName>
    <definedName name="BExVX0HI3EJE00QHJ8NY6TDBEO5N" hidden="1">#REF!</definedName>
    <definedName name="BExVX0HIRXW6QNOR9UXH5KY9FJC7" hidden="1">#REF!</definedName>
    <definedName name="BExVX24Y58IF3I9K3HBX2AAJKECO" hidden="1">#REF!</definedName>
    <definedName name="BExVX2ADLFKLCP1HZRHUDER5PW9E" hidden="1">#REF!</definedName>
    <definedName name="BExVX3MVJ0GHWPP1EL59ZQNKMX0B" hidden="1">#REF!</definedName>
    <definedName name="BExVX3XN2DRJKL8EDBIG58RYQ36R" hidden="1">#REF!</definedName>
    <definedName name="BExVX6MR77LV2PLWXBC3OHNIRXL1" hidden="1">#REF!</definedName>
    <definedName name="BExVX78BVK5QA13OLP9NUT0F4KK1" hidden="1">#REF!</definedName>
    <definedName name="BExVX89ZYZDOBTZTRPRNF2XMMOQV" hidden="1">#REF!</definedName>
    <definedName name="BExVX96JKDZ2GT9BYS1UFSMLFQHZ" hidden="1">#REF!</definedName>
    <definedName name="BExVXCH8ONSRK77S1YTGQO2IZOGX" hidden="1">#REF!</definedName>
    <definedName name="BExVXDZ63PUART77BBR5SI63TPC6" hidden="1">#REF!</definedName>
    <definedName name="BExVXDZ6JAKW985VO1BTN0Z0UNV8" hidden="1">#REF!</definedName>
    <definedName name="BExVXDZ7OOQLET6KK9W13NSG154M" hidden="1">#REF!</definedName>
    <definedName name="BExVXE9YTJPXYSR669SR23I77K0V" hidden="1">#REF!</definedName>
    <definedName name="BExVXEFBZ4K4GQP9RKD9IV8VS0L6" hidden="1">#REF!</definedName>
    <definedName name="BExVXFXA2PYNPHAVHBUN7YJO6TU1" hidden="1">#REF!</definedName>
    <definedName name="BExVXGO5ELUE9L8XNDJ1IVHS9XBH" hidden="1">#REF!</definedName>
    <definedName name="BExVXHKI6LFYMGWISMPACMO247HL" hidden="1">#REF!</definedName>
    <definedName name="BExVXJD95526K5I8T7HZQDQ1AEFG" hidden="1">#REF!</definedName>
    <definedName name="BExVXJDE8GUE0XGCYN28F9CFQ2ZP" hidden="1">#REF!</definedName>
    <definedName name="BExVXKPVBYN3HE62C03UNY4WYBXF" hidden="1">#REF!</definedName>
    <definedName name="BExVXLM7XJTACHTHM52Z6RA5H84L" hidden="1">#REF!</definedName>
    <definedName name="BExVXLX2BZ5EF2X6R41BTKRJR1NM" hidden="1">#REF!</definedName>
    <definedName name="BExVXM7UNQ1RSL7IMRKPTP8ADQ8F" hidden="1">#REF!</definedName>
    <definedName name="BExVXOWXOV6S7MGUDOL80S0HC0X3" hidden="1">#REF!</definedName>
    <definedName name="BExVXVCT18VU2HCZMMP15YZG1LUF" hidden="1">#REF!</definedName>
    <definedName name="BExVY11V7U1SAY4QKYE0PBSPD7LW" hidden="1">#REF!</definedName>
    <definedName name="BExVY1CN0LBQDWWDS3DLLL0IH0TM" hidden="1">#REF!</definedName>
    <definedName name="BExVY1SV37DL5YU59HS4IG3VBCP4" hidden="1">#REF!</definedName>
    <definedName name="BExVY2JR5C2UOOV2R4T13HLY3AWY" hidden="1">#REF!</definedName>
    <definedName name="BExVY2PA0084RO2GPAXW702G2OG5" hidden="1">#REF!</definedName>
    <definedName name="BExVY3WFGJKSQA08UF9NCMST928Y" hidden="1">#REF!</definedName>
    <definedName name="BExVY6WBRCXLCOYIYKIEKDY7GV5W" hidden="1">#REF!</definedName>
    <definedName name="BExVY954UOEVQEIC5OFO4NEWVKAQ" hidden="1">#REF!</definedName>
    <definedName name="BExVYC519JO75E2TOOXDL0CDP4N7" hidden="1">#REF!</definedName>
    <definedName name="BExVYD1FXLLGFKCW5RESE3J0H1Z6" hidden="1">#REF!</definedName>
    <definedName name="BExVYEU6SQBRZ5JPAMTRL1W1AM8Y" hidden="1">#REF!</definedName>
    <definedName name="BExVYFFREIOEOLAPVP3VAZTG7YUO" hidden="1">#REF!</definedName>
    <definedName name="BExVYFQI1O3SND3KG5H6HC2XFEHI" hidden="1">#REF!</definedName>
    <definedName name="BExVYHDYIV5397LC02V4FEP8VD6W" hidden="1">#REF!</definedName>
    <definedName name="BExVYJ17F47OZ0VPHD1WBL64YJ13" hidden="1">#REF!</definedName>
    <definedName name="BExVYJS3PS5MID7Y7Q7SLHATWDB4" hidden="1">#REF!</definedName>
    <definedName name="BExVYLKZ88L01DRBBP1EQK5BFMUO" hidden="1">#REF!</definedName>
    <definedName name="BExVYN2YCYHW76BKUVP8N3WTD3IO" hidden="1">#REF!</definedName>
    <definedName name="BExVYOVIZDA18YIQ0A30Q052PCAK" hidden="1">#REF!</definedName>
    <definedName name="BExVYPS2YFHQBKV6G74DARIZD0VP" hidden="1">#REF!</definedName>
    <definedName name="BExVYQDIFLYM4GWNK6DU54XMSTTU" hidden="1">#REF!</definedName>
    <definedName name="BExVYQIXPEM6J4JVP78BRHIC05PV" hidden="1">#REF!</definedName>
    <definedName name="BExVYR9U2F230S4J42Z8LZQI997V" hidden="1">#REF!</definedName>
    <definedName name="BExVYSRS4Y202DK5FSFPFA3S5R6H" hidden="1">#REF!</definedName>
    <definedName name="BExVYU4FHL6JYS38U6HJAT0HL2EN" hidden="1">#REF!</definedName>
    <definedName name="BExVYVGWN7SONLVDH9WJ2F1JS264" hidden="1">#REF!</definedName>
    <definedName name="BExVYWIPVVYA6UCL41QQOBM1NAZA" hidden="1">#REF!</definedName>
    <definedName name="BExVYXV72SNID9H2L6GXRNNZ4B61" hidden="1">#REF!</definedName>
    <definedName name="BExVYYBHGMFD4LX0858WHIQHVAP1" hidden="1">#REF!</definedName>
    <definedName name="BExVYYM9V564QU1Q9UNCLX39TNF8" hidden="1">#REF!</definedName>
    <definedName name="BExVYZTGEQ7RVDHCYC4BPROLSRQ5" hidden="1">#REF!</definedName>
    <definedName name="BExVZ3KF11AKS9WY1IVFGVS3A64D" hidden="1">#REF!</definedName>
    <definedName name="BExVZ3PPIT8JVUG3OQLBAF9C35V0" hidden="1">#REF!</definedName>
    <definedName name="BExVZ5IGBT5SI0OUNW3KQHV8Q21Q" hidden="1">#REF!</definedName>
    <definedName name="BExVZ9EO732IK6MNMG17Y1EFTJQC" hidden="1">#REF!</definedName>
    <definedName name="BExVZAB2B2YWVTBXF62HHYVUMC30" hidden="1">#REF!</definedName>
    <definedName name="BExVZB1Y5J4UL2LKK0363EU7GIJ1" hidden="1">#REF!</definedName>
    <definedName name="BExVZCJY698L01W1ITMJHXOAXQZQ" hidden="1">#REF!</definedName>
    <definedName name="BExVZD5HI63WGVN3W3ZS98YKGPFF" hidden="1">#REF!</definedName>
    <definedName name="BExVZESWDBUE1AOJXWQ8TI8QCUTB" hidden="1">#REF!</definedName>
    <definedName name="BExVZHCIW2XI1J4D3WZ1XPLKH2S3" hidden="1">#REF!</definedName>
    <definedName name="BExVZJASFWPD24RXGSHH0SH5Y0KB" hidden="1">#REF!</definedName>
    <definedName name="BExVZJQVO5LQ0BJH5JEN5NOBIAF6" hidden="1">#REF!</definedName>
    <definedName name="BExVZKHX7HCN7W47GVC8DQS8SBA8" hidden="1">#REF!</definedName>
    <definedName name="BExVZNSLU1M38QET7KXO7KOEXGP4" hidden="1">#REF!</definedName>
    <definedName name="BExVZNXWS91RD7NXV5NE2R3C8WW7" hidden="1">#REF!</definedName>
    <definedName name="BExVZR3AOPRU4CA8YEQMEVE0OPOH" hidden="1">#REF!</definedName>
    <definedName name="BExVZR8KX3R1YR7CXXYCW5WSANEF" hidden="1">#REF!</definedName>
    <definedName name="BExW008AVQQWF2KKVU2HX2OIW7JB" hidden="1">#REF!</definedName>
    <definedName name="BExW008B1AGHRI9R6IH84VWPUOJ1" hidden="1">#REF!</definedName>
    <definedName name="BExW01KXT0U2UY6UHLTUIJX2FBYL" hidden="1">#REF!</definedName>
    <definedName name="BExW02BSJ58GADDTWXAXRTWNN4ZV" hidden="1">#REF!</definedName>
    <definedName name="BExW0386REQRCQCVT9BCX80UPTRY" hidden="1">#REF!</definedName>
    <definedName name="BExW05MIMESQ06ZB7JN0ZHEXDAO7" hidden="1">#REF!</definedName>
    <definedName name="BExW06827PNHC2E4CLFE3UB8R3TD" hidden="1">#REF!</definedName>
    <definedName name="BExW0FYP4WXY71CYUG40SUBG9UWU" hidden="1">#REF!</definedName>
    <definedName name="BExW0JV2NSDSMP9GNAB449VOIY12" hidden="1">#REF!</definedName>
    <definedName name="BExW0MUV5SH2X7UNFMUA293H7HDV" hidden="1">#REF!</definedName>
    <definedName name="BExW0NB44U2O3V1HNJMICYCTXN4F" hidden="1">#REF!</definedName>
    <definedName name="BExW0OCSTDQH4Z5X4Z737RRWJV3R" hidden="1">#REF!</definedName>
    <definedName name="BExW0R7C7KUIVF870YSNZ5UOAPLD" hidden="1">#REF!</definedName>
    <definedName name="BExW0RI61B4VV0ARXTFVBAWRA1C5" hidden="1">#REF!</definedName>
    <definedName name="BExW0SJTCCR9OXY8K42PGQ5TNSGB" hidden="1">#REF!</definedName>
    <definedName name="BExW0WARM2MA83IOLUGD0BBVUKX2" hidden="1">#REF!</definedName>
    <definedName name="BExW0X1ONEPNHBLT96W8BGRM2Z89" hidden="1">#REF!</definedName>
    <definedName name="BExW11E7OGOYSTJU57T2B8ECR0NA" hidden="1">#REF!</definedName>
    <definedName name="BExW154ZXKGWPDHTYR04OHODR8D0" hidden="1">#REF!</definedName>
    <definedName name="BExW17ZL4UDO18H7Z20E2582M7E3" hidden="1">#REF!</definedName>
    <definedName name="BExW19XMYLVEORHFWUHULV6IHRPG" hidden="1">#REF!</definedName>
    <definedName name="BExW1AZH9ONQ1PEIRTH0IJ9VPCVA" hidden="1">#REF!</definedName>
    <definedName name="BExW1BVUYQTKMOR56MW7RVRX4L1L" hidden="1">#REF!</definedName>
    <definedName name="BExW1F1220628FOMTW5UAATHRJHK" hidden="1">#REF!</definedName>
    <definedName name="BExW1HKP3BJWTS0ODSVT054BQZA0" hidden="1">#REF!</definedName>
    <definedName name="BExW1HQ6QGPJ8BJX1EJDIETMO6DA" hidden="1">#REF!</definedName>
    <definedName name="BExW1MISUFHN1EAFSL3QRNX3M6BO" hidden="1">#REF!</definedName>
    <definedName name="BExW1MTLBIG26VU7AKHSFQZIGP2U" hidden="1">#REF!</definedName>
    <definedName name="BExW1N4DWFNGVF4B9XJHBNG06EUB" hidden="1">#REF!</definedName>
    <definedName name="BExW1PTH3Z7KLUKY74E33BZTQJY3" hidden="1">#REF!</definedName>
    <definedName name="BExW1PYXG6H2W0X56LXUUJ0MYDRO" hidden="1">#REF!</definedName>
    <definedName name="BExW1S7TODBLGOMU0TTX3L8L9A2G" hidden="1">#REF!</definedName>
    <definedName name="BExW1SILA33NR0168YV0F2Z7EGZB" hidden="1">#REF!</definedName>
    <definedName name="BExW1TKA0Z9OP2DTG50GZR5EG8C7" hidden="1">#REF!</definedName>
    <definedName name="BExW1U0ISCDKE4FUYTJKP0RTSEE1" hidden="1">#REF!</definedName>
    <definedName name="BExW1U0JLKQ094DW5MMOI8UHO09V" hidden="1">#REF!</definedName>
    <definedName name="BExW1UWVM1ELPDSJLUOH63NWOIMK" hidden="1">#REF!</definedName>
    <definedName name="BExW1W424K1B8NFBJA5C36QU4PLI" hidden="1">#REF!</definedName>
    <definedName name="BExW1W9CV2XS3PZ39F61EF4ZS2U5" hidden="1">#REF!</definedName>
    <definedName name="BExW20R8Q6YJOQTZSPJE8YD41G5U" hidden="1">#REF!</definedName>
    <definedName name="BExW23R589GF7UUF9BR38VMANFMU" hidden="1">#REF!</definedName>
    <definedName name="BExW23WM26AN4MO3U7V2CJDIIHUW" hidden="1">#REF!</definedName>
    <definedName name="BExW26LPNL41BBR4LW2V1O6UOMZL" hidden="1">#REF!</definedName>
    <definedName name="BExW283NP9D366XFPXLGSCI5UB0L" hidden="1">#REF!</definedName>
    <definedName name="BExW288YN1EDODNRT5BWRHJZ00C5" hidden="1">#REF!</definedName>
    <definedName name="BExW28UJV8B2SXA9TTIL40W7054K" hidden="1">#REF!</definedName>
    <definedName name="BExW29G4230HMAYO1IRNKENATN6I" hidden="1">#REF!</definedName>
    <definedName name="BExW2B8VHP4I5AJWPRMRRENSFHX8" hidden="1">#REF!</definedName>
    <definedName name="BExW2C58MWXE3J9XL9YUVM7R7LNI" hidden="1">#REF!</definedName>
    <definedName name="BExW2DN6APX5CNXL9AXFWLZ5BEU9" hidden="1">#REF!</definedName>
    <definedName name="BExW2DSNXFP2QSVAV33JIXHPDSXH" hidden="1">#REF!</definedName>
    <definedName name="BExW2EZTIO1HH08F01O968A5D9ZF" hidden="1">#REF!</definedName>
    <definedName name="BExW2H3C8WJSBW5FGTFKVDVJC4CL" hidden="1">#REF!</definedName>
    <definedName name="BExW2JSHL9D3YUF1JWGSZ43Z03FE" hidden="1">#REF!</definedName>
    <definedName name="BExW2K8K14M51WABNU5708A3MRM1" hidden="1">#REF!</definedName>
    <definedName name="BExW2KE1Q6X3TUL5OTS3DS0XO88N" hidden="1">#REF!</definedName>
    <definedName name="BExW2KJCGAF1LRII3W4JC6X0VL4J" hidden="1">#REF!</definedName>
    <definedName name="BExW2KOTRP5CZP5X8J34GYFGIJOE" hidden="1">#REF!</definedName>
    <definedName name="BExW2MSCKPGF5K3I7TL4KF5ISUOL" hidden="1">#REF!</definedName>
    <definedName name="BExW2MXNR8G8147ES9ZBK1STRRGK" hidden="1">#REF!</definedName>
    <definedName name="BExW2MXOWUBMZEDQ8G7RCVDAVJ73" hidden="1">#REF!</definedName>
    <definedName name="BExW2N8FE0NW26X8GVZXKZLST5AM" hidden="1">#REF!</definedName>
    <definedName name="BExW2RFIWBC1AAA5QPLMOEETJJY6" hidden="1">#REF!</definedName>
    <definedName name="BExW2SMO90FU9W8DVVES6Q4E6BZR" hidden="1">#REF!</definedName>
    <definedName name="BExW2W2P4IBP1TT92XR47A7K0SI1" hidden="1">#REF!</definedName>
    <definedName name="BExW2YX9B31TOR2VJWFDAP61OJ5U" hidden="1">#REF!</definedName>
    <definedName name="BExW2Z2QQ4BZ0C53SP7CYGFMFJ6L" hidden="1">#REF!</definedName>
    <definedName name="BExW310RD7JX0OAMMG0YI7719RK0" hidden="1">#REF!</definedName>
    <definedName name="BExW31BKAIA4PRATB4GB7WZSFRC4" hidden="1">#REF!</definedName>
    <definedName name="BExW31MCY7BLN0BPEX7888SB7XLE" hidden="1">#REF!</definedName>
    <definedName name="BExW327Y7OBW6EXYEQ6JZAERQ8JV" hidden="1">#REF!</definedName>
    <definedName name="BExW334AO53X4XXZXXNR02W07JVJ" hidden="1">#REF!</definedName>
    <definedName name="BExW340O53F7G5AUZWCN88NIN3RI" hidden="1">#REF!</definedName>
    <definedName name="BExW36V2ZT383FK0WEP4AVMQ1KLZ" hidden="1">#REF!</definedName>
    <definedName name="BExW36V9N91OHCUMGWJQL3I5P4JK" hidden="1">#REF!</definedName>
    <definedName name="BExW37RGO0JJ1B0VTA1AA7E9VIJL" hidden="1">#REF!</definedName>
    <definedName name="BExW3CERXTUVN2GIU4EM08734ECF" hidden="1">#REF!</definedName>
    <definedName name="BExW3DLXWXHW2864C1BG11W4AS1F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H1WZRXOQFZ360FPKKH69YFX" hidden="1">#REF!</definedName>
    <definedName name="BExW3I3TA49TSHJI0V750AQY8WIV" hidden="1">#REF!</definedName>
    <definedName name="BExW3N1ROXUBT9HM4V99S53KBI50" hidden="1">#REF!</definedName>
    <definedName name="BExW3T1K638HT5E0Y8MMK108P5JT" hidden="1">#REF!</definedName>
    <definedName name="BExW3U3CTULUYW6TMTOA2O910USS" hidden="1">#REF!</definedName>
    <definedName name="BExW3VFV5IFV9MWW9XVP2DEKJV2M" hidden="1">#REF!</definedName>
    <definedName name="BExW3XU67A6H8YDTQJF0H6U2TCSR" hidden="1">#REF!</definedName>
    <definedName name="BExW40U1SA2T4WCWT92Y1GZA0240" hidden="1">#REF!</definedName>
    <definedName name="BExW40ZKDK8BNRKLZTW5N7UZG9UB" hidden="1">#REF!</definedName>
    <definedName name="BExW414VLSN3KFQ7X4B400FZBRUP" hidden="1">#REF!</definedName>
    <definedName name="BExW4217ZHL9VO39POSTJOD090WU" hidden="1">#REF!</definedName>
    <definedName name="BExW44VS9OWQ2LK3V874VGG0PACR" hidden="1">#REF!</definedName>
    <definedName name="BExW456KWJ8SZ2KHFHUPWBBLQRSY" hidden="1">#REF!</definedName>
    <definedName name="BExW474MXC84HIJLV21Z3ODTZDJT" hidden="1">#REF!</definedName>
    <definedName name="BExW4EGWLTOYK4GCAVBXPGNUJVIG" hidden="1">#REF!</definedName>
    <definedName name="BExW4EX7G2WF5I5WF5KZKIWBDA99" hidden="1">#REF!</definedName>
    <definedName name="BExW4GPW71EBF8XPS2QGVQHBCDX3" hidden="1">#REF!</definedName>
    <definedName name="BExW4HRLSNOLD48GKT2GIAR33S7B" hidden="1">#REF!</definedName>
    <definedName name="BExW4IINOZZBYT0FW186G1PIEW7K" hidden="1">#REF!</definedName>
    <definedName name="BExW4JKC5837JBPCOJV337ZVYYY3" hidden="1">#REF!</definedName>
    <definedName name="BExW4KWXP7SC4A5FKYV3T3RNGKST" hidden="1">#REF!</definedName>
    <definedName name="BExW4LTCBZNKCDJ7NUJ24V7W21MA" hidden="1">#REF!</definedName>
    <definedName name="BExW4PK3MBD9WH3RI9ZR6P3306NG" hidden="1">#REF!</definedName>
    <definedName name="BExW4PPLCG1ROPZ2PGLE6A7652X4" hidden="1">#REF!</definedName>
    <definedName name="BExW4PUWG77PB478ZWETGANW3JBH" hidden="1">#REF!</definedName>
    <definedName name="BExW4QR9FV9MP5K610THBSM51RYO" hidden="1">#REF!</definedName>
    <definedName name="BExW4R271ZG99CLHA17NC4UXHY5B" hidden="1">#REF!</definedName>
    <definedName name="BExW4SPJ5O5N7MMHQHNK2KISH0ER" hidden="1">#REF!</definedName>
    <definedName name="BExW4UYC4ALF0ZZZBZB92ZKTD0HF" hidden="1">#REF!</definedName>
    <definedName name="BExW4Z029R9E19ZENN3WEA3VDAD1" hidden="1">#REF!</definedName>
    <definedName name="BExW4Z02ZD0J92ZLV1F4S9TM2UHO" hidden="1">#REF!</definedName>
    <definedName name="BExW55578SWVPN01KAZH66WN792J" hidden="1">#REF!</definedName>
    <definedName name="BExW57ZM2G6ARNLH7TNZ0OYFWPL1" hidden="1">#REF!</definedName>
    <definedName name="BExW5AZNT6IAZGNF2C879ODHY1B8" hidden="1">#REF!</definedName>
    <definedName name="BExW5BQJ5X4BB8Y13OSK3EWISVLI" hidden="1">#REF!</definedName>
    <definedName name="BExW5EQFWY9K6C3UZ9NQXVF5MK4D" hidden="1">#REF!</definedName>
    <definedName name="BExW5EVX7PX6FC22AT2NJF7Q0O9G" hidden="1">#REF!</definedName>
    <definedName name="BExW5G33D7ZPT4S7NA2HXH4RE92R" hidden="1">#REF!</definedName>
    <definedName name="BExW5JZCDGQTJ7AR5UMA3T5UHDJA" hidden="1">#REF!</definedName>
    <definedName name="BExW5L10IT3DZBAEEUVVXS6MEHVL" hidden="1">#REF!</definedName>
    <definedName name="BExW5L6CE33YCTILPG2MOVQZWV3C" hidden="1">#REF!</definedName>
    <definedName name="BExW5L6ITMVC7SXRVSUES3PU1B61" hidden="1">#REF!</definedName>
    <definedName name="BExW5LXE1W7ATCLGGO1M07UNFA6F" hidden="1">#REF!</definedName>
    <definedName name="BExW5O6FMDH3EI6OWEZZ8UYN18IO" hidden="1">#REF!</definedName>
    <definedName name="BExW5SISK1GZDBZ8D5DDCMA64U98" hidden="1">#REF!</definedName>
    <definedName name="BExW5U61AQUGG8GM60J9JIK6ET37" hidden="1">#REF!</definedName>
    <definedName name="BExW5WKDPDK7U3LGO4QZ2UCNAHYR" hidden="1">#REF!</definedName>
    <definedName name="BExW5WPU27WD4NWZOT0ZEJIDLX5J" hidden="1">#REF!</definedName>
    <definedName name="BExW5YIK0X108PS6H2VKBUJO4DFA" hidden="1">#REF!</definedName>
    <definedName name="BExW5Z9GXCHX8MMBCTRPHPVXUB3O" hidden="1">#REF!</definedName>
    <definedName name="BExW660AV1TUV2XNUPD65RZR3QOO" hidden="1">#REF!</definedName>
    <definedName name="BExW66LVVZK656PQY1257QMHP2AY" hidden="1">#REF!</definedName>
    <definedName name="BExW66WNYK604Y1N38VATU48R34O" hidden="1">#REF!</definedName>
    <definedName name="BExW69LRKTPY9PCZJBXUKCDTKML0" hidden="1">#REF!</definedName>
    <definedName name="BExW6E3M7RQ2ELEVJ134VTLMXXAV" hidden="1">#REF!</definedName>
    <definedName name="BExW6EJPHAP1TWT380AZLXNHR22P" hidden="1">#REF!</definedName>
    <definedName name="BExW6G1PJ38H10DVLL8WPQ736OEB" hidden="1">#REF!</definedName>
    <definedName name="BExW6GN9DCPV3W3MYJFRVVP9VSUL" hidden="1">#REF!</definedName>
    <definedName name="BExW6GY1O17VURMOYHXWFJQJG3E9" hidden="1">#REF!</definedName>
    <definedName name="BExW6J1JSXKUWA1LII9RQS8IMWIG" hidden="1">#REF!</definedName>
    <definedName name="BExW6KE7FLQ2BS4RCBIQK4LKC91J" hidden="1">#REF!</definedName>
    <definedName name="BExW6MC893E3CLBGTFYMZL7YQSDC" hidden="1">#REF!</definedName>
    <definedName name="BExW6RL6M3K8EY5959FALTMV63YR" hidden="1">#REF!</definedName>
    <definedName name="BExW6S6M5EUFSYEJT5FBOYWU3IXT" hidden="1">#REF!</definedName>
    <definedName name="BExW6T34INH7PKXRL0CEAWUP6EPC" hidden="1">#REF!</definedName>
    <definedName name="BExW6VMPXXIQ9X61GI1L0UUWHYCC" hidden="1">#REF!</definedName>
    <definedName name="BExW6VS2YTDJOF9ECM4NELLALP5Z" hidden="1">#REF!</definedName>
    <definedName name="BExW6W311KP6S5XGMLCZXTL4GT9U" hidden="1">#REF!</definedName>
    <definedName name="BExW6W8C3U206JENOIC3D158DA1I" hidden="1">#REF!</definedName>
    <definedName name="BExW72IXJZNHX3V76XISMT38AV93" hidden="1">#REF!</definedName>
    <definedName name="BExW73VDDTMI4X255R21PTT0U0AJ" hidden="1">#REF!</definedName>
    <definedName name="BExW740TSL2DXFADUXFVE1NS2Y1E" hidden="1">#REF!</definedName>
    <definedName name="BExW764E9Z8JH6KT7UTJDU125L5S" hidden="1">#REF!</definedName>
    <definedName name="BExW77RT8Z7QE9HP3AR4YR647NRY" hidden="1">#REF!</definedName>
    <definedName name="BExW77X3UT3O352NEU4XI2AYEVB5" hidden="1">#REF!</definedName>
    <definedName name="BExW787W5HMI5FBV6JZPAN458XJN" hidden="1">#REF!</definedName>
    <definedName name="BExW78Z06UW7IMAWQ4I9HIO9ANVE" hidden="1">#REF!</definedName>
    <definedName name="BExW794A74Z5F2K8LVQLD6VSKXUE" hidden="1">#REF!</definedName>
    <definedName name="BExW7ARJ5IVKSQS98SCQ4DTV76NA" hidden="1">#REF!</definedName>
    <definedName name="BExW7EII6ZATS2C5B37MM14H09GA" hidden="1">#REF!</definedName>
    <definedName name="BExW7FPO587QI9YN4HY16HVIMU4T" hidden="1">#REF!</definedName>
    <definedName name="BExW7M5PTYHAPWCHYTUBRW9B984R" hidden="1">#REF!</definedName>
    <definedName name="BExW7MWLPOQLBSLP511FPO3GY36N" hidden="1">#REF!</definedName>
    <definedName name="BExW7PAWW5GHTLDPNHIQHGK90E5K" hidden="1">#REF!</definedName>
    <definedName name="BExW7QY6DQMZK1MXEPGR4AP8LJ9M" hidden="1">#REF!</definedName>
    <definedName name="BExW7REH50BTKWB78HTJ6JT48QLV" hidden="1">#REF!</definedName>
    <definedName name="BExW7RP8J1LZP0T97DLNNTNWUB66" hidden="1">#REF!</definedName>
    <definedName name="BExW7SWFEKTHPM7FZC8IWVMCBTWX" hidden="1">#REF!</definedName>
    <definedName name="BExW84FP4JEJ382VEWZO6OY5IDAL" hidden="1">#REF!</definedName>
    <definedName name="BExW85MVMEZQS1W5ANR8D3VIFZQO" hidden="1">#REF!</definedName>
    <definedName name="BExW86U17FOB5JEUG9F3SRE3SQHI" hidden="1">#REF!</definedName>
    <definedName name="BExW88C05449UJXTUCM441YGCRVW" hidden="1">#REF!</definedName>
    <definedName name="BExW8BMNINLUBPS16F7SK31LUUQT" hidden="1">#REF!</definedName>
    <definedName name="BExW8BMOZZYUH0ZY2Q790K0UJI6R" hidden="1">#REF!</definedName>
    <definedName name="BExW8FODQ93J75D1PN3OJ3MZZ22B" hidden="1">#REF!</definedName>
    <definedName name="BExW8GQ2LU9DSPDN9SXRG7OKYKMK" hidden="1">#REF!</definedName>
    <definedName name="BExW8H0WAVK3IGL66XK5QBESY1JV" hidden="1">#REF!</definedName>
    <definedName name="BExW8K0SSIPSKBVP06IJ71600HJZ" hidden="1">#REF!</definedName>
    <definedName name="BExW8KX4TERRHEA53G1RQHX0MW5L" hidden="1">#REF!</definedName>
    <definedName name="BExW8NX1B9LCK4S25FUKY3LJJJIM" hidden="1">#REF!</definedName>
    <definedName name="BExW8ODBIWMGFJKDQ8QT1X27FGID" hidden="1">#REF!</definedName>
    <definedName name="BExW8P9NGLFO8Y1W4GDVEGMYS4LH" hidden="1">#REF!</definedName>
    <definedName name="BExW8QWY0LA4GTPYCYV3KKXZLWU0" hidden="1">#REF!</definedName>
    <definedName name="BExW8SEWB0GOE42W7D2DLD4F6XXJ" hidden="1">#REF!</definedName>
    <definedName name="BExW8T0GVY3ZYO4ACSBLHS8SH895" hidden="1">#REF!</definedName>
    <definedName name="BExW8U7LKYKKX14OHZBZRAFIT2OH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DE6A8MV686XMDH8368PZ5RD" hidden="1">#REF!</definedName>
    <definedName name="BExW9L6PU79G6DVJD3UGN6SRB6I0" hidden="1">#REF!</definedName>
    <definedName name="BExW9M3339BGZ2LZ74MP5784AS4H" hidden="1">#REF!</definedName>
    <definedName name="BExW9O6LYEIC1HCKTYSZEN3QOZQS" hidden="1">#REF!</definedName>
    <definedName name="BExW9POK1KIOI0ALS5MZIKTDIYMA" hidden="1">#REF!</definedName>
    <definedName name="BExW9Y2N1HZPC3ZAD9UMW2M03WNO" hidden="1">#REF!</definedName>
    <definedName name="BExXL1PE4DCEIC403QHNX2JNNV3L" hidden="1">#REF!</definedName>
    <definedName name="BExXLDE6PN4ESWT3LXJNQCY94NE4" hidden="1">#REF!</definedName>
    <definedName name="BExXLGOUWMNTE67TO6DD6MBW2QW6" hidden="1">#REF!</definedName>
    <definedName name="BExXLQVPK2H3IF0NDDA5CT612EUK" hidden="1">#REF!</definedName>
    <definedName name="BExXLR6IO70TYTACKQH9M5PGV24J" hidden="1">#REF!</definedName>
    <definedName name="BExXLUH5EWL537KE3SQLXOUXH8Z4" hidden="1">#REF!</definedName>
    <definedName name="BExXLYDG5NZOP3IWDKVYB0XL8AM6" hidden="1">#REF!</definedName>
    <definedName name="BExXM065WOLYRYHGHOJE0OOFXA4M" hidden="1">#REF!</definedName>
    <definedName name="BExXM29PP416H0KF7COKUW1SY2DS" hidden="1">#REF!</definedName>
    <definedName name="BExXM3631SOQF4NX2V34OT2W5BDU" hidden="1">#REF!</definedName>
    <definedName name="BExXM3GUNXVDM82KUR17NNUMQCNI" hidden="1">#REF!</definedName>
    <definedName name="BExXMA28M8SH7MKIGETSDA72WUIZ" hidden="1">#REF!</definedName>
    <definedName name="BExXMDCXGHLBXTU5RYINQQN4VS9D" hidden="1">#REF!</definedName>
    <definedName name="BExXMIGDL0FDMBKVI1UH4O3SZ2SQ" hidden="1">#REF!</definedName>
    <definedName name="BExXMILNVYLZA0I5PX9KWJQSONGM" hidden="1">#REF!</definedName>
    <definedName name="BExXMNUJXYR6X3RRW0O0ENCXYL4S" hidden="1">#REF!</definedName>
    <definedName name="BExXMOLHIAHDLFSA31PUB36SC3I9" hidden="1">#REF!</definedName>
    <definedName name="BExXMT8T5Z3M2JBQN65X2LKH0YQI" hidden="1">#REF!</definedName>
    <definedName name="BExXMUFXFU81W7D59SQ7KUPJLAQL" hidden="1">#REF!</definedName>
    <definedName name="BExXMWU86Q73SHFXDSAB1IW123P9" hidden="1">#REF!</definedName>
    <definedName name="BExXMY1FNT625IR7W44I08GLZ6IJ" hidden="1">#REF!</definedName>
    <definedName name="BExXMZ8K728TFMTDRCO9RLFGO96Q" hidden="1">#REF!</definedName>
    <definedName name="BExXN1XNO7H60M9X1E7EVWFJDM5N" hidden="1">#REF!</definedName>
    <definedName name="BExXN1XP3MNR7JGA36GZ3XSKT1GN" hidden="1">#REF!</definedName>
    <definedName name="BExXN22ZOTIW49GPLWFYKVM90FNZ" hidden="1">#REF!</definedName>
    <definedName name="BExXN3QEAL9AQFRPC0VH985C241M" hidden="1">#REF!</definedName>
    <definedName name="BExXN4BZ7OPN8TJXNNHWXO4EI3LT" hidden="1">#REF!</definedName>
    <definedName name="BExXN6QAP8UJQVN4R4BQKPP4QK35" hidden="1">#REF!</definedName>
    <definedName name="BExXN82THZ71EA0EXZ0EW9JKX9U6" hidden="1">#REF!</definedName>
    <definedName name="BExXNBOA39T2X6Y5Y5GZ5DDNA1AX" hidden="1">#REF!</definedName>
    <definedName name="BExXND0X9XV3I4WU0VOJEA113NR8" hidden="1">#REF!</definedName>
    <definedName name="BExXND6872VJ3M2PGT056WQMWBHD" hidden="1">#REF!</definedName>
    <definedName name="BExXNH2HMWCA4P7YBYNZ9EJWSWS2" hidden="1">#REF!</definedName>
    <definedName name="BExXNMRGS11LBO3KC46YP9BH21F5" hidden="1">#REF!</definedName>
    <definedName name="BExXNP5SCD05SEML3WHO8YSPY0MJ" hidden="1">#REF!</definedName>
    <definedName name="BExXNPM24UN2PGVL9D1TUBFRIKR4" hidden="1">#REF!</definedName>
    <definedName name="BExXNQYJWGFS3HE0H0KFPB5FOH6Z" hidden="1">#REF!</definedName>
    <definedName name="BExXNTIC6UZ6IG59CEC8ECYR5LS3" hidden="1">#REF!</definedName>
    <definedName name="BExXNWYB165VO9MHARCL5WLCHWS0" hidden="1">#REF!</definedName>
    <definedName name="BExXNXPDAQRMH97RCZU82DXQLCJ7" hidden="1">#REF!</definedName>
    <definedName name="BExXO278QHQN8JDK5425EJ615ECC" hidden="1">#REF!</definedName>
    <definedName name="BExXO3OZYYLRY0LDRAE03K5XTK8R" hidden="1">#REF!</definedName>
    <definedName name="BExXO5N85XDZ6EAGLLJQC30HCT91" hidden="1">#REF!</definedName>
    <definedName name="BExXO9JHFZGCXT4ZS2PAH0AOFSW6" hidden="1">#REF!</definedName>
    <definedName name="BExXOBHOP0WGFHI2Y9AO4L440UVQ" hidden="1">#REF!</definedName>
    <definedName name="BExXOE6T5L6TONO6SV9K4SSPVQFY" hidden="1">#REF!</definedName>
    <definedName name="BExXOEMXD96GQ2YH610DOLMOX0JC" hidden="1">#REF!</definedName>
    <definedName name="BExXOGAD47EHMW0365IXILUPR1C9" hidden="1">#REF!</definedName>
    <definedName name="BExXOHSAD2NSHOLLMZ2JWA4I3I1R" hidden="1">#REF!</definedName>
    <definedName name="BExXOLJ40YLHABIK4ILZBLAR0RW0" hidden="1">#REF!</definedName>
    <definedName name="BExXOT0TY8G990E4QTKWSCSN5ELD" hidden="1">#REF!</definedName>
    <definedName name="BExXOUTKADIH736OM5TUO20U4854" hidden="1">#REF!</definedName>
    <definedName name="BExXOWX2TCTODWOX3ACNF7IKF1EU" localSheetId="2" hidden="1">Cal [0]!YTD Retail sales [0]!vs #REF!</definedName>
    <definedName name="BExXOWX2TCTODWOX3ACNF7IKF1EU" localSheetId="9" hidden="1">#N/A</definedName>
    <definedName name="BExXOWX2TCTODWOX3ACNF7IKF1EU" localSheetId="5" hidden="1">Cal [0]!YTD Retail sales [0]!vs #REF!</definedName>
    <definedName name="BExXOWX2TCTODWOX3ACNF7IKF1EU" localSheetId="7" hidden="1">Cal [0]!YTD Retail sales [0]!vs #REF!</definedName>
    <definedName name="BExXOWX2TCTODWOX3ACNF7IKF1EU" hidden="1">Cal [0]!YTD Retail sales [0]!vs #REF!</definedName>
    <definedName name="BExXP0NV8FP81FP15AYL9SNF165J" hidden="1">#REF!</definedName>
    <definedName name="BExXP1K8DNJBQL1EQRMFZ5T416PX" hidden="1">#REF!</definedName>
    <definedName name="BExXP1V1U5K89S4FXG2CUVCJXM0O" hidden="1">#REF!</definedName>
    <definedName name="BExXP25U1MU6DEPTVAG46K6NI6KK" hidden="1">#REF!</definedName>
    <definedName name="BExXP2WUOYFLMR30HXJAG0B3E51F" hidden="1">#REF!</definedName>
    <definedName name="BExXP6T5KU52BZR476SYXATZRFW4" hidden="1">#REF!</definedName>
    <definedName name="BExXP80B5FGA00JCM7UXKPI3PB7Y" hidden="1">#REF!</definedName>
    <definedName name="BExXP85M4WXYVN1UVHUTOEKEG5XS" hidden="1">#REF!</definedName>
    <definedName name="BExXP8LUM1CDG7ETRZA9TJ90YU1A" hidden="1">#REF!</definedName>
    <definedName name="BExXP8WO9KV5H3QMMPX5326WMP31" hidden="1">#REF!</definedName>
    <definedName name="BExXP9I31KYI6OYJFD0J4JC3A66R" hidden="1">#REF!</definedName>
    <definedName name="BExXPCY9JTMMLSRMVHG68ZHX5UXE" hidden="1">#REF!</definedName>
    <definedName name="BExXPD90V32332IL0J79CFS5I8GD" hidden="1">#REF!</definedName>
    <definedName name="BExXPELOTHOAG0OWILLAH94OZV5J" hidden="1">#REF!</definedName>
    <definedName name="BExXPL1LIIPTFGMML8Z0BYA7VCLQ" hidden="1">#REF!</definedName>
    <definedName name="BExXPLHTTGC66CREAH8NFKL1I59K" hidden="1">#REF!</definedName>
    <definedName name="BExXPO1HDBYMSPWE2KLRF435FD0P" hidden="1">#REF!</definedName>
    <definedName name="BExXPS311BR6NTFJ1MUNVVV58V55" hidden="1">#REF!</definedName>
    <definedName name="BExXPS31W1VD2NMIE4E37LHVDF0L" hidden="1">#REF!</definedName>
    <definedName name="BExXPU1A8S10RIZJ9WWVHHB2ZNQ8" hidden="1">#REF!</definedName>
    <definedName name="BExXPV8FOGNV240BFCRKBR3QLH52" hidden="1">#REF!</definedName>
    <definedName name="BExXPW4ROXCG1YSBZIPAMD0L93Q6" hidden="1">#REF!</definedName>
    <definedName name="BExXPZ4P6EXPXFDZ8GGK4V9JR6FW" hidden="1">#REF!</definedName>
    <definedName name="BExXPZFGAMUXP8VE3LK9BM133AUD" hidden="1">#REF!</definedName>
    <definedName name="BExXPZKYEMVF5JOC14HYOOYQK6JK" hidden="1">#REF!</definedName>
    <definedName name="BExXQ0MMRNRDE7LJCDCHWZ6HK24K" hidden="1">#REF!</definedName>
    <definedName name="BExXQ0XFYK494O2G04XEAZRQC65M" hidden="1">#REF!</definedName>
    <definedName name="BExXQ1TSKZZTV2VYFB27V0270SRY" hidden="1">#REF!</definedName>
    <definedName name="BExXQ2FE3FKYWCP9JSNH237N3BOE" hidden="1">#REF!</definedName>
    <definedName name="BExXQ54HAZ5PF1FN98OG7T1014FL" hidden="1">#REF!</definedName>
    <definedName name="BExXQ6GXPI812MZLPS02IAG0EXFT" hidden="1">#REF!</definedName>
    <definedName name="BExXQ89PA10X79WBWOEP1AJX1OQM" hidden="1">#REF!</definedName>
    <definedName name="BExXQ967GNI5KAVVTOAU0O8TZB5N" hidden="1">#REF!</definedName>
    <definedName name="BExXQB4A2D8WAAMLW71MWJG9RYK9" hidden="1">#REF!</definedName>
    <definedName name="BExXQCGQGGYSI0LTRVR73MUO50AW" hidden="1">#REF!</definedName>
    <definedName name="BExXQCRJVOXB7S3INVJB7L3AM3CA" hidden="1">#REF!</definedName>
    <definedName name="BExXQEEXFHDQ8DSRAJSB5ET6J004" hidden="1">#REF!</definedName>
    <definedName name="BExXQH41O5HZAH8BO6HCFY8YC3TU" hidden="1">#REF!</definedName>
    <definedName name="BExXQIRBLQSLAJTFL7224FCFUTKH" hidden="1">#REF!</definedName>
    <definedName name="BExXQJIEF5R3QQ6D8HO3NGPU0IQC" hidden="1">#REF!</definedName>
    <definedName name="BExXQNPFZ1M98PA9ZU1TWXOB3PVX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QYHU9PF11B3SIXWPRTHQIJAQ" hidden="1">#REF!</definedName>
    <definedName name="BExXQYN5V62X3F76J8U6B2VZK0Z4" hidden="1">#REF!</definedName>
    <definedName name="BExXQZUBVZ6MISQPDW0Q7A1S7JXG" hidden="1">#REF!</definedName>
    <definedName name="BExXR1XUR4BNCZ2THUGMT7WEJOGG" hidden="1">#REF!</definedName>
    <definedName name="BExXR351A2CS6OSTU3GNCPSKXLT9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4C6DL4CQ8OKWKEE6X4ARIKX" hidden="1">#REF!</definedName>
    <definedName name="BExXR6L03B3DZEXNDX11FJUAC0RI" hidden="1">#REF!</definedName>
    <definedName name="BExXR6VT9KG2I8LNJBBV9791Z040" hidden="1">#REF!</definedName>
    <definedName name="BExXR8OKAVX7O70V5IYG2PRKXSTI" hidden="1">#REF!</definedName>
    <definedName name="BExXR8ZIS5L6TK0IE4G1FUSCMBPY" hidden="1">#REF!</definedName>
    <definedName name="BExXRA6I1W4XRV2CMOVEG30GJBHH" hidden="1">#REF!</definedName>
    <definedName name="BExXRA6N6XCLQM6XDV724ZIH6G93" hidden="1">#REF!</definedName>
    <definedName name="BExXRABYFL5MK1VU33INFGY4I76H" hidden="1">#REF!</definedName>
    <definedName name="BExXRABZ1CNKCG6K1MR6OUFHF7J9" hidden="1">#REF!</definedName>
    <definedName name="BExXRB8CCBUP0BFJ30C1NQ1ZE0CF" hidden="1">#REF!</definedName>
    <definedName name="BExXRBOFETC0OTJ6WY3VPMFH03VB" hidden="1">#REF!</definedName>
    <definedName name="BExXRD13K1S9Y3JGR7CXSONT7RJZ" hidden="1">#REF!</definedName>
    <definedName name="BExXRE889PABZK32113IBNJ9CMB4" hidden="1">#REF!</definedName>
    <definedName name="BExXRGMJT6JX5Y84J8RXXIXQZB0V" hidden="1">#REF!</definedName>
    <definedName name="BExXRI4JJNYIGFZ2ZE7NE6E8QV5O" hidden="1">#REF!</definedName>
    <definedName name="BExXRIFB4QQ87QIGA9AG0NXP577K" hidden="1">#REF!</definedName>
    <definedName name="BExXRIQ2JF2CVTRDQX2D9SPH7FTN" hidden="1">#REF!</definedName>
    <definedName name="BExXRN2GC8IV5S0VHUS7VMVL6RBQ" hidden="1">#REF!</definedName>
    <definedName name="BExXRO4A6VUH1F4XV8N1BRJ4896W" hidden="1">#REF!</definedName>
    <definedName name="BExXRO9N1SNJZGKD90P4K7FU1J0P" hidden="1">#REF!</definedName>
    <definedName name="BExXROV6G9PBUIM1SUD8HWSPIE2C" localSheetId="2" hidden="1">Cal [0]!YTD Retail sales [0]!vs #REF!</definedName>
    <definedName name="BExXROV6G9PBUIM1SUD8HWSPIE2C" localSheetId="9" hidden="1">#N/A</definedName>
    <definedName name="BExXROV6G9PBUIM1SUD8HWSPIE2C" localSheetId="5" hidden="1">Cal [0]!YTD Retail sales [0]!vs #REF!</definedName>
    <definedName name="BExXROV6G9PBUIM1SUD8HWSPIE2C" localSheetId="7" hidden="1">Cal [0]!YTD Retail sales [0]!vs #REF!</definedName>
    <definedName name="BExXROV6G9PBUIM1SUD8HWSPIE2C" hidden="1">Cal [0]!YTD Retail sales [0]!vs #REF!</definedName>
    <definedName name="BExXRQIMH1A7AX7239LAA061S4W5" hidden="1">#REF!</definedName>
    <definedName name="BExXRSWXJVEG38Q54R3PGGFEC27L" hidden="1">#REF!</definedName>
    <definedName name="BExXRV5QP3Z0KAQ1EQT9JYT2FV0L" hidden="1">#REF!</definedName>
    <definedName name="BExXRW23YT3REQPW26U4X7GKAILY" hidden="1">#REF!</definedName>
    <definedName name="BExXRZ20LZZCW8LVGDK0XETOTSAI" hidden="1">#REF!</definedName>
    <definedName name="BExXRZNM651EJ5HJPGKGTVYLAZQ1" hidden="1">#REF!</definedName>
    <definedName name="BExXS3P7CR7X64HW9Y2TS19HDBJI" hidden="1">#REF!</definedName>
    <definedName name="BExXS4LQB49Y6LZAY2VZTBEL6V5B" hidden="1">#REF!</definedName>
    <definedName name="BExXS5NE9F5HIPD0J4BPHDZIH4TG" hidden="1">#REF!</definedName>
    <definedName name="BExXS63O4OMWMNXXAODZQFSDG33N" hidden="1">#REF!</definedName>
    <definedName name="BExXSBN7SJTKONV4WLMH64YU294I" hidden="1">#REF!</definedName>
    <definedName name="BExXSBSJ8GRBHZ8NR1V476OS5GU2" hidden="1">#REF!</definedName>
    <definedName name="BExXSBSP1TOY051HSPEPM0AEIO2M" hidden="1">#REF!</definedName>
    <definedName name="BExXSC8RFK5D68FJD2HI4K66SA6I" hidden="1">#REF!</definedName>
    <definedName name="BExXSFJHIEAY13T4SXEG1INHH4Y5" hidden="1">#REF!</definedName>
    <definedName name="BExXSIJD3TLVFP565EBXG4L6ZUT1" hidden="1">#REF!</definedName>
    <definedName name="BExXSJL2U4U8R09TBZOW805H766Z" hidden="1">#REF!</definedName>
    <definedName name="BExXSJVZZ6K74ICBVBPGZ5Y76OGD" hidden="1">#REF!</definedName>
    <definedName name="BExXSKC3701KFHEM3LANMA8RQD5U" hidden="1">#REF!</definedName>
    <definedName name="BExXSKMV0M23ISE2DPRPNQZEITLO" hidden="1">#REF!</definedName>
    <definedName name="BExXSLJ87YOWXLQRJ7Y5LDSAQA8W" hidden="1">#REF!</definedName>
    <definedName name="BExXSM4USDJGR9R7O5YIM0MQE4KI" hidden="1">#REF!</definedName>
    <definedName name="BExXSMKY9SQ2RCUCLNAC6W87CLVU" hidden="1">#REF!</definedName>
    <definedName name="BExXSML4IB14KLXYWSAJ0RKAV7A1" hidden="1">#REF!</definedName>
    <definedName name="BExXSNHC88W4UMXEOIOOATJAIKZO" hidden="1">#REF!</definedName>
    <definedName name="BExXSP4RB34RUTTN36WVFTS8PXXH" hidden="1">#REF!</definedName>
    <definedName name="BExXSQMOXLZZD85MUK4YBXUHSHJ5" hidden="1">#REF!</definedName>
    <definedName name="BExXSR892YX979OS1PEG0EJV21QP" hidden="1">#REF!</definedName>
    <definedName name="BExXSR89CKL3GV2LJ3NUK6LTDYCP" hidden="1">#REF!</definedName>
    <definedName name="BExXSTBS08WIA9TLALV3UQ2Z3MRG" hidden="1">#REF!</definedName>
    <definedName name="BExXSTH4DG4A178CFCAHQ2ERWWP4" hidden="1">#REF!</definedName>
    <definedName name="BExXSVFCSB3X09LQ2AWUGRQR55Y5" hidden="1">#REF!</definedName>
    <definedName name="BExXSVQ2WOJJ73YEO8Q2FK60V4G8" hidden="1">#REF!</definedName>
    <definedName name="BExXSVVLGON71KLUWULHRSUAWAQW" hidden="1">#REF!</definedName>
    <definedName name="BExXT14CI4UWJSZA9CKA034S5458" hidden="1">#REF!</definedName>
    <definedName name="BExXT3D623FXG49VJO2DT8JS22FT" hidden="1">#REF!</definedName>
    <definedName name="BExXT9IFW5ANLYNE782BZS45NLBD" hidden="1">#REF!</definedName>
    <definedName name="BExXTA407HA0TA25VZISYD3SSBE7" hidden="1">#REF!</definedName>
    <definedName name="BExXTHLRNL82GN7KZY3TOLO508N7" hidden="1">#REF!</definedName>
    <definedName name="BExXTISVZ5R0WTUA5QAL4RH0D8GK" hidden="1">#REF!</definedName>
    <definedName name="BExXTJZXAXOTKRA2TTDU7HT4XUJQ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TADN4HARMS3WXMPAS43TXBL" hidden="1">#REF!</definedName>
    <definedName name="BExXTUMZO6OC708ZRAZ81NS3IY4B" hidden="1">#REF!</definedName>
    <definedName name="BExXTYJABYJDMXCHSGHR7GV9OWPV" hidden="1">#REF!</definedName>
    <definedName name="BExXTZKZ4CG92ZQLIRKEXXH9BFIR" hidden="1">#REF!</definedName>
    <definedName name="BExXU0XL8E7BNVR3EYVHKJI1EYO6" hidden="1">#REF!</definedName>
    <definedName name="BExXU3XI5EE3E0GB6EPZCTZ670IA" hidden="1">#REF!</definedName>
    <definedName name="BExXU4J2BM2964GD5UZHM752Q4NS" hidden="1">#REF!</definedName>
    <definedName name="BExXU4TUQRVI6EI94639E5SL2VF7" hidden="1">#REF!</definedName>
    <definedName name="BExXU6XDTT7RM93KILIDEYPA9XKF" hidden="1">#REF!</definedName>
    <definedName name="BExXU7TRSOR0SO172I8NQT4TKWSY" hidden="1">#REF!</definedName>
    <definedName name="BExXU8VLZA7WLPZ3RAQZGNERUD26" hidden="1">#REF!</definedName>
    <definedName name="BExXU9BPBDCU1KUVFDH39FORPXFA" hidden="1">#REF!</definedName>
    <definedName name="BExXUB9RSLSCNN5ETLXY72DAPZZM" hidden="1">#REF!</definedName>
    <definedName name="BExXUFRM82XQIN2T8KGLDQL1IBQW" hidden="1">#REF!</definedName>
    <definedName name="BExXUG7VABRNGN3TP5E7YNI8N6FJ" hidden="1">#REF!</definedName>
    <definedName name="BExXUQ99BBLX3XR8Y82JHQR36Y1G" hidden="1">#REF!</definedName>
    <definedName name="BExXUQEQBF6FI240ZGIF9YXZSRAU" hidden="1">#REF!</definedName>
    <definedName name="BExXUSCSC85KMU125F662LX3LASD" hidden="1">#REF!</definedName>
    <definedName name="BExXUTPDZMQYIP9WS2NV0MYX8K3V" hidden="1">#REF!</definedName>
    <definedName name="BExXUX03LTS7AG31UZ54I8Y8XZ4L" hidden="1">#REF!</definedName>
    <definedName name="BExXUX04GC71VOO0QG01P2CUS707" hidden="1">#REF!</definedName>
    <definedName name="BExXUYND6EJO7CJ5KRICV4O1JNWK" hidden="1">#REF!</definedName>
    <definedName name="BExXV1N9IXBNWP1O5IN3UOLRKGP8" hidden="1">#REF!</definedName>
    <definedName name="BExXV3G0SZR0IALO7XCI6KMNNG6Q" hidden="1">#REF!</definedName>
    <definedName name="BExXV5E1NC4RPD17I0TGBYYXGA2U" hidden="1">#REF!</definedName>
    <definedName name="BExXV6543QHNQXNXUPAJXRUV0HNG" hidden="1">#REF!</definedName>
    <definedName name="BExXV6FWG4H3S2QEUJZYIXILNGJ7" hidden="1">#REF!</definedName>
    <definedName name="BExXV7CABL3BUUVZGFYY6KRYG966" hidden="1">#REF!</definedName>
    <definedName name="BExXV9QJX2WF6I8TI5JOMPNAJJNR" hidden="1">#REF!</definedName>
    <definedName name="BExXVA1CYUWCLTT2WU4C1P3K56HL" hidden="1">#REF!</definedName>
    <definedName name="BExXVAMYR3VNFDG7C5EZNO7LMK3R" hidden="1">#REF!</definedName>
    <definedName name="BExXVCFOSKW0S63P5LUOQJ9L0H90" hidden="1">#REF!</definedName>
    <definedName name="BExXVCQHMGPS1BQXLX1DYCST98K7" hidden="1">#REF!</definedName>
    <definedName name="BExXVDMTHLCUP5YX9BMRVCA450XV" hidden="1">#REF!</definedName>
    <definedName name="BExXVDS5NYSMZAIEXL8PGJ4RY3FW" hidden="1">#REF!</definedName>
    <definedName name="BExXVEDQA6J1VZ1AYMSONETN0GTI" hidden="1">#REF!</definedName>
    <definedName name="BExXVG6MTZ65OC3GTIFSLNA348QC" hidden="1">#REF!</definedName>
    <definedName name="BExXVGS2028IMW5862H1EBGOWYVR" hidden="1">#REF!</definedName>
    <definedName name="BExXVGXK7WGR3ZWAJKQ4NR9SO56X" hidden="1">#REF!</definedName>
    <definedName name="BExXVJMMEBGR6WO269XEZSHM5AWE" hidden="1">#REF!</definedName>
    <definedName name="BExXVK87BMMO6LHKV0CFDNIQVIBS" hidden="1">#REF!</definedName>
    <definedName name="BExXVKZ9WXPGL6IVY6T61IDD771I" hidden="1">#REF!</definedName>
    <definedName name="BExXVL4L9FRTZY9KBWC80AOO2OF3" hidden="1">#REF!</definedName>
    <definedName name="BExXVRF6VKEF3S5LHGYIV3TAFQAR" hidden="1">#REF!</definedName>
    <definedName name="BExXVRPY6M518BI7JNBSWXVICB12" hidden="1">#REF!</definedName>
    <definedName name="BExXVUKEJB60VS7LYG5QHN8ULIW2" hidden="1">#REF!</definedName>
    <definedName name="BExXVUPV07FYJG1P853LO0XEICAL" hidden="1">#REF!</definedName>
    <definedName name="BExXVWIMHBB2OJAMSJJ4BOKY26T6" hidden="1">#REF!</definedName>
    <definedName name="BExXVYGRZEROTM5VFB53PQTZESSV" hidden="1">#REF!</definedName>
    <definedName name="BExXVZTAP5K0GI5ELR6BR7KW2MUO" hidden="1">#REF!</definedName>
    <definedName name="BExXVZYL3QAIHC8CJQ7OLPCEJ8LP" hidden="1">#REF!</definedName>
    <definedName name="BExXW0K72T1Y8K1I4VZT87UY9S2G" hidden="1">#REF!</definedName>
    <definedName name="BExXW1RBESZ0A45Z4TWWH8W0M4JQ" hidden="1">#REF!</definedName>
    <definedName name="BExXW27MMXHXUXX78SDTBE1JYTHT" hidden="1">#REF!</definedName>
    <definedName name="BExXW2YIM2MYBSHRIX0RP9D4PRMN" hidden="1">#REF!</definedName>
    <definedName name="BExXW3PJ9TKZPMF2IUA99KJ8ZJCR" hidden="1">#REF!</definedName>
    <definedName name="BExXW5NL9RUTK1KWW9BS78UH5E6B" hidden="1">#REF!</definedName>
    <definedName name="BExXW5YF0AVP0GC9HK5D3KR5SVS9" hidden="1">#REF!</definedName>
    <definedName name="BExXW8COEBUGY42CWIPINZPCEQZO" hidden="1">#REF!</definedName>
    <definedName name="BExXWBNE4KTFSXKVSRF6WX039WPB" hidden="1">#REF!</definedName>
    <definedName name="BExXWCEFL4QNDO1GF9Z6QDELHKQ8" hidden="1">#REF!</definedName>
    <definedName name="BExXWE705EOI7IY26ELYTXFIYRZD" hidden="1">#REF!</definedName>
    <definedName name="BExXWFP5AYE7EHYTJWBZSQ8PQ0YX" hidden="1">#REF!</definedName>
    <definedName name="BExXWFUFUFRPVY2GT2PYVD67MQTS" hidden="1">#REF!</definedName>
    <definedName name="BExXWHN6C4K4G1C91SR91ZGLPFPA" hidden="1">#REF!</definedName>
    <definedName name="BExXWMQLPC8UQM6QXYM9I27EZ8KO" hidden="1">#REF!</definedName>
    <definedName name="BExXWNXRFOYBQ51WYU7W3CKW6EQQ" hidden="1">#REF!</definedName>
    <definedName name="BExXWOJB9J1XR8O2EFKJ6WQ6GYDW" hidden="1">#REF!</definedName>
    <definedName name="BExXWOZEZP5SEP7A7BCXYZX5TJDW" hidden="1">#REF!</definedName>
    <definedName name="BExXWPQI5HMGXP4XJLKJGWW3OQST" hidden="1">#REF!</definedName>
    <definedName name="BExXWRJ893FMA6SEX88NFNWIZ3UY" hidden="1">#REF!</definedName>
    <definedName name="BExXWSL34NNK1L6T13OYNZWKE0Z0" hidden="1">#REF!</definedName>
    <definedName name="BExXWTS97LIL7IU95EAAAG5SC7E0" hidden="1">#REF!</definedName>
    <definedName name="BExXWVFIBQT8OY1O41FRFPFGXQHK" hidden="1">#REF!</definedName>
    <definedName name="BExXWWXHBZHA9J3N8K47F84X0M0L" hidden="1">#REF!</definedName>
    <definedName name="BExXX4F6KPXJTEIRL5ZMSQYL1Y8O" hidden="1">#REF!</definedName>
    <definedName name="BExXX6O1G9FYXMUA6EETU33MLUMI" hidden="1">#REF!</definedName>
    <definedName name="BExXX80OCH5I443FQKZPFKIK9OKQ" hidden="1">#REF!</definedName>
    <definedName name="BExXX8M911DIGEXRA6NV3QY7U48Y" hidden="1">#REF!</definedName>
    <definedName name="BExXX9TEHSEPOK77JJ9R4Z4L2VHG" hidden="1">#REF!</definedName>
    <definedName name="BExXXBBDIGEOX7ZC56FHZ3UFBTCG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IYEG2H6KL0FQHCMLWXD3F4Q" hidden="1">#REF!</definedName>
    <definedName name="BExXXJJYAZ0AP71QMTLQ62LEIFI3" hidden="1">#REF!</definedName>
    <definedName name="BExXXKWLM4D541BH6O8GOJMHFHMW" hidden="1">#REF!</definedName>
    <definedName name="BExXXLI6ISH26JDZTVGBVZDAVJ22" hidden="1">#REF!</definedName>
    <definedName name="BExXXNLPI79T2VEQ8NSYUSF2MBA4" hidden="1">#REF!</definedName>
    <definedName name="BExXXPPA1Q87XPI97X0OXCPBPDON" hidden="1">#REF!</definedName>
    <definedName name="BExXXUN7WA1K8LEB7NH8V8JC1G5Q" hidden="1">#REF!</definedName>
    <definedName name="BExXXVUDA98IZTQ6MANKU4MTTDVR" hidden="1">#REF!</definedName>
    <definedName name="BExXXZ529U1SK99DX4TF3GIHS4QZ" hidden="1">#REF!</definedName>
    <definedName name="BExXXZQNZY6IZI45DJXJK0MQZWA7" hidden="1">#REF!</definedName>
    <definedName name="BExXY01FKDWXFHTGG6CDKL6WRPBZ" hidden="1">#REF!</definedName>
    <definedName name="BExXY13AAM28AT9V9H7U70NO7MA9" hidden="1">#REF!</definedName>
    <definedName name="BExXY4ZDOJE1PY6WP30RMDD81V78" hidden="1">#REF!</definedName>
    <definedName name="BExXY5FN6CX8ATBFSBBZDK6TYAYI" hidden="1">#REF!</definedName>
    <definedName name="BExXY5QFG6QP94SFT3935OBM8Y4K" hidden="1">#REF!</definedName>
    <definedName name="BExXY7TYEBFXRYUYIFHTN65RJ8EW" hidden="1">#REF!</definedName>
    <definedName name="BExXY8QB5G9POJ98M3ZVDYQB5P0J" hidden="1">#REF!</definedName>
    <definedName name="BExXYA2YNN4HEP79HDJBDXUQE7RU" hidden="1">#REF!</definedName>
    <definedName name="BExXYB9YRGP6CF74T61L4LXH9MRC" hidden="1">#REF!</definedName>
    <definedName name="BExXYBVIIQNEV7OEHYVESJZ441IW" hidden="1">#REF!</definedName>
    <definedName name="BExXYBVJEBHZAULJTE5ZDB79B4HE" hidden="1">#REF!</definedName>
    <definedName name="BExXYDDGOOJKGDOJMPYZRADWZCZB" hidden="1">#REF!</definedName>
    <definedName name="BExXYKF40R37VW3PZU3LXQ4X6R92" hidden="1">#REF!</definedName>
    <definedName name="BExXYLBHANUXC5FCTDDTGOVD3GQS" hidden="1">#REF!</definedName>
    <definedName name="BExXYMNYAYH3WA2ZCFAYKZID9ZCI" hidden="1">#REF!</definedName>
    <definedName name="BExXYNVAAO7DH6N4B3NV77AH812F" hidden="1">#REF!</definedName>
    <definedName name="BExXYOGVB6KJCB3O8FQNKZHX79DL" hidden="1">#REF!</definedName>
    <definedName name="BExXYQPPFU8VZCO10WIMACFJEBFF" hidden="1">#REF!</definedName>
    <definedName name="BExXYT9BTWCJ3FKPR0LTSJM70G3T" hidden="1">#REF!</definedName>
    <definedName name="BExXYUWQ500OUAF1NA5BJEGYUJJX" hidden="1">#REF!</definedName>
    <definedName name="BExXYYI7Y1AJC37DR6WA0NEA38OC" hidden="1">#REF!</definedName>
    <definedName name="BExXYYT12SVN2VDMLVNV4P3ISD8T" hidden="1">#REF!</definedName>
    <definedName name="BExXZ0G9W2E4R9ISIK0FAB0QU5CP" hidden="1">#REF!</definedName>
    <definedName name="BExXZ11VDUZKI69XXYVH44LB0J9P" hidden="1">#REF!</definedName>
    <definedName name="BExXZ1CO8LI5QA8IS5O723IAEQLI" hidden="1">#REF!</definedName>
    <definedName name="BExXZ2900YB5UGYLQS4E2VNQBWPZ" hidden="1">#REF!</definedName>
    <definedName name="BExXZ2EIGOR2VFNO8924157JI9L8" hidden="1">#REF!</definedName>
    <definedName name="BExXZEDWUYH25UZMW2QU2RXFILJE" hidden="1">#REF!</definedName>
    <definedName name="BExXZEJELXWZN2GLT8WHSG0LKS3L" hidden="1">#REF!</definedName>
    <definedName name="BExXZEU6L3M1NAUKJ05PKTRBI83G" hidden="1">#REF!</definedName>
    <definedName name="BExXZFVV4YB42AZ3H1I40YG3JAPU" hidden="1">#REF!</definedName>
    <definedName name="BExXZHJ9T2JELF12CHHGD54J1B0C" hidden="1">#REF!</definedName>
    <definedName name="BExXZJMT64XJROEWCZMVEWSJ52UG" hidden="1">#REF!</definedName>
    <definedName name="BExXZNJ2X1TK2LRK5ZY3MX49H5T7" hidden="1">#REF!</definedName>
    <definedName name="BExXZNJ3M0JJWDOM658MX1VT28F4" hidden="1">#REF!</definedName>
    <definedName name="BExXZO4ODZP65HJBY4R50H143WR7" hidden="1">#REF!</definedName>
    <definedName name="BExXZOVPCEP495TQSON6PSRQ8XCY" hidden="1">#REF!</definedName>
    <definedName name="BExXZS0YAGBDITZ3S2BWOP470NWO" hidden="1">#REF!</definedName>
    <definedName name="BExXZS6FIG3AFWBOGBJ8EQL5FUBC" hidden="1">#REF!</definedName>
    <definedName name="BExXZSMH8XA7HYJC790PQV8EGCEQ" hidden="1">#REF!</definedName>
    <definedName name="BExXZX4CG4YWJJ7FH49QYWGBD401" hidden="1">#REF!</definedName>
    <definedName name="BExXZXKH7NBARQQAZM69Z57IH1MM" hidden="1">#REF!</definedName>
    <definedName name="BExXZYX3SJVBW4SAQQQMMN14JJDL" hidden="1">#REF!</definedName>
    <definedName name="BExY07WSDH5QEVM7BJXJK2ZRAI1O" hidden="1">#REF!</definedName>
    <definedName name="BExY0C3UBVC4M59JIRXVQ8OWAJC1" hidden="1">#REF!</definedName>
    <definedName name="BExY0C94Q8F4A9NET3RFQH8EG5YX" hidden="1">#REF!</definedName>
    <definedName name="BExY0DR3K2KHQ8NHMXA8UK0HDFHZ" hidden="1">#REF!</definedName>
    <definedName name="BExY0HCKI61YE6ZFRTNPNDUH6D3S" hidden="1">#REF!</definedName>
    <definedName name="BExY0IJPBNVFB1OMMBWSTL2RQXSE" hidden="1">#REF!</definedName>
    <definedName name="BExY0IUHFXX939R1H7UNIC6THSO4" hidden="1">#REF!</definedName>
    <definedName name="BExY0M575JVZD8R4U1T5HR6COTST" hidden="1">#REF!</definedName>
    <definedName name="BExY0M57DVFFYUFHZLF61J530NXO" hidden="1">#REF!</definedName>
    <definedName name="BExY0NCDQF06ZTHNAJRPY7AIIQG6" hidden="1">#REF!</definedName>
    <definedName name="BExY0OE8GFHMLLTEAFIOQTOPEVPB" hidden="1">#REF!</definedName>
    <definedName name="BExY0OJHW85S0VKBA8T4HTYPYBOS" hidden="1">#REF!</definedName>
    <definedName name="BExY0OUC8B170MCLPVGU7S0J6E9Q" hidden="1">#REF!</definedName>
    <definedName name="BExY0PW4AXYL8VCSEFF31J9IOJWB" hidden="1">#REF!</definedName>
    <definedName name="BExY0S4ZUDSEWJOFN3G2ZHMD8BB5" hidden="1">#REF!</definedName>
    <definedName name="BExY0T1E034D7XAXNC6F7540LLIE" hidden="1">#REF!</definedName>
    <definedName name="BExY0TMZGTANXLUOFP77LZ177R40" hidden="1">#REF!</definedName>
    <definedName name="BExY0V4WI00UVAN2AC1RNWR1LJ2Z" hidden="1">#REF!</definedName>
    <definedName name="BExY0XJ7MJL47F4HEX8IZP410P3L" hidden="1">#REF!</definedName>
    <definedName name="BExY0XTZLHN49J2JH94BYTKBJLT3" hidden="1">#REF!</definedName>
    <definedName name="BExY0ZH9FVQ5E5MY30FEHLZKLOS5" hidden="1">#REF!</definedName>
    <definedName name="BExY10J434CJD34IP7KVF2OVTUSX" hidden="1">#REF!</definedName>
    <definedName name="BExY11FH9TXHERUYGG8FE50U7H7J" hidden="1">#REF!</definedName>
    <definedName name="BExY11FHK2MJYAR4YZPIX7RXZHKH" hidden="1">#REF!</definedName>
    <definedName name="BExY11Q9L5H2VZTJK4801FSFZQIQ" hidden="1">#REF!</definedName>
    <definedName name="BExY16IVZKNY9YAHJ9ZKSK22LDB5" hidden="1">#REF!</definedName>
    <definedName name="BExY180UKNW5NIAWD6ZUYTFEH8QS" hidden="1">#REF!</definedName>
    <definedName name="BExY192J8S82J8ENCT7WTANAXUWI" hidden="1">#REF!</definedName>
    <definedName name="BExY19TLU39CK4HWD4BXC7MJ24V7" hidden="1">#REF!</definedName>
    <definedName name="BExY1CTHSYG7K1Z3Q4YUZY8I3RO8" hidden="1">#REF!</definedName>
    <definedName name="BExY1DPTV4LSY9MEOUGXF8X052NA" hidden="1">#REF!</definedName>
    <definedName name="BExY1GK9ELBEKDD7O6HR6DUO8YGO" hidden="1">#REF!</definedName>
    <definedName name="BExY1HBAW7N434LTW797KZI7DVN3" hidden="1">#REF!</definedName>
    <definedName name="BExY1HBAXA25XIQCOSZ4OTDKA8DZ" hidden="1">#REF!</definedName>
    <definedName name="BExY1KLZXHWZBHA2YO3XZF6EM07P" hidden="1">#REF!</definedName>
    <definedName name="BExY1M3YA9LCFA17M9OD2REM1EYU" hidden="1">#REF!</definedName>
    <definedName name="BExY1NLX60W28NMI4W1JKK9A800J" hidden="1">#REF!</definedName>
    <definedName name="BExY1NWOXXFV9GGZ3PX444LZ8TVX" hidden="1">#REF!</definedName>
    <definedName name="BExY1TWJ1BULGOWJFVXZ0G5GC9RM" hidden="1">#REF!</definedName>
    <definedName name="BExY1UCL0RND63LLSM9X5SFRG117" hidden="1">#REF!</definedName>
    <definedName name="BExY1USW1N027VXKFIFVEOZLZMZE" hidden="1">#REF!</definedName>
    <definedName name="BExY1UY6MEI0STKVBYXA1WZRY7AW" hidden="1">#REF!</definedName>
    <definedName name="BExY1WAT3937L08HLHIRQHMP2A3H" hidden="1">#REF!</definedName>
    <definedName name="BExY1WG4IJ074UOOW7EKE1JDO0CV" hidden="1">#REF!</definedName>
    <definedName name="BExY1XHYPRJNZ77VMX459Q1ICVF2" hidden="1">#REF!</definedName>
    <definedName name="BExY1XY39LD0V9QWNSGQ7E7SFUH2" hidden="1">#REF!</definedName>
    <definedName name="BExY1YEBOSLMID7LURP8QB46AI91" hidden="1">#REF!</definedName>
    <definedName name="BExY21UD0PXODWV8J9ELVV9DK6TK" hidden="1">#REF!</definedName>
    <definedName name="BExY21ZUR2BM3ELSPSQKZROQKUD7" hidden="1">#REF!</definedName>
    <definedName name="BExY22AME26LY1UJVNBM097S3AJA" hidden="1">#REF!</definedName>
    <definedName name="BExY243D7HFWSCHZ2418TKSYTR6Y" hidden="1">#REF!</definedName>
    <definedName name="BExY266WOTH5JFQGECAZDY1Y293V" hidden="1">#REF!</definedName>
    <definedName name="BExY2BFL6B1KAFYG1437CVW6T7F8" hidden="1">#REF!</definedName>
    <definedName name="BExY2BFMO2PZ49U2ABFIMJ3IICYD" hidden="1">#REF!</definedName>
    <definedName name="BExY2FHCB6SZX3QZ0ETYKSZUNTT2" hidden="1">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IXBR1SGYZH08T7QHKEFS8HA" hidden="1">#REF!</definedName>
    <definedName name="BExY2JDFR8XKKLIGEAFVYBYEV82Z" hidden="1">#REF!</definedName>
    <definedName name="BExY2JZ6UAJ92ZE57A7S1PEEHFWZ" hidden="1">#REF!</definedName>
    <definedName name="BExY2PIOUMMJBHODTE06V1S60O7O" hidden="1">#REF!</definedName>
    <definedName name="BExY2PTIY69F04Q96X93DZL6VDIV" hidden="1">#REF!</definedName>
    <definedName name="BExY2Q4B5FUDA5VU4VRUHX327QN0" hidden="1">#REF!</definedName>
    <definedName name="BExY2R0OKH0IIFYMTI7J5H1I6N5Q" hidden="1">#REF!</definedName>
    <definedName name="BExY2TF03B7AAS5MOICWMBYW434M" hidden="1">#REF!</definedName>
    <definedName name="BExY2UM5D0S8TI5254ZEH2H1JTG9" hidden="1">#REF!</definedName>
    <definedName name="BExY317JI5HWOVSNFY2GMCYW16QT" hidden="1">#REF!</definedName>
    <definedName name="BExY38JRRN4H7QO4ZV1ADB1ZVHDC" hidden="1">#REF!</definedName>
    <definedName name="BExY38JSAUGB7SI7XDBLVWB9HME0" hidden="1">#REF!</definedName>
    <definedName name="BExY38UKKVX88SMWADBQN5QNDSFC" hidden="1">#REF!</definedName>
    <definedName name="BExY3BJP7FAEOVDUVKUGTUJOOQJC" hidden="1">#REF!</definedName>
    <definedName name="BExY3CLIQC5QX3XG085F2NXAKK45" hidden="1">#REF!</definedName>
    <definedName name="BExY3EZU7WA2LZPHLRB6JTE914XX" hidden="1">#REF!</definedName>
    <definedName name="BExY3FQQ1A2L3OCG0FHH3MRB55A4" hidden="1">#REF!</definedName>
    <definedName name="BExY3HOSK7YI364K15OX70AVR6F1" hidden="1">#REF!</definedName>
    <definedName name="BExY3HOZJEE77PKRR5PXPG8T65WI" hidden="1">#REF!</definedName>
    <definedName name="BExY3MC2V97C63OPPEHIOIZ0LPMB" hidden="1">#REF!</definedName>
    <definedName name="BExY3MXPOMPLS5X8WN91FTWGNPCV" hidden="1">#REF!</definedName>
    <definedName name="BExY3N8HWJDA9EZBC5FY80JSY0US" hidden="1">#REF!</definedName>
    <definedName name="BExY3QZFGFSE3XI29BHO93GB1YMO" hidden="1">#REF!</definedName>
    <definedName name="BExY3T89AUR83SOAZZ3OMDEJDQ39" hidden="1">#REF!</definedName>
    <definedName name="BExY3TZ5UWOFQDPBC6PE1555CROR" hidden="1">#REF!</definedName>
    <definedName name="BExY3UKXPWJKPTNLEXFNJYIWN4V6" hidden="1">#REF!</definedName>
    <definedName name="BExY3XFAY5IW0S4EMF8YJSSMOWHW" hidden="1">#REF!</definedName>
    <definedName name="BExY3Z81MVSOWNEQIKR6MJXZZCG2" hidden="1">#REF!</definedName>
    <definedName name="BExY3ZIVF4C2U6965KZXG8N5HQC2" hidden="1">#REF!</definedName>
    <definedName name="BExY3ZZ4TQO8WD1ENHLJ7VMD02A9" hidden="1">#REF!</definedName>
    <definedName name="BExY40Q0GIBV8KZAJSJPHWKI52Z2" hidden="1">#REF!</definedName>
    <definedName name="BExY40VI1QCZYC673DD9GECX7ZKK" hidden="1">#REF!</definedName>
    <definedName name="BExY410TMJYAZ5K3807JI1ZRE3LM" hidden="1">#REF!</definedName>
    <definedName name="BExY43F4GN5GFHKMAPN57URDW67U" hidden="1">#REF!</definedName>
    <definedName name="BExY45TG0RGU8L2IJ9YHZYMC0OLP" hidden="1">#REF!</definedName>
    <definedName name="BExY48IK4B7R5X1NM54MZCUHUBRE" hidden="1">#REF!</definedName>
    <definedName name="BExY49V5NVJVNAG20HCE7KX4PRNV" hidden="1">#REF!</definedName>
    <definedName name="BExY4IELCBDXBRRHWYPBVEIL3PE1" hidden="1">#REF!</definedName>
    <definedName name="BExY4JGA5K1EOZPDVHNMXSMTHSMJ" hidden="1">#REF!</definedName>
    <definedName name="BExY4KY8WEOLD549ZKW662YE2INP" hidden="1">#REF!</definedName>
    <definedName name="BExY4MG771JQ84EMIVB6HQGGHZY7" hidden="1">#REF!</definedName>
    <definedName name="BExY4NI0T5NF9ZJ3XWNNEDHA6C23" hidden="1">#REF!</definedName>
    <definedName name="BExY4PWCSFB8P3J3TBQB2MD67263" hidden="1">#REF!</definedName>
    <definedName name="BExY4RZW3KK11JLYBA4DWZ92M6LQ" hidden="1">#REF!</definedName>
    <definedName name="BExY4SANBMRQ48ALIJ29FH3Z0CV0" hidden="1">#REF!</definedName>
    <definedName name="BExY4SLGV4BRAP5TIW7TADPDSSIV" hidden="1">#REF!</definedName>
    <definedName name="BExY4V53ZMWTE9HF8013LWZL0652" hidden="1">#REF!</definedName>
    <definedName name="BExY4W1GCOSH3P7XSPLSAV4IGEQ7" hidden="1">#REF!</definedName>
    <definedName name="BExY4W6Y4QLVB63G3EKELOELE5KW" hidden="1">#REF!</definedName>
    <definedName name="BExY4XOVTTNVZ577RLIEC7NZQFIX" hidden="1">#REF!</definedName>
    <definedName name="BExY50JAF5CG01GTHAUS7I4ZLUDC" hidden="1">#REF!</definedName>
    <definedName name="BExY50U2HXNM9T2ZDPZR5PWFMU41" hidden="1">#REF!</definedName>
    <definedName name="BExY50U2IKP9QKW5YWH8JIKNXI15" hidden="1">#REF!</definedName>
    <definedName name="BExY51QGNMZFKQ7U6H45BVS6GAR7" hidden="1">#REF!</definedName>
    <definedName name="BExY53J6CQI6WJDUJ4U14JEXBD9S" hidden="1">#REF!</definedName>
    <definedName name="BExY53J7EXFEOFTRNAHLK7IH3ACB" hidden="1">#REF!</definedName>
    <definedName name="BExY54L1IBPNSFSGE6B2UGI3TM9G" hidden="1">#REF!</definedName>
    <definedName name="BExY54VSHMXWGTQMYKHBLJK7LK7Y" hidden="1">#REF!</definedName>
    <definedName name="BExY5515SJTJS3VM80M3YYR0WF37" hidden="1">#REF!</definedName>
    <definedName name="BExY5515WE39FQ3EG5QHG67V9C0O" hidden="1">#REF!</definedName>
    <definedName name="BExY5986WNAD8NFCPXC9TVLBU4FG" hidden="1">#REF!</definedName>
    <definedName name="BExY5A4L0UUCYD4R0Y3QXJTJCP0Y" hidden="1">#REF!</definedName>
    <definedName name="BExY5DF9MS25IFNWGJ1YAS5MDN8R" hidden="1">#REF!</definedName>
    <definedName name="BExY5EH3SB3W4SKQD9AQBAUQPD5W" hidden="1">#REF!</definedName>
    <definedName name="BExY5ERVGL3UM2MGT8LJ0XPKTZEK" hidden="1">#REF!</definedName>
    <definedName name="BExY5EX6NJFK8W754ZVZDN5DS04K" hidden="1">#REF!</definedName>
    <definedName name="BExY5F2O96UBUHUZHU7T6OVXK7KE" hidden="1">#REF!</definedName>
    <definedName name="BExY5HBJFM3FR9U62TQPO8DTMDX4" hidden="1">#REF!</definedName>
    <definedName name="BExY5KM63Z7D6YOV6OQRMNY2FHJ8" hidden="1">#REF!</definedName>
    <definedName name="BExY5PPN9UAS80EML8WYM1INAGDD" hidden="1">#REF!</definedName>
    <definedName name="BExY5S3XD1NJT109CV54IFOHVLQ6" hidden="1">#REF!</definedName>
    <definedName name="BExY5T0B4O0KRC66J7DVWOIKLMFD" hidden="1">#REF!</definedName>
    <definedName name="BExY5ZWH1HM2W7RINLDF8MX821L6" hidden="1">#REF!</definedName>
    <definedName name="BExY64P4ZTAI5Z9RBMJMSKI4HUGL" hidden="1">#REF!</definedName>
    <definedName name="BExY696Y4CJGTEYUPPGIJ5RV5TO2" hidden="1">#REF!</definedName>
    <definedName name="BExY6DOSU2EC9B5H4Z4ATNI2KEGK" hidden="1">#REF!</definedName>
    <definedName name="BExY6KVS1MMZ2R34PGEFR2BMTU9W" hidden="1">#REF!</definedName>
    <definedName name="BExY6NKVBY18JNXMZUPT1IKRW2LO" hidden="1">#REF!</definedName>
    <definedName name="BExY6Q9YY7LW745GP7CYOGGSPHGE" hidden="1">#REF!</definedName>
    <definedName name="BExY6WVBPU9O5S9EXQ7FQGNSBGIL" hidden="1">#REF!</definedName>
    <definedName name="BExZI8W69PLSMVCN624T5CL3KLJ2" hidden="1">#REF!</definedName>
    <definedName name="BExZIA3C8LKJTEH3MKQ57KJH5TA2" hidden="1">#REF!</definedName>
    <definedName name="BExZIGZHPF1JPKFSQONY5CDJHVEE" hidden="1">#REF!</definedName>
    <definedName name="BExZIIHH3QNQE3GFMHEE4UMHY6WQ" hidden="1">#REF!</definedName>
    <definedName name="BExZIRH4R5XL626E8JAZKI9Q9HUE" hidden="1">#REF!</definedName>
    <definedName name="BExZIX6536K07WX5WIUDP1HIBWNM" hidden="1">#REF!</definedName>
    <definedName name="BExZIYO22G5UXOB42GDLYGVRJ6U7" hidden="1">#REF!</definedName>
    <definedName name="BExZJ30G94X6SXMPCY9CNX7PFFG0" hidden="1">#REF!</definedName>
    <definedName name="BExZJ7I9T8XU4MZRKJ1VVU76V2LZ" hidden="1">#REF!</definedName>
    <definedName name="BExZJCAWSKWA70AJCL3N98I9Z75W" hidden="1">#REF!</definedName>
    <definedName name="BExZJILIKW9IE24AAKOFFAXZOJPP" hidden="1">#REF!</definedName>
    <definedName name="BExZJM1OMX6WUJKN6K2VQP1OQZ3I" hidden="1">#REF!</definedName>
    <definedName name="BExZJMY170JCUU1RWASNZ1HJPRTA" hidden="1">#REF!</definedName>
    <definedName name="BExZJNUDR3X43SSCKOLOS2V8L1VB" hidden="1">#REF!</definedName>
    <definedName name="BExZJNUED32YOEQTOE57KRVJ242Q" hidden="1">#REF!</definedName>
    <definedName name="BExZJOQR77H0P4SUKVYACDCFBBXO" hidden="1">#REF!</definedName>
    <definedName name="BExZJQUAWFORRUY8H17ZNEPYB7GK" hidden="1">#REF!</definedName>
    <definedName name="BExZJS6RG34ODDY9HMZ0O34MEMSB" hidden="1">#REF!</definedName>
    <definedName name="BExZJSN18KR6PHC7P2WFNZAT3EC5" hidden="1">#REF!</definedName>
    <definedName name="BExZJUFR8RO7B3ZRQZF123582X7C" hidden="1">#REF!</definedName>
    <definedName name="BExZJUQKMX94FMH7ZQLE3LPSZK23" hidden="1">#REF!</definedName>
    <definedName name="BExZJV6NFLCTBEDQ97W4I6WA8WEV" hidden="1">#REF!</definedName>
    <definedName name="BExZJVC594YQXPR48X18O6S9XR3S" hidden="1">#REF!</definedName>
    <definedName name="BExZJY6KN1Y7GHF8NLZHKHK5JN14" hidden="1">#REF!</definedName>
    <definedName name="BExZJYMTCA7W4GLIUTO76E75I9DQ" hidden="1">#REF!</definedName>
    <definedName name="BExZJZJ7USEKTIZPXHCJT7I09J0K" hidden="1">#REF!</definedName>
    <definedName name="BExZJZOILYD39XFWGTMM8K47XEXG" hidden="1">#REF!</definedName>
    <definedName name="BExZK0FK8WPPK6YZEEE984K2VV15" hidden="1">#REF!</definedName>
    <definedName name="BExZK28BLJAVGTCU0NCBU58N28XZ" hidden="1">#REF!</definedName>
    <definedName name="BExZK34NR4BAD7HJAP7SQ926UQP3" hidden="1">#REF!</definedName>
    <definedName name="BExZK3FGPHH5H771U7D5XY7XBS6E" hidden="1">#REF!</definedName>
    <definedName name="BExZK4XEJ9HL7OPF83KJ3BZHPX0U" hidden="1">#REF!</definedName>
    <definedName name="BExZK52Q2DO27UVD8C405VEKPNP8" hidden="1">#REF!</definedName>
    <definedName name="BExZK7RUGT741EIEL4FUXO6Q5P42" hidden="1">#REF!</definedName>
    <definedName name="BExZK94GTE6NHWCAYMUGTLFU45TV" hidden="1">#REF!</definedName>
    <definedName name="BExZK9F9S6NCXN3PM6QB0U5AEXQD" hidden="1">#REF!</definedName>
    <definedName name="BExZKCPZ86Y0W6U5IZ5JT1MWU5RZ" hidden="1">#REF!</definedName>
    <definedName name="BExZKDGTCC5Q4NICH5KSMLX5DWTI" hidden="1">#REF!</definedName>
    <definedName name="BExZKHYORG3O8C772XPFHM1N8T80" hidden="1">#REF!</definedName>
    <definedName name="BExZKIPKXUEWMCQHYO45Y2N3GIK7" hidden="1">#REF!</definedName>
    <definedName name="BExZKJRF2IRR57DG9CLC7MSHWNNN" hidden="1">#REF!</definedName>
    <definedName name="BExZKK7OFV1HPTCVRHSTZUM9Q5QD" hidden="1">#REF!</definedName>
    <definedName name="BExZKO3Z8BVDF38U3IPK1QZEJITO" hidden="1">#REF!</definedName>
    <definedName name="BExZKQSX9CDXXDES1WUQPLWMZ9EZ" hidden="1">#REF!</definedName>
    <definedName name="BExZKT7CI0CPQ7KQF9AIH4YZJ96C" hidden="1">#REF!</definedName>
    <definedName name="BExZKTCQ5ARA07TY7OTF7QH8YP93" hidden="1">#REF!</definedName>
    <definedName name="BExZKV052SY0ECUC48CMY9W9F50K" hidden="1">#REF!</definedName>
    <definedName name="BExZKV5GYXO0X760SBD9TWTIQHGI" hidden="1">#REF!</definedName>
    <definedName name="BExZKW1RXUGRFJPDACKB2526H1ND" hidden="1">#REF!</definedName>
    <definedName name="BExZKXE9I747J6UKQRQOA4HIBAKY" hidden="1">#REF!</definedName>
    <definedName name="BExZKZ76RLH8HIFGFQ017M605NX1" hidden="1">#REF!</definedName>
    <definedName name="BExZL0E4P41BFA2GKRKP1YQRZ3SQ" hidden="1">#REF!</definedName>
    <definedName name="BExZL1AP0JSES10IEJVD1AUIRIFE" hidden="1">#REF!</definedName>
    <definedName name="BExZL1QSZGTKCW6XPBF3Z6RGBYSN" hidden="1">#REF!</definedName>
    <definedName name="BExZL3OV0HGIXKLNFQBAOUDUP6TZ" hidden="1">#REF!</definedName>
    <definedName name="BExZL51HDX80B8SHN64U6I58BFNK" hidden="1">#REF!</definedName>
    <definedName name="BExZL5N2JJX2YSYGKZ5J7ZNUHI9G" hidden="1">#REF!</definedName>
    <definedName name="BExZL6E4L8AXH1KPH59WKF1YBAKS" hidden="1">#REF!</definedName>
    <definedName name="BExZL6E4YVXRUN7ZGF2BIGIXFR8K" hidden="1">#REF!</definedName>
    <definedName name="BExZL6JGEL718181XVUHI7P7AQQM" hidden="1">#REF!</definedName>
    <definedName name="BExZL6ZJF5J02PSQ7NRD0LYTJ78G" hidden="1">#REF!</definedName>
    <definedName name="BExZL7L42V2CTQRQTS8B7HKGHAR5" hidden="1">#REF!</definedName>
    <definedName name="BExZL7L4YFV6IXAH1F6C1S5RF70T" hidden="1">#REF!</definedName>
    <definedName name="BExZLAA7JD75QN0PZ6YM78VVK827" hidden="1">#REF!</definedName>
    <definedName name="BExZLB19QLATC79XE5209ZP5PUR3" hidden="1">#REF!</definedName>
    <definedName name="BExZLCU19EN6ZRC61PM1Q0O9U5IJ" hidden="1">#REF!</definedName>
    <definedName name="BExZLGVLMKTPFXG42QYT0PO81G7F" hidden="1">#REF!</definedName>
    <definedName name="BExZLH13UMPVB4C7P78364LZ5BKQ" hidden="1">#REF!</definedName>
    <definedName name="BExZLKBSP3795EEGIFNBAMZDYGFH" hidden="1">#REF!</definedName>
    <definedName name="BExZLKMK7LRK14S09WLMH7MXSQXM" hidden="1">#REF!</definedName>
    <definedName name="BExZLOO3STPQKBHP5KYJYWADRZ89" hidden="1">#REF!</definedName>
    <definedName name="BExZLOYWJALQAC7G8HWZYICJVXUR" hidden="1">#REF!</definedName>
    <definedName name="BExZLQMCPLW0K1HNKCA7ZIQ5SJVY" hidden="1">#REF!</definedName>
    <definedName name="BExZLUNWSYQ9KQ3AKHXKO6G3OKD0" hidden="1">#REF!</definedName>
    <definedName name="BExZLV9HTH3W5DN9Y4T893K4EDLV" hidden="1">#REF!</definedName>
    <definedName name="BExZLXYLS470IFSTFGJ821P325QV" hidden="1">#REF!</definedName>
    <definedName name="BExZM2GGSPRXCQU4W4STYSYKBSGH" hidden="1">#REF!</definedName>
    <definedName name="BExZM4PG9VJ4XYHSKETZYTERM3Y9" hidden="1">#REF!</definedName>
    <definedName name="BExZM7EENHAB5DSHPFXOTWCAXECR" hidden="1">#REF!</definedName>
    <definedName name="BExZM7JVLG0W8EG5RBU915U3SKBY" hidden="1">#REF!</definedName>
    <definedName name="BExZM85FOVUFF110XMQ9O2ODSJUK" hidden="1">#REF!</definedName>
    <definedName name="BExZM9NEPRHXX7PZIHB1X9NMZZGF" hidden="1">#REF!</definedName>
    <definedName name="BExZMAULCC2PE377XOECAC824QFJ" hidden="1">#REF!</definedName>
    <definedName name="BExZMF1MMTZ1TA14PZ8ASSU2CBSP" hidden="1">#REF!</definedName>
    <definedName name="BExZMF6WR5ZJKLQ8HZ66EQ0HQY8G" hidden="1">#REF!</definedName>
    <definedName name="BExZMJU89Q94Z89A0Z2HZASFO8IZ" hidden="1">#REF!</definedName>
    <definedName name="BExZMK50K72ZTSH5OOPIU6YRPSRW" hidden="1">#REF!</definedName>
    <definedName name="BExZMKL5YQZD7F0FUCSVFGLPFK52" hidden="1">#REF!</definedName>
    <definedName name="BExZMLC7GL01C15RK34RTEP3Z2Z6" hidden="1">#REF!</definedName>
    <definedName name="BExZMOC3VNZALJM71X2T6FV91GTB" hidden="1">#REF!</definedName>
    <definedName name="BExZMVTUEHMFPV39EYQYS1526AH8" hidden="1">#REF!</definedName>
    <definedName name="BExZMXH39OB0I43XEL3K11U3G9PM" hidden="1">#REF!</definedName>
    <definedName name="BExZMZ4J6T9ZWA1P5FZ62DFKKD9U" hidden="1">#REF!</definedName>
    <definedName name="BExZMZQ3RBKDHT5GLFNLS52OSJA0" hidden="1">#REF!</definedName>
    <definedName name="BExZN2F7Y2J2L2LN5WZRG949MS4A" hidden="1">#REF!</definedName>
    <definedName name="BExZN7YQDCBX0M3OGJ2ZMZQWU8YA" hidden="1">#REF!</definedName>
    <definedName name="BExZN847WUWKRYTZWG9TCQZJS3OL" hidden="1">#REF!</definedName>
    <definedName name="BExZNATCM65PIM31G9HX7EJNJAVP" hidden="1">#REF!</definedName>
    <definedName name="BExZNBEWCDNO56AIW5SMXIX4L11T" hidden="1">#REF!</definedName>
    <definedName name="BExZNBPPNJOHU59CF5JA3F1AZNPD" hidden="1">#REF!</definedName>
    <definedName name="BExZNE40EFN2F0SA3DOLF0GI6KPX" hidden="1">#REF!</definedName>
    <definedName name="BExZNG7J7NOBOZ3JQG6RAO3NVRJF" hidden="1">#REF!</definedName>
    <definedName name="BExZNH3VISFF4NQI11BZDP5IQ7VG" hidden="1">#REF!</definedName>
    <definedName name="BExZNH3WMOTXMRG0II6Y1WV6FMCW" hidden="1">#REF!</definedName>
    <definedName name="BExZNJYCFYVMAOI62GB2BABK1ELE" hidden="1">#REF!</definedName>
    <definedName name="BExZNKPEJCOYIN3HO4MTGQKRUBGU" hidden="1">#REF!</definedName>
    <definedName name="BExZNRLIR5F3XF8BRNQOARS3L201" hidden="1">#REF!</definedName>
    <definedName name="BExZNT8T7B10VDHR3FJ7YITK0B76" hidden="1">#REF!</definedName>
    <definedName name="BExZNV707LIU6Z5H6QI6H67LHTI1" hidden="1">#REF!</definedName>
    <definedName name="BExZNVCBKB930QQ9QW7KSGOZ0V1M" hidden="1">#REF!</definedName>
    <definedName name="BExZNVSLNWBKR8T6HUJ0I4FO973H" hidden="1">#REF!</definedName>
    <definedName name="BExZNW8QJ18X0RSGFDWAE9ZSDX39" hidden="1">#REF!</definedName>
    <definedName name="BExZNWUAHZQ5TF9454I29R64GFXL" hidden="1">#REF!</definedName>
    <definedName name="BExZNXLC1BIBU6C80U90CSATDHSC" hidden="1">#REF!</definedName>
    <definedName name="BExZNZDWRS6Q40L8OCWFEIVI0A1O" hidden="1">#REF!</definedName>
    <definedName name="BExZO4MUKQB14M9IZVE59OTPDZAX" hidden="1">#REF!</definedName>
    <definedName name="BExZO82Y4PP1UYPKTKWEXA2F4SKO" hidden="1">#REF!</definedName>
    <definedName name="BExZO9A3OGA8F087GPOUZVZGW2JT" hidden="1">#REF!</definedName>
    <definedName name="BExZOB85XD4U0UYDGCFWY50WL5QA" hidden="1">#REF!</definedName>
    <definedName name="BExZOBO9NYLGVJQ31LVQ9XS2ZT4N" hidden="1">#REF!</definedName>
    <definedName name="BExZOETNB1CJ3Y2RKLI1ZK0S8Z6H" hidden="1">#REF!</definedName>
    <definedName name="BExZOGMERI8852GZOWSBH9P04GFW" hidden="1">#REF!</definedName>
    <definedName name="BExZOIKFIV1UOUAWGL36XTQC825Z" hidden="1">#REF!</definedName>
    <definedName name="BExZOL9K1RUXBTLZ6FJ65BIE9G5R" hidden="1">#REF!</definedName>
    <definedName name="BExZOLV4T3YLBWD9NQS3HELGWTE6" hidden="1">#REF!</definedName>
    <definedName name="BExZOND33QU1A2M2C8NGZ0DKR66K" hidden="1">#REF!</definedName>
    <definedName name="BExZOO9FT67WL0E0A0F6A3XB3641" hidden="1">#REF!</definedName>
    <definedName name="BExZOQIGP44BXA6O80KUKUI0LWJP" hidden="1">#REF!</definedName>
    <definedName name="BExZOREMVSK4E5VSWM838KHUB8AI" hidden="1">#REF!</definedName>
    <definedName name="BExZOSB5Z298WMIWPAFK0I9ZMM1H" hidden="1">#REF!</definedName>
    <definedName name="BExZOSWSBD8TVJQDPBRHU8TEZZI6" hidden="1">#REF!</definedName>
    <definedName name="BExZOVR745T5P1KS9NV2PXZPZVRG" hidden="1">#REF!</definedName>
    <definedName name="BExZOW7BAJNQWZSXQB1D5RCMLTTW" hidden="1">#REF!</definedName>
    <definedName name="BExZOY5J9M8F2DHWVG3C9ACGFZ9P" hidden="1">#REF!</definedName>
    <definedName name="BExZOZ1UHWZK2J9TNUE1GADVDF2P" hidden="1">#REF!</definedName>
    <definedName name="BExZOZSWGLSY2XYVRIS6VSNJDSGD" hidden="1">#REF!</definedName>
    <definedName name="BExZP1G81Q70HH22Z3EO5AQBU9SP" hidden="1">#REF!</definedName>
    <definedName name="BExZP3P77D6X14LQX67OAQOWISHK" hidden="1">#REF!</definedName>
    <definedName name="BExZP5SQSYU41MTL8XB05FYXSHHP" hidden="1">#REF!</definedName>
    <definedName name="BExZP6UDR7JXVJ0OXAYZ7QUHRP1O" hidden="1">#REF!</definedName>
    <definedName name="BExZP7AIJKLM6C6CSUIIFAHFBNX2" hidden="1">#REF!</definedName>
    <definedName name="BExZP86W0QKI13HC8Y4HZCLCAJDA" hidden="1">#REF!</definedName>
    <definedName name="BExZPBN0Y0D045798BXCIT299H8E" hidden="1">#REF!</definedName>
    <definedName name="BExZPBN27O5J4KUZ24XC0NC7HIV5" hidden="1">#REF!</definedName>
    <definedName name="BExZPEC4R3PH5NZX58OQBNK6IKX7" hidden="1">#REF!</definedName>
    <definedName name="BExZPH1A7ASDW6DJTMVOV3LRHQNV" hidden="1">#REF!</definedName>
    <definedName name="BExZPL2UC5EGCLV8YX9X0LKSV9Y2" hidden="1">#REF!</definedName>
    <definedName name="BExZPOTS0J43UMZGH4P2Q10RBVOG" hidden="1">#REF!</definedName>
    <definedName name="BExZPQ0XY507N8FJMVPKCTK8HC9H" hidden="1">#REF!</definedName>
    <definedName name="BExZPQ0YIEP1259AKKZT9OY13ZQQ" hidden="1">#REF!</definedName>
    <definedName name="BExZQ328CXPWMY2DCY9FMAKICA42" hidden="1">#REF!</definedName>
    <definedName name="BExZQ37OVBR25U32CO2YYVPZOMR5" hidden="1">#REF!</definedName>
    <definedName name="BExZQ3NT7H06VO0AR48WHZULZB93" hidden="1">#REF!</definedName>
    <definedName name="BExZQ73YFMJQZ0L12KNBE4YRN5YG" hidden="1">#REF!</definedName>
    <definedName name="BExZQ7PJU07SEJMDX18U9YVDC2GU" hidden="1">#REF!</definedName>
    <definedName name="BExZQAJYOXK4PXY0WDD33DQI92SL" hidden="1">#REF!</definedName>
    <definedName name="BExZQBLNG93J4T4MIM6V1JRJFW95" hidden="1">#REF!</definedName>
    <definedName name="BExZQDJV2IRNA56JBA020UIVFLCW" hidden="1">#REF!</definedName>
    <definedName name="BExZQFI1VCENQW5GTJ2TTP5DQF6H" hidden="1">#REF!</definedName>
    <definedName name="BExZQIHTGHK7OOI2Y2PN3JYBY82I" hidden="1">#REF!</definedName>
    <definedName name="BExZQJJMGU5MHQOILGXGJPAQI5XI" hidden="1">#REF!</definedName>
    <definedName name="BExZQKG0OGLH2V0NFPXBB9YNZQOL" hidden="1">#REF!</definedName>
    <definedName name="BExZQL1LCDSJH32DL69HGSBI89HF" hidden="1">#REF!</definedName>
    <definedName name="BExZQMJJ48Q0CVZ1Z1PNFYCRKB3Z" hidden="1">#REF!</definedName>
    <definedName name="BExZQO1HIXJA1DHZWSTTLNGQ9FH9" hidden="1">#REF!</definedName>
    <definedName name="BExZQSJCKLIN5JY9U32Q7NDO0JW3" hidden="1">#REF!</definedName>
    <definedName name="BExZQTVZYB1VDNMR17M820HR9BBM" hidden="1">#REF!</definedName>
    <definedName name="BExZQU1AD3HMSLN4JNQQMHVVZ8DZ" hidden="1">#REF!</definedName>
    <definedName name="BExZQVOOWB2J1H42NI1LM2W6XUUR" hidden="1">#REF!</definedName>
    <definedName name="BExZQWVW5A5UEAHTFYIWM0RG4EZ8" hidden="1">#REF!</definedName>
    <definedName name="BExZQXBYEBN28QUH1KOVW6KKA5UM" hidden="1">#REF!</definedName>
    <definedName name="BExZQZKT146WEN8FTVZ7Y5TSB8L5" hidden="1">#REF!</definedName>
    <definedName name="BExZQZKU5NN8R74H2368ZPYEMMCC" hidden="1">#REF!</definedName>
    <definedName name="BExZR0BUJ5W4V2QFJL6SNRALXN5T" hidden="1">#REF!</definedName>
    <definedName name="BExZR0H5F8GY9E8W17TH8KMFTTCR" hidden="1">#REF!</definedName>
    <definedName name="BExZR36A9O38R4O9IZKK7LSC92C0" hidden="1">#REF!</definedName>
    <definedName name="BExZR485AKBH93YZ08CMUC3WROED" hidden="1">#REF!</definedName>
    <definedName name="BExZR7TL98P2PPUVGIZYR5873DWW" hidden="1">#REF!</definedName>
    <definedName name="BExZR8VB2JHT12Z8HJSGUF2SDLA3" hidden="1">#REF!</definedName>
    <definedName name="BExZRA2GSW7GP7N2VMCNGJ1O044J" hidden="1">#REF!</definedName>
    <definedName name="BExZRB4AJHL3OLYRH04FY1F26F8Q" hidden="1">#REF!</definedName>
    <definedName name="BExZRF5UB3Y7RE3HR2LHMRPIKC7L" hidden="1">#REF!</definedName>
    <definedName name="BExZRGD1603X5ACFALUUDKCD7X48" hidden="1">#REF!</definedName>
    <definedName name="BExZRGNTVEN2RUDVLDP8Z9IHDAN8" hidden="1">#REF!</definedName>
    <definedName name="BExZRHUZKH968UUH7Y7OAYWRYYX9" hidden="1">#REF!</definedName>
    <definedName name="BExZRIM24I6HN4MI6SLJJ0RPCYU3" hidden="1">#REF!</definedName>
    <definedName name="BExZRP1X6UVLN1UOLHH5VF4STP1O" hidden="1">#REF!</definedName>
    <definedName name="BExZRPCPYTKEHW0QU6M4NTCTYFOI" hidden="1">#REF!</definedName>
    <definedName name="BExZRQ930U6OCYNV00CH5I0Q4LPE" hidden="1">#REF!</definedName>
    <definedName name="BExZRTUK3EYENIIAWYLJ4JDDLI63" hidden="1">#REF!</definedName>
    <definedName name="BExZRW8W514W8OZ72YBONYJ64GXF" hidden="1">#REF!</definedName>
    <definedName name="BExZRWJP2BUVFJPO8U8ATQEP0LZU" hidden="1">#REF!</definedName>
    <definedName name="BExZRWUGQ6H69MQJI635I1LLYT05" hidden="1">#REF!</definedName>
    <definedName name="BExZS2OY9JTSSP01ZQ6V2T2LO5R9" hidden="1">#REF!</definedName>
    <definedName name="BExZS2ZKA89EUMXIIRP16G2J0DTN" hidden="1">#REF!</definedName>
    <definedName name="BExZS46V7BND2910GYBGYMT260WB" hidden="1">#REF!</definedName>
    <definedName name="BExZSGRURV5G56KN4HVXFTWUFJVZ" hidden="1">#REF!</definedName>
    <definedName name="BExZSI9USDLZAN8LI8M4YYQL24GZ" hidden="1">#REF!</definedName>
    <definedName name="BExZSIVEAOXI127BOSWO2AIXSX8R" hidden="1">#REF!</definedName>
    <definedName name="BExZSL9WOFZRPX0I6WGB4TO1LBW3" hidden="1">#REF!</definedName>
    <definedName name="BExZSLKIY31K9QQA7J4ZGCI39LJ9" hidden="1">#REF!</definedName>
    <definedName name="BExZSND9X217Y9GNQ77VVVZK4NK0" hidden="1">#REF!</definedName>
    <definedName name="BExZSNO1N94TFPGG1SGUYI6MT2J6" hidden="1">#REF!</definedName>
    <definedName name="BExZSS0LA2JY4ZLJ1Z5YCMLJJZCH" hidden="1">#REF!</definedName>
    <definedName name="BExZSV0HLIZIBUCQVGAPZXXT85T4" hidden="1">#REF!</definedName>
    <definedName name="BExZSW7NYA7HU328QCI9KCJ8JQCL" hidden="1">#REF!</definedName>
    <definedName name="BExZSXUX74HPJYO5A9TWGDP2USAV" hidden="1">#REF!</definedName>
    <definedName name="BExZSZIB7K3O3NQSP835KK6JL0HZ" hidden="1">#REF!</definedName>
    <definedName name="BExZT1LTXD8A3LWTF0OWTJVNWN6D" hidden="1">#REF!</definedName>
    <definedName name="BExZT21Z3T8RNUAKU5DAUR59GSD6" hidden="1">#REF!</definedName>
    <definedName name="BExZT2YB6U41EOOHNHGQXMSFTIAJ" hidden="1">#REF!</definedName>
    <definedName name="BExZT4R1ZEMQS8G9ZREFZLO402F0" hidden="1">#REF!</definedName>
    <definedName name="BExZT7AVBSGJU572P7L885QZQPT8" hidden="1">#REF!</definedName>
    <definedName name="BExZT9UHG8W8KZH12UI1BBNN4Q4O" hidden="1">#REF!</definedName>
    <definedName name="BExZTAQV2QVSZY5Y3VCCWUBSBW9P" hidden="1">#REF!</definedName>
    <definedName name="BExZTGQNG9OY2MA79KDUJUK7794N" hidden="1">#REF!</definedName>
    <definedName name="BExZTHSI2FX56PWRSNX9H5EWTZFO" hidden="1">#REF!</definedName>
    <definedName name="BExZTHXTGV3GZSH4SEOCD6YO6BNQ" hidden="1">#REF!</definedName>
    <definedName name="BExZTIJDHYEGKEN8W9MR6HO4ZVY3" hidden="1">#REF!</definedName>
    <definedName name="BExZTIJF9R3LIARK9VTYVQBMF37S" hidden="1">#REF!</definedName>
    <definedName name="BExZTJL3HVBFY139H6CJHEQCT1EL" hidden="1">#REF!</definedName>
    <definedName name="BExZTK1C39BSS0KGKCZSV2O8OW0C" hidden="1">#REF!</definedName>
    <definedName name="BExZTLJ9DU2E22UA1X0YUOQBG1WO" hidden="1">#REF!</definedName>
    <definedName name="BExZTLOL8OPABZI453E0KVNA1GJS" hidden="1">#REF!</definedName>
    <definedName name="BExZTLZDMS4761FSO4CQL0YFX27K" hidden="1">#REF!</definedName>
    <definedName name="BExZTM4WEGQP7MJO6NEY0MMRRGRG" hidden="1">#REF!</definedName>
    <definedName name="BExZTPQCSPUU6K8MNJ9B6Y80V95Q" hidden="1">#REF!</definedName>
    <definedName name="BExZTQMPZFGCL0PF6SXDZL65Z1MP" hidden="1">#REF!</definedName>
    <definedName name="BExZTQS0A5VU0HRVS6EQNLVF2B7W" hidden="1">#REF!</definedName>
    <definedName name="BExZTR89Y689ELO8FDMN6S5EDOOW" hidden="1">#REF!</definedName>
    <definedName name="BExZTSQ8ECT9SEE8AVBI7F3HOV32" hidden="1">#REF!</definedName>
    <definedName name="BExZTT6J3X0TOX0ZY6YPLUVMCW9X" hidden="1">#REF!</definedName>
    <definedName name="BExZTTS30BCJIE7QJSF3P5ODB2X6" hidden="1">#REF!</definedName>
    <definedName name="BExZTTXE9TVDZUZHH0VOLPFTFXI7" hidden="1">#REF!</definedName>
    <definedName name="BExZTW6ECBRA0BBITWBQ8R93RMCL" hidden="1">#REF!</definedName>
    <definedName name="BExZTWRSBQKNHM63L6R7HD7QJT62" hidden="1">#REF!</definedName>
    <definedName name="BExZTXIVYT6KOLFWWHQYTVVNAISC" hidden="1">#REF!</definedName>
    <definedName name="BExZU07ZIAWJM0HOYYIV69AFPF8D" hidden="1">#REF!</definedName>
    <definedName name="BExZU0O35P5ASZVR9CZNK37QB7HE" hidden="1">#REF!</definedName>
    <definedName name="BExZU2BHYAOKSCBM3C5014ZF6IXS" hidden="1">#REF!</definedName>
    <definedName name="BExZU2RMJTXOCS0ROPMYPE6WTD87" hidden="1">#REF!</definedName>
    <definedName name="BExZU55WBXV4JEB9EZT8YJGZ5OVJ" hidden="1">#REF!</definedName>
    <definedName name="BExZU67SUE3PRLLDWIQFR1Z6L2BI" hidden="1">#REF!</definedName>
    <definedName name="BExZU8BATBCVB8SHSUXXDQXRZ4JB" hidden="1">#REF!</definedName>
    <definedName name="BExZUBGH1UMSU13FUIUOQ5RMZ75J" hidden="1">#REF!</definedName>
    <definedName name="BExZUD98N0GW0UKAIX82NN630466" hidden="1">#REF!</definedName>
    <definedName name="BExZUDK06LG6BH67PIUAC272E8H6" hidden="1">#REF!</definedName>
    <definedName name="BExZUF7G8FENTJKH9R1XUWXM6CWD" hidden="1">#REF!</definedName>
    <definedName name="BExZUII5A51250ICALC3U46CW42A" hidden="1">#REF!</definedName>
    <definedName name="BExZUISS7W3W52X574CVVA33RU61" hidden="1">#REF!</definedName>
    <definedName name="BExZUJJTF9PM07C4H2V3VTL1FYDL" hidden="1">#REF!</definedName>
    <definedName name="BExZUK5E541W7S9W82ABY9831AX6" hidden="1">#REF!</definedName>
    <definedName name="BExZUKWHFT6T98GBJGS6LKT0GR1U" hidden="1">#REF!</definedName>
    <definedName name="BExZUNARUJBIZ08VCAV3GEVBIR3D" hidden="1">#REF!</definedName>
    <definedName name="BExZUNQUYQ8E6UNVQW3U2IGDB616" hidden="1">#REF!</definedName>
    <definedName name="BExZUOY1706NYV0BXS4E28W4UVVX" hidden="1">#REF!</definedName>
    <definedName name="BExZUQ56WPUBV9WCZPSZTOV1YS7E" hidden="1">#REF!</definedName>
    <definedName name="BExZUQ57J4D4PULJF8Z8YNRSLAKY" hidden="1">#REF!</definedName>
    <definedName name="BExZUQW3DCU7RFWF9AM3QY7B8E7E" hidden="1">#REF!</definedName>
    <definedName name="BExZUSZT5496UMBP4LFSLTR1GVEW" hidden="1">#REF!</definedName>
    <definedName name="BExZUT54340I38GVCV79EL116WR0" hidden="1">#REF!</definedName>
    <definedName name="BExZUUN1P7JARMMDMI7DL7K95EB4" hidden="1">#REF!</definedName>
    <definedName name="BExZUWQLJRRR0FQNJRBSUSA0WSL6" hidden="1">#REF!</definedName>
    <definedName name="BExZUYDULCX65H9OZ9JHPBNKF3MI" hidden="1">#REF!</definedName>
    <definedName name="BExZUYU42BQ96V81CM1Y4QOMLAXU" hidden="1">#REF!</definedName>
    <definedName name="BExZV019QRBITG6SM4ZLYSFKJ20G" hidden="1">#REF!</definedName>
    <definedName name="BExZV134FPE3PV1JYV6Y3EDPR5C3" hidden="1">#REF!</definedName>
    <definedName name="BExZV2QD5ZDK3AGDRULLA7JB46C3" hidden="1">#REF!</definedName>
    <definedName name="BExZV4TWM8Z16CX9XE4FO0DLG3TN" hidden="1">#REF!</definedName>
    <definedName name="BExZV54OPW0PKKN61ZWT1LZR72NJ" hidden="1">#REF!</definedName>
    <definedName name="BExZVADKU8MUSQJMPV15IBR8IXVK" hidden="1">#REF!</definedName>
    <definedName name="BExZVB4GWDC45ZTDLE70HX9ZURYN" hidden="1">#REF!</definedName>
    <definedName name="BExZVBQ29OM0V8XAL3HL0JIM0MMU" hidden="1">#REF!</definedName>
    <definedName name="BExZVI64KE0L4BXRS31FPOSUBV92" hidden="1">#REF!</definedName>
    <definedName name="BExZVLBBSZG6H5RBE4QRBNBD0TX4" hidden="1">#REF!</definedName>
    <definedName name="BExZVLM4T9ORS4ZWHME46U4Q103C" hidden="1">#REF!</definedName>
    <definedName name="BExZVM7OZWPPRH5YQW50EYMMIW1A" hidden="1">#REF!</definedName>
    <definedName name="BExZVMIGWPWIC2VBS39AFDRIJF0U" hidden="1">#REF!</definedName>
    <definedName name="BExZVMYKVMYZ5MJEXBZJGFD4TT16" hidden="1">#REF!</definedName>
    <definedName name="BExZVNUXSBIWRE7277BDZUEKP1OO" hidden="1">#REF!</definedName>
    <definedName name="BExZVPYGX2C5OSHMZ6F0KBKZ6B1S" hidden="1">#REF!</definedName>
    <definedName name="BExZVQ3YPJJ6S3ZDUEAAQQVK7N0V" hidden="1">#REF!</definedName>
    <definedName name="BExZVT97DCFOQWNWFZ3AQUBROQ20" hidden="1">#REF!</definedName>
    <definedName name="BExZW1N9ZMB9MXDF6ZF98LI3TVL8" hidden="1">#REF!</definedName>
    <definedName name="BExZW4N77XNGDS1RX2LXLHDE0S7X" hidden="1">#REF!</definedName>
    <definedName name="BExZW5UARC8W9AQNLJX2I5WQWS5F" hidden="1">#REF!</definedName>
    <definedName name="BExZW5UCXFLJSVZRE00VFBHO98N5" hidden="1">#REF!</definedName>
    <definedName name="BExZW7HRGN6A9YS41KI2B2UUMJ7X" hidden="1">#REF!</definedName>
    <definedName name="BExZW8ZPNV43UXGOT98FDNIBQHZY" hidden="1">#REF!</definedName>
    <definedName name="BExZWAC6F74PSMI74O4PBP1VZW80" hidden="1">#REF!</definedName>
    <definedName name="BExZWB8J17KOPFMUHAL9IXN87YUS" hidden="1">#REF!</definedName>
    <definedName name="BExZWFVV2Z5ORSUM1I1YAEZN3UNB" hidden="1">#REF!</definedName>
    <definedName name="BExZWJMO11OTC81RRXOLB1J3L92M" hidden="1">#REF!</definedName>
    <definedName name="BExZWKTT3AE7T8QEJ806LHG4GQWD" hidden="1">#REF!</definedName>
    <definedName name="BExZWKZ5N3RDXU8MZ8HQVYYD8O0F" hidden="1">#REF!</definedName>
    <definedName name="BExZWLQ6X98QUV0LQ1JZ13U8OBKY" hidden="1">#REF!</definedName>
    <definedName name="BExZWNDG3BOEPOS7S053P8TDKD4A" hidden="1">#REF!</definedName>
    <definedName name="BExZWNZ1X2DPCMCGNRXW0HPW6QKO" hidden="1">#REF!</definedName>
    <definedName name="BExZWPBO4BBWURU1VIE87F8KRJP4" hidden="1">#REF!</definedName>
    <definedName name="BExZWPMG3WFC6CTIOYIQG50AU25S" hidden="1">#REF!</definedName>
    <definedName name="BExZWSMC9T48W74GFGQCIUJ8ZPP3" hidden="1">#REF!</definedName>
    <definedName name="BExZWTO11ZCMWCK4X79R7Q2AE4LD" hidden="1">#REF!</definedName>
    <definedName name="BExZWUF2V4HY3HI8JN9ZVPRWK1H3" hidden="1">#REF!</definedName>
    <definedName name="BExZWUV69RSIB8AWHUHHQX8YCJOF" hidden="1">#REF!</definedName>
    <definedName name="BExZWVGRRKD6VAK5QU4Y4AQWHOUU" hidden="1">#REF!</definedName>
    <definedName name="BExZWWDASWY39HAXMY2VFJHHEQ15" hidden="1">#REF!</definedName>
    <definedName name="BExZWX45URTK9KYDJHEXL1OTZ833" hidden="1">#REF!</definedName>
    <definedName name="BExZWZD16QSYQK0MNPC0LHJ2FTAL" hidden="1">#REF!</definedName>
    <definedName name="BExZX0EWQEZO86WDAD9A4EAEZ012" hidden="1">#REF!</definedName>
    <definedName name="BExZX0UZ7KCB11L0HWXDMOJSZF9F" hidden="1">#REF!</definedName>
    <definedName name="BExZX2T6ZT2DZLYSDJJBPVIT5OK2" hidden="1">#REF!</definedName>
    <definedName name="BExZX4LX9TDF246UI8UMKS84VRBE" hidden="1">#REF!</definedName>
    <definedName name="BExZX5YEKZOB0MYI1RAZJF63G9QI" hidden="1">#REF!</definedName>
    <definedName name="BExZX81WIMV00F6XV31HDUNKRHF6" hidden="1">#REF!</definedName>
    <definedName name="BExZXA05ES10IHBIJ88AD336B1VH" hidden="1">#REF!</definedName>
    <definedName name="BExZXEST3XEGR90KAEIAADUZ21UR" hidden="1">#REF!</definedName>
    <definedName name="BExZXF8VSBXAVE5L1KPQQQ43IV1D" hidden="1">#REF!</definedName>
    <definedName name="BExZXG58QPXM8Q40HUWZKN599EXG" hidden="1">#REF!</definedName>
    <definedName name="BExZXN1EV0DC4CO305WBY2QEW6UB" hidden="1">#REF!</definedName>
    <definedName name="BExZXNSC6SVLD1DKE470JTLDP0NN" hidden="1">#REF!</definedName>
    <definedName name="BExZXO8KFTCRIBCULKAZPWLOV6T5" hidden="1">#REF!</definedName>
    <definedName name="BExZXOJDELULNLEH7WG0OYJT0NJ4" hidden="1">#REF!</definedName>
    <definedName name="BExZXOOTRNUK8LGEAZ8ZCFW9KXQ1" hidden="1">#REF!</definedName>
    <definedName name="BExZXT16LPA2DES8Z2H9X6LPXZR8" hidden="1">#REF!</definedName>
    <definedName name="BExZXT6JOXNKEDU23DKL8XZAJZIH" hidden="1">#REF!</definedName>
    <definedName name="BExZXTHBOIQ1P1KUJYAJ5IV5OR7C" hidden="1">#REF!</definedName>
    <definedName name="BExZXTXKPP5GE31TOEKWTHUV1DBC" hidden="1">#REF!</definedName>
    <definedName name="BExZXUTYW1HWEEZ1LIX4OQWC7HL1" hidden="1">#REF!</definedName>
    <definedName name="BExZXV4Q31A0HP0ZWGCHGOW98WLW" hidden="1">#REF!</definedName>
    <definedName name="BExZXVA8F55WAIU9RJN8N2I6JF1L" hidden="1">#REF!</definedName>
    <definedName name="BExZXW6F9PVNCN16OJ0JIRHSFW4B" hidden="1">#REF!</definedName>
    <definedName name="BExZXY4MK93OU47I5TJZW0VGIDDW" hidden="1">#REF!</definedName>
    <definedName name="BExZXY4NKQL9QD76YMQJ15U1C2G8" hidden="1">#REF!</definedName>
    <definedName name="BExZXYA369OU2GGKSCM9MEM1JJ33" hidden="1">#REF!</definedName>
    <definedName name="BExZXYQ7U5G08FQGUIGYT14QCBOF" hidden="1">#REF!</definedName>
    <definedName name="BExZY02V77YJBMODJSWZOYCMPS5X" hidden="1">#REF!</definedName>
    <definedName name="BExZY1VLIPYRNGJRA4JSSUWNPICA" hidden="1">#REF!</definedName>
    <definedName name="BExZY49QRZIR6CA41LFA9LM6EULU" hidden="1">#REF!</definedName>
    <definedName name="BExZYAV4GH2O2O5QQ33VX87UP58S" hidden="1">#REF!</definedName>
    <definedName name="BExZYCIJWJKR8B88FGZMHC1E4ZSH" hidden="1">#REF!</definedName>
    <definedName name="BExZYGUW5O9C2UHXJ9OJJD3V8GJN" hidden="1">#REF!</definedName>
    <definedName name="BExZYINOKPGSRT3SRM1QS0O7CYIZ" hidden="1">#REF!</definedName>
    <definedName name="BExZYNG92UM25AE8SWAS7GH9J8X6" hidden="1">#REF!</definedName>
    <definedName name="BExZYPP3VELTXN3CVW7522PJVHFB" localSheetId="2" hidden="1">Cal [0]!YTD Retail sales [0]!vs #REF!</definedName>
    <definedName name="BExZYPP3VELTXN3CVW7522PJVHFB" localSheetId="9" hidden="1">#N/A</definedName>
    <definedName name="BExZYPP3VELTXN3CVW7522PJVHFB" localSheetId="5" hidden="1">Cal [0]!YTD Retail sales [0]!vs #REF!</definedName>
    <definedName name="BExZYPP3VELTXN3CVW7522PJVHFB" localSheetId="7" hidden="1">Cal [0]!YTD Retail sales [0]!vs #REF!</definedName>
    <definedName name="BExZYPP3VELTXN3CVW7522PJVHFB" hidden="1">Cal [0]!YTD Retail sales [0]!vs #REF!</definedName>
    <definedName name="BExZYSJPGRGSYEQOQI7SVC7CEPIH" hidden="1">#REF!</definedName>
    <definedName name="BExZYUCFK5ML43Y8YRS2YRQWTJIU" hidden="1">#REF!</definedName>
    <definedName name="BExZYUHW8IQ0ZTPIETXCJD3095HJ" hidden="1">#REF!</definedName>
    <definedName name="BExZYX1JYSRJ9FMCKSEBP6GVC4DN" hidden="1">#REF!</definedName>
    <definedName name="BExZYXN4LNK9MWHJIC01I12DGTZI" hidden="1">#REF!</definedName>
    <definedName name="BExZZ1U6F52NJ0LHY4CIE2M97WE9" hidden="1">#REF!</definedName>
    <definedName name="BExZZ1U74J5KPXY5B5PXL3WGFGA7" hidden="1">#REF!</definedName>
    <definedName name="BExZZ2FQA9A8C7CJKMEFQ9VPSLCE" hidden="1">#REF!</definedName>
    <definedName name="BExZZ3MXHYBRWIIC65T0C0IC1AO8" hidden="1">#REF!</definedName>
    <definedName name="BExZZ4ZJ6N0EWAV0CSTVE1A97JPV" hidden="1">#REF!</definedName>
    <definedName name="BExZZ66JPTOC4NGRS00QE54SNWJG" hidden="1">#REF!</definedName>
    <definedName name="BExZZ9MPVH5FT9KJZNHKJPWBK1OE" hidden="1">#REF!</definedName>
    <definedName name="BExZZAOFG107YK1Z4J18PHIR79R7" hidden="1">#REF!</definedName>
    <definedName name="BExZZCHAVHW8C2H649KRGVQ0WVRT" hidden="1">#REF!</definedName>
    <definedName name="BExZZDIZPL9WA4QZVGHZVBLNQ6VA" hidden="1">#REF!</definedName>
    <definedName name="BExZZFBQKAMNOAY36JLVMFNYIVX7" hidden="1">#REF!</definedName>
    <definedName name="BExZZJIS761IH95I7S1978ACJDQM" hidden="1">#REF!</definedName>
    <definedName name="BExZZQ46IP6VZVRUA0I037ILCQVL" hidden="1">#REF!</definedName>
    <definedName name="BExZZQEXT3VXZYH8FVX438PUTB9K" hidden="1">#REF!</definedName>
    <definedName name="BExZZTK54OTLF2YB68BHGOS27GEN" hidden="1">#REF!</definedName>
    <definedName name="BExZZWER1KGWP62DR4VZJWUWURTF" hidden="1">#REF!</definedName>
    <definedName name="BExZZXB3JQQG4SIZS4MRU6NNW7HI" hidden="1">#REF!</definedName>
    <definedName name="BExZZYI9CNKNJFBSJPC5B9TEEH5N" hidden="1">#REF!</definedName>
    <definedName name="BExZZYNL1BIQ1J3C9UXJH855GQ1N" hidden="1">#REF!</definedName>
    <definedName name="BExZZZEMIIFKMLLV4DJKX5TB9R5V" hidden="1">#REF!</definedName>
    <definedName name="BExZZZPE5Q0QDLHMWS8KILAPMK2H" hidden="1">#REF!</definedName>
    <definedName name="BGXH1">#REF!+#REF!+#REF!+#REF!+#REF!+#REF!</definedName>
    <definedName name="BGXH2">#REF!+#REF!+#REF!+#REF!+#REF!+#REF!</definedName>
    <definedName name="BGXH3">#REF!+#REF!+#REF!+#REF!+#REF!+#REF!</definedName>
    <definedName name="BHU" localSheetId="3" hidden="1">{#N/A,#N/A,FALSE,"IPEC Stair Step";#N/A,#N/A,FALSE,"Overview";#N/A,#N/A,FALSE,"Supporting Explanations"}</definedName>
    <definedName name="BHU" localSheetId="8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" localSheetId="11" hidden="1">{#N/A,#N/A,FALSE,"IPEC Stair Step";#N/A,#N/A,FALSE,"Overview";#N/A,#N/A,FALSE,"Supporting Explanations"}</definedName>
    <definedName name="BHU" localSheetId="5" hidden="1">{#N/A,#N/A,FALSE,"IPEC Stair Step";#N/A,#N/A,FALSE,"Overview";#N/A,#N/A,FALSE,"Supporting Explanations"}</definedName>
    <definedName name="BHU" localSheetId="7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localSheetId="3" hidden="1">{#N/A,#N/A,FALSE,"IPEC Stair Step";#N/A,#N/A,FALSE,"Overview";#N/A,#N/A,FALSE,"Supporting Explanations"}</definedName>
    <definedName name="BHUK" localSheetId="8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HUK" localSheetId="11" hidden="1">{#N/A,#N/A,FALSE,"IPEC Stair Step";#N/A,#N/A,FALSE,"Overview";#N/A,#N/A,FALSE,"Supporting Explanations"}</definedName>
    <definedName name="BHUK" localSheetId="5" hidden="1">{#N/A,#N/A,FALSE,"IPEC Stair Step";#N/A,#N/A,FALSE,"Overview";#N/A,#N/A,FALSE,"Supporting Explanations"}</definedName>
    <definedName name="BHUK" localSheetId="7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HYT" localSheetId="11">#REF!</definedName>
    <definedName name="BHYT">#REF!</definedName>
    <definedName name="bias" localSheetId="11">#N/A</definedName>
    <definedName name="bias">#REF!</definedName>
    <definedName name="BIEN" hidden="1">{"RES-2001",#N/A,FALSE,"BL2000";"A1-2001",#N/A,FALSE,"BL2000";"A2-2001",#N/A,FALSE,"BL2000"}</definedName>
    <definedName name="Bkup_1240cy">#REF!</definedName>
    <definedName name="BKup_J1ActMth">#REF!</definedName>
    <definedName name="Bkup_J1Q2">#REF!</definedName>
    <definedName name="BLACK" hidden="1">{"'Sheet2'!$A$73:$A$74"}</definedName>
    <definedName name="BLANK" hidden="1">{"Costo1",#N/A,FALSE,"Costo Estimado";"Costo2",#N/A,FALSE,"Costo Estimado";"Costos3",#N/A,FALSE,"Costo Estimado";"Costo4",#N/A,FALSE,"Costo Estimado"}</definedName>
    <definedName name="Blankingdie">#REF!</definedName>
    <definedName name="Blankingdieunit1">#REF!</definedName>
    <definedName name="BLDMIX">#REF!</definedName>
    <definedName name="BLOCK" localSheetId="11">#REF!</definedName>
    <definedName name="BLOCK">#REF!</definedName>
    <definedName name="BLOCKNAME" localSheetId="11">#REF!</definedName>
    <definedName name="BLOCKNAME">#REF!</definedName>
    <definedName name="bm" hidden="1">{"SUM GER",#N/A,FALSE,"SUM GER";"SUM FRA",#N/A,FALSE,"SUM FRA";"SUM ITA",#N/A,FALSE,"SUM ITA";"SUM SPA",#N/A,FALSE,"SUM SPA";"SUM EGB",#N/A,FALSE,"SUM EGB";"SUM IND",#N/A,FALSE,"SUM IND"}</definedName>
    <definedName name="BM_XRateEdit" localSheetId="9">#REF!</definedName>
    <definedName name="BM_XRateEdit" localSheetId="11">#REF!</definedName>
    <definedName name="BM_XRateEdit">#REF!</definedName>
    <definedName name="bn" localSheetId="11" hidden="1">#REF!</definedName>
    <definedName name="bn" hidden="1">#REF!</definedName>
    <definedName name="bnmk" hidden="1">{#N/A,#N/A,FALSE,"단축1";#N/A,#N/A,FALSE,"단축2";#N/A,#N/A,FALSE,"단축3";#N/A,#N/A,FALSE,"장축";#N/A,#N/A,FALSE,"4WD"}</definedName>
    <definedName name="BODY" localSheetId="11">#REF!</definedName>
    <definedName name="BODY">#REF!</definedName>
    <definedName name="BODY_SHOP">#REF!</definedName>
    <definedName name="Body_USV" localSheetId="11">#REF!</definedName>
    <definedName name="Body_USV">#REF!</definedName>
    <definedName name="boo" localSheetId="11" hidden="1">{"CTO MES ACTUAL",#N/A,FALSE,"BASE ANEXOS";"VAR MES ACT",#N/A,FALSE,"BASE ANEXOS"}</definedName>
    <definedName name="boo" hidden="1">{"CTO MES ACTUAL",#N/A,FALSE,"BASE ANEXOS";"VAR MES ACT",#N/A,FALSE,"BASE ANEXOS"}</definedName>
    <definedName name="book" localSheetId="11" hidden="1">#REF!</definedName>
    <definedName name="book" hidden="1">#REF!</definedName>
    <definedName name="book5" hidden="1">{"BL2000",#N/A,FALSE,"BL2000"}</definedName>
    <definedName name="book72" hidden="1">{"COMJPN2000",#N/A,FALSE,"BL2000"}</definedName>
    <definedName name="BOPRO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outAbt" localSheetId="9">#REF!</definedName>
    <definedName name="BoutAbt" localSheetId="11">#REF!</definedName>
    <definedName name="BoutAbt">#REF!</definedName>
    <definedName name="BoutChk" localSheetId="9">#REF!</definedName>
    <definedName name="BoutChk" localSheetId="11">#REF!</definedName>
    <definedName name="BoutChk">#REF!</definedName>
    <definedName name="BoutCns" localSheetId="9">#REF!</definedName>
    <definedName name="BoutCns" localSheetId="11">#REF!</definedName>
    <definedName name="BoutCns">#REF!</definedName>
    <definedName name="BoutPdtdat" localSheetId="9">#REF!</definedName>
    <definedName name="BoutPdtdat" localSheetId="11">#REF!</definedName>
    <definedName name="BoutPdtdat">#REF!</definedName>
    <definedName name="boxes" localSheetId="11">#REF!,#REF!</definedName>
    <definedName name="boxes">#REF!,#REF!</definedName>
    <definedName name="BP" localSheetId="11" hidden="1">{#N/A,#N/A,FALSE,"IPEC Stair Step";#N/A,#N/A,FALSE,"Overview";#N/A,#N/A,FALSE,"Supporting Explanations"}</definedName>
    <definedName name="BP" hidden="1">{#N/A,#N/A,FALSE,"IPEC Stair Step";#N/A,#N/A,FALSE,"Overview";#N/A,#N/A,FALSE,"Supporting Explanations"}</definedName>
    <definedName name="Breakage" localSheetId="11">#REF!</definedName>
    <definedName name="Breakage">#REF!</definedName>
    <definedName name="Breakage_Discount">#REF!</definedName>
    <definedName name="BRKT">#REF!</definedName>
    <definedName name="BRKT_ASST">#REF!</definedName>
    <definedName name="BS">#REF!</definedName>
    <definedName name="BS_2000a" localSheetId="11">#REF!</definedName>
    <definedName name="BS_2000a">#REF!</definedName>
    <definedName name="BS_Elim_Calc">#REF!</definedName>
    <definedName name="BS_Elim_Export">#REF!</definedName>
    <definedName name="BS_Elim_Reversal_Calc">#REF!</definedName>
    <definedName name="BS_Elim_Reversal_Export">#REF!</definedName>
    <definedName name="BS_Export">#REF!</definedName>
    <definedName name="BS2d">#REF!</definedName>
    <definedName name="BS2f">#REF!</definedName>
    <definedName name="BS2h">#REF!</definedName>
    <definedName name="BS2j">#REF!</definedName>
    <definedName name="BS2l">#REF!</definedName>
    <definedName name="BS2n">#REF!</definedName>
    <definedName name="btw_01">#REF!,#REF!,#REF!,#REF!,#REF!,#REF!,#REF!,#REF!,#REF!</definedName>
    <definedName name="btw_03">#REF!,#REF!,#REF!,#REF!,#REF!</definedName>
    <definedName name="BUDANAL">#REF!</definedName>
    <definedName name="Budgets3">#REF!</definedName>
    <definedName name="Budi" hidden="1">{"page-1",#N/A,FALSE,"Monthly revision to BOD";"page-2",#N/A,FALSE,"Monthly revision to BOD";"page-3",#N/A,FALSE,"Monthly revision to BOD";"page-4",#N/A,FALSE,"Monthly revision to BOD"}</definedName>
    <definedName name="bujo" hidden="1">#REF!</definedName>
    <definedName name="BUNSEKI">#REF!</definedName>
    <definedName name="bus" hidden="1">{"SEPTEMBER PRINT",#N/A,FALSE,"INV_BKDN";"SEPTEMBER PRINT",#N/A,FALSE,"INV_BKDN"}</definedName>
    <definedName name="ButtonAction1" localSheetId="9">#REF!</definedName>
    <definedName name="ButtonAction1" localSheetId="11">#REF!</definedName>
    <definedName name="ButtonAction1">#REF!</definedName>
    <definedName name="ButtonAction2" localSheetId="9">#REF!</definedName>
    <definedName name="ButtonAction2" localSheetId="11">#REF!</definedName>
    <definedName name="ButtonAction2">#REF!</definedName>
    <definedName name="ButtonAction3" localSheetId="9">#REF!</definedName>
    <definedName name="ButtonAction3" localSheetId="11">#REF!</definedName>
    <definedName name="ButtonAction3">#REF!</definedName>
    <definedName name="ButtonAction4" localSheetId="9">#REF!</definedName>
    <definedName name="ButtonAction4" localSheetId="11">#REF!</definedName>
    <definedName name="ButtonAction4">#REF!</definedName>
    <definedName name="ButtonAction5" localSheetId="9">#REF!</definedName>
    <definedName name="ButtonAction5" localSheetId="11">#REF!</definedName>
    <definedName name="ButtonAction5">#REF!</definedName>
    <definedName name="ButtonAction6" localSheetId="9">#REF!</definedName>
    <definedName name="ButtonAction6" localSheetId="11">#REF!</definedName>
    <definedName name="ButtonAction6">#REF!</definedName>
    <definedName name="ButtonAction7" localSheetId="9">#REF!</definedName>
    <definedName name="ButtonAction7" localSheetId="11">#REF!</definedName>
    <definedName name="ButtonAction7">#REF!</definedName>
    <definedName name="ButtonAction8" localSheetId="9">#REF!</definedName>
    <definedName name="ButtonAction8" localSheetId="11">#REF!</definedName>
    <definedName name="ButtonAction8">#REF!</definedName>
    <definedName name="ButtonAction9" localSheetId="9">#REF!</definedName>
    <definedName name="ButtonAction9" localSheetId="11">#REF!</definedName>
    <definedName name="ButtonAction9">#REF!</definedName>
    <definedName name="bv">#N/A</definedName>
    <definedName name="BVBV" localSheetId="3" hidden="1">{#N/A,#N/A,FALSE,"IPEC Stair Step";#N/A,#N/A,FALSE,"Overview";#N/A,#N/A,FALSE,"Supporting Explanations"}</definedName>
    <definedName name="BVBV" localSheetId="8" hidden="1">{#N/A,#N/A,FALSE,"IPEC Stair Step";#N/A,#N/A,FALSE,"Overview";#N/A,#N/A,FALSE,"Supporting Explanations"}</definedName>
    <definedName name="BVBV" localSheetId="0" hidden="1">{#N/A,#N/A,FALSE,"IPEC Stair Step";#N/A,#N/A,FALSE,"Overview";#N/A,#N/A,FALSE,"Supporting Explanations"}</definedName>
    <definedName name="BVBV" localSheetId="11" hidden="1">{#N/A,#N/A,FALSE,"IPEC Stair Step";#N/A,#N/A,FALSE,"Overview";#N/A,#N/A,FALSE,"Supporting Explanations"}</definedName>
    <definedName name="BVBV" localSheetId="5" hidden="1">{#N/A,#N/A,FALSE,"IPEC Stair Step";#N/A,#N/A,FALSE,"Overview";#N/A,#N/A,FALSE,"Supporting Explanations"}</definedName>
    <definedName name="BVBV" localSheetId="7" hidden="1">{#N/A,#N/A,FALSE,"IPEC Stair Step";#N/A,#N/A,FALSE,"Overview";#N/A,#N/A,FALSE,"Supporting Explanations"}</definedName>
    <definedName name="BVBV" localSheetId="1" hidden="1">{#N/A,#N/A,FALSE,"IPEC Stair Step";#N/A,#N/A,FALSE,"Overview";#N/A,#N/A,FALSE,"Supporting Explanations"}</definedName>
    <definedName name="BVBV" hidden="1">{#N/A,#N/A,FALSE,"IPEC Stair Step";#N/A,#N/A,FALSE,"Overview";#N/A,#N/A,FALSE,"Supporting Explanations"}</definedName>
    <definedName name="bx" hidden="1">{"PT2000",#N/A,FALSE,"BL2000"}</definedName>
    <definedName name="ç" localSheetId="11" hidden="1">{"BL2000",#N/A,FALSE,"BL2000"}</definedName>
    <definedName name="ç" hidden="1">{"BL2000",#N/A,FALSE,"BL2000"}</definedName>
    <definedName name="C_">#N/A</definedName>
    <definedName name="ca">#REF!</definedName>
    <definedName name="CAB." hidden="1">{"'Sheet2'!$A$73:$A$74"}</definedName>
    <definedName name="CadencesMois">#REF!</definedName>
    <definedName name="calça" localSheetId="11" hidden="1">{"'Janeiro'!$A$1:$I$153"}</definedName>
    <definedName name="calça" hidden="1">{"'Janeiro'!$A$1:$I$153"}</definedName>
    <definedName name="CALCULO" hidden="1">{"SUM ALL YR",#N/A,FALSE,"SUM ALL YR";"sum01",#N/A,FALSE,"SUM 01";"sumM2",#N/A,FALSE,"SUM M2";"sum02",#N/A,FALSE,"SUM 02";"sum03",#N/A,FALSE,"SUM 03";"sum04",#N/A,FALSE,"SUM 04";"sum05",#N/A,FALSE,"SUM 05"}</definedName>
    <definedName name="CallingDel">#REF!</definedName>
    <definedName name="CallingList">#REF!</definedName>
    <definedName name="cambio">#REF!</definedName>
    <definedName name="Campaign" localSheetId="3">[3]CampaignType!$A$2:$A$3</definedName>
    <definedName name="Campaign" localSheetId="0">[3]CampaignType!$A$2:$A$3</definedName>
    <definedName name="Campaign" localSheetId="5">[3]CampaignType!$A$2:$A$3</definedName>
    <definedName name="Campaign" localSheetId="7">[3]CampaignType!$A$2:$A$3</definedName>
    <definedName name="Campaign" localSheetId="1">[3]CampaignType!$A$2:$A$3</definedName>
    <definedName name="Campaign">#REF!</definedName>
    <definedName name="cand_">#REF!</definedName>
    <definedName name="CandI">#REF!</definedName>
    <definedName name="cap_unit_purch">#REF!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nova" hidden="1">#REF!</definedName>
    <definedName name="CAPAX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BOARD">#REF!</definedName>
    <definedName name="capexnov" localSheetId="1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_1" localSheetId="1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_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_2" localSheetId="1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_2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RA" localSheetId="11">#REF!,#REF!,#REF!,#REF!,#REF!,#REF!,#REF!,#REF!,#REF!</definedName>
    <definedName name="CARA">#REF!,#REF!,#REF!,#REF!,#REF!,#REF!,#REF!,#REF!,#REF!</definedName>
    <definedName name="caratula">#REF!</definedName>
    <definedName name="CarBenefit1">#REF!</definedName>
    <definedName name="Carburant">#REF!</definedName>
    <definedName name="Carflow" localSheetId="11" hidden="1">{#N/A,#N/A,FALSE,"FG";#N/A,#N/A,FALSE,"PU";#N/A,#N/A,FALSE,"TT";#N/A,#N/A,FALSE,"TC";#N/A,#N/A,FALSE,"H";#N/A,#N/A,FALSE,"M2";#N/A,#N/A,FALSE,"M1";#N/A,#N/A,FALSE,"B"}</definedName>
    <definedName name="Carflow" hidden="1">{#N/A,#N/A,FALSE,"FG";#N/A,#N/A,FALSE,"PU";#N/A,#N/A,FALSE,"TT";#N/A,#N/A,FALSE,"TC";#N/A,#N/A,FALSE,"H";#N/A,#N/A,FALSE,"M2";#N/A,#N/A,FALSE,"M1";#N/A,#N/A,FALSE,"B"}</definedName>
    <definedName name="CARRIER" hidden="1">{#N/A,#N/A,FALSE,"단축1";#N/A,#N/A,FALSE,"단축2";#N/A,#N/A,FALSE,"단축3";#N/A,#N/A,FALSE,"장축";#N/A,#N/A,FALSE,"4WD"}</definedName>
    <definedName name="CASA" localSheetId="11" hidden="1">{"AnaM1",#N/A,FALSE,"AnalisisM";"AnaM2",#N/A,FALSE,"AnalisisM";"AnaM3",#N/A,FALSE,"AnalisisM"}</definedName>
    <definedName name="CASA" hidden="1">{"AnaM1",#N/A,FALSE,"AnalisisM";"AnaM2",#N/A,FALSE,"AnalisisM";"AnaM3",#N/A,FALSE,"AnalisisM"}</definedName>
    <definedName name="CASE" hidden="1">{#N/A,#N/A,FALSE,"단축1";#N/A,#N/A,FALSE,"단축2";#N/A,#N/A,FALSE,"단축3";#N/A,#N/A,FALSE,"장축";#N/A,#N/A,FALSE,"4WD"}</definedName>
    <definedName name="Categorie">#REF!</definedName>
    <definedName name="Category1">#REF!</definedName>
    <definedName name="cb" hidden="1">{"SUM GER",#N/A,FALSE,"SUM GER";"SUM FRA",#N/A,FALSE,"SUM FRA";"SUM ITA",#N/A,FALSE,"SUM ITA";"SUM SPA",#N/A,FALSE,"SUM SPA";"SUM EGB",#N/A,FALSE,"SUM EGB";"SUM IND",#N/A,FALSE,"SUM IND"}</definedName>
    <definedName name="CC" localSheetId="11">#REF!</definedName>
    <definedName name="CC">#REF!</definedName>
    <definedName name="ccc" localSheetId="3" hidden="1">{"RES-2002",#N/A,FALSE,"BL2000";"A1-2002",#N/A,FALSE,"BL2000";"A2-2002",#N/A,FALSE,"BL2000"}</definedName>
    <definedName name="ccc" localSheetId="8" hidden="1">{"RES-2002",#N/A,FALSE,"BL2000";"A1-2002",#N/A,FALSE,"BL2000";"A2-2002",#N/A,FALSE,"BL2000"}</definedName>
    <definedName name="ccc" localSheetId="0" hidden="1">{"RES-2002",#N/A,FALSE,"BL2000";"A1-2002",#N/A,FALSE,"BL2000";"A2-2002",#N/A,FALSE,"BL2000"}</definedName>
    <definedName name="ccc" localSheetId="5" hidden="1">{"RES-2002",#N/A,FALSE,"BL2000";"A1-2002",#N/A,FALSE,"BL2000";"A2-2002",#N/A,FALSE,"BL2000"}</definedName>
    <definedName name="ccc" localSheetId="7" hidden="1">{"RES-2002",#N/A,FALSE,"BL2000";"A1-2002",#N/A,FALSE,"BL2000";"A2-2002",#N/A,FALSE,"BL2000"}</definedName>
    <definedName name="ccc" localSheetId="1" hidden="1">{"RES-2002",#N/A,FALSE,"BL2000";"A1-2002",#N/A,FALSE,"BL2000";"A2-2002",#N/A,FALSE,"BL2000"}</definedName>
    <definedName name="ccc" hidden="1">{"RES-2002",#N/A,FALSE,"BL2000";"A1-2002",#N/A,FALSE,"BL2000";"A2-2002",#N/A,FALSE,"BL2000"}</definedName>
    <definedName name="cccc" localSheetId="11" hidden="1">{"RES-2002",#N/A,FALSE,"BL2000";"A1-2002",#N/A,FALSE,"BL2000";"A2-2002",#N/A,FALSE,"BL2000"}</definedName>
    <definedName name="cccc" hidden="1">{"RES-2002",#N/A,FALSE,"BL2000";"A1-2002",#N/A,FALSE,"BL2000";"A2-2002",#N/A,FALSE,"BL2000"}</definedName>
    <definedName name="cccc_1" localSheetId="11" hidden="1">{"RES-2002",#N/A,FALSE,"BL2000";"A1-2002",#N/A,FALSE,"BL2000";"A2-2002",#N/A,FALSE,"BL2000"}</definedName>
    <definedName name="cccc_1" hidden="1">{"RES-2002",#N/A,FALSE,"BL2000";"A1-2002",#N/A,FALSE,"BL2000";"A2-2002",#N/A,FALSE,"BL2000"}</definedName>
    <definedName name="cccc_2" localSheetId="11" hidden="1">{"RES-2002",#N/A,FALSE,"BL2000";"A1-2002",#N/A,FALSE,"BL2000";"A2-2002",#N/A,FALSE,"BL2000"}</definedName>
    <definedName name="cccc_2" hidden="1">{"RES-2002",#N/A,FALSE,"BL2000";"A1-2002",#N/A,FALSE,"BL2000";"A2-2002",#N/A,FALSE,"BL2000"}</definedName>
    <definedName name="ccccc" hidden="1">{"RES-2002",#N/A,FALSE,"BL2000";"A1-2002",#N/A,FALSE,"BL2000";"A2-2002",#N/A,FALSE,"BL2000"}</definedName>
    <definedName name="cccccc" hidden="1">{#N/A,#N/A,FALSE,"IPEC Stair Step";#N/A,#N/A,FALSE,"Overview";#N/A,#N/A,FALSE,"Supporting Explanations"}</definedName>
    <definedName name="ccccccccccccccccc" localSheetId="11" hidden="1">{#N/A,#N/A,FALSE,"IPEC Stair Step";#N/A,#N/A,FALSE,"Overview";#N/A,#N/A,FALSE,"Supporting Explanations"}</definedName>
    <definedName name="ccccccccccccccccc" hidden="1">{#N/A,#N/A,FALSE,"IPEC Stair Step";#N/A,#N/A,FALSE,"Overview";#N/A,#N/A,FALSE,"Supporting Explanations"}</definedName>
    <definedName name="cccccccccccccccccccc" localSheetId="11" hidden="1">{#N/A,#N/A,FALSE,"IPEC Stair Step";#N/A,#N/A,FALSE,"Overview";#N/A,#N/A,FALSE,"Supporting Explanations"}</definedName>
    <definedName name="cccccccccccccccccccc" hidden="1">{#N/A,#N/A,FALSE,"IPEC Stair Step";#N/A,#N/A,FALSE,"Overview";#N/A,#N/A,FALSE,"Supporting Explanations"}</definedName>
    <definedName name="cccddd" hidden="1">{#N/A,#N/A,FALSE,"단축1";#N/A,#N/A,FALSE,"단축2";#N/A,#N/A,FALSE,"단축3";#N/A,#N/A,FALSE,"장축";#N/A,#N/A,FALSE,"4WD"}</definedName>
    <definedName name="CCCF" localSheetId="3" hidden="1">{#N/A,#N/A,FALSE,"IPEC Stair Step";#N/A,#N/A,FALSE,"Overview";#N/A,#N/A,FALSE,"Supporting Explanations"}</definedName>
    <definedName name="CCCF" localSheetId="8" hidden="1">{#N/A,#N/A,FALSE,"IPEC Stair Step";#N/A,#N/A,FALSE,"Overview";#N/A,#N/A,FALSE,"Supporting Explanations"}</definedName>
    <definedName name="CCCF" localSheetId="0" hidden="1">{#N/A,#N/A,FALSE,"IPEC Stair Step";#N/A,#N/A,FALSE,"Overview";#N/A,#N/A,FALSE,"Supporting Explanations"}</definedName>
    <definedName name="CCCF" localSheetId="11" hidden="1">{#N/A,#N/A,FALSE,"IPEC Stair Step";#N/A,#N/A,FALSE,"Overview";#N/A,#N/A,FALSE,"Supporting Explanations"}</definedName>
    <definedName name="CCCF" localSheetId="5" hidden="1">{#N/A,#N/A,FALSE,"IPEC Stair Step";#N/A,#N/A,FALSE,"Overview";#N/A,#N/A,FALSE,"Supporting Explanations"}</definedName>
    <definedName name="CCCF" localSheetId="7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F" hidden="1">{#N/A,#N/A,FALSE,"IPEC Stair Step";#N/A,#N/A,FALSE,"Overview";#N/A,#N/A,FALSE,"Supporting Explanations"}</definedName>
    <definedName name="CCCP" localSheetId="3" hidden="1">{#N/A,#N/A,FALSE,"IPEC Stair Step";#N/A,#N/A,FALSE,"Overview";#N/A,#N/A,FALSE,"Supporting Explanations"}</definedName>
    <definedName name="CCCP" localSheetId="8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CP" localSheetId="11" hidden="1">{#N/A,#N/A,FALSE,"IPEC Stair Step";#N/A,#N/A,FALSE,"Overview";#N/A,#N/A,FALSE,"Supporting Explanations"}</definedName>
    <definedName name="CCCP" localSheetId="5" hidden="1">{#N/A,#N/A,FALSE,"IPEC Stair Step";#N/A,#N/A,FALSE,"Overview";#N/A,#N/A,FALSE,"Supporting Explanations"}</definedName>
    <definedName name="CCCP" localSheetId="7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hidden="1">{"CTO ACUMULADO",#N/A,FALSE,"BASE ANEXOS";"VAR ACUMULADAS",#N/A,FALSE,"BASE ANEXOS"}</definedName>
    <definedName name="CCSR" localSheetId="3" hidden="1">{"SEPTEMBER PRINT",#N/A,FALSE,"INV_BKDN";"SEPTEMBER PRINT",#N/A,FALSE,"INV_BKDN"}</definedName>
    <definedName name="CCSR" localSheetId="8" hidden="1">{"SEPTEMBER PRINT",#N/A,FALSE,"INV_BKDN";"SEPTEMBER PRINT",#N/A,FALSE,"INV_BKDN"}</definedName>
    <definedName name="CCSR" localSheetId="0" hidden="1">{"SEPTEMBER PRINT",#N/A,FALSE,"INV_BKDN";"SEPTEMBER PRINT",#N/A,FALSE,"INV_BKDN"}</definedName>
    <definedName name="CCSR" localSheetId="11" hidden="1">{"SEPTEMBER PRINT",#N/A,FALSE,"INV_BKDN";"SEPTEMBER PRINT",#N/A,FALSE,"INV_BKDN"}</definedName>
    <definedName name="CCSR" localSheetId="5" hidden="1">{"SEPTEMBER PRINT",#N/A,FALSE,"INV_BKDN";"SEPTEMBER PRINT",#N/A,FALSE,"INV_BKDN"}</definedName>
    <definedName name="CCSR" localSheetId="7" hidden="1">{"SEPTEMBER PRINT",#N/A,FALSE,"INV_BKDN";"SEPTEMBER PRINT",#N/A,FALSE,"INV_BKDN"}</definedName>
    <definedName name="CCSR" localSheetId="1" hidden="1">{"SEPTEMBER PRINT",#N/A,FALSE,"INV_BKDN";"SEPTEMBER PRINT",#N/A,FALSE,"INV_BKDN"}</definedName>
    <definedName name="CCSR" hidden="1">{"SEPTEMBER PRINT",#N/A,FALSE,"INV_BKDN";"SEPTEMBER PRINT",#N/A,FALSE,"INV_BKDN"}</definedName>
    <definedName name="CDDFF" hidden="1">{"COMNUS2000",#N/A,FALSE,"BL2000"}</definedName>
    <definedName name="CDF" localSheetId="11">#REF!</definedName>
    <definedName name="CDF">#REF!</definedName>
    <definedName name="CE" localSheetId="11">#REF!</definedName>
    <definedName name="CE">#REF!</definedName>
    <definedName name="CFCF" localSheetId="3" hidden="1">{#N/A,#N/A,FALSE,"IPEC Stair Step";#N/A,#N/A,FALSE,"Overview";#N/A,#N/A,FALSE,"Supporting Explanations"}</definedName>
    <definedName name="CFCF" localSheetId="8" hidden="1">{#N/A,#N/A,FALSE,"IPEC Stair Step";#N/A,#N/A,FALSE,"Overview";#N/A,#N/A,FALSE,"Supporting Explanations"}</definedName>
    <definedName name="CFCF" localSheetId="0" hidden="1">{#N/A,#N/A,FALSE,"IPEC Stair Step";#N/A,#N/A,FALSE,"Overview";#N/A,#N/A,FALSE,"Supporting Explanations"}</definedName>
    <definedName name="CFCF" localSheetId="11" hidden="1">{#N/A,#N/A,FALSE,"IPEC Stair Step";#N/A,#N/A,FALSE,"Overview";#N/A,#N/A,FALSE,"Supporting Explanations"}</definedName>
    <definedName name="CFCF" localSheetId="5" hidden="1">{#N/A,#N/A,FALSE,"IPEC Stair Step";#N/A,#N/A,FALSE,"Overview";#N/A,#N/A,FALSE,"Supporting Explanations"}</definedName>
    <definedName name="CFCF" localSheetId="7" hidden="1">{#N/A,#N/A,FALSE,"IPEC Stair Step";#N/A,#N/A,FALSE,"Overview";#N/A,#N/A,FALSE,"Supporting Explanations"}</definedName>
    <definedName name="CFCF" localSheetId="1" hidden="1">{#N/A,#N/A,FALSE,"IPEC Stair Step";#N/A,#N/A,FALSE,"Overview";#N/A,#N/A,FALSE,"Supporting Explanations"}</definedName>
    <definedName name="CFCF" hidden="1">{#N/A,#N/A,FALSE,"IPEC Stair Step";#N/A,#N/A,FALSE,"Overview";#N/A,#N/A,FALSE,"Supporting Explanations"}</definedName>
    <definedName name="cfdxefrt5gdcrwedrfgttttttttttttttttttttttttttqw" hidden="1">#REF!</definedName>
    <definedName name="CFT" localSheetId="11">#REF!</definedName>
    <definedName name="CFT">#REF!</definedName>
    <definedName name="CFTB" localSheetId="3" hidden="1">{#N/A,#N/A,FALSE,"IPEC Stair Step";#N/A,#N/A,FALSE,"Overview";#N/A,#N/A,FALSE,"Supporting Explanations"}</definedName>
    <definedName name="CFTB" localSheetId="8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B" localSheetId="11" hidden="1">{#N/A,#N/A,FALSE,"IPEC Stair Step";#N/A,#N/A,FALSE,"Overview";#N/A,#N/A,FALSE,"Supporting Explanations"}</definedName>
    <definedName name="CFTB" localSheetId="5" hidden="1">{#N/A,#N/A,FALSE,"IPEC Stair Step";#N/A,#N/A,FALSE,"Overview";#N/A,#N/A,FALSE,"Supporting Explanations"}</definedName>
    <definedName name="CFTB" localSheetId="7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localSheetId="3" hidden="1">{#N/A,#N/A,FALSE,"IPEC Stair Step";#N/A,#N/A,FALSE,"Overview";#N/A,#N/A,FALSE,"Supporting Explanations"}</definedName>
    <definedName name="CFTE" localSheetId="8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E" localSheetId="11" hidden="1">{#N/A,#N/A,FALSE,"IPEC Stair Step";#N/A,#N/A,FALSE,"Overview";#N/A,#N/A,FALSE,"Supporting Explanations"}</definedName>
    <definedName name="CFTE" localSheetId="5" hidden="1">{#N/A,#N/A,FALSE,"IPEC Stair Step";#N/A,#N/A,FALSE,"Overview";#N/A,#N/A,FALSE,"Supporting Explanations"}</definedName>
    <definedName name="CFTE" localSheetId="7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localSheetId="3" hidden="1">{#N/A,#N/A,FALSE,"IPEC Stair Step";#N/A,#N/A,FALSE,"Overview";#N/A,#N/A,FALSE,"Supporting Explanations"}</definedName>
    <definedName name="CFTH" localSheetId="8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FTH" localSheetId="11" hidden="1">{#N/A,#N/A,FALSE,"IPEC Stair Step";#N/A,#N/A,FALSE,"Overview";#N/A,#N/A,FALSE,"Supporting Explanations"}</definedName>
    <definedName name="CFTH" localSheetId="5" hidden="1">{#N/A,#N/A,FALSE,"IPEC Stair Step";#N/A,#N/A,FALSE,"Overview";#N/A,#N/A,FALSE,"Supporting Explanations"}</definedName>
    <definedName name="CFTH" localSheetId="7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localSheetId="3" hidden="1">{#N/A,#N/A,FALSE,"IPEC Stair Step";#N/A,#N/A,FALSE,"Overview";#N/A,#N/A,FALSE,"Supporting Explanations"}</definedName>
    <definedName name="CGHJ" localSheetId="8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GHJ" localSheetId="11" hidden="1">{#N/A,#N/A,FALSE,"IPEC Stair Step";#N/A,#N/A,FALSE,"Overview";#N/A,#N/A,FALSE,"Supporting Explanations"}</definedName>
    <definedName name="CGHJ" localSheetId="5" hidden="1">{#N/A,#N/A,FALSE,"IPEC Stair Step";#N/A,#N/A,FALSE,"Overview";#N/A,#N/A,FALSE,"Supporting Explanations"}</definedName>
    <definedName name="CGHJ" localSheetId="7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gvbtgh" localSheetId="11" hidden="1">{#N/A,#N/A,FALSE,"IPEC Stair Step";#N/A,#N/A,FALSE,"Overview";#N/A,#N/A,FALSE,"Supporting Explanations"}</definedName>
    <definedName name="cgvbtgh" hidden="1">{#N/A,#N/A,FALSE,"IPEC Stair Step";#N/A,#N/A,FALSE,"Overview";#N/A,#N/A,FALSE,"Supporting Explanations"}</definedName>
    <definedName name="cgxzfbvd" hidden="1">#REF!</definedName>
    <definedName name="CHART" localSheetId="11">#REF!</definedName>
    <definedName name="CHART">#REF!</definedName>
    <definedName name="CHART1" localSheetId="11">#REF!</definedName>
    <definedName name="CHART1">#REF!</definedName>
    <definedName name="CHART1Parts" hidden="1">{"'Sheet2'!$A$73:$A$74"}</definedName>
    <definedName name="CHART1Veh" hidden="1">{"'Sheet2'!$A$73:$A$74"}</definedName>
    <definedName name="CHARTCURRENY" localSheetId="11">#REF!</definedName>
    <definedName name="CHARTCURRENY">#REF!</definedName>
    <definedName name="Chassis">#N/A</definedName>
    <definedName name="CHECK">#REF!</definedName>
    <definedName name="CHECK_1">"チェック 65"</definedName>
    <definedName name="CheckUpdate">29</definedName>
    <definedName name="CHENG">#N/A</definedName>
    <definedName name="CHHU" localSheetId="3" hidden="1">{#N/A,#N/A,FALSE,"IPEC Stair Step";#N/A,#N/A,FALSE,"Overview";#N/A,#N/A,FALSE,"Supporting Explanations"}</definedName>
    <definedName name="CHHU" localSheetId="8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HU" localSheetId="11" hidden="1">{#N/A,#N/A,FALSE,"IPEC Stair Step";#N/A,#N/A,FALSE,"Overview";#N/A,#N/A,FALSE,"Supporting Explanations"}</definedName>
    <definedName name="CHHU" localSheetId="5" hidden="1">{#N/A,#N/A,FALSE,"IPEC Stair Step";#N/A,#N/A,FALSE,"Overview";#N/A,#N/A,FALSE,"Supporting Explanations"}</definedName>
    <definedName name="CHHU" localSheetId="7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ido" hidden="1">{#N/A,#N/A,FALSE,"IPEC Stair Step";#N/A,#N/A,FALSE,"Overview";#N/A,#N/A,FALSE,"Supporting Explanations"}</definedName>
    <definedName name="CHKA" localSheetId="3" hidden="1">{#N/A,#N/A,FALSE,"IPEC Stair Step";#N/A,#N/A,FALSE,"Overview";#N/A,#N/A,FALSE,"Supporting Explanations"}</definedName>
    <definedName name="CHKA" localSheetId="8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HKA" localSheetId="11" hidden="1">{#N/A,#N/A,FALSE,"IPEC Stair Step";#N/A,#N/A,FALSE,"Overview";#N/A,#N/A,FALSE,"Supporting Explanations"}</definedName>
    <definedName name="CHKA" localSheetId="5" hidden="1">{#N/A,#N/A,FALSE,"IPEC Stair Step";#N/A,#N/A,FALSE,"Overview";#N/A,#N/A,FALSE,"Supporting Explanations"}</definedName>
    <definedName name="CHKA" localSheetId="7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HKGSTD1_Click">#N/A</definedName>
    <definedName name="CHKGSTD2_Click">#N/A</definedName>
    <definedName name="CHKGSTD3_Click">#N/A</definedName>
    <definedName name="cho" hidden="1">{"'Monthly 1997'!$A$3:$S$89"}</definedName>
    <definedName name="ci" hidden="1">{#N/A,#N/A,FALSE,"단축1";#N/A,#N/A,FALSE,"단축2";#N/A,#N/A,FALSE,"단축3";#N/A,#N/A,FALSE,"장축";#N/A,#N/A,FALSE,"4WD"}</definedName>
    <definedName name="CIF">#REF!</definedName>
    <definedName name="Citiesname">#REF!</definedName>
    <definedName name="CKL" localSheetId="3" hidden="1">{#N/A,#N/A,FALSE,"IPEC Stair Step";#N/A,#N/A,FALSE,"Overview";#N/A,#N/A,FALSE,"Supporting Explanations"}</definedName>
    <definedName name="CKL" localSheetId="8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KL" localSheetId="11" hidden="1">{#N/A,#N/A,FALSE,"IPEC Stair Step";#N/A,#N/A,FALSE,"Overview";#N/A,#N/A,FALSE,"Supporting Explanations"}</definedName>
    <definedName name="CKL" localSheetId="5" hidden="1">{#N/A,#N/A,FALSE,"IPEC Stair Step";#N/A,#N/A,FALSE,"Overview";#N/A,#N/A,FALSE,"Supporting Explanations"}</definedName>
    <definedName name="CKL" localSheetId="7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lassification">#REF!</definedName>
    <definedName name="CLIST">#REF!</definedName>
    <definedName name="CLIST1">#REF!</definedName>
    <definedName name="clvf1">#REF!+#REF!+#REF!+#REF!+#REF!+#REF!+#REF!+#REF!+#REF!</definedName>
    <definedName name="clvf2">#REF!+#REF!+#REF!+#REF!+#REF!+#REF!+#REF!+#REF!+#REF!</definedName>
    <definedName name="clvf3">#REF!+#REF!+#REF!+#REF!+#REF!+#REF!+#REF!+#REF!+#REF!</definedName>
    <definedName name="cmd_Print_Click">#N/A</definedName>
    <definedName name="CMVar1" localSheetId="11">#REF!</definedName>
    <definedName name="CMVar1">#REF!</definedName>
    <definedName name="CNT00" localSheetId="11">#REF!</definedName>
    <definedName name="CNT00">#REF!</definedName>
    <definedName name="CNTRYLIST">#REF!</definedName>
    <definedName name="COD">#REF!</definedName>
    <definedName name="CODE">#REF!</definedName>
    <definedName name="Coef_Devise_M" localSheetId="11">#REF!</definedName>
    <definedName name="Coef_Devise_M">#REF!</definedName>
    <definedName name="Coef_Devise_U" localSheetId="11">#REF!</definedName>
    <definedName name="Coef_Devise_U">#REF!</definedName>
    <definedName name="COEF_MOIS_VP">#REF!</definedName>
    <definedName name="COEF_MOIS_VPVU">#REF!</definedName>
    <definedName name="COEF_TRI_VPVU">#REF!</definedName>
    <definedName name="COEFF_MOIS_VU">#REF!</definedName>
    <definedName name="COEFF_TRI_VP">#REF!</definedName>
    <definedName name="COEFF_TRI_VU">#REF!</definedName>
    <definedName name="Col_End">3</definedName>
    <definedName name="Col_Start">44</definedName>
    <definedName name="COMM">#REF!</definedName>
    <definedName name="command1">#REF!</definedName>
    <definedName name="commandbutton1">#REF!</definedName>
    <definedName name="COMNUS「" hidden="1">{"COMNUS2000",#N/A,FALSE,"BL2000"}</definedName>
    <definedName name="Comp" localSheetId="11">#REF!</definedName>
    <definedName name="comp" hidden="1">{"SUM GER",#N/A,FALSE,"SUM GER";"SUM FRA",#N/A,FALSE,"SUM FRA";"SUM ITA",#N/A,FALSE,"SUM ITA";"SUM SPA",#N/A,FALSE,"SUM SPA";"SUM EGB",#N/A,FALSE,"SUM EGB";"SUM IND",#N/A,FALSE,"SUM IND"}</definedName>
    <definedName name="Company">#REF!</definedName>
    <definedName name="company_code">#REF!</definedName>
    <definedName name="Company_Name">#REF!</definedName>
    <definedName name="Complex">#REF!</definedName>
    <definedName name="ComprasNML">#REF!</definedName>
    <definedName name="COND1" hidden="1">#REF!</definedName>
    <definedName name="CONT">#REF!</definedName>
    <definedName name="CONT_table">#REF!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ROL">#REF!</definedName>
    <definedName name="COP" localSheetId="11" hidden="1">{"Costo1",#N/A,FALSE,"Costo Estimado";"Costo2",#N/A,FALSE,"Costo Estimado";"Costos3",#N/A,FALSE,"Costo Estimado";"Costo4",#N/A,FALSE,"Costo Estimado"}</definedName>
    <definedName name="COP" hidden="1">{"Costo1",#N/A,FALSE,"Costo Estimado";"Costo2",#N/A,FALSE,"Costo Estimado";"Costos3",#N/A,FALSE,"Costo Estimado";"Costo4",#N/A,FALSE,"Costo Estimado"}</definedName>
    <definedName name="COPOP" localSheetId="3" hidden="1">{#N/A,#N/A,FALSE,"IPEC Stair Step";#N/A,#N/A,FALSE,"Overview";#N/A,#N/A,FALSE,"Supporting Explanations"}</definedName>
    <definedName name="COPOP" localSheetId="8" hidden="1">{#N/A,#N/A,FALSE,"IPEC Stair Step";#N/A,#N/A,FALSE,"Overview";#N/A,#N/A,FALSE,"Supporting Explanations"}</definedName>
    <definedName name="COPOP" localSheetId="0" hidden="1">{#N/A,#N/A,FALSE,"IPEC Stair Step";#N/A,#N/A,FALSE,"Overview";#N/A,#N/A,FALSE,"Supporting Explanations"}</definedName>
    <definedName name="COPOP" localSheetId="11" hidden="1">{#N/A,#N/A,FALSE,"IPEC Stair Step";#N/A,#N/A,FALSE,"Overview";#N/A,#N/A,FALSE,"Supporting Explanations"}</definedName>
    <definedName name="COPOP" localSheetId="5" hidden="1">{#N/A,#N/A,FALSE,"IPEC Stair Step";#N/A,#N/A,FALSE,"Overview";#N/A,#N/A,FALSE,"Supporting Explanations"}</definedName>
    <definedName name="COPOP" localSheetId="7" hidden="1">{#N/A,#N/A,FALSE,"IPEC Stair Step";#N/A,#N/A,FALSE,"Overview";#N/A,#N/A,FALSE,"Supporting Explanations"}</definedName>
    <definedName name="COPOP" localSheetId="1" hidden="1">{#N/A,#N/A,FALSE,"IPEC Stair Step";#N/A,#N/A,FALSE,"Overview";#N/A,#N/A,FALSE,"Supporting Explanations"}</definedName>
    <definedName name="COPOP" hidden="1">{#N/A,#N/A,FALSE,"IPEC Stair Step";#N/A,#N/A,FALSE,"Overview";#N/A,#N/A,FALSE,"Supporting Explanations"}</definedName>
    <definedName name="COPRO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py" localSheetId="3" hidden="1">{"SEPTEMBER PRINT",#N/A,FALSE,"INV_BKDN";"SEPTEMBER PRINT",#N/A,FALSE,"INV_BKDN"}</definedName>
    <definedName name="Copy" localSheetId="8" hidden="1">{"SEPTEMBER PRINT",#N/A,FALSE,"INV_BKDN";"SEPTEMBER PRINT",#N/A,FALSE,"INV_BKDN"}</definedName>
    <definedName name="Copy" localSheetId="0" hidden="1">{"SEPTEMBER PRINT",#N/A,FALSE,"INV_BKDN";"SEPTEMBER PRINT",#N/A,FALSE,"INV_BKDN"}</definedName>
    <definedName name="Copy" localSheetId="11" hidden="1">{"SEPTEMBER PRINT",#N/A,FALSE,"INV_BKDN";"SEPTEMBER PRINT",#N/A,FALSE,"INV_BKDN"}</definedName>
    <definedName name="Copy" localSheetId="5" hidden="1">{"SEPTEMBER PRINT",#N/A,FALSE,"INV_BKDN";"SEPTEMBER PRINT",#N/A,FALSE,"INV_BKDN"}</definedName>
    <definedName name="Copy" localSheetId="7" hidden="1">{"SEPTEMBER PRINT",#N/A,FALSE,"INV_BKDN";"SEPTEMBER PRINT",#N/A,FALSE,"INV_BKDN"}</definedName>
    <definedName name="Copy" localSheetId="1" hidden="1">{"SEPTEMBER PRINT",#N/A,FALSE,"INV_BKDN";"SEPTEMBER PRINT",#N/A,FALSE,"INV_BKDN"}</definedName>
    <definedName name="Copy" hidden="1">{"SEPTEMBER PRINT",#N/A,FALSE,"INV_BKDN";"SEPTEMBER PRINT",#N/A,FALSE,"INV_BKDN"}</definedName>
    <definedName name="COPY1">#REF!</definedName>
    <definedName name="CORD" localSheetId="11">#REF!</definedName>
    <definedName name="CORD">#REF!</definedName>
    <definedName name="Cost" localSheetId="11">#REF!</definedName>
    <definedName name="Cost">#REF!</definedName>
    <definedName name="Cost_of_Capital">#REF!</definedName>
    <definedName name="costo">#REF!</definedName>
    <definedName name="Costo1">#REF!</definedName>
    <definedName name="Countries" localSheetId="11">#REF!</definedName>
    <definedName name="Countries" localSheetId="10">#REF!</definedName>
    <definedName name="Countries">#REF!</definedName>
    <definedName name="Country">#REF!</definedName>
    <definedName name="Countryname">#REF!</definedName>
    <definedName name="cover">#REF!</definedName>
    <definedName name="cr_budget_maret_april">#REF!</definedName>
    <definedName name="Cres_24">#REF!</definedName>
    <definedName name="Cres_36">#REF!</definedName>
    <definedName name="_xlnm.Criteria">#REF!</definedName>
    <definedName name="Criteria_MI">#REF!</definedName>
    <definedName name="CrossCar">#REF!</definedName>
    <definedName name="CSM_VP">#REF!</definedName>
    <definedName name="CSM_VPVU">#REF!</definedName>
    <definedName name="CSM_VU">#REF!</definedName>
    <definedName name="CT" localSheetId="11">#REF!</definedName>
    <definedName name="CT">#REF!</definedName>
    <definedName name="CUMUL" localSheetId="11" hidden="1">{#N/A,#N/A,FALSE,"FG";#N/A,#N/A,FALSE,"PU";#N/A,#N/A,FALSE,"TT";#N/A,#N/A,FALSE,"TC";#N/A,#N/A,FALSE,"H";#N/A,#N/A,FALSE,"M2";#N/A,#N/A,FALSE,"M1";#N/A,#N/A,FALSE,"B"}</definedName>
    <definedName name="CUMUL" hidden="1">{#N/A,#N/A,FALSE,"FG";#N/A,#N/A,FALSE,"PU";#N/A,#N/A,FALSE,"TT";#N/A,#N/A,FALSE,"TC";#N/A,#N/A,FALSE,"H";#N/A,#N/A,FALSE,"M2";#N/A,#N/A,FALSE,"M1";#N/A,#N/A,FALSE,"B"}</definedName>
    <definedName name="cur">#REF!</definedName>
    <definedName name="Currencies" localSheetId="11">#REF!</definedName>
    <definedName name="Currencies">#REF!</definedName>
    <definedName name="Currency">#REF!</definedName>
    <definedName name="CURRENT_FCST_CARIBE">#REF!</definedName>
    <definedName name="CurrYear">#REF!</definedName>
    <definedName name="cust_trans_price_lease">#REF!</definedName>
    <definedName name="cust_trans_price_retail">#REF!</definedName>
    <definedName name="CVDom">#REF!</definedName>
    <definedName name="CVExp">#REF!</definedName>
    <definedName name="cwhuicbibvi">#REF!</definedName>
    <definedName name="cx" hidden="1">{"SUM ALL YR",#N/A,FALSE,"SUM ALL YR";"sum01",#N/A,FALSE,"SUM 01";"sumM2",#N/A,FALSE,"SUM M2";"sum02",#N/A,FALSE,"SUM 02";"sum03",#N/A,FALSE,"SUM 03";"sum04",#N/A,FALSE,"SUM 04";"sum05",#N/A,FALSE,"SUM 05"}</definedName>
    <definedName name="CY">#REF!</definedName>
    <definedName name="Ｃじきんき" localSheetId="3" hidden="1">{#N/A,#N/A,FALSE,"IPEC Stair Step";#N/A,#N/A,FALSE,"Overview";#N/A,#N/A,FALSE,"Supporting Explanations"}</definedName>
    <definedName name="Ｃじきんき" localSheetId="8" hidden="1">{#N/A,#N/A,FALSE,"IPEC Stair Step";#N/A,#N/A,FALSE,"Overview";#N/A,#N/A,FALSE,"Supporting Explanations"}</definedName>
    <definedName name="Ｃじきんき" localSheetId="0" hidden="1">{#N/A,#N/A,FALSE,"IPEC Stair Step";#N/A,#N/A,FALSE,"Overview";#N/A,#N/A,FALSE,"Supporting Explanations"}</definedName>
    <definedName name="Ｃじきんき" localSheetId="11" hidden="1">{#N/A,#N/A,FALSE,"IPEC Stair Step";#N/A,#N/A,FALSE,"Overview";#N/A,#N/A,FALSE,"Supporting Explanations"}</definedName>
    <definedName name="Ｃじきんき" localSheetId="5" hidden="1">{#N/A,#N/A,FALSE,"IPEC Stair Step";#N/A,#N/A,FALSE,"Overview";#N/A,#N/A,FALSE,"Supporting Explanations"}</definedName>
    <definedName name="Ｃじきんき" localSheetId="7" hidden="1">{#N/A,#N/A,FALSE,"IPEC Stair Step";#N/A,#N/A,FALSE,"Overview";#N/A,#N/A,FALSE,"Supporting Explanations"}</definedName>
    <definedName name="Ｃじきんき" localSheetId="1" hidden="1">{#N/A,#N/A,FALSE,"IPEC Stair Step";#N/A,#N/A,FALSE,"Overview";#N/A,#N/A,FALSE,"Supporting Explanations"}</definedName>
    <definedName name="Ｃじきんき" hidden="1">{#N/A,#N/A,FALSE,"IPEC Stair Step";#N/A,#N/A,FALSE,"Overview";#N/A,#N/A,FALSE,"Supporting Explanations"}</definedName>
    <definedName name="D">#N/A</definedName>
    <definedName name="d_1" localSheetId="11" hidden="1">{"CTO MES ACTUAL",#N/A,FALSE,"BASE ANEXOS";"VAR MES ACT",#N/A,FALSE,"BASE ANEXOS"}</definedName>
    <definedName name="d_1" hidden="1">{"CTO MES ACTUAL",#N/A,FALSE,"BASE ANEXOS";"VAR MES ACT",#N/A,FALSE,"BASE ANEXOS"}</definedName>
    <definedName name="d_2" localSheetId="11" hidden="1">{"CTO MES ACTUAL",#N/A,FALSE,"BASE ANEXOS";"VAR MES ACT",#N/A,FALSE,"BASE ANEXOS"}</definedName>
    <definedName name="d_2" hidden="1">{"CTO MES ACTUAL",#N/A,FALSE,"BASE ANEXOS";"VAR MES ACT",#N/A,FALSE,"BASE ANEXOS"}</definedName>
    <definedName name="D_PE">#REF!</definedName>
    <definedName name="D_TA" localSheetId="11">#N/A</definedName>
    <definedName name="D_TA">#REF!</definedName>
    <definedName name="D_TB" localSheetId="11">#N/A</definedName>
    <definedName name="D_TB">#REF!</definedName>
    <definedName name="D21Dom" localSheetId="11">#REF!</definedName>
    <definedName name="D21Dom">#REF!</definedName>
    <definedName name="D21Exp">#REF!</definedName>
    <definedName name="da" hidden="1">#REF!</definedName>
    <definedName name="daf" localSheetId="11">#REF!</definedName>
    <definedName name="da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AISU">#REF!</definedName>
    <definedName name="DATA" localSheetId="11">#REF!</definedName>
    <definedName name="DATA">#REF!</definedName>
    <definedName name="DATA_LOAD">#N/A</definedName>
    <definedName name="DATA1" localSheetId="11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abase_MI">#REF!</definedName>
    <definedName name="DATABASE2">#REF!</definedName>
    <definedName name="DataClear" localSheetId="9">#REF!</definedName>
    <definedName name="DataClear" localSheetId="11">#REF!</definedName>
    <definedName name="DataClear">#REF!</definedName>
    <definedName name="DATACURRENCY" localSheetId="11">#REF!</definedName>
    <definedName name="DATACURRENCY">#REF!</definedName>
    <definedName name="DataRead" localSheetId="9">#REF!</definedName>
    <definedName name="DataRead" localSheetId="11">#REF!</definedName>
    <definedName name="DataRead">#REF!</definedName>
    <definedName name="DATE">#REF!</definedName>
    <definedName name="DB">#N/A</definedName>
    <definedName name="DCOST" localSheetId="11">#REF!</definedName>
    <definedName name="DCOST">#REF!</definedName>
    <definedName name="DCSA" localSheetId="11" hidden="1">{"RES-2001",#N/A,FALSE,"BL2000";"A1-2001",#N/A,FALSE,"BL2000";"A2-2001",#N/A,FALSE,"BL2000"}</definedName>
    <definedName name="DCSA" hidden="1">{"RES-2001",#N/A,FALSE,"BL2000";"A1-2001",#N/A,FALSE,"BL2000";"A2-2001",#N/A,FALSE,"BL2000"}</definedName>
    <definedName name="DD" localSheetId="11">#N/A</definedName>
    <definedName name="DD">#REF!</definedName>
    <definedName name="ｄｄ" hidden="1">{#N/A,#N/A,FALSE,"IPEC Stair Step";#N/A,#N/A,FALSE,"Overview";#N/A,#N/A,FALSE,"Supporting Explanations"}</definedName>
    <definedName name="ddd" localSheetId="3" hidden="1">{"SEPTEMBER PRINT",#N/A,FALSE,"INV_BKDN";"SEPTEMBER PRINT",#N/A,FALSE,"INV_BKDN"}</definedName>
    <definedName name="ddd" localSheetId="8" hidden="1">{"SEPTEMBER PRINT",#N/A,FALSE,"INV_BKDN";"SEPTEMBER PRINT",#N/A,FALSE,"INV_BKDN"}</definedName>
    <definedName name="ddd" localSheetId="0" hidden="1">{"SEPTEMBER PRINT",#N/A,FALSE,"INV_BKDN";"SEPTEMBER PRINT",#N/A,FALSE,"INV_BKDN"}</definedName>
    <definedName name="ddd" localSheetId="11" hidden="1">{"SEPTEMBER PRINT",#N/A,FALSE,"INV_BKDN";"SEPTEMBER PRINT",#N/A,FALSE,"INV_BKDN"}</definedName>
    <definedName name="ddd" localSheetId="5" hidden="1">{"SEPTEMBER PRINT",#N/A,FALSE,"INV_BKDN";"SEPTEMBER PRINT",#N/A,FALSE,"INV_BKDN"}</definedName>
    <definedName name="ddd" localSheetId="7" hidden="1">{"SEPTEMBER PRINT",#N/A,FALSE,"INV_BKDN";"SEPTEMBER PRINT",#N/A,FALSE,"INV_BKDN"}</definedName>
    <definedName name="ddd" localSheetId="1" hidden="1">{"SEPTEMBER PRINT",#N/A,FALSE,"INV_BKDN";"SEPTEMBER PRINT",#N/A,FALSE,"INV_BKDN"}</definedName>
    <definedName name="ddd" hidden="1">{"SEPTEMBER PRINT",#N/A,FALSE,"INV_BKDN";"SEPTEMBER PRINT",#N/A,FALSE,"INV_BKDN"}</definedName>
    <definedName name="ｄｄｄ">#N/A</definedName>
    <definedName name="ddd_1" localSheetId="11" hidden="1">{"SEPTEMBER PRINT",#N/A,FALSE,"INV_BKDN";"SEPTEMBER PRINT",#N/A,FALSE,"INV_BKDN"}</definedName>
    <definedName name="ddd_1" hidden="1">{"SEPTEMBER PRINT",#N/A,FALSE,"INV_BKDN";"SEPTEMBER PRINT",#N/A,FALSE,"INV_BKDN"}</definedName>
    <definedName name="ddd_2" localSheetId="11" hidden="1">{"SEPTEMBER PRINT",#N/A,FALSE,"INV_BKDN";"SEPTEMBER PRINT",#N/A,FALSE,"INV_BKDN"}</definedName>
    <definedName name="ddd_2" hidden="1">{"SEPTEMBER PRINT",#N/A,FALSE,"INV_BKDN";"SEPTEMBER PRINT",#N/A,FALSE,"INV_BKDN"}</definedName>
    <definedName name="ddda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a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a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a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a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a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d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d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d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d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d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d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ddddd" localSheetId="11" hidden="1">{#N/A,#N/A,FALSE,"IPEC Stair Step";#N/A,#N/A,FALSE,"Overview";#N/A,#N/A,FALSE,"Supporting Explanations"}</definedName>
    <definedName name="ddddd" hidden="1">{#N/A,#N/A,FALSE,"IPEC Stair Step";#N/A,#N/A,FALSE,"Overview";#N/A,#N/A,FALSE,"Supporting Explanations"}</definedName>
    <definedName name="ｄｄｄｄｄｄ">#N/A</definedName>
    <definedName name="dddddddddddddd" hidden="1">#REF!</definedName>
    <definedName name="dddddddddddddddddddddd" hidden="1">#REF!</definedName>
    <definedName name="dddddddddddddddddddddddddd" hidden="1">#REF!</definedName>
    <definedName name="dddddf" hidden="1">{#N/A,#N/A,FALSE,"단축1";#N/A,#N/A,FALSE,"단축2";#N/A,#N/A,FALSE,"단축3";#N/A,#N/A,FALSE,"장축";#N/A,#N/A,FALSE,"4WD"}</definedName>
    <definedName name="DDDDFFF" hidden="1">{"page-1",#N/A,FALSE,"Monthly revision to BOD";"page-2",#N/A,FALSE,"Monthly revision to BOD";"page-3",#N/A,FALSE,"Monthly revision to BOD";"page-4",#N/A,FALSE,"Monthly revision to BOD"}</definedName>
    <definedName name="dddf" localSheetId="11" hidden="1">{"AX0 format",#N/A,FALSE,"AX0 format";"NMI format",#N/A,FALSE,"AX0 format";"Report",#N/A,FALSE,"AX0 format"}</definedName>
    <definedName name="dddf" hidden="1">{"AX0 format",#N/A,FALSE,"AX0 format";"NMI format",#N/A,FALSE,"AX0 format";"Report",#N/A,FALSE,"AX0 format"}</definedName>
    <definedName name="dddf_1" localSheetId="11" hidden="1">{"AX0 format",#N/A,FALSE,"AX0 format";"NMI format",#N/A,FALSE,"AX0 format";"Report",#N/A,FALSE,"AX0 format"}</definedName>
    <definedName name="dddf_1" hidden="1">{"AX0 format",#N/A,FALSE,"AX0 format";"NMI format",#N/A,FALSE,"AX0 format";"Report",#N/A,FALSE,"AX0 format"}</definedName>
    <definedName name="dddf_2" localSheetId="11" hidden="1">{"AX0 format",#N/A,FALSE,"AX0 format";"NMI format",#N/A,FALSE,"AX0 format";"Report",#N/A,FALSE,"AX0 format"}</definedName>
    <definedName name="dddf_2" hidden="1">{"AX0 format",#N/A,FALSE,"AX0 format";"NMI format",#N/A,FALSE,"AX0 format";"Report",#N/A,FALSE,"AX0 format"}</definedName>
    <definedName name="ddds" localSheetId="11" hidden="1">{"PL2000",#N/A,FALSE,"BL2000"}</definedName>
    <definedName name="ddds" hidden="1">{"PL2000",#N/A,FALSE,"BL2000"}</definedName>
    <definedName name="ddds_1" localSheetId="11" hidden="1">{"PL2000",#N/A,FALSE,"BL2000"}</definedName>
    <definedName name="ddds_1" hidden="1">{"PL2000",#N/A,FALSE,"BL2000"}</definedName>
    <definedName name="ddds_2" localSheetId="11" hidden="1">{"PL2000",#N/A,FALSE,"BL2000"}</definedName>
    <definedName name="ddds_2" hidden="1">{"PL2000",#N/A,FALSE,"BL2000"}</definedName>
    <definedName name="DDFFC" localSheetId="3" hidden="1">{#N/A,#N/A,FALSE,"IPEC Stair Step";#N/A,#N/A,FALSE,"Overview";#N/A,#N/A,FALSE,"Supporting Explanations"}</definedName>
    <definedName name="DDFFC" localSheetId="8" hidden="1">{#N/A,#N/A,FALSE,"IPEC Stair Step";#N/A,#N/A,FALSE,"Overview";#N/A,#N/A,FALSE,"Supporting Explanations"}</definedName>
    <definedName name="DDFFC" localSheetId="0" hidden="1">{#N/A,#N/A,FALSE,"IPEC Stair Step";#N/A,#N/A,FALSE,"Overview";#N/A,#N/A,FALSE,"Supporting Explanations"}</definedName>
    <definedName name="DDFFC" localSheetId="11" hidden="1">{#N/A,#N/A,FALSE,"IPEC Stair Step";#N/A,#N/A,FALSE,"Overview";#N/A,#N/A,FALSE,"Supporting Explanations"}</definedName>
    <definedName name="DDFFC" localSheetId="5" hidden="1">{#N/A,#N/A,FALSE,"IPEC Stair Step";#N/A,#N/A,FALSE,"Overview";#N/A,#N/A,FALSE,"Supporting Explanations"}</definedName>
    <definedName name="DDFFC" localSheetId="7" hidden="1">{#N/A,#N/A,FALSE,"IPEC Stair Step";#N/A,#N/A,FALSE,"Overview";#N/A,#N/A,FALSE,"Supporting Explanations"}</definedName>
    <definedName name="DDFFC" localSheetId="1" hidden="1">{#N/A,#N/A,FALSE,"IPEC Stair Step";#N/A,#N/A,FALSE,"Overview";#N/A,#N/A,FALSE,"Supporting Explanations"}</definedName>
    <definedName name="DDFFC" hidden="1">{#N/A,#N/A,FALSE,"IPEC Stair Step";#N/A,#N/A,FALSE,"Overview";#N/A,#N/A,FALSE,"Supporting Explanations"}</definedName>
    <definedName name="ddr" localSheetId="3" hidden="1">{#N/A,#N/A,FALSE,"IPEC Stair Step";#N/A,#N/A,FALSE,"Overview";#N/A,#N/A,FALSE,"Supporting Explanations"}</definedName>
    <definedName name="ddr" localSheetId="8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r" localSheetId="11" hidden="1">{#N/A,#N/A,FALSE,"IPEC Stair Step";#N/A,#N/A,FALSE,"Overview";#N/A,#N/A,FALSE,"Supporting Explanations"}</definedName>
    <definedName name="ddr" localSheetId="5" hidden="1">{#N/A,#N/A,FALSE,"IPEC Stair Step";#N/A,#N/A,FALSE,"Overview";#N/A,#N/A,FALSE,"Supporting Explanations"}</definedName>
    <definedName name="ddr" localSheetId="7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localSheetId="3" hidden="1">{#N/A,#N/A,FALSE,"IPEC Stair Step";#N/A,#N/A,FALSE,"Overview";#N/A,#N/A,FALSE,"Supporting Explanations"}</definedName>
    <definedName name="DDSS" localSheetId="8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DSS" localSheetId="11" hidden="1">{#N/A,#N/A,FALSE,"IPEC Stair Step";#N/A,#N/A,FALSE,"Overview";#N/A,#N/A,FALSE,"Supporting Explanations"}</definedName>
    <definedName name="DDSS" localSheetId="5" hidden="1">{#N/A,#N/A,FALSE,"IPEC Stair Step";#N/A,#N/A,FALSE,"Overview";#N/A,#N/A,FALSE,"Supporting Explanations"}</definedName>
    <definedName name="DDSS" localSheetId="7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ealer" localSheetId="11">#REF!,#REF!</definedName>
    <definedName name="dealer">#REF!,#REF!</definedName>
    <definedName name="Dealer_Gross_Lease" localSheetId="11">#REF!</definedName>
    <definedName name="Dealer_Gross_Lease">#REF!</definedName>
    <definedName name="Dealer_Gross_Retail">#REF!</definedName>
    <definedName name="debt_split">#REF!</definedName>
    <definedName name="Debut_annee">#REF!</definedName>
    <definedName name="Debut_annee_suivante">#REF!</definedName>
    <definedName name="DEC">#REF!</definedName>
    <definedName name="Dec_95">#REF!</definedName>
    <definedName name="december">#REF!</definedName>
    <definedName name="DEF" hidden="1">{"RES-2002",#N/A,FALSE,"BL2000";"A1-2002",#N/A,FALSE,"BL2000";"A2-2002",#N/A,FALSE,"BL2000"}</definedName>
    <definedName name="DEFFTAX">#REF!</definedName>
    <definedName name="DEFJ" hidden="1">{"BL2000",#N/A,FALSE,"BL2000";"PL2000",#N/A,FALSE,"BL2000";"PT2000",#N/A,FALSE,"BL2000";"INCPRE2000",#N/A,FALSE,"BL2000";"COMNUS2000",#N/A,FALSE,"BL2000";"COMJPN2000",#N/A,FALSE,"BL2000";"B10-2000",#N/A,FALSE,"BL2000"}</definedName>
    <definedName name="DEL">#REF!</definedName>
    <definedName name="DeliveryStyle" localSheetId="11">#REF!</definedName>
    <definedName name="DeliveryStyle">#REF!</definedName>
    <definedName name="denis" localSheetId="3" hidden="1">{"SEPTEMBER PRINT",#N/A,FALSE,"INV_BKDN";"SEPTEMBER PRINT",#N/A,FALSE,"INV_BKDN"}</definedName>
    <definedName name="denis" localSheetId="8" hidden="1">{"SEPTEMBER PRINT",#N/A,FALSE,"INV_BKDN";"SEPTEMBER PRINT",#N/A,FALSE,"INV_BKDN"}</definedName>
    <definedName name="denis" localSheetId="0" hidden="1">{"SEPTEMBER PRINT",#N/A,FALSE,"INV_BKDN";"SEPTEMBER PRINT",#N/A,FALSE,"INV_BKDN"}</definedName>
    <definedName name="denis" localSheetId="11" hidden="1">{"SEPTEMBER PRINT",#N/A,FALSE,"INV_BKDN";"SEPTEMBER PRINT",#N/A,FALSE,"INV_BKDN"}</definedName>
    <definedName name="denis" localSheetId="5" hidden="1">{"SEPTEMBER PRINT",#N/A,FALSE,"INV_BKDN";"SEPTEMBER PRINT",#N/A,FALSE,"INV_BKDN"}</definedName>
    <definedName name="denis" localSheetId="7" hidden="1">{"SEPTEMBER PRINT",#N/A,FALSE,"INV_BKDN";"SEPTEMBER PRINT",#N/A,FALSE,"INV_BKDN"}</definedName>
    <definedName name="denis" localSheetId="1" hidden="1">{"SEPTEMBER PRINT",#N/A,FALSE,"INV_BKDN";"SEPTEMBER PRINT",#N/A,FALSE,"INV_BKDN"}</definedName>
    <definedName name="denis" hidden="1">{"SEPTEMBER PRINT",#N/A,FALSE,"INV_BKDN";"SEPTEMBER PRINT",#N/A,FALSE,"INV_BKDN"}</definedName>
    <definedName name="denis_1" localSheetId="11" hidden="1">{"SEPTEMBER PRINT",#N/A,FALSE,"INV_BKDN";"SEPTEMBER PRINT",#N/A,FALSE,"INV_BKDN"}</definedName>
    <definedName name="denis_1" hidden="1">{"SEPTEMBER PRINT",#N/A,FALSE,"INV_BKDN";"SEPTEMBER PRINT",#N/A,FALSE,"INV_BKDN"}</definedName>
    <definedName name="denis_2" localSheetId="11" hidden="1">{"SEPTEMBER PRINT",#N/A,FALSE,"INV_BKDN";"SEPTEMBER PRINT",#N/A,FALSE,"INV_BKDN"}</definedName>
    <definedName name="denis_2" hidden="1">{"SEPTEMBER PRINT",#N/A,FALSE,"INV_BKDN";"SEPTEMBER PRINT",#N/A,FALSE,"INV_BKDN"}</definedName>
    <definedName name="DERIVATIVE">#REF!</definedName>
    <definedName name="Desc" localSheetId="11">#REF!</definedName>
    <definedName name="Desc">#REF!</definedName>
    <definedName name="Designationname">#REF!</definedName>
    <definedName name="DEST">#REF!</definedName>
    <definedName name="detail" localSheetId="11" hidden="1">{"PT2000",#N/A,FALSE,"BL2000"}</definedName>
    <definedName name="detail" hidden="1">{"PT2000",#N/A,FALSE,"BL2000"}</definedName>
    <definedName name="detail3" localSheetId="11" hidden="1">{"RESUMEN",#N/A,FALSE,"BASE ANEXOS";"ANEXO 1",#N/A,FALSE,"BASE ANEXOS";"ANEXO 2",#N/A,FALSE,"BASE ANEXOS"}</definedName>
    <definedName name="detail3" hidden="1">{"RESUMEN",#N/A,FALSE,"BASE ANEXOS";"ANEXO 1",#N/A,FALSE,"BASE ANEXOS";"ANEXO 2",#N/A,FALSE,"BASE ANEXOS"}</definedName>
    <definedName name="details" localSheetId="11" hidden="1">{"RES-2002",#N/A,FALSE,"BL2000";"A1-2002",#N/A,FALSE,"BL2000";"A2-2002",#N/A,FALSE,"BL2000"}</definedName>
    <definedName name="details" hidden="1">{"RES-2002",#N/A,FALSE,"BL2000";"A1-2002",#N/A,FALSE,"BL2000";"A2-2002",#N/A,FALSE,"BL2000"}</definedName>
    <definedName name="Dev">#REF!</definedName>
    <definedName name="df">#N/A</definedName>
    <definedName name="dfac">#REF!+#REF!+#REF!+#REF!+#REF!+#REF!</definedName>
    <definedName name="dfbg" hidden="1">#REF!</definedName>
    <definedName name="ｄｆｄ" localSheetId="9">#REF!</definedName>
    <definedName name="ｄｆｄ">#REF!</definedName>
    <definedName name="DFDF" localSheetId="3" hidden="1">{#N/A,#N/A,FALSE,"IPEC Stair Step";#N/A,#N/A,FALSE,"Overview";#N/A,#N/A,FALSE,"Supporting Explanations"}</definedName>
    <definedName name="DFDF" localSheetId="8" hidden="1">{#N/A,#N/A,FALSE,"IPEC Stair Step";#N/A,#N/A,FALSE,"Overview";#N/A,#N/A,FALSE,"Supporting Explanations"}</definedName>
    <definedName name="DFDF" localSheetId="0" hidden="1">{#N/A,#N/A,FALSE,"IPEC Stair Step";#N/A,#N/A,FALSE,"Overview";#N/A,#N/A,FALSE,"Supporting Explanations"}</definedName>
    <definedName name="DFDF" localSheetId="11" hidden="1">{#N/A,#N/A,FALSE,"IPEC Stair Step";#N/A,#N/A,FALSE,"Overview";#N/A,#N/A,FALSE,"Supporting Explanations"}</definedName>
    <definedName name="DFDF" localSheetId="5" hidden="1">{#N/A,#N/A,FALSE,"IPEC Stair Step";#N/A,#N/A,FALSE,"Overview";#N/A,#N/A,FALSE,"Supporting Explanations"}</definedName>
    <definedName name="DFDF" localSheetId="7" hidden="1">{#N/A,#N/A,FALSE,"IPEC Stair Step";#N/A,#N/A,FALSE,"Overview";#N/A,#N/A,FALSE,"Supporting Explanations"}</definedName>
    <definedName name="DFDF" localSheetId="1" hidden="1">{#N/A,#N/A,FALSE,"IPEC Stair Step";#N/A,#N/A,FALSE,"Overview";#N/A,#N/A,FALSE,"Supporting Explanations"}</definedName>
    <definedName name="DFDF" hidden="1">{#N/A,#N/A,FALSE,"IPEC Stair Step";#N/A,#N/A,FALSE,"Overview";#N/A,#N/A,FALSE,"Supporting Explanations"}</definedName>
    <definedName name="DFF" hidden="1">{#N/A,#N/A,FALSE,"단축1";#N/A,#N/A,FALSE,"단축2";#N/A,#N/A,FALSE,"단축3";#N/A,#N/A,FALSE,"장축";#N/A,#N/A,FALSE,"4WD"}</definedName>
    <definedName name="DFFR" localSheetId="3" hidden="1">{#N/A,#N/A,FALSE,"IPEC Stair Step";#N/A,#N/A,FALSE,"Overview";#N/A,#N/A,FALSE,"Supporting Explanations"}</definedName>
    <definedName name="DFFR" localSheetId="8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FR" localSheetId="11" hidden="1">{#N/A,#N/A,FALSE,"IPEC Stair Step";#N/A,#N/A,FALSE,"Overview";#N/A,#N/A,FALSE,"Supporting Explanations"}</definedName>
    <definedName name="DFFR" localSheetId="5" hidden="1">{#N/A,#N/A,FALSE,"IPEC Stair Step";#N/A,#N/A,FALSE,"Overview";#N/A,#N/A,FALSE,"Supporting Explanations"}</definedName>
    <definedName name="DFFR" localSheetId="7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ｄｆｆｒｒｓ" localSheetId="9">#REF!</definedName>
    <definedName name="ｄｆｆｒｒｓ">#REF!</definedName>
    <definedName name="dfgasgadsg" localSheetId="3" hidden="1">{"BL2000",#N/A,FALSE,"BL2000"}</definedName>
    <definedName name="dfgasgadsg" localSheetId="8" hidden="1">{"BL2000",#N/A,FALSE,"BL2000"}</definedName>
    <definedName name="dfgasgadsg" localSheetId="0" hidden="1">{"BL2000",#N/A,FALSE,"BL2000"}</definedName>
    <definedName name="dfgasgadsg" localSheetId="11" hidden="1">{"BL2000",#N/A,FALSE,"BL2000"}</definedName>
    <definedName name="dfgasgadsg" localSheetId="5" hidden="1">{"BL2000",#N/A,FALSE,"BL2000"}</definedName>
    <definedName name="dfgasgadsg" localSheetId="7" hidden="1">{"BL2000",#N/A,FALSE,"BL2000"}</definedName>
    <definedName name="dfgasgadsg" localSheetId="1" hidden="1">{"BL2000",#N/A,FALSE,"BL2000"}</definedName>
    <definedName name="dfgasgadsg" hidden="1">{"BL2000",#N/A,FALSE,"BL2000"}</definedName>
    <definedName name="DFGDD">#N/A</definedName>
    <definedName name="ｄｆｇｄｆｇｇ" localSheetId="9">#REF!</definedName>
    <definedName name="ｄｆｇｄｆｇｇ">#REF!</definedName>
    <definedName name="DFGSH" hidden="1">{"'Sheet2'!$A$73:$A$74"}</definedName>
    <definedName name="ｄｆｇれ" localSheetId="9">#REF!</definedName>
    <definedName name="ｄｆｇれ">#REF!</definedName>
    <definedName name="dfjh" hidden="1">#REF!</definedName>
    <definedName name="dflt2" localSheetId="11">#REF!</definedName>
    <definedName name="dflt2">#REF!</definedName>
    <definedName name="dflt3" localSheetId="11">#REF!</definedName>
    <definedName name="dflt3">#REF!</definedName>
    <definedName name="dflt4" localSheetId="11">#REF!</definedName>
    <definedName name="dflt4">#REF!</definedName>
    <definedName name="dflt5" localSheetId="11">#REF!</definedName>
    <definedName name="dflt5">#REF!</definedName>
    <definedName name="dflt6" localSheetId="11">#REF!</definedName>
    <definedName name="dflt6">#REF!</definedName>
    <definedName name="dflt7" localSheetId="11">#REF!</definedName>
    <definedName name="dflt7">#REF!</definedName>
    <definedName name="dfp.dealers.new.new" localSheetId="11">#REF!</definedName>
    <definedName name="dfp.dealers.new.new">#REF!</definedName>
    <definedName name="dfp.dealers.new.preowned">#REF!</definedName>
    <definedName name="dfp.dealers.new.total">#REF!</definedName>
    <definedName name="dfp_dealers">#REF!</definedName>
    <definedName name="dfsags" hidden="1">#REF!</definedName>
    <definedName name="DFSFDSFDSA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FTY" localSheetId="3" hidden="1">{#N/A,#N/A,FALSE,"IPEC Stair Step";#N/A,#N/A,FALSE,"Overview";#N/A,#N/A,FALSE,"Supporting Explanations"}</definedName>
    <definedName name="DFTY" localSheetId="8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FTY" localSheetId="11" hidden="1">{#N/A,#N/A,FALSE,"IPEC Stair Step";#N/A,#N/A,FALSE,"Overview";#N/A,#N/A,FALSE,"Supporting Explanations"}</definedName>
    <definedName name="DFTY" localSheetId="5" hidden="1">{#N/A,#N/A,FALSE,"IPEC Stair Step";#N/A,#N/A,FALSE,"Overview";#N/A,#N/A,FALSE,"Supporting Explanations"}</definedName>
    <definedName name="DFTY" localSheetId="7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asdga" hidden="1">#REF!</definedName>
    <definedName name="DGFGF">#N/A</definedName>
    <definedName name="DGHJ" localSheetId="3" hidden="1">{#N/A,#N/A,FALSE,"IPEC Stair Step";#N/A,#N/A,FALSE,"Overview";#N/A,#N/A,FALSE,"Supporting Explanations"}</definedName>
    <definedName name="DGHJ" localSheetId="8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GHJ" localSheetId="11" hidden="1">{#N/A,#N/A,FALSE,"IPEC Stair Step";#N/A,#N/A,FALSE,"Overview";#N/A,#N/A,FALSE,"Supporting Explanations"}</definedName>
    <definedName name="DGHJ" localSheetId="5" hidden="1">{#N/A,#N/A,FALSE,"IPEC Stair Step";#N/A,#N/A,FALSE,"Overview";#N/A,#N/A,FALSE,"Supporting Explanations"}</definedName>
    <definedName name="DGHJ" localSheetId="7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IC" localSheetId="11">#REF!</definedName>
    <definedName name="DIC">#REF!</definedName>
    <definedName name="Dieperiphery">#REF!</definedName>
    <definedName name="Dieperipheryunit1">#REF!</definedName>
    <definedName name="dieprocessorunit1">#REF!</definedName>
    <definedName name="digit_18">"テキスト 21"</definedName>
    <definedName name="DINA" hidden="1">{#N/A,#N/A,FALSE,"IPEC Stair Step";#N/A,#N/A,FALSE,"Overview";#N/A,#N/A,FALSE,"Supporting Explanations"}</definedName>
    <definedName name="Disposition_Fee_24" localSheetId="11">#REF!</definedName>
    <definedName name="Disposition_Fee_24">#REF!</definedName>
    <definedName name="Disposition_Fee_36">#REF!</definedName>
    <definedName name="Dist_Parts">#REF!</definedName>
    <definedName name="Dist_Sales">#REF!</definedName>
    <definedName name="Dist_Serv">#REF!</definedName>
    <definedName name="DIV" localSheetId="11">#REF!</definedName>
    <definedName name="DIV">#REF!</definedName>
    <definedName name="DJ">#REF!</definedName>
    <definedName name="DJI" localSheetId="11">#REF!</definedName>
    <definedName name="DJI">#REF!</definedName>
    <definedName name="djwgfwivhis" localSheetId="11">#REF!</definedName>
    <definedName name="djwgfwivhis">#REF!</definedName>
    <definedName name="DLAKL" hidden="1">{#N/A,#N/A,TRUE,"Y생산";#N/A,#N/A,TRUE,"Y판매";#N/A,#N/A,TRUE,"Y총물량";#N/A,#N/A,TRUE,"Y능력";#N/A,#N/A,TRUE,"YKD"}</definedName>
    <definedName name="DLDL" hidden="1">{#N/A,#N/A,FALSE,"단축1";#N/A,#N/A,FALSE,"단축2";#N/A,#N/A,FALSE,"단축3";#N/A,#N/A,FALSE,"장축";#N/A,#N/A,FALSE,"4WD"}</definedName>
    <definedName name="DLR" localSheetId="11">#REF!</definedName>
    <definedName name="DLR">#REF!</definedName>
    <definedName name="Dlr_Net">#REF!</definedName>
    <definedName name="DlrNet">#REF!</definedName>
    <definedName name="DlrProfit">#REF!</definedName>
    <definedName name="dma_cluster">#REF!</definedName>
    <definedName name="DNF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ole_trans_code" localSheetId="11">#REF!</definedName>
    <definedName name="Dole_trans_code">#REF!</definedName>
    <definedName name="dollars.per.dealer.new">#REF!</definedName>
    <definedName name="dollars.per.dealer.preowned">#REF!</definedName>
    <definedName name="DownButton" localSheetId="11">#REF!</definedName>
    <definedName name="DownButton">#N/A</definedName>
    <definedName name="dr" hidden="1">{"B10-2000",#N/A,FALSE,"BL2000"}</definedName>
    <definedName name="DRIVE" localSheetId="11">#REF!</definedName>
    <definedName name="DRIVE">#REF!</definedName>
    <definedName name="DRTH" localSheetId="3" hidden="1">{#N/A,#N/A,FALSE,"IPEC Stair Step";#N/A,#N/A,FALSE,"Overview";#N/A,#N/A,FALSE,"Supporting Explanations"}</definedName>
    <definedName name="DRTH" localSheetId="8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H" localSheetId="11" hidden="1">{#N/A,#N/A,FALSE,"IPEC Stair Step";#N/A,#N/A,FALSE,"Overview";#N/A,#N/A,FALSE,"Supporting Explanations"}</definedName>
    <definedName name="DRTH" localSheetId="5" hidden="1">{#N/A,#N/A,FALSE,"IPEC Stair Step";#N/A,#N/A,FALSE,"Overview";#N/A,#N/A,FALSE,"Supporting Explanations"}</definedName>
    <definedName name="DRTH" localSheetId="7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U" hidden="1">{"'Sheet2'!$A$73:$A$74"}</definedName>
    <definedName name="DRTY" localSheetId="3" hidden="1">{#N/A,#N/A,FALSE,"IPEC Stair Step";#N/A,#N/A,FALSE,"Overview";#N/A,#N/A,FALSE,"Supporting Explanations"}</definedName>
    <definedName name="DRTY" localSheetId="8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RTY" localSheetId="11" hidden="1">{#N/A,#N/A,FALSE,"IPEC Stair Step";#N/A,#N/A,FALSE,"Overview";#N/A,#N/A,FALSE,"Supporting Explanations"}</definedName>
    <definedName name="DRTY" localSheetId="5" hidden="1">{#N/A,#N/A,FALSE,"IPEC Stair Step";#N/A,#N/A,FALSE,"Overview";#N/A,#N/A,FALSE,"Supporting Explanations"}</definedName>
    <definedName name="DRTY" localSheetId="7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_DLR">#REF!</definedName>
    <definedName name="DS_NMC" localSheetId="11">#REF!</definedName>
    <definedName name="DS_NMC">#REF!</definedName>
    <definedName name="DS_PNS" localSheetId="11">#REF!</definedName>
    <definedName name="DS_PNS">#REF!</definedName>
    <definedName name="DS_SIT">#REF!</definedName>
    <definedName name="DS_TOT">#REF!</definedName>
    <definedName name="dsaa" localSheetId="11" hidden="1">{"Costo1",#N/A,FALSE,"Costo Estimado";"Costo2",#N/A,FALSE,"Costo Estimado";"Costos3",#N/A,FALSE,"Costo Estimado";"Costo4",#N/A,FALSE,"Costo Estimado"}</definedName>
    <definedName name="dsaa" hidden="1">{"Costo1",#N/A,FALSE,"Costo Estimado";"Costo2",#N/A,FALSE,"Costo Estimado";"Costos3",#N/A,FALSE,"Costo Estimado";"Costo4",#N/A,FALSE,"Costo Estimado"}</definedName>
    <definedName name="dsaa_1" localSheetId="11" hidden="1">{"Costo1",#N/A,FALSE,"Costo Estimado";"Costo2",#N/A,FALSE,"Costo Estimado";"Costos3",#N/A,FALSE,"Costo Estimado";"Costo4",#N/A,FALSE,"Costo Estimado"}</definedName>
    <definedName name="dsaa_1" hidden="1">{"Costo1",#N/A,FALSE,"Costo Estimado";"Costo2",#N/A,FALSE,"Costo Estimado";"Costos3",#N/A,FALSE,"Costo Estimado";"Costo4",#N/A,FALSE,"Costo Estimado"}</definedName>
    <definedName name="dsaa_2" localSheetId="11" hidden="1">{"Costo1",#N/A,FALSE,"Costo Estimado";"Costo2",#N/A,FALSE,"Costo Estimado";"Costos3",#N/A,FALSE,"Costo Estimado";"Costo4",#N/A,FALSE,"Costo Estimado"}</definedName>
    <definedName name="dsaa_2" hidden="1">{"Costo1",#N/A,FALSE,"Costo Estimado";"Costo2",#N/A,FALSE,"Costo Estimado";"Costos3",#N/A,FALSE,"Costo Estimado";"Costo4",#N/A,FALSE,"Costo Estimado"}</definedName>
    <definedName name="dsadsa" hidden="1">{"CTO ACUMULADO",#N/A,FALSE,"BASE ANEXOS";"VAR ACUMULADAS",#N/A,FALSE,"BASE ANEXOS"}</definedName>
    <definedName name="dsaf" localSheetId="11" hidden="1">{"AnaM1",#N/A,FALSE,"AnalisisM";"AnaM2",#N/A,FALSE,"AnalisisM";"AnaM3",#N/A,FALSE,"AnalisisM"}</definedName>
    <definedName name="dsaf" hidden="1">{"AnaM1",#N/A,FALSE,"AnalisisM";"AnaM2",#N/A,FALSE,"AnalisisM";"AnaM3",#N/A,FALSE,"AnalisisM"}</definedName>
    <definedName name="dsaf_1" localSheetId="11" hidden="1">{"AnaM1",#N/A,FALSE,"AnalisisM";"AnaM2",#N/A,FALSE,"AnalisisM";"AnaM3",#N/A,FALSE,"AnalisisM"}</definedName>
    <definedName name="dsaf_1" hidden="1">{"AnaM1",#N/A,FALSE,"AnalisisM";"AnaM2",#N/A,FALSE,"AnalisisM";"AnaM3",#N/A,FALSE,"AnalisisM"}</definedName>
    <definedName name="dsaf_2" localSheetId="11" hidden="1">{"AnaM1",#N/A,FALSE,"AnalisisM";"AnaM2",#N/A,FALSE,"AnalisisM";"AnaM3",#N/A,FALSE,"AnalisisM"}</definedName>
    <definedName name="dsaf_2" hidden="1">{"AnaM1",#N/A,FALSE,"AnalisisM";"AnaM2",#N/A,FALSE,"AnalisisM";"AnaM3",#N/A,FALSE,"AnalisisM"}</definedName>
    <definedName name="dsafasfa" localSheetId="3" hidden="1">{"INCPRE2000",#N/A,FALSE,"BL2000"}</definedName>
    <definedName name="dsafasfa" localSheetId="8" hidden="1">{"INCPRE2000",#N/A,FALSE,"BL2000"}</definedName>
    <definedName name="dsafasfa" localSheetId="0" hidden="1">{"INCPRE2000",#N/A,FALSE,"BL2000"}</definedName>
    <definedName name="dsafasfa" localSheetId="11" hidden="1">{"INCPRE2000",#N/A,FALSE,"BL2000"}</definedName>
    <definedName name="dsafasfa" localSheetId="5" hidden="1">{"INCPRE2000",#N/A,FALSE,"BL2000"}</definedName>
    <definedName name="dsafasfa" localSheetId="7" hidden="1">{"INCPRE2000",#N/A,FALSE,"BL2000"}</definedName>
    <definedName name="dsafasfa" localSheetId="1" hidden="1">{"INCPRE2000",#N/A,FALSE,"BL2000"}</definedName>
    <definedName name="dsafasfa" hidden="1">{"INCPRE2000",#N/A,FALSE,"BL2000"}</definedName>
    <definedName name="dsc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ｄｓｄ" localSheetId="9">#REF!</definedName>
    <definedName name="ｄｓｄ">#REF!</definedName>
    <definedName name="dsds" localSheetId="11" hidden="1">{"page-1",#N/A,FALSE,"Monthly revision to BOD";"page-2",#N/A,FALSE,"Monthly revision to BOD";"page-3",#N/A,FALSE,"Monthly revision to BOD";"page-4",#N/A,FALSE,"Monthly revision to BOD"}</definedName>
    <definedName name="dsds" hidden="1">{"page-1",#N/A,FALSE,"Monthly revision to BOD";"page-2",#N/A,FALSE,"Monthly revision to BOD";"page-3",#N/A,FALSE,"Monthly revision to BOD";"page-4",#N/A,FALSE,"Monthly revision to BOD"}</definedName>
    <definedName name="ｄｓｄｓ" localSheetId="9">#REF!</definedName>
    <definedName name="ｄｓｄｓ">#REF!</definedName>
    <definedName name="dsds_1" localSheetId="11" hidden="1">{"page-1",#N/A,FALSE,"Monthly revision to BOD";"page-2",#N/A,FALSE,"Monthly revision to BOD";"page-3",#N/A,FALSE,"Monthly revision to BOD";"page-4",#N/A,FALSE,"Monthly revision to BOD"}</definedName>
    <definedName name="dsds_1" hidden="1">{"page-1",#N/A,FALSE,"Monthly revision to BOD";"page-2",#N/A,FALSE,"Monthly revision to BOD";"page-3",#N/A,FALSE,"Monthly revision to BOD";"page-4",#N/A,FALSE,"Monthly revision to BOD"}</definedName>
    <definedName name="dsds_2" localSheetId="11" hidden="1">{"page-1",#N/A,FALSE,"Monthly revision to BOD";"page-2",#N/A,FALSE,"Monthly revision to BOD";"page-3",#N/A,FALSE,"Monthly revision to BOD";"page-4",#N/A,FALSE,"Monthly revision to BOD"}</definedName>
    <definedName name="dsds_2" hidden="1">{"page-1",#N/A,FALSE,"Monthly revision to BOD";"page-2",#N/A,FALSE,"Monthly revision to BOD";"page-3",#N/A,FALSE,"Monthly revision to BOD";"page-4",#N/A,FALSE,"Monthly revision to BOD"}</definedName>
    <definedName name="DSDSD" hidden="1">{#N/A,#N/A,FALSE,"단축1";#N/A,#N/A,FALSE,"단축2";#N/A,#N/A,FALSE,"단축3";#N/A,#N/A,FALSE,"장축";#N/A,#N/A,FALSE,"4WD"}</definedName>
    <definedName name="dsfa" localSheetId="11" hidden="1">{"B10-2000",#N/A,FALSE,"BL2000"}</definedName>
    <definedName name="dsfa" hidden="1">{"B10-2000",#N/A,FALSE,"BL2000"}</definedName>
    <definedName name="dsfa_1" localSheetId="11" hidden="1">{"B10-2000",#N/A,FALSE,"BL2000"}</definedName>
    <definedName name="dsfa_1" hidden="1">{"B10-2000",#N/A,FALSE,"BL2000"}</definedName>
    <definedName name="dsfa_2" localSheetId="11" hidden="1">{"B10-2000",#N/A,FALSE,"BL2000"}</definedName>
    <definedName name="dsfa_2" hidden="1">{"B10-2000",#N/A,FALSE,"BL2000"}</definedName>
    <definedName name="DSFDFDSFADDDSFSA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sfsf" localSheetId="11" hidden="1">{"SUM GER",#N/A,FALSE,"SUM GER";"SUM FRA",#N/A,FALSE,"SUM FRA";"SUM ITA",#N/A,FALSE,"SUM ITA";"SUM SPA",#N/A,FALSE,"SUM SPA";"SUM EGB",#N/A,FALSE,"SUM EGB";"SUM IND",#N/A,FALSE,"SUM IND"}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DSI">#REF!</definedName>
    <definedName name="ｄｓｒ" hidden="1">{"RES-2002",#N/A,FALSE,"BL2000";"A1-2002",#N/A,FALSE,"BL2000";"A2-2002",#N/A,FALSE,"BL2000"}</definedName>
    <definedName name="DSTR" hidden="1">{#N/A,#N/A,FALSE,"IPEC Stair Step";#N/A,#N/A,FALSE,"Overview";#N/A,#N/A,FALSE,"Supporting Explanations"}</definedName>
    <definedName name="DTEXT">#REF!</definedName>
    <definedName name="DTGraph_Show">#N/A</definedName>
    <definedName name="DTGSTD1_Click">#N/A</definedName>
    <definedName name="DUIK" localSheetId="3" hidden="1">{#N/A,#N/A,FALSE,"IPEC Stair Step";#N/A,#N/A,FALSE,"Overview";#N/A,#N/A,FALSE,"Supporting Explanations"}</definedName>
    <definedName name="DUIK" localSheetId="8" hidden="1">{#N/A,#N/A,FALSE,"IPEC Stair Step";#N/A,#N/A,FALSE,"Overview";#N/A,#N/A,FALSE,"Supporting Explanations"}</definedName>
    <definedName name="DUIK" localSheetId="0" hidden="1">{#N/A,#N/A,FALSE,"IPEC Stair Step";#N/A,#N/A,FALSE,"Overview";#N/A,#N/A,FALSE,"Supporting Explanations"}</definedName>
    <definedName name="DUIK" localSheetId="11" hidden="1">{#N/A,#N/A,FALSE,"IPEC Stair Step";#N/A,#N/A,FALSE,"Overview";#N/A,#N/A,FALSE,"Supporting Explanations"}</definedName>
    <definedName name="DUIK" localSheetId="5" hidden="1">{#N/A,#N/A,FALSE,"IPEC Stair Step";#N/A,#N/A,FALSE,"Overview";#N/A,#N/A,FALSE,"Supporting Explanations"}</definedName>
    <definedName name="DUIK" localSheetId="7" hidden="1">{#N/A,#N/A,FALSE,"IPEC Stair Step";#N/A,#N/A,FALSE,"Overview";#N/A,#N/A,FALSE,"Supporting Explanations"}</definedName>
    <definedName name="DUIK" localSheetId="1" hidden="1">{#N/A,#N/A,FALSE,"IPEC Stair Step";#N/A,#N/A,FALSE,"Overview";#N/A,#N/A,FALSE,"Supporting Explanations"}</definedName>
    <definedName name="DUIK" hidden="1">{#N/A,#N/A,FALSE,"IPEC Stair Step";#N/A,#N/A,FALSE,"Overview";#N/A,#N/A,FALSE,"Supporting Explanations"}</definedName>
    <definedName name="DuplicationCategory" localSheetId="3">[4]FMI_Category!$G$2:$G$3</definedName>
    <definedName name="DuplicationCategory" localSheetId="0">[4]FMI_Category!$G$2:$G$3</definedName>
    <definedName name="DuplicationCategory" localSheetId="5">[4]FMI_Category!$G$2:$G$3</definedName>
    <definedName name="DuplicationCategory" localSheetId="7">[4]FMI_Category!$G$2:$G$3</definedName>
    <definedName name="DuplicationCategory" localSheetId="1">[4]FMI_Category!$G$2:$G$3</definedName>
    <definedName name="DuplicationCategory">#REF!</definedName>
    <definedName name="DV2W" localSheetId="11">#REF!</definedName>
    <definedName name="DV2W">#REF!</definedName>
    <definedName name="dw" hidden="1">#REF!</definedName>
    <definedName name="DW2R" localSheetId="11">#REF!</definedName>
    <definedName name="DW2R">#REF!</definedName>
    <definedName name="dyjh" hidden="1">#REF!</definedName>
    <definedName name="DYJT" hidden="1">{"'Sheet2'!$A$73:$A$74"}</definedName>
    <definedName name="ｄふぇｄふぇ" localSheetId="9">#REF!</definedName>
    <definedName name="ｄふぇｄふぇ">#REF!</definedName>
    <definedName name="ｄふぇれ" localSheetId="9">#REF!</definedName>
    <definedName name="ｄふぇれ">#REF!</definedName>
    <definedName name="E" localSheetId="3" hidden="1">#REF!</definedName>
    <definedName name="E" localSheetId="8" hidden="1">#REF!</definedName>
    <definedName name="E" localSheetId="0" hidden="1">#REF!</definedName>
    <definedName name="E" localSheetId="5" hidden="1">#REF!</definedName>
    <definedName name="E" localSheetId="7" hidden="1">#REF!</definedName>
    <definedName name="E" localSheetId="1" hidden="1">#REF!</definedName>
    <definedName name="E" hidden="1">#REF!</definedName>
    <definedName name="E50ﾄﾞﾗﾍﾙ西端" hidden="1">1</definedName>
    <definedName name="EARG" hidden="1">{"RES-2001",#N/A,FALSE,"BL2000";"A1-2001",#N/A,FALSE,"BL2000";"A2-2001",#N/A,FALSE,"BL2000"}</definedName>
    <definedName name="EE">#REF!</definedName>
    <definedName name="eee" localSheetId="11" hidden="1">{#N/A,#N/A,FALSE,"FG";#N/A,#N/A,FALSE,"PU";#N/A,#N/A,FALSE,"TT";#N/A,#N/A,FALSE,"TC";#N/A,#N/A,FALSE,"H";#N/A,#N/A,FALSE,"M2";#N/A,#N/A,FALSE,"M1";#N/A,#N/A,FALSE,"B"}</definedName>
    <definedName name="eee" hidden="1">{#N/A,#N/A,FALSE,"FG";#N/A,#N/A,FALSE,"PU";#N/A,#N/A,FALSE,"TT";#N/A,#N/A,FALSE,"TC";#N/A,#N/A,FALSE,"H";#N/A,#N/A,FALSE,"M2";#N/A,#N/A,FALSE,"M1";#N/A,#N/A,FALSE,"B"}</definedName>
    <definedName name="eeee" localSheetId="3" hidden="1">{"PT2000",#N/A,FALSE,"BL2000"}</definedName>
    <definedName name="eeee" localSheetId="8" hidden="1">{"PT2000",#N/A,FALSE,"BL2000"}</definedName>
    <definedName name="eeee" localSheetId="0" hidden="1">{"PT2000",#N/A,FALSE,"BL2000"}</definedName>
    <definedName name="eeee" localSheetId="11" hidden="1">{"PT2000",#N/A,FALSE,"BL2000"}</definedName>
    <definedName name="eeee" localSheetId="5" hidden="1">{"PT2000",#N/A,FALSE,"BL2000"}</definedName>
    <definedName name="eeee" localSheetId="7" hidden="1">{"PT2000",#N/A,FALSE,"BL2000"}</definedName>
    <definedName name="eeee" localSheetId="1" hidden="1">{"PT2000",#N/A,FALSE,"BL2000"}</definedName>
    <definedName name="eeee" hidden="1">{"PT2000",#N/A,FALSE,"BL2000"}</definedName>
    <definedName name="eeee_1" localSheetId="11" hidden="1">{"page-1",#N/A,FALSE,"Monthly revision to BOD";"page-2",#N/A,FALSE,"Monthly revision to BOD";"page-3",#N/A,FALSE,"Monthly revision to BOD";"page-4",#N/A,FALSE,"Monthly revision to BOD"}</definedName>
    <definedName name="eeee_1" hidden="1">{"page-1",#N/A,FALSE,"Monthly revision to BOD";"page-2",#N/A,FALSE,"Monthly revision to BOD";"page-3",#N/A,FALSE,"Monthly revision to BOD";"page-4",#N/A,FALSE,"Monthly revision to BOD"}</definedName>
    <definedName name="eeee_2" localSheetId="11" hidden="1">{"page-1",#N/A,FALSE,"Monthly revision to BOD";"page-2",#N/A,FALSE,"Monthly revision to BOD";"page-3",#N/A,FALSE,"Monthly revision to BOD";"page-4",#N/A,FALSE,"Monthly revision to BOD"}</definedName>
    <definedName name="eeee_2" hidden="1">{"page-1",#N/A,FALSE,"Monthly revision to BOD";"page-2",#N/A,FALSE,"Monthly revision to BOD";"page-3",#N/A,FALSE,"Monthly revision to BOD";"page-4",#N/A,FALSE,"Monthly revision to BOD"}</definedName>
    <definedName name="eeeee">#REF!</definedName>
    <definedName name="eeeeeeeeeee" hidden="1">{#N/A,#N/A,FALSE,"IPEC Stair Step";#N/A,#N/A,FALSE,"Overview";#N/A,#N/A,FALSE,"Supporting Explanations"}</definedName>
    <definedName name="eeeeeeeeeeeee" localSheetId="11" hidden="1">#REF!</definedName>
    <definedName name="eeeeeeeeeeeee" hidden="1">#REF!</definedName>
    <definedName name="eeeeeeeeeeeeeeeeeeeeeeeeeeeeeeeee" localSheetId="11" hidden="1">{0,0,0,0;0,0,0,0;0,0,0,0}</definedName>
    <definedName name="eeeeeeeeeeeeeeeeeeeeeeeeeeeeeeeee" hidden="1">{0,0,0,0;0,0,0,0;0,0,0,0}</definedName>
    <definedName name="eeeeeeeeeeeeeeeeeeeeeeeeeeeeeeeeeeeeeee" localSheetId="11" hidden="1">#REF!</definedName>
    <definedName name="eeeeeeeeeeeeeeeeeeeeeeeeeeeeeeeeeeeeeee" hidden="1">#REF!</definedName>
    <definedName name="EF" localSheetId="11">#N/A</definedName>
    <definedName name="ef" hidden="1">{"cover",#N/A,FALSE,"Coversheet";"REPORT",#N/A,FALSE,"Report";"Detail",#N/A,FALSE,"Day4worksheet"}</definedName>
    <definedName name="efwefwefwe" hidden="1">#REF!</definedName>
    <definedName name="ei" hidden="1">{"CTO MES ACTUAL",#N/A,FALSE,"BASE ANEXOS";"VAR MES ACT",#N/A,FALSE,"BASE ANEXOS"}</definedName>
    <definedName name="Eight" localSheetId="11">#REF!</definedName>
    <definedName name="Eight">#REF!</definedName>
    <definedName name="Elec">#N/A</definedName>
    <definedName name="Eleven" localSheetId="11">#REF!</definedName>
    <definedName name="Eleven">#REF!</definedName>
    <definedName name="else" hidden="1">1</definedName>
    <definedName name="END" localSheetId="11">#REF!</definedName>
    <definedName name="END">#REF!</definedName>
    <definedName name="End_Click">#N/A</definedName>
    <definedName name="END_ITEM_NMC" localSheetId="11">#REF!</definedName>
    <definedName name="END_ITEM_NMC">#REF!</definedName>
    <definedName name="ENE">#REF!</definedName>
    <definedName name="enero" localSheetId="11">#REF!,#REF!,#REF!,#REF!</definedName>
    <definedName name="enero">#REF!,#REF!,#REF!,#REF!</definedName>
    <definedName name="ENGINE" localSheetId="11">#REF!</definedName>
    <definedName name="ENGINE">#REF!</definedName>
    <definedName name="engines" localSheetId="11">#REF!</definedName>
    <definedName name="engines">#REF!</definedName>
    <definedName name="eo" hidden="1">{"PL2000",#N/A,FALSE,"BL2000"}</definedName>
    <definedName name="EOGH" hidden="1">{#N/A,#N/A,FALSE,"단축1";#N/A,#N/A,FALSE,"단축2";#N/A,#N/A,FALSE,"단축3";#N/A,#N/A,FALSE,"장축";#N/A,#N/A,FALSE,"4WD"}</definedName>
    <definedName name="ep" hidden="1">{"CTO ACUMULADO",#N/A,FALSE,"BASE ANEXOS";"VAR ACUMULADAS",#N/A,FALSE,"BASE ANEXOS"}</definedName>
    <definedName name="er" localSheetId="11" hidden="1">#REF!</definedName>
    <definedName name="ER" hidden="1">{"COMNUS2000",#N/A,FALSE,"BL2000"}</definedName>
    <definedName name="erase" localSheetId="11">#REF!</definedName>
    <definedName name="erase">#REF!</definedName>
    <definedName name="erase1">#REF!</definedName>
    <definedName name="ERDIC99" hidden="1">{"ESTADORESULTADOSRESUMEN",#N/A,FALSE,"ERNOV99 EXTRA. (2)"}</definedName>
    <definedName name="ere" hidden="1">#REF!</definedName>
    <definedName name="ererzerz">#N/A</definedName>
    <definedName name="ergb" hidden="1">#REF!</definedName>
    <definedName name="Eric" localSheetId="11" hidden="1">{"B10-2000",#N/A,FALSE,"BL2000"}</definedName>
    <definedName name="Eric" hidden="1">{"B10-2000",#N/A,FALSE,"BL2000"}</definedName>
    <definedName name="ERR">#REF!</definedName>
    <definedName name="ERREG" hidden="1">{"Costo1",#N/A,FALSE,"Costo Estimado";"Costo2",#N/A,FALSE,"Costo Estimado";"Costos3",#N/A,FALSE,"Costo Estimado";"Costo4",#N/A,FALSE,"Costo Estimado"}</definedName>
    <definedName name="ERSEP99DEF" hidden="1">{"ANEXO21",#N/A,FALSE,"ERAGO99  CON EXT. (2)";"ANEXO22",#N/A,FALSE,"ERAGO99  CON EXT. (2)";"ANEXO23",#N/A,FALSE,"ERAGO99  CON EXT. (2)";"BASEDATOS",#N/A,FALSE,"ERAGO99  CON EXT. (2)"}</definedName>
    <definedName name="ert" hidden="1">#REF!</definedName>
    <definedName name="erty" localSheetId="9">#REF!</definedName>
    <definedName name="erty">#REF!</definedName>
    <definedName name="ESC_0799" localSheetId="11">#REF!</definedName>
    <definedName name="ESC_0799">#REF!</definedName>
    <definedName name="espaceinterGE" localSheetId="11">#REF!</definedName>
    <definedName name="espaceinterGE">#REF!</definedName>
    <definedName name="espaceopérateur" localSheetId="11">#REF!</definedName>
    <definedName name="espaceopérateur">#REF!</definedName>
    <definedName name="EssOptions">"A1000000000030000011001101000_01 00"</definedName>
    <definedName name="Est">#REF!</definedName>
    <definedName name="ESTAM">#REF!</definedName>
    <definedName name="ESTE" hidden="1">{#N/A,#N/A,FALSE,"IPEC Stair Step";#N/A,#N/A,FALSE,"Overview";#N/A,#N/A,FALSE,"Supporting Explanations"}</definedName>
    <definedName name="et" hidden="1">{"Costo1",#N/A,FALSE,"Costo Estimado";"Costo2",#N/A,FALSE,"Costo Estimado";"Costos3",#N/A,FALSE,"Costo Estimado";"Costo4",#N/A,FALSE,"Costo Estimado"}</definedName>
    <definedName name="ETPFrance">#REF!</definedName>
    <definedName name="ETPInde">#REF!</definedName>
    <definedName name="ETPPrestaInde">#REF!</definedName>
    <definedName name="etrewe4r366tgyfr" hidden="1">#REF!</definedName>
    <definedName name="eu" hidden="1">{"HS_USA",#N/A,FALSE,"Base"}</definedName>
    <definedName name="EUR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euro" localSheetId="11">#REF!</definedName>
    <definedName name="euro">#REF!</definedName>
    <definedName name="EuroBath">#REF!</definedName>
    <definedName name="EuroGen">#REF!</definedName>
    <definedName name="EuroRpn">#REF!</definedName>
    <definedName name="EuroWon">#REF!</definedName>
    <definedName name="EuroYen">#REF!</definedName>
    <definedName name="ewfgwgwgrw" hidden="1">#REF!</definedName>
    <definedName name="exchange">#REF!</definedName>
    <definedName name="Exchange_rate">#REF!</definedName>
    <definedName name="exp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exp">#REF!</definedName>
    <definedName name="exp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exp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exp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exp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expense">#REF!</definedName>
    <definedName name="Expenses">#REF!</definedName>
    <definedName name="explanations">#REF!</definedName>
    <definedName name="EXRATE">#REF!</definedName>
    <definedName name="External_Design_Specification">#REF!</definedName>
    <definedName name="_xlnm.Extract">#REF!</definedName>
    <definedName name="Extract_MI">#REF!</definedName>
    <definedName name="ExtraInfo">#REF!</definedName>
    <definedName name="ey" hidden="1">{"INCPRE2000",#N/A,FALSE,"BL2000"}</definedName>
    <definedName name="EYH">#N/A</definedName>
    <definedName name="ezaetaetaetataet">#N/A</definedName>
    <definedName name="ezrzearezraez">#N/A</definedName>
    <definedName name="f" localSheetId="3" hidden="1">{"RES-2002",#N/A,FALSE,"BL2000";"A1-2002",#N/A,FALSE,"BL2000";"A2-2002",#N/A,FALSE,"BL2000"}</definedName>
    <definedName name="f" localSheetId="8" hidden="1">{"RES-2002",#N/A,FALSE,"BL2000";"A1-2002",#N/A,FALSE,"BL2000";"A2-2002",#N/A,FALSE,"BL2000"}</definedName>
    <definedName name="f" localSheetId="0" hidden="1">{"RES-2002",#N/A,FALSE,"BL2000";"A1-2002",#N/A,FALSE,"BL2000";"A2-2002",#N/A,FALSE,"BL2000"}</definedName>
    <definedName name="f" localSheetId="5" hidden="1">{"RES-2002",#N/A,FALSE,"BL2000";"A1-2002",#N/A,FALSE,"BL2000";"A2-2002",#N/A,FALSE,"BL2000"}</definedName>
    <definedName name="f" localSheetId="7" hidden="1">{"RES-2002",#N/A,FALSE,"BL2000";"A1-2002",#N/A,FALSE,"BL2000";"A2-2002",#N/A,FALSE,"BL2000"}</definedName>
    <definedName name="f" localSheetId="1" hidden="1">{"RES-2002",#N/A,FALSE,"BL2000";"A1-2002",#N/A,FALSE,"BL2000";"A2-2002",#N/A,FALSE,"BL2000"}</definedName>
    <definedName name="f" hidden="1">{"RES-2002",#N/A,FALSE,"BL2000";"A1-2002",#N/A,FALSE,"BL2000";"A2-2002",#N/A,FALSE,"BL2000"}</definedName>
    <definedName name="faf" hidden="1">{"page-1",#N/A,FALSE,"Monthly revision to BOD";"page-2",#N/A,FALSE,"Monthly revision to BOD";"page-3",#N/A,FALSE,"Monthly revision to BOD";"page-4",#N/A,FALSE,"Monthly revision to BOD"}</definedName>
    <definedName name="fafd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ASA" localSheetId="11">#REF!</definedName>
    <definedName name="FASA">#REF!</definedName>
    <definedName name="fasd" localSheetId="11" hidden="1">{"CTO ACUMULADO",#N/A,FALSE,"BASE ANEXOS";"VAR ACUMULADAS",#N/A,FALSE,"BASE ANEXOS"}</definedName>
    <definedName name="fasd" hidden="1">{"CTO ACUMULADO",#N/A,FALSE,"BASE ANEXOS";"VAR ACUMULADAS",#N/A,FALSE,"BASE ANEXOS"}</definedName>
    <definedName name="fasd_1" localSheetId="11" hidden="1">{"CTO ACUMULADO",#N/A,FALSE,"BASE ANEXOS";"VAR ACUMULADAS",#N/A,FALSE,"BASE ANEXOS"}</definedName>
    <definedName name="fasd_1" hidden="1">{"CTO ACUMULADO",#N/A,FALSE,"BASE ANEXOS";"VAR ACUMULADAS",#N/A,FALSE,"BASE ANEXOS"}</definedName>
    <definedName name="fasd_2" localSheetId="11" hidden="1">{"CTO ACUMULADO",#N/A,FALSE,"BASE ANEXOS";"VAR ACUMULADAS",#N/A,FALSE,"BASE ANEXOS"}</definedName>
    <definedName name="fasd_2" hidden="1">{"CTO ACUMULADO",#N/A,FALSE,"BASE ANEXOS";"VAR ACUMULADAS",#N/A,FALSE,"BASE ANEXOS"}</definedName>
    <definedName name="fasddfsa" hidden="1">{0,0,0,0}</definedName>
    <definedName name="fasdf" localSheetId="11" hidden="1">{"SUM ALL YR",#N/A,FALSE,"SUM ALL YR";"sum01",#N/A,FALSE,"SUM 01";"sumM2",#N/A,FALSE,"SUM M2";"sum02",#N/A,FALSE,"SUM 02";"sum03",#N/A,FALSE,"SUM 03";"sum04",#N/A,FALSE,"SUM 04";"sum05",#N/A,FALSE,"SUM 05"}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ass" hidden="1">{#N/A,#N/A,FALSE,"IPEC Stair Step";#N/A,#N/A,FALSE,"Overview";#N/A,#N/A,FALSE,"Supporting Explanations"}</definedName>
    <definedName name="ＦＡウエハ明細" localSheetId="11">#REF!</definedName>
    <definedName name="ＦＡウエハ明細">#REF!</definedName>
    <definedName name="ＦＡコード振当指示" localSheetId="11">#REF!</definedName>
    <definedName name="ＦＡコード振当指示">#REF!</definedName>
    <definedName name="ＦＡマスク情報" localSheetId="11">#REF!</definedName>
    <definedName name="ＦＡマスク情報">#REF!</definedName>
    <definedName name="ＦＡロット納期変更">#REF!</definedName>
    <definedName name="ＦＡロット製造条件変更">#REF!</definedName>
    <definedName name="ＦＡ保留実績">#REF!</definedName>
    <definedName name="ＦＡ出来計画">#REF!</definedName>
    <definedName name="ＦＡ完了実績">#REF!</definedName>
    <definedName name="ＦＡ工程フロー">#REF!</definedName>
    <definedName name="ＦＡ庫出実績">#REF!</definedName>
    <definedName name="ＦＡ投入実績">#REF!</definedName>
    <definedName name="ＦＡ投入指示１">#REF!</definedName>
    <definedName name="ＦＡ投入指示２">#REF!</definedName>
    <definedName name="ＦＡ機種マスタ">#REF!</definedName>
    <definedName name="fbgbgbgbgbgb" localSheetId="11" hidden="1">{"page-1",#N/A,FALSE,"Monthly revision to BOD";"page-2",#N/A,FALSE,"Monthly revision to BOD";"page-3",#N/A,FALSE,"Monthly revision to BOD";"page-4",#N/A,FALSE,"Monthly revision to BOD"}</definedName>
    <definedName name="fbgbgbgbgbgb" hidden="1">{"page-1",#N/A,FALSE,"Monthly revision to BOD";"page-2",#N/A,FALSE,"Monthly revision to BOD";"page-3",#N/A,FALSE,"Monthly revision to BOD";"page-4",#N/A,FALSE,"Monthly revision to BOD"}</definedName>
    <definedName name="fbgbgbgbgbgb_1" localSheetId="11" hidden="1">{"page-1",#N/A,FALSE,"Monthly revision to BOD";"page-2",#N/A,FALSE,"Monthly revision to BOD";"page-3",#N/A,FALSE,"Monthly revision to BOD";"page-4",#N/A,FALSE,"Monthly revision to BOD"}</definedName>
    <definedName name="fbgbgbgbgbgb_1" hidden="1">{"page-1",#N/A,FALSE,"Monthly revision to BOD";"page-2",#N/A,FALSE,"Monthly revision to BOD";"page-3",#N/A,FALSE,"Monthly revision to BOD";"page-4",#N/A,FALSE,"Monthly revision to BOD"}</definedName>
    <definedName name="fbgbgbgbgbgb_2" localSheetId="11" hidden="1">{"page-1",#N/A,FALSE,"Monthly revision to BOD";"page-2",#N/A,FALSE,"Monthly revision to BOD";"page-3",#N/A,FALSE,"Monthly revision to BOD";"page-4",#N/A,FALSE,"Monthly revision to BOD"}</definedName>
    <definedName name="fbgbgbgbgbgb_2" hidden="1">{"page-1",#N/A,FALSE,"Monthly revision to BOD";"page-2",#N/A,FALSE,"Monthly revision to BOD";"page-3",#N/A,FALSE,"Monthly revision to BOD";"page-4",#N/A,FALSE,"Monthly revision to BOD"}</definedName>
    <definedName name="FC_00">0</definedName>
    <definedName name="FC_01">70700</definedName>
    <definedName name="FC_02">74700</definedName>
    <definedName name="FC_03">76300</definedName>
    <definedName name="FC_04">77700</definedName>
    <definedName name="FC_05">78200</definedName>
    <definedName name="FC_06">78300</definedName>
    <definedName name="FC_07">3900+79200</definedName>
    <definedName name="FC_99">0</definedName>
    <definedName name="FCEW" hidden="1">{"CTO ACUMULADO",#N/A,FALSE,"BASE ANEXOS";"VAR ACUMULADAS",#N/A,FALSE,"BASE ANEXOS"}</definedName>
    <definedName name="fdafdsa" localSheetId="3" hidden="1">{"COMNUS2000",#N/A,FALSE,"BL2000"}</definedName>
    <definedName name="fdafdsa" localSheetId="8" hidden="1">{"COMNUS2000",#N/A,FALSE,"BL2000"}</definedName>
    <definedName name="fdafdsa" localSheetId="0" hidden="1">{"COMNUS2000",#N/A,FALSE,"BL2000"}</definedName>
    <definedName name="fdafdsa" localSheetId="11" hidden="1">{"COMNUS2000",#N/A,FALSE,"BL2000"}</definedName>
    <definedName name="fdafdsa" localSheetId="5" hidden="1">{"COMNUS2000",#N/A,FALSE,"BL2000"}</definedName>
    <definedName name="fdafdsa" localSheetId="7" hidden="1">{"COMNUS2000",#N/A,FALSE,"BL2000"}</definedName>
    <definedName name="fdafdsa" localSheetId="1" hidden="1">{"COMNUS2000",#N/A,FALSE,"BL2000"}</definedName>
    <definedName name="fdafdsa" hidden="1">{"COMNUS2000",#N/A,FALSE,"BL2000"}</definedName>
    <definedName name="fdagfs" hidden="1">#REF!</definedName>
    <definedName name="fdas" localSheetId="11" hidden="1">{"Print_summary and interest",#N/A,FALSE,"697-672WW";"Print_detail",#N/A,FALSE,"697-672WW"}</definedName>
    <definedName name="fdas" hidden="1">{"Print_summary and interest",#N/A,FALSE,"697-672WW";"Print_detail",#N/A,FALSE,"697-672WW"}</definedName>
    <definedName name="fdas_1" localSheetId="11" hidden="1">{"Print_summary and interest",#N/A,FALSE,"697-672WW";"Print_detail",#N/A,FALSE,"697-672WW"}</definedName>
    <definedName name="fdas_1" hidden="1">{"Print_summary and interest",#N/A,FALSE,"697-672WW";"Print_detail",#N/A,FALSE,"697-672WW"}</definedName>
    <definedName name="fdas_2" localSheetId="11" hidden="1">{"Print_summary and interest",#N/A,FALSE,"697-672WW";"Print_detail",#N/A,FALSE,"697-672WW"}</definedName>
    <definedName name="fdas_2" hidden="1">{"Print_summary and interest",#N/A,FALSE,"697-672WW";"Print_detail",#N/A,FALSE,"697-672WW"}</definedName>
    <definedName name="fdasfdasfasdf5" hidden="1">#REF!</definedName>
    <definedName name="fddd" localSheetId="11" hidden="1">{"HS_USA",#N/A,FALSE,"Base"}</definedName>
    <definedName name="fddd" hidden="1">{"HS_USA",#N/A,FALSE,"Base"}</definedName>
    <definedName name="fddd_1" localSheetId="11" hidden="1">{"HS_USA",#N/A,FALSE,"Base"}</definedName>
    <definedName name="fddd_1" hidden="1">{"HS_USA",#N/A,FALSE,"Base"}</definedName>
    <definedName name="fddd_2" localSheetId="11" hidden="1">{"HS_USA",#N/A,FALSE,"Base"}</definedName>
    <definedName name="fddd_2" hidden="1">{"HS_USA",#N/A,FALSE,"Base"}</definedName>
    <definedName name="FDDF">#N/A</definedName>
    <definedName name="fdfdf" hidden="1">#REF!</definedName>
    <definedName name="ｆｄｆｇｆ" localSheetId="9">#REF!</definedName>
    <definedName name="ｆｄｆｇｆ">#REF!</definedName>
    <definedName name="FDFGFG">#N/A</definedName>
    <definedName name="fdg" hidden="1">#REF!</definedName>
    <definedName name="fdgfs" hidden="1">#REF!</definedName>
    <definedName name="fdghsssssr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hgxd" localSheetId="11" hidden="1">#REF!</definedName>
    <definedName name="fdhgxd" hidden="1">#REF!</definedName>
    <definedName name="FD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RD" localSheetId="3" hidden="1">{#N/A,#N/A,FALSE,"IPEC Stair Step";#N/A,#N/A,FALSE,"Overview";#N/A,#N/A,FALSE,"Supporting Explanations"}</definedName>
    <definedName name="FDRD" localSheetId="8" hidden="1">{#N/A,#N/A,FALSE,"IPEC Stair Step";#N/A,#N/A,FALSE,"Overview";#N/A,#N/A,FALSE,"Supporting Explanations"}</definedName>
    <definedName name="FDRD" localSheetId="0" hidden="1">{#N/A,#N/A,FALSE,"IPEC Stair Step";#N/A,#N/A,FALSE,"Overview";#N/A,#N/A,FALSE,"Supporting Explanations"}</definedName>
    <definedName name="FDRD" localSheetId="11" hidden="1">{#N/A,#N/A,FALSE,"IPEC Stair Step";#N/A,#N/A,FALSE,"Overview";#N/A,#N/A,FALSE,"Supporting Explanations"}</definedName>
    <definedName name="FDRD" localSheetId="5" hidden="1">{#N/A,#N/A,FALSE,"IPEC Stair Step";#N/A,#N/A,FALSE,"Overview";#N/A,#N/A,FALSE,"Supporting Explanations"}</definedName>
    <definedName name="FDRD" localSheetId="7" hidden="1">{#N/A,#N/A,FALSE,"IPEC Stair Step";#N/A,#N/A,FALSE,"Overview";#N/A,#N/A,FALSE,"Supporting Explanations"}</definedName>
    <definedName name="FDRD" localSheetId="1" hidden="1">{#N/A,#N/A,FALSE,"IPEC Stair Step";#N/A,#N/A,FALSE,"Overview";#N/A,#N/A,FALSE,"Supporting Explanations"}</definedName>
    <definedName name="FDRD" hidden="1">{#N/A,#N/A,FALSE,"IPEC Stair Step";#N/A,#N/A,FALSE,"Overview";#N/A,#N/A,FALSE,"Supporting Explanations"}</definedName>
    <definedName name="FDRGraph_Show">#N/A</definedName>
    <definedName name="fdsa" localSheetId="11" hidden="1">{"RES-2001",#N/A,FALSE,"BL2000";"A1-2001",#N/A,FALSE,"BL2000";"A2-2001",#N/A,FALSE,"BL2000"}</definedName>
    <definedName name="fdsa" hidden="1">{"RES-2001",#N/A,FALSE,"BL2000";"A1-2001",#N/A,FALSE,"BL2000";"A2-2001",#N/A,FALSE,"BL2000"}</definedName>
    <definedName name="fdsa_1" localSheetId="11" hidden="1">{"RES-2001",#N/A,FALSE,"BL2000";"A1-2001",#N/A,FALSE,"BL2000";"A2-2001",#N/A,FALSE,"BL2000"}</definedName>
    <definedName name="fdsa_1" hidden="1">{"RES-2001",#N/A,FALSE,"BL2000";"A1-2001",#N/A,FALSE,"BL2000";"A2-2001",#N/A,FALSE,"BL2000"}</definedName>
    <definedName name="fdsa_2" localSheetId="11" hidden="1">{"RES-2001",#N/A,FALSE,"BL2000";"A1-2001",#N/A,FALSE,"BL2000";"A2-2001",#N/A,FALSE,"BL2000"}</definedName>
    <definedName name="fdsa_2" hidden="1">{"RES-2001",#N/A,FALSE,"BL2000";"A1-2001",#N/A,FALSE,"BL2000";"A2-2001",#N/A,FALSE,"BL2000"}</definedName>
    <definedName name="fdsafdsa" hidden="1">#REF!</definedName>
    <definedName name="fdsafsd" hidden="1">#REF!</definedName>
    <definedName name="fdsfd" localSheetId="3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fdsfd" localSheetId="8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fdsfd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fdsfd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fdsfd" localSheetId="5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fdsfd" localSheetId="7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fdsfd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fdsfd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fdsx" localSheetId="11" hidden="1">{"B10-2000",#N/A,FALSE,"BL2000"}</definedName>
    <definedName name="fdsx" hidden="1">{"B10-2000",#N/A,FALSE,"BL2000"}</definedName>
    <definedName name="fdsx_1" localSheetId="11" hidden="1">{"B10-2000",#N/A,FALSE,"BL2000"}</definedName>
    <definedName name="fdsx_1" hidden="1">{"B10-2000",#N/A,FALSE,"BL2000"}</definedName>
    <definedName name="fdsx_2" localSheetId="11" hidden="1">{"B10-2000",#N/A,FALSE,"BL2000"}</definedName>
    <definedName name="fdsx_2" hidden="1">{"B10-2000",#N/A,FALSE,"BL2000"}</definedName>
    <definedName name="fe" hidden="1">{#N/A,#N/A,FALSE,"단축1";#N/A,#N/A,FALSE,"단축2";#N/A,#N/A,FALSE,"단축3";#N/A,#N/A,FALSE,"장축";#N/A,#N/A,FALSE,"4WD"}</definedName>
    <definedName name="feag" hidden="1">#REF!</definedName>
    <definedName name="FEAR" hidden="1">{#N/A,#N/A,FALSE,"IPEC Stair Step";#N/A,#N/A,FALSE,"Overview";#N/A,#N/A,FALSE,"Supporting Explanations"}</definedName>
    <definedName name="FeatureValues" localSheetId="11">#REF!</definedName>
    <definedName name="FeatureValues">#REF!</definedName>
    <definedName name="FEB">#REF!</definedName>
    <definedName name="february">#REF!</definedName>
    <definedName name="Fecha">#REF!</definedName>
    <definedName name="Fecha1">#REF!</definedName>
    <definedName name="FEM">#N/A</definedName>
    <definedName name="fes" hidden="1">{#N/A,#N/A,FALSE,"IPEC Stair Step";#N/A,#N/A,FALSE,"Overview";#N/A,#N/A,FALSE,"Supporting Explanations"}</definedName>
    <definedName name="fewaefwa" hidden="1">{0,#N/A,FALSE,0}</definedName>
    <definedName name="ff" localSheetId="11">#REF!</definedName>
    <definedName name="FF">#REF!</definedName>
    <definedName name="ｆｆ">#N/A</definedName>
    <definedName name="ｆｆｄｆ" localSheetId="9">#REF!</definedName>
    <definedName name="ｆｆｄｆ">#REF!</definedName>
    <definedName name="FFDFDF">#N/A</definedName>
    <definedName name="fff" localSheetId="11" hidden="1">{#N/A,#N/A,FALSE,"FG";#N/A,#N/A,FALSE,"PU";#N/A,#N/A,FALSE,"TT";#N/A,#N/A,FALSE,"TC";#N/A,#N/A,FALSE,"H";#N/A,#N/A,FALSE,"M2";#N/A,#N/A,FALSE,"M1";#N/A,#N/A,FALSE,"B"}</definedName>
    <definedName name="FFF">#REF!</definedName>
    <definedName name="ＦＦＦ" localSheetId="11" hidden="1">#REF!,#REF!,#REF!,#REF!</definedName>
    <definedName name="ＦＦＦ" hidden="1">#REF!,#REF!,#REF!,#REF!</definedName>
    <definedName name="ffff" hidden="1">{#N/A,#N/A,FALSE,"IPEC Stair Step";#N/A,#N/A,FALSE,"Overview";#N/A,#N/A,FALSE,"Supporting Explanations"}</definedName>
    <definedName name="fffff" hidden="1">{"'details (2)'!$E$11","'details (2)'!$A$1:$C$466"}</definedName>
    <definedName name="ffffffff" hidden="1">{#N/A,#N/A,FALSE,"IPEC Stair Step";#N/A,#N/A,FALSE,"Overview";#N/A,#N/A,FALSE,"Supporting Explanations"}</definedName>
    <definedName name="ffffffffffff" hidden="1">255</definedName>
    <definedName name="fffffffffffff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fffffffffffff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fffffffffffff_1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fffffffffffff_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fffffffffffff_2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fffffffffffff_2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ＦＦＦＦＦＦＦＦＦＦＦＦＦＦＦＦ" localSheetId="11" hidden="1">#REF!</definedName>
    <definedName name="ＦＦＦＦＦＦＦＦＦＦＦＦＦＦＦＦ" hidden="1">#REF!</definedName>
    <definedName name="fffffffffffffffff" hidden="1">#REF!</definedName>
    <definedName name="fffffffffffffffffffffffffffffffffffffff" localSheetId="11" hidden="1">{0,0,0,0;0,0,0,0;0,0,0,0}</definedName>
    <definedName name="fffffffffffffffffffffffffffffffffffffff" hidden="1">{0,0,0,0;0,0,0,0;0,0,0,0}</definedName>
    <definedName name="fffgfg" hidden="1">{#N/A,#N/A,FALSE,"단축1";#N/A,#N/A,FALSE,"단축2";#N/A,#N/A,FALSE,"단축3";#N/A,#N/A,FALSE,"장축";#N/A,#N/A,FALSE,"4WD"}</definedName>
    <definedName name="fffs" localSheetId="11" hidden="1">{"CTO MES ACTUAL",#N/A,FALSE,"BASE ANEXOS";"VAR MES ACT",#N/A,FALSE,"BASE ANEXOS"}</definedName>
    <definedName name="fffs" hidden="1">{"CTO MES ACTUAL",#N/A,FALSE,"BASE ANEXOS";"VAR MES ACT",#N/A,FALSE,"BASE ANEXOS"}</definedName>
    <definedName name="fffs_1" localSheetId="11" hidden="1">{"CTO MES ACTUAL",#N/A,FALSE,"BASE ANEXOS";"VAR MES ACT",#N/A,FALSE,"BASE ANEXOS"}</definedName>
    <definedName name="fffs_1" hidden="1">{"CTO MES ACTUAL",#N/A,FALSE,"BASE ANEXOS";"VAR MES ACT",#N/A,FALSE,"BASE ANEXOS"}</definedName>
    <definedName name="fffs_2" localSheetId="11" hidden="1">{"CTO MES ACTUAL",#N/A,FALSE,"BASE ANEXOS";"VAR MES ACT",#N/A,FALSE,"BASE ANEXOS"}</definedName>
    <definedName name="fffs_2" hidden="1">{"CTO MES ACTUAL",#N/A,FALSE,"BASE ANEXOS";"VAR MES ACT",#N/A,FALSE,"BASE ANEXOS"}</definedName>
    <definedName name="ffsfdfs" hidden="1">{"AnaM1",#N/A,FALSE,"AnalisisM";"AnaM2",#N/A,FALSE,"AnalisisM";"AnaM3",#N/A,FALSE,"AnalisisM"}</definedName>
    <definedName name="FG" localSheetId="3" hidden="1">{#N/A,#N/A,FALSE,"IPEC Stair Step";#N/A,#N/A,FALSE,"Overview";#N/A,#N/A,FALSE,"Supporting Explanations"}</definedName>
    <definedName name="FG" localSheetId="8" hidden="1">{#N/A,#N/A,FALSE,"IPEC Stair Step";#N/A,#N/A,FALSE,"Overview";#N/A,#N/A,FALSE,"Supporting Explanations"}</definedName>
    <definedName name="FG" localSheetId="0" hidden="1">{#N/A,#N/A,FALSE,"IPEC Stair Step";#N/A,#N/A,FALSE,"Overview";#N/A,#N/A,FALSE,"Supporting Explanations"}</definedName>
    <definedName name="FG" localSheetId="11" hidden="1">{#N/A,#N/A,FALSE,"IPEC Stair Step";#N/A,#N/A,FALSE,"Overview";#N/A,#N/A,FALSE,"Supporting Explanations"}</definedName>
    <definedName name="FG" localSheetId="5" hidden="1">{#N/A,#N/A,FALSE,"IPEC Stair Step";#N/A,#N/A,FALSE,"Overview";#N/A,#N/A,FALSE,"Supporting Explanations"}</definedName>
    <definedName name="FG" localSheetId="7" hidden="1">{#N/A,#N/A,FALSE,"IPEC Stair Step";#N/A,#N/A,FALSE,"Overview";#N/A,#N/A,FALSE,"Supporting Explanations"}</definedName>
    <definedName name="FG" localSheetId="1" hidden="1">{#N/A,#N/A,FALSE,"IPEC Stair Step";#N/A,#N/A,FALSE,"Overview";#N/A,#N/A,FALSE,"Supporting Explanations"}</definedName>
    <definedName name="FG" hidden="1">{#N/A,#N/A,FALSE,"IPEC Stair Step";#N/A,#N/A,FALSE,"Overview";#N/A,#N/A,FALSE,"Supporting Explanations"}</definedName>
    <definedName name="FG22TBTB3RTDKDKDK" localSheetId="11">#REF!</definedName>
    <definedName name="FG22TBTB3RTDKDKDK">#REF!</definedName>
    <definedName name="ｆｇｆｇｆ" localSheetId="9">#REF!</definedName>
    <definedName name="ｆｇｆｇｆ">#REF!</definedName>
    <definedName name="fgh" localSheetId="3" hidden="1">{"COMNUS2000",#N/A,FALSE,"BL2000"}</definedName>
    <definedName name="fgh" localSheetId="8" hidden="1">{"COMNUS2000",#N/A,FALSE,"BL2000"}</definedName>
    <definedName name="fgh" localSheetId="0" hidden="1">{"COMNUS2000",#N/A,FALSE,"BL2000"}</definedName>
    <definedName name="fgh" localSheetId="11" hidden="1">{"COMNUS2000",#N/A,FALSE,"BL2000"}</definedName>
    <definedName name="fgh" localSheetId="5" hidden="1">{"COMNUS2000",#N/A,FALSE,"BL2000"}</definedName>
    <definedName name="fgh" localSheetId="7" hidden="1">{"COMNUS2000",#N/A,FALSE,"BL2000"}</definedName>
    <definedName name="fgh" localSheetId="1" hidden="1">{"COMNUS2000",#N/A,FALSE,"BL2000"}</definedName>
    <definedName name="fgh" hidden="1">{"COMNUS2000",#N/A,FALSE,"BL2000"}</definedName>
    <definedName name="FGHJ" localSheetId="11">#REF!</definedName>
    <definedName name="FGHJ" hidden="1">{#N/A,#N/A,FALSE,"단축1";#N/A,#N/A,FALSE,"단축2";#N/A,#N/A,FALSE,"단축3";#N/A,#N/A,FALSE,"장축";#N/A,#N/A,FALSE,"4WD"}</definedName>
    <definedName name="fgj" hidden="1">#REF!</definedName>
    <definedName name="FGRKBS11TBTB3RTDKDK" localSheetId="11">#REF!</definedName>
    <definedName name="FGRKBS11TBTB3RTDKDK">#REF!</definedName>
    <definedName name="FGrkbs7tbtbsprt" localSheetId="11">#REF!</definedName>
    <definedName name="FGrkbs7tbtbsprt">#REF!</definedName>
    <definedName name="fgRKBS8TBTB3RT" localSheetId="11">#REF!</definedName>
    <definedName name="fgRKBS8TBTB3RT">#REF!</definedName>
    <definedName name="fgx">#REF!</definedName>
    <definedName name="FGXHN" hidden="1">{"'Sheet2'!$A$73:$A$74"}</definedName>
    <definedName name="FGYU" localSheetId="3" hidden="1">{#N/A,#N/A,FALSE,"IPEC Stair Step";#N/A,#N/A,FALSE,"Overview";#N/A,#N/A,FALSE,"Supporting Explanations"}</definedName>
    <definedName name="FGYU" localSheetId="8" hidden="1">{#N/A,#N/A,FALSE,"IPEC Stair Step";#N/A,#N/A,FALSE,"Overview";#N/A,#N/A,FALSE,"Supporting Explanations"}</definedName>
    <definedName name="FGYU" localSheetId="0" hidden="1">{#N/A,#N/A,FALSE,"IPEC Stair Step";#N/A,#N/A,FALSE,"Overview";#N/A,#N/A,FALSE,"Supporting Explanations"}</definedName>
    <definedName name="FGYU" localSheetId="11" hidden="1">{#N/A,#N/A,FALSE,"IPEC Stair Step";#N/A,#N/A,FALSE,"Overview";#N/A,#N/A,FALSE,"Supporting Explanations"}</definedName>
    <definedName name="FGYU" localSheetId="5" hidden="1">{#N/A,#N/A,FALSE,"IPEC Stair Step";#N/A,#N/A,FALSE,"Overview";#N/A,#N/A,FALSE,"Supporting Explanations"}</definedName>
    <definedName name="FGYU" localSheetId="7" hidden="1">{#N/A,#N/A,FALSE,"IPEC Stair Step";#N/A,#N/A,FALSE,"Overview";#N/A,#N/A,FALSE,"Supporting Explanations"}</definedName>
    <definedName name="FGYU" localSheetId="1" hidden="1">{#N/A,#N/A,FALSE,"IPEC Stair Step";#N/A,#N/A,FALSE,"Overview";#N/A,#N/A,FALSE,"Supporting Explanations"}</definedName>
    <definedName name="FGYU" hidden="1">{#N/A,#N/A,FALSE,"IPEC Stair Step";#N/A,#N/A,FALSE,"Overview";#N/A,#N/A,FALSE,"Supporting Explanations"}</definedName>
    <definedName name="FHNSHFGS">#N/A</definedName>
    <definedName name="Fill1" localSheetId="3" hidden="1">#REF!</definedName>
    <definedName name="Fill1" localSheetId="0" hidden="1">#REF!</definedName>
    <definedName name="Fill1" localSheetId="11" hidden="1">#REF!</definedName>
    <definedName name="Fill1" localSheetId="5" hidden="1">#REF!</definedName>
    <definedName name="Fill1" localSheetId="7" hidden="1">#REF!</definedName>
    <definedName name="Fill1" localSheetId="1" hidden="1">#REF!</definedName>
    <definedName name="Fill1" hidden="1">#REF!</definedName>
    <definedName name="Fin_annee">#REF!</definedName>
    <definedName name="Fin_annee_suivante">#REF!</definedName>
    <definedName name="Finance">#N/A</definedName>
    <definedName name="Finance_Type" localSheetId="11">#REF!</definedName>
    <definedName name="Finance_Type">#REF!</definedName>
    <definedName name="FINANZAS">#REF!</definedName>
    <definedName name="Find_Coupes_MSRP_Volumes">#REF!</definedName>
    <definedName name="Find_Coupes_With_All_Options">#REF!</definedName>
    <definedName name="FISCAL" hidden="1">{"RES-2000",#N/A,FALSE,"BL2000";"A1-2000",#N/A,FALSE,"BL2000";"A2-2000",#N/A,FALSE,"BL2000"}</definedName>
    <definedName name="fiscal_year" localSheetId="11">#REF!</definedName>
    <definedName name="fiscal_year">#REF!</definedName>
    <definedName name="Five">#REF!</definedName>
    <definedName name="fiwgfiwbkfbikwbfiwvifw">#REF!</definedName>
    <definedName name="FIXING">#REF!</definedName>
    <definedName name="FJD" hidden="1">{#N/A,#N/A,FALSE,"단축1";#N/A,#N/A,FALSE,"단축2";#N/A,#N/A,FALSE,"단축3";#N/A,#N/A,FALSE,"장축";#N/A,#N/A,FALSE,"4WD"}</definedName>
    <definedName name="FJFJ" hidden="1">{#N/A,#N/A,FALSE,"단축1";#N/A,#N/A,FALSE,"단축2";#N/A,#N/A,FALSE,"단축3";#N/A,#N/A,FALSE,"장축";#N/A,#N/A,FALSE,"4WD"}</definedName>
    <definedName name="Flash" localSheetId="11" hidden="1">{#N/A,#N/A,FALSE,"IPEC Stair Step";#N/A,#N/A,FALSE,"Overview";#N/A,#N/A,FALSE,"Supporting Explanations"}</definedName>
    <definedName name="Flash" hidden="1">{#N/A,#N/A,FALSE,"IPEC Stair Step";#N/A,#N/A,FALSE,"Overview";#N/A,#N/A,FALSE,"Supporting Explanations"}</definedName>
    <definedName name="FM3Dif" localSheetId="11" hidden="1">{"Capital Spending",#N/A,FALSE,"CAP SPEND SUM"}</definedName>
    <definedName name="FM3Dif" hidden="1">{"Capital Spending",#N/A,FALSE,"CAP SPEND SUM"}</definedName>
    <definedName name="FMGraph_Show">#N/A</definedName>
    <definedName name="fo" localSheetId="11" hidden="1">{"COMJPN2000",#N/A,FALSE,"BL2000"}</definedName>
    <definedName name="fo" hidden="1">{"COMJPN2000",#N/A,FALSE,"BL2000"}</definedName>
    <definedName name="FO_00">56900</definedName>
    <definedName name="FO_01">60800</definedName>
    <definedName name="FO_02">68700</definedName>
    <definedName name="FO_03">70200</definedName>
    <definedName name="FO_04">69200</definedName>
    <definedName name="FO_05">36300</definedName>
    <definedName name="FO_06">0</definedName>
    <definedName name="FO_07">0</definedName>
    <definedName name="FO_99">23700</definedName>
    <definedName name="FOB" localSheetId="11">#REF!</definedName>
    <definedName name="FOB">#REF!</definedName>
    <definedName name="FOBOTHERIMPORTED" localSheetId="11">#REF!</definedName>
    <definedName name="FOBOTHERIMPORTED">#REF!</definedName>
    <definedName name="Focus" localSheetId="3">[3]Focus!$A$2:$A$5</definedName>
    <definedName name="Focus" localSheetId="0">[3]Focus!$A$2:$A$5</definedName>
    <definedName name="Focus" localSheetId="5">[3]Focus!$A$2:$A$5</definedName>
    <definedName name="Focus" localSheetId="7">[3]Focus!$A$2:$A$5</definedName>
    <definedName name="Focus" localSheetId="1">[3]Focus!$A$2:$A$5</definedName>
    <definedName name="Focus">#REF!</definedName>
    <definedName name="Focus_UCNEW" hidden="1">{"SEPTEMBER PRINT",#N/A,FALSE,"INV_BKDN";"SEPTEMBER PRINT",#N/A,FALSE,"INV_BKDN"}</definedName>
    <definedName name="foi" localSheetId="11" hidden="1">{"Costo1",#N/A,FALSE,"Costo Estimado";"Costo2",#N/A,FALSE,"Costo Estimado";"Costos3",#N/A,FALSE,"Costo Estimado";"Costo4",#N/A,FALSE,"Costo Estimado"}</definedName>
    <definedName name="foi" hidden="1">{"Costo1",#N/A,FALSE,"Costo Estimado";"Costo2",#N/A,FALSE,"Costo Estimado";"Costos3",#N/A,FALSE,"Costo Estimado";"Costo4",#N/A,FALSE,"Costo Estimado"}</definedName>
    <definedName name="FOPTS">#REF!</definedName>
    <definedName name="fork_debt_split" localSheetId="11">#REF!</definedName>
    <definedName name="fork_debt_split">#REF!</definedName>
    <definedName name="FORM">#N/A</definedName>
    <definedName name="FORMA1" localSheetId="11">#REF!</definedName>
    <definedName name="FORMA1">#REF!</definedName>
    <definedName name="FORNISMO">#REF!</definedName>
    <definedName name="Four">#REF!</definedName>
    <definedName name="FO투입시UPH조정" hidden="1">{#N/A,#N/A,FALSE,"단축1";#N/A,#N/A,FALSE,"단축2";#N/A,#N/A,FALSE,"단축3";#N/A,#N/A,FALSE,"장축";#N/A,#N/A,FALSE,"4WD"}</definedName>
    <definedName name="FQF">#N/A</definedName>
    <definedName name="fra" localSheetId="11">#REF!</definedName>
    <definedName name="fra">#REF!</definedName>
    <definedName name="FRBUMP" localSheetId="11" hidden="1">{#N/A,#N/A,FALSE,"建付HOOD";#N/A,#N/A,FALSE,"建付D00R";#N/A,#N/A,FALSE,"建付DOOR (2)";#N/A,#N/A,FALSE,"建付DOOR (3)";#N/A,#N/A,FALSE,"建付BACK DOOR";#N/A,#N/A,FALSE,"建付OK率";#N/A,#N/A,FALSE,"建付OK率 (2)"}</definedName>
    <definedName name="FRBUMP" hidden="1">{#N/A,#N/A,FALSE,"建付HOOD";#N/A,#N/A,FALSE,"建付D00R";#N/A,#N/A,FALSE,"建付DOOR (2)";#N/A,#N/A,FALSE,"建付DOOR (3)";#N/A,#N/A,FALSE,"建付BACK DOOR";#N/A,#N/A,FALSE,"建付OK率";#N/A,#N/A,FALSE,"建付OK率 (2)"}</definedName>
    <definedName name="frfrf" hidden="1">{"RES-2002",#N/A,FALSE,"BL2000";"A1-2002",#N/A,FALSE,"BL2000";"A2-2002",#N/A,FALSE,"BL2000"}</definedName>
    <definedName name="FRGRILLD" localSheetId="11" hidden="1">{#N/A,#N/A,FALSE,"建付HOOD";#N/A,#N/A,FALSE,"建付D00R";#N/A,#N/A,FALSE,"建付DOOR (2)";#N/A,#N/A,FALSE,"建付DOOR (3)";#N/A,#N/A,FALSE,"建付BACK DOOR";#N/A,#N/A,FALSE,"建付OK率";#N/A,#N/A,FALSE,"建付OK率 (2)"}</definedName>
    <definedName name="FRGRILLD" hidden="1">{#N/A,#N/A,FALSE,"建付HOOD";#N/A,#N/A,FALSE,"建付D00R";#N/A,#N/A,FALSE,"建付DOOR (2)";#N/A,#N/A,FALSE,"建付DOOR (3)";#N/A,#N/A,FALSE,"建付BACK DOOR";#N/A,#N/A,FALSE,"建付OK率";#N/A,#N/A,FALSE,"建付OK率 (2)"}</definedName>
    <definedName name="FRO">#REF!</definedName>
    <definedName name="FRTY" localSheetId="3" hidden="1">{#N/A,#N/A,FALSE,"IPEC Stair Step";#N/A,#N/A,FALSE,"Overview";#N/A,#N/A,FALSE,"Supporting Explanations"}</definedName>
    <definedName name="FRTY" localSheetId="8" hidden="1">{#N/A,#N/A,FALSE,"IPEC Stair Step";#N/A,#N/A,FALSE,"Overview";#N/A,#N/A,FALSE,"Supporting Explanations"}</definedName>
    <definedName name="FRTY" localSheetId="0" hidden="1">{#N/A,#N/A,FALSE,"IPEC Stair Step";#N/A,#N/A,FALSE,"Overview";#N/A,#N/A,FALSE,"Supporting Explanations"}</definedName>
    <definedName name="FRTY" localSheetId="11" hidden="1">{#N/A,#N/A,FALSE,"IPEC Stair Step";#N/A,#N/A,FALSE,"Overview";#N/A,#N/A,FALSE,"Supporting Explanations"}</definedName>
    <definedName name="FRTY" localSheetId="5" hidden="1">{#N/A,#N/A,FALSE,"IPEC Stair Step";#N/A,#N/A,FALSE,"Overview";#N/A,#N/A,FALSE,"Supporting Explanations"}</definedName>
    <definedName name="FRTY" localSheetId="7" hidden="1">{#N/A,#N/A,FALSE,"IPEC Stair Step";#N/A,#N/A,FALSE,"Overview";#N/A,#N/A,FALSE,"Supporting Explanations"}</definedName>
    <definedName name="FRTY" localSheetId="1" hidden="1">{#N/A,#N/A,FALSE,"IPEC Stair Step";#N/A,#N/A,FALSE,"Overview";#N/A,#N/A,FALSE,"Supporting Explanations"}</definedName>
    <definedName name="FRTY" hidden="1">{#N/A,#N/A,FALSE,"IPEC Stair Step";#N/A,#N/A,FALSE,"Overview";#N/A,#N/A,FALSE,"Supporting Explanations"}</definedName>
    <definedName name="FSA" localSheetId="11" hidden="1">#REF!</definedName>
    <definedName name="FSA" hidden="1">#REF!</definedName>
    <definedName name="fscxlw1">#REF!+#REF!+#REF!+#REF!+#REF!+#REF!+#REF!+#REF!+#REF!+#REF!</definedName>
    <definedName name="fscxlw2">#REF!+#REF!+#REF!+#REF!+#REF!+#REF!+#REF!+#REF!+#REF!+#REF!</definedName>
    <definedName name="fscxlw3">#REF!+#REF!+#REF!+#REF!+#REF!+#REF!+#REF!+#REF!+#REF!+#REF!</definedName>
    <definedName name="fsda" hidden="1">#REF!</definedName>
    <definedName name="FSDF" hidden="1">{"'Sheet2'!$A$73:$A$74"}</definedName>
    <definedName name="fsfreg" hidden="1">#REF!</definedName>
    <definedName name="FT" localSheetId="3" hidden="1">{#N/A,#N/A,FALSE,"IPEC Stair Step";#N/A,#N/A,FALSE,"Overview";#N/A,#N/A,FALSE,"Supporting Explanations"}</definedName>
    <definedName name="FT" localSheetId="8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FT" localSheetId="11" hidden="1">{#N/A,#N/A,FALSE,"IPEC Stair Step";#N/A,#N/A,FALSE,"Overview";#N/A,#N/A,FALSE,"Supporting Explanations"}</definedName>
    <definedName name="FT" localSheetId="5" hidden="1">{#N/A,#N/A,FALSE,"IPEC Stair Step";#N/A,#N/A,FALSE,"Overview";#N/A,#N/A,FALSE,"Supporting Explanations"}</definedName>
    <definedName name="FT" localSheetId="7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Full_Auto_Keisan">#N/A</definedName>
    <definedName name="FullXLTree" localSheetId="11">#REF!</definedName>
    <definedName name="FullXLTree">#REF!</definedName>
    <definedName name="FUNCTIONCODE" localSheetId="11">#REF!</definedName>
    <definedName name="FUNCTIONCODE">#REF!</definedName>
    <definedName name="Fuseball">#REF!</definedName>
    <definedName name="fwer23r3rfwef" localSheetId="2" hidden="1">[9]MOTO?</definedName>
    <definedName name="fwer23r3rfwef" localSheetId="9" hidden="1">[9]MOTO?</definedName>
    <definedName name="fwer23r3rfwef" localSheetId="5" hidden="1">[9]MOTO?</definedName>
    <definedName name="fwer23r3rfwef" localSheetId="7" hidden="1">[9]MOTO?</definedName>
    <definedName name="fwer23r3rfwef" hidden="1">[9]MOTO?</definedName>
    <definedName name="fwrfw" hidden="1">#REF!</definedName>
    <definedName name="FX" hidden="1">{"SEPTEMBER PRINT",#N/A,FALSE,"INV_BKDN";"SEPTEMBER PRINT",#N/A,FALSE,"INV_BKDN"}</definedName>
    <definedName name="FY_1999">#REF!</definedName>
    <definedName name="FY03PIC" localSheetId="3" hidden="1">{#N/A,#N/A,FALSE,"IPEC Stair Step";#N/A,#N/A,FALSE,"Overview";#N/A,#N/A,FALSE,"Supporting Explanations"}</definedName>
    <definedName name="FY03PIC" localSheetId="8" hidden="1">{#N/A,#N/A,FALSE,"IPEC Stair Step";#N/A,#N/A,FALSE,"Overview";#N/A,#N/A,FALSE,"Supporting Explanations"}</definedName>
    <definedName name="FY03PIC" localSheetId="0" hidden="1">{#N/A,#N/A,FALSE,"IPEC Stair Step";#N/A,#N/A,FALSE,"Overview";#N/A,#N/A,FALSE,"Supporting Explanations"}</definedName>
    <definedName name="FY03PIC" localSheetId="11" hidden="1">{#N/A,#N/A,FALSE,"IPEC Stair Step";#N/A,#N/A,FALSE,"Overview";#N/A,#N/A,FALSE,"Supporting Explanations"}</definedName>
    <definedName name="FY03PIC" localSheetId="5" hidden="1">{#N/A,#N/A,FALSE,"IPEC Stair Step";#N/A,#N/A,FALSE,"Overview";#N/A,#N/A,FALSE,"Supporting Explanations"}</definedName>
    <definedName name="FY03PIC" localSheetId="7" hidden="1">{#N/A,#N/A,FALSE,"IPEC Stair Step";#N/A,#N/A,FALSE,"Overview";#N/A,#N/A,FALSE,"Supporting Explanations"}</definedName>
    <definedName name="FY03PIC" localSheetId="1" hidden="1">{#N/A,#N/A,FALSE,"IPEC Stair Step";#N/A,#N/A,FALSE,"Overview";#N/A,#N/A,FALSE,"Supporting Explanations"}</definedName>
    <definedName name="FY03PIC" hidden="1">{#N/A,#N/A,FALSE,"IPEC Stair Step";#N/A,#N/A,FALSE,"Overview";#N/A,#N/A,FALSE,"Supporting Explanations"}</definedName>
    <definedName name="FY16_Actual_rate" localSheetId="11">#REF!</definedName>
    <definedName name="FY16_Actual_rate">#REF!</definedName>
    <definedName name="FY16_Actual_rate_China">#REF!</definedName>
    <definedName name="fygj" localSheetId="11" hidden="1">{"CTO ACUMULADO",#N/A,FALSE,"BASE ANEXOS";"VAR ACUMULADAS",#N/A,FALSE,"BASE ANEXOS"}</definedName>
    <definedName name="fygj" hidden="1">{"CTO ACUMULADO",#N/A,FALSE,"BASE ANEXOS";"VAR ACUMULADAS",#N/A,FALSE,"BASE ANEXOS"}</definedName>
    <definedName name="fygj_1" localSheetId="11" hidden="1">{"CTO ACUMULADO",#N/A,FALSE,"BASE ANEXOS";"VAR ACUMULADAS",#N/A,FALSE,"BASE ANEXOS"}</definedName>
    <definedName name="fygj_1" hidden="1">{"CTO ACUMULADO",#N/A,FALSE,"BASE ANEXOS";"VAR ACUMULADAS",#N/A,FALSE,"BASE ANEXOS"}</definedName>
    <definedName name="fygj_2" localSheetId="11" hidden="1">{"CTO ACUMULADO",#N/A,FALSE,"BASE ANEXOS";"VAR ACUMULADAS",#N/A,FALSE,"BASE ANEXOS"}</definedName>
    <definedName name="fygj_2" hidden="1">{"CTO ACUMULADO",#N/A,FALSE,"BASE ANEXOS";"VAR ACUMULADAS",#N/A,FALSE,"BASE ANEXOS"}</definedName>
    <definedName name="G" localSheetId="11">#N/A</definedName>
    <definedName name="g" hidden="1">{"CORSA",#N/A,FALSE,"RESUMO FINAL";"KADETT",#N/A,FALSE,"RESUMO FINAL";"VECTRA",#N/A,FALSE,"RESUMO FINAL";"OMEGA",#N/A,FALSE,"RESUMO FINAL";"S_10",#N/A,FALSE,"RESUMO FINAL";"BLAZER",#N/A,FALSE,"RESUMO FINAL"}</definedName>
    <definedName name="Ｇ" localSheetId="9">#REF!</definedName>
    <definedName name="Ｇ" localSheetId="11">#REF!</definedName>
    <definedName name="Ｇ">#REF!</definedName>
    <definedName name="GA">#N/A</definedName>
    <definedName name="gaag" hidden="1">{#N/A,#N/A,FALSE,"단축1";#N/A,#N/A,FALSE,"단축2";#N/A,#N/A,FALSE,"단축3";#N/A,#N/A,FALSE,"장축";#N/A,#N/A,FALSE,"4WD"}</definedName>
    <definedName name="gadsgag" hidden="1">#REF!</definedName>
    <definedName name="GastoIng">#REF!</definedName>
    <definedName name="GATA" hidden="1">{#N/A,#N/A,FALSE,"IPEC Stair Step";#N/A,#N/A,FALSE,"Overview";#N/A,#N/A,FALSE,"Supporting Explanations"}</definedName>
    <definedName name="gbfsgf" hidden="1">#REF!</definedName>
    <definedName name="gdfbsg" hidden="1">#REF!</definedName>
    <definedName name="ｇｄｆｆｇ" localSheetId="9">#REF!</definedName>
    <definedName name="ｇｄｆｆｇ">#REF!</definedName>
    <definedName name="GDGGD" localSheetId="3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8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5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7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dggd." hidden="1">{"Point of discussion",#N/A,FALSE,"Point of discussion";"NMI_NMDI balance sheet",#N/A,FALSE,"Point of discussion";"NMI_NMDI Cashflow",#N/A,FALSE,"Point of discussion";"NMI_NMDI indirect cashflow",#N/A,FALSE,"NMI_NMDI"}</definedName>
    <definedName name="GDGGD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GDGGD_1" hidden="1">{"Point of discussion",#N/A,FALSE,"Point of discussion";"NMI_NMDI balance sheet",#N/A,FALSE,"Point of discussion";"NMI_NMDI Cashflow",#N/A,FALSE,"Point of discussion";"NMI_NMDI indirect cashflow",#N/A,FALSE,"NMI_NMDI"}</definedName>
    <definedName name="GDGGD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GDGGD_2" hidden="1">{"Point of discussion",#N/A,FALSE,"Point of discussion";"NMI_NMDI balance sheet",#N/A,FALSE,"Point of discussion";"NMI_NMDI Cashflow",#N/A,FALSE,"Point of discussion";"NMI_NMDI indirect cashflow",#N/A,FALSE,"NMI_NMDI"}</definedName>
    <definedName name="ｇｄせえ" localSheetId="9">#REF!</definedName>
    <definedName name="ｇｄせえ">#REF!</definedName>
    <definedName name="GENERAL_ASSEMBLY">#REF!</definedName>
    <definedName name="GenEuro">#REF!</definedName>
    <definedName name="GenRpn">#REF!</definedName>
    <definedName name="GenWon">#REF!</definedName>
    <definedName name="GenYen">#REF!</definedName>
    <definedName name="ger">#REF!</definedName>
    <definedName name="GF" localSheetId="11">#N/A</definedName>
    <definedName name="gf" hidden="1">{"SUM GER",#N/A,FALSE,"SUM GER";"SUM FRA",#N/A,FALSE,"SUM FRA";"SUM ITA",#N/A,FALSE,"SUM ITA";"SUM SPA",#N/A,FALSE,"SUM SPA";"SUM EGB",#N/A,FALSE,"SUM EGB";"SUM IND",#N/A,FALSE,"SUM IND"}</definedName>
    <definedName name="gfbdgnd" hidden="1">#REF!</definedName>
    <definedName name="GFDG">#N/A</definedName>
    <definedName name="gfdgh" localSheetId="11" hidden="1">{"SUM GER",#N/A,FALSE,"SUM GER";"SUM FRA",#N/A,FALSE,"SUM FRA";"SUM ITA",#N/A,FALSE,"SUM ITA";"SUM SPA",#N/A,FALSE,"SUM SPA";"SUM EGB",#N/A,FALSE,"SUM EGB";"SUM IND",#N/A,FALSE,"SUM IND"}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FDS" hidden="1">{#N/A,#N/A,FALSE,"단축1";#N/A,#N/A,FALSE,"단축2";#N/A,#N/A,FALSE,"단축3";#N/A,#N/A,FALSE,"장축";#N/A,#N/A,FALSE,"4WD"}</definedName>
    <definedName name="GFG" hidden="1">{#N/A,#N/A,FALSE,"단축1";#N/A,#N/A,FALSE,"단축2";#N/A,#N/A,FALSE,"단축3";#N/A,#N/A,FALSE,"장축";#N/A,#N/A,FALSE,"4WD"}</definedName>
    <definedName name="GFGFG">#N/A</definedName>
    <definedName name="GFGGF" hidden="1">{#N/A,#N/A,FALSE,"단축1";#N/A,#N/A,FALSE,"단축2";#N/A,#N/A,FALSE,"단축3";#N/A,#N/A,FALSE,"장축";#N/A,#N/A,FALSE,"4WD"}</definedName>
    <definedName name="gfgs" localSheetId="3" hidden="1">{"AnaM1",#N/A,FALSE,"AnalisisM";"AnaM2",#N/A,FALSE,"AnalisisM";"AnaM3",#N/A,FALSE,"AnalisisM"}</definedName>
    <definedName name="gfgs" localSheetId="8" hidden="1">{"AnaM1",#N/A,FALSE,"AnalisisM";"AnaM2",#N/A,FALSE,"AnalisisM";"AnaM3",#N/A,FALSE,"AnalisisM"}</definedName>
    <definedName name="gfgs" localSheetId="0" hidden="1">{"AnaM1",#N/A,FALSE,"AnalisisM";"AnaM2",#N/A,FALSE,"AnalisisM";"AnaM3",#N/A,FALSE,"AnalisisM"}</definedName>
    <definedName name="gfgs" localSheetId="11" hidden="1">{"AnaM1",#N/A,FALSE,"AnalisisM";"AnaM2",#N/A,FALSE,"AnalisisM";"AnaM3",#N/A,FALSE,"AnalisisM"}</definedName>
    <definedName name="gfgs" localSheetId="5" hidden="1">{"AnaM1",#N/A,FALSE,"AnalisisM";"AnaM2",#N/A,FALSE,"AnalisisM";"AnaM3",#N/A,FALSE,"AnalisisM"}</definedName>
    <definedName name="gfgs" localSheetId="7" hidden="1">{"AnaM1",#N/A,FALSE,"AnalisisM";"AnaM2",#N/A,FALSE,"AnalisisM";"AnaM3",#N/A,FALSE,"AnalisisM"}</definedName>
    <definedName name="gfgs" localSheetId="1" hidden="1">{"AnaM1",#N/A,FALSE,"AnalisisM";"AnaM2",#N/A,FALSE,"AnalisisM";"AnaM3",#N/A,FALSE,"AnalisisM"}</definedName>
    <definedName name="gfgs" hidden="1">{"AnaM1",#N/A,FALSE,"AnalisisM";"AnaM2",#N/A,FALSE,"AnalisisM";"AnaM3",#N/A,FALSE,"AnalisisM"}</definedName>
    <definedName name="GFHGJ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gg" localSheetId="11">#REF!</definedName>
    <definedName name="gg">#REF!</definedName>
    <definedName name="ggee" localSheetId="11" hidden="1">{#N/A,#N/A,FALSE,"IPEC Stair Step";#N/A,#N/A,FALSE,"Overview";#N/A,#N/A,FALSE,"Supporting Explanations"}</definedName>
    <definedName name="ggee" hidden="1">{#N/A,#N/A,FALSE,"IPEC Stair Step";#N/A,#N/A,FALSE,"Overview";#N/A,#N/A,FALSE,"Supporting Explanations"}</definedName>
    <definedName name="gger" hidden="1">#REF!</definedName>
    <definedName name="ggg" localSheetId="11" hidden="1">{#N/A,#N/A,FALSE,"FG";#N/A,#N/A,FALSE,"PU";#N/A,#N/A,FALSE,"TT";#N/A,#N/A,FALSE,"TC";#N/A,#N/A,FALSE,"H";#N/A,#N/A,FALSE,"M2";#N/A,#N/A,FALSE,"M1";#N/A,#N/A,FALSE,"B"}</definedName>
    <definedName name="GGG" hidden="1">#REF!</definedName>
    <definedName name="gggg" hidden="1">{"RES-2001",#N/A,FALSE,"BL2000";"A1-2001",#N/A,FALSE,"BL2000";"A2-2001",#N/A,FALSE,"BL2000"}</definedName>
    <definedName name="GGGGGGG" hidden="1">{"page-1",#N/A,FALSE,"Monthly revision to BOD";"page-2",#N/A,FALSE,"Monthly revision to BOD";"page-3",#N/A,FALSE,"Monthly revision to BOD";"page-4",#N/A,FALSE,"Monthly revision to BOD"}</definedName>
    <definedName name="GGGGGGGG" localSheetId="11" hidden="1">{"B10-2000",#N/A,FALSE,"BL2000"}</definedName>
    <definedName name="GGGGGGGG" hidden="1">{"B10-2000",#N/A,FALSE,"BL2000"}</definedName>
    <definedName name="gggggggggg" hidden="1">{#N/A,#N/A,FALSE,"IPEC Stair Step";#N/A,#N/A,FALSE,"Overview";#N/A,#N/A,FALSE,"Supporting Explanations"}</definedName>
    <definedName name="ggggggggggg" localSheetId="11" hidden="1">#REF!</definedName>
    <definedName name="ggggggggggg" hidden="1">#REF!</definedName>
    <definedName name="gggggggggggg" localSheetId="11" hidden="1">#REF!</definedName>
    <definedName name="gggggggggggg" hidden="1">#REF!</definedName>
    <definedName name="ｇｇｇｒ" localSheetId="9">#REF!</definedName>
    <definedName name="ｇｇｇｒ">#REF!</definedName>
    <definedName name="ggjl" hidden="1">#REF!</definedName>
    <definedName name="ｇｇｒｆ" localSheetId="9">#REF!</definedName>
    <definedName name="ｇｇｒｆ">#REF!</definedName>
    <definedName name="ｇｇれｄ" localSheetId="9">#REF!</definedName>
    <definedName name="ｇｇれｄ">#REF!</definedName>
    <definedName name="ghhhhhhhhhhhhhh" hidden="1">#REF!</definedName>
    <definedName name="ghj" localSheetId="3" hidden="1">{"Ana1",#N/A,FALSE,"AnalisisA";"Ana2",#N/A,FALSE,"AnalisisA";"Ana3",#N/A,FALSE,"AnalisisA"}</definedName>
    <definedName name="ghj" localSheetId="8" hidden="1">{"Ana1",#N/A,FALSE,"AnalisisA";"Ana2",#N/A,FALSE,"AnalisisA";"Ana3",#N/A,FALSE,"AnalisisA"}</definedName>
    <definedName name="ghj" localSheetId="0" hidden="1">{"Ana1",#N/A,FALSE,"AnalisisA";"Ana2",#N/A,FALSE,"AnalisisA";"Ana3",#N/A,FALSE,"AnalisisA"}</definedName>
    <definedName name="ghj" localSheetId="11" hidden="1">{"Ana1",#N/A,FALSE,"AnalisisA";"Ana2",#N/A,FALSE,"AnalisisA";"Ana3",#N/A,FALSE,"AnalisisA"}</definedName>
    <definedName name="ghj" localSheetId="5" hidden="1">{"Ana1",#N/A,FALSE,"AnalisisA";"Ana2",#N/A,FALSE,"AnalisisA";"Ana3",#N/A,FALSE,"AnalisisA"}</definedName>
    <definedName name="ghj" localSheetId="7" hidden="1">{"Ana1",#N/A,FALSE,"AnalisisA";"Ana2",#N/A,FALSE,"AnalisisA";"Ana3",#N/A,FALSE,"AnalisisA"}</definedName>
    <definedName name="ghj" localSheetId="1" hidden="1">{"Ana1",#N/A,FALSE,"AnalisisA";"Ana2",#N/A,FALSE,"AnalisisA";"Ana3",#N/A,FALSE,"AnalisisA"}</definedName>
    <definedName name="ghj" hidden="1">{"Ana1",#N/A,FALSE,"AnalisisA";"Ana2",#N/A,FALSE,"AnalisisA";"Ana3",#N/A,FALSE,"AnalisisA"}</definedName>
    <definedName name="GHK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HPkousuu" hidden="1">#REF!</definedName>
    <definedName name="GIP・NON" localSheetId="11">#REF!</definedName>
    <definedName name="GIP・NON">#REF!</definedName>
    <definedName name="giyz">#N/A</definedName>
    <definedName name="GKJLLLLLL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GMI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Nﾍﾞﾝﾂﾘ費集計MASTER_Sheet1_List" localSheetId="11">#REF!</definedName>
    <definedName name="GNﾍﾞﾝﾂﾘ費集計MASTER_Sheet1_List">#REF!</definedName>
    <definedName name="GoAssetChart">#N/A</definedName>
    <definedName name="GoBack">#N/A</definedName>
    <definedName name="GoBalanceSheet">#N/A</definedName>
    <definedName name="GoCashFlow">#N/A</definedName>
    <definedName name="GODAT">#N/A</definedName>
    <definedName name="GoData">#N/A</definedName>
    <definedName name="GoIncomeChart">#N/A</definedName>
    <definedName name="GOKEI" localSheetId="11">#REF!</definedName>
    <definedName name="GOKEI">#REF!</definedName>
    <definedName name="GOM" hidden="1">{#N/A,#N/A,FALSE,"IPEC Stair Step";#N/A,#N/A,FALSE,"Overview";#N/A,#N/A,FALSE,"Supporting Explanations"}</definedName>
    <definedName name="GOM除き" hidden="1">{#N/A,#N/A,FALSE,"IPEC Stair Step";#N/A,#N/A,FALSE,"Overview";#N/A,#N/A,FALSE,"Supporting Explanations"}</definedName>
    <definedName name="GQ">#N/A</definedName>
    <definedName name="gqwdulhfjlhwJK" localSheetId="11">#REF!</definedName>
    <definedName name="gqwdulhfjlhwJK">#REF!</definedName>
    <definedName name="gr" localSheetId="11">#REF!</definedName>
    <definedName name="gr">#REF!</definedName>
    <definedName name="GRADE" localSheetId="11">#REF!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hidden="1">{"RES-2001",#N/A,FALSE,"BL2000";"A1-2001",#N/A,FALSE,"BL2000";"A2-2001",#N/A,FALSE,"BL2000"}</definedName>
    <definedName name="GRAFICO2" hidden="1">{#N/A,#N/A,FALSE,"IPEC Stair Step";#N/A,#N/A,FALSE,"Overview";#N/A,#N/A,FALSE,"Supporting Explanations"}</definedName>
    <definedName name="graph1" hidden="1">#REF!</definedName>
    <definedName name="graph10" hidden="1">#REF!</definedName>
    <definedName name="graph11" hidden="1">#REF!</definedName>
    <definedName name="graph12" hidden="1">#REF!</definedName>
    <definedName name="graph13" hidden="1">#REF!</definedName>
    <definedName name="graph14" hidden="1">#REF!</definedName>
    <definedName name="graph15" hidden="1">#REF!</definedName>
    <definedName name="graph16" hidden="1">#REF!</definedName>
    <definedName name="graph17" hidden="1">#REF!</definedName>
    <definedName name="graph18" hidden="1">#REF!</definedName>
    <definedName name="graph19" hidden="1">#REF!</definedName>
    <definedName name="graph2" hidden="1">#REF!</definedName>
    <definedName name="graph20" hidden="1">#REF!</definedName>
    <definedName name="graph21" hidden="1">#REF!</definedName>
    <definedName name="graph22" hidden="1">#REF!</definedName>
    <definedName name="graph23" hidden="1">#REF!</definedName>
    <definedName name="graph24" hidden="1">#REF!</definedName>
    <definedName name="graph25" hidden="1">#REF!</definedName>
    <definedName name="graph3" hidden="1">#REF!</definedName>
    <definedName name="graph4" hidden="1">#REF!</definedName>
    <definedName name="graph5" hidden="1">#REF!</definedName>
    <definedName name="graph6" hidden="1">#REF!</definedName>
    <definedName name="graph7" hidden="1">#REF!</definedName>
    <definedName name="graph8" hidden="1">#REF!</definedName>
    <definedName name="graph9" hidden="1">#REF!</definedName>
    <definedName name="greh" hidden="1">#REF!</definedName>
    <definedName name="ｇｒｆｒ" localSheetId="9">#REF!</definedName>
    <definedName name="ｇｒｆｒ">#REF!</definedName>
    <definedName name="gross.receivables.yr0">#REF!</definedName>
    <definedName name="gross.receivables.yr1">#REF!</definedName>
    <definedName name="gross.revenue.yr0">#REF!</definedName>
    <definedName name="gross.revenue.yr1">#REF!</definedName>
    <definedName name="GrossSales">#REF!</definedName>
    <definedName name="Group">#REF!</definedName>
    <definedName name="GRY" hidden="1">{"PL2000",#N/A,FALSE,"BL2000"}</definedName>
    <definedName name="GS">#REF!</definedName>
    <definedName name="GSD">#N/A</definedName>
    <definedName name="GSDom" localSheetId="11">#REF!</definedName>
    <definedName name="GSDom">#REF!</definedName>
    <definedName name="GSExp" localSheetId="11">#REF!</definedName>
    <definedName name="GSExp">#REF!</definedName>
    <definedName name="gsgfs" localSheetId="3" hidden="1">{"RES-2000",#N/A,FALSE,"BL2000";"A1-2000",#N/A,FALSE,"BL2000";"A2-2000",#N/A,FALSE,"BL2000"}</definedName>
    <definedName name="gsgfs" localSheetId="8" hidden="1">{"RES-2000",#N/A,FALSE,"BL2000";"A1-2000",#N/A,FALSE,"BL2000";"A2-2000",#N/A,FALSE,"BL2000"}</definedName>
    <definedName name="gsgfs" localSheetId="0" hidden="1">{"RES-2000",#N/A,FALSE,"BL2000";"A1-2000",#N/A,FALSE,"BL2000";"A2-2000",#N/A,FALSE,"BL2000"}</definedName>
    <definedName name="gsgfs" localSheetId="11" hidden="1">{"RES-2000",#N/A,FALSE,"BL2000";"A1-2000",#N/A,FALSE,"BL2000";"A2-2000",#N/A,FALSE,"BL2000"}</definedName>
    <definedName name="gsgfs" localSheetId="5" hidden="1">{"RES-2000",#N/A,FALSE,"BL2000";"A1-2000",#N/A,FALSE,"BL2000";"A2-2000",#N/A,FALSE,"BL2000"}</definedName>
    <definedName name="gsgfs" localSheetId="7" hidden="1">{"RES-2000",#N/A,FALSE,"BL2000";"A1-2000",#N/A,FALSE,"BL2000";"A2-2000",#N/A,FALSE,"BL2000"}</definedName>
    <definedName name="gsgfs" localSheetId="1" hidden="1">{"RES-2000",#N/A,FALSE,"BL2000";"A1-2000",#N/A,FALSE,"BL2000";"A2-2000",#N/A,FALSE,"BL2000"}</definedName>
    <definedName name="gsgfs" hidden="1">{"RES-2000",#N/A,FALSE,"BL2000";"A1-2000",#N/A,FALSE,"BL2000";"A2-2000",#N/A,FALSE,"BL2000"}</definedName>
    <definedName name="GTR" hidden="1">{#N/A,#N/A,FALSE,"단축1";#N/A,#N/A,FALSE,"단축2";#N/A,#N/A,FALSE,"단축3";#N/A,#N/A,FALSE,"장축";#N/A,#N/A,FALSE,"4WD"}</definedName>
    <definedName name="GTTTT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GTY" hidden="1">{#N/A,#N/A,FALSE,"단축1";#N/A,#N/A,FALSE,"단축2";#N/A,#N/A,FALSE,"단축3";#N/A,#N/A,FALSE,"장축";#N/A,#N/A,FALSE,"4WD"}</definedName>
    <definedName name="guest_1">#N/A</definedName>
    <definedName name="guest_2">#N/A</definedName>
    <definedName name="guest_3">#N/A</definedName>
    <definedName name="guest_4">#N/A</definedName>
    <definedName name="guygugy" hidden="1">#REF!</definedName>
    <definedName name="GW">#N/A</definedName>
    <definedName name="GWE">#N/A</definedName>
    <definedName name="GYH" localSheetId="3" hidden="1">{#N/A,#N/A,FALSE,"IPEC Stair Step";#N/A,#N/A,FALSE,"Overview";#N/A,#N/A,FALSE,"Supporting Explanations"}</definedName>
    <definedName name="GYH" localSheetId="8" hidden="1">{#N/A,#N/A,FALSE,"IPEC Stair Step";#N/A,#N/A,FALSE,"Overview";#N/A,#N/A,FALSE,"Supporting Explanations"}</definedName>
    <definedName name="GYH" localSheetId="0" hidden="1">{#N/A,#N/A,FALSE,"IPEC Stair Step";#N/A,#N/A,FALSE,"Overview";#N/A,#N/A,FALSE,"Supporting Explanations"}</definedName>
    <definedName name="GYH" localSheetId="11" hidden="1">{#N/A,#N/A,FALSE,"IPEC Stair Step";#N/A,#N/A,FALSE,"Overview";#N/A,#N/A,FALSE,"Supporting Explanations"}</definedName>
    <definedName name="GYH" localSheetId="5" hidden="1">{#N/A,#N/A,FALSE,"IPEC Stair Step";#N/A,#N/A,FALSE,"Overview";#N/A,#N/A,FALSE,"Supporting Explanations"}</definedName>
    <definedName name="GYH" localSheetId="7" hidden="1">{#N/A,#N/A,FALSE,"IPEC Stair Step";#N/A,#N/A,FALSE,"Overview";#N/A,#N/A,FALSE,"Supporting Explanations"}</definedName>
    <definedName name="GYH" localSheetId="1" hidden="1">{#N/A,#N/A,FALSE,"IPEC Stair Step";#N/A,#N/A,FALSE,"Overview";#N/A,#N/A,FALSE,"Supporting Explanations"}</definedName>
    <definedName name="GYH" hidden="1">{#N/A,#N/A,FALSE,"IPEC Stair Step";#N/A,#N/A,FALSE,"Overview";#N/A,#N/A,FALSE,"Supporting Explanations"}</definedName>
    <definedName name="gzxfy1">#REF!+#REF!</definedName>
    <definedName name="gzxfy2">#REF!+#REF!</definedName>
    <definedName name="gzxfy3">#REF!+#REF!</definedName>
    <definedName name="ｇっれ" localSheetId="9">#REF!</definedName>
    <definedName name="ｇっれ">#REF!</definedName>
    <definedName name="h" localSheetId="11" hidden="1">{"SEPTEMBER PRINT",#N/A,FALSE,"INV_BKDN";"SEPTEMBER PRINT",#N/A,FALSE,"INV_BKDN"}</definedName>
    <definedName name="h" hidden="1">{"BL2000",#N/A,FALSE,"BL2000"}</definedName>
    <definedName name="H79_PartReturn">#REF!</definedName>
    <definedName name="H8271263" localSheetId="11">#REF!</definedName>
    <definedName name="H8271263">#REF!</definedName>
    <definedName name="H9HH9">#N/A</definedName>
    <definedName name="hahahdiid" localSheetId="11">#REF!</definedName>
    <definedName name="hahahdiid">#REF!</definedName>
    <definedName name="hari">"グラフ 6"</definedName>
    <definedName name="HayPoints1" localSheetId="11">#REF!</definedName>
    <definedName name="HayPoints1">#REF!</definedName>
    <definedName name="HC">#REF!</definedName>
    <definedName name="HC_DATA1" localSheetId="11">#REF!</definedName>
    <definedName name="HC_DATA1">#REF!</definedName>
    <definedName name="HC_data2" localSheetId="11">#REF!</definedName>
    <definedName name="HC_data2">#REF!</definedName>
    <definedName name="HC_item" localSheetId="11">#REF!</definedName>
    <definedName name="HC_item">#REF!</definedName>
    <definedName name="HC_key" localSheetId="11">#REF!</definedName>
    <definedName name="HC_key">#REF!</definedName>
    <definedName name="HC_Key1" localSheetId="11">#REF!</definedName>
    <definedName name="HC_Key1">#REF!</definedName>
    <definedName name="HC_Key2" localSheetId="11">#REF!</definedName>
    <definedName name="HC_Key2">#REF!</definedName>
    <definedName name="HC_summary" localSheetId="11">#REF!</definedName>
    <definedName name="HC_summary">#REF!</definedName>
    <definedName name="hdfgh" localSheetId="11" hidden="1">{"SUM GER",#N/A,FALSE,"SUM GER";"SUM FRA",#N/A,FALSE,"SUM FRA";"SUM ITA",#N/A,FALSE,"SUM ITA";"SUM SPA",#N/A,FALSE,"SUM SPA";"SUM EGB",#N/A,FALSE,"SUM EGB";"SUM IND",#N/A,FALSE,"SUM IND"}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localSheetId="11" hidden="1">{"SUM ALL YR",#N/A,FALSE,"SUM ALL YR";"sum01",#N/A,FALSE,"SUM 01";"sumM2",#N/A,FALSE,"SUM M2";"sum02",#N/A,FALSE,"SUM 02";"sum03",#N/A,FALSE,"SUM 03";"sum04",#N/A,FALSE,"SUM 04";"sum05",#N/A,FALSE,"SUM 05"}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EAD_1" localSheetId="11">#REF!</definedName>
    <definedName name="HEAD_1">#REF!</definedName>
    <definedName name="Headcount">#REF!</definedName>
    <definedName name="HEMMGRAPH" localSheetId="11">#REF!</definedName>
    <definedName name="HEMMGRAPH">#REF!</definedName>
    <definedName name="HEMMING">#REF!</definedName>
    <definedName name="HEMMPROD" localSheetId="11">#REF!</definedName>
    <definedName name="HEMMPROD">#REF!</definedName>
    <definedName name="HEMMSTART" localSheetId="11">#REF!</definedName>
    <definedName name="HEMMSTART">#REF!</definedName>
    <definedName name="HEMMSTRUCT" localSheetId="11">#REF!</definedName>
    <definedName name="HEMMSTRUCT">#REF!</definedName>
    <definedName name="HEMMUNITS" localSheetId="11">#REF!</definedName>
    <definedName name="HEMMUNITS">#REF!</definedName>
    <definedName name="HER">#N/A</definedName>
    <definedName name="HF1_HARN">#N/A</definedName>
    <definedName name="HFDom" localSheetId="11">#REF!</definedName>
    <definedName name="HFDom">#REF!</definedName>
    <definedName name="HFExp" localSheetId="11">#REF!</definedName>
    <definedName name="HFExp">#REF!</definedName>
    <definedName name="HG">#N/A</definedName>
    <definedName name="ｈｇｈｆｇ" localSheetId="9">#REF!</definedName>
    <definedName name="ｈｇｈｆｇ">#REF!</definedName>
    <definedName name="hghgh">#N/A</definedName>
    <definedName name="hh">#REF!</definedName>
    <definedName name="ｈｈ" localSheetId="11" hidden="1">{"RES-2001",#N/A,FALSE,"BL2000";"A1-2001",#N/A,FALSE,"BL2000";"A2-2001",#N/A,FALSE,"BL2000"}</definedName>
    <definedName name="ｈｈ" hidden="1">{"RES-2001",#N/A,FALSE,"BL2000";"A1-2001",#N/A,FALSE,"BL2000";"A2-2001",#N/A,FALSE,"BL2000"}</definedName>
    <definedName name="HHG" hidden="1">{"RES-2002",#N/A,FALSE,"BL2000";"A1-2002",#N/A,FALSE,"BL2000";"A2-2002",#N/A,FALSE,"BL2000"}</definedName>
    <definedName name="hhgjuyuy">#N/A</definedName>
    <definedName name="hhh" localSheetId="3" hidden="1">{"RES-2002",#N/A,FALSE,"BL2000";"A1-2002",#N/A,FALSE,"BL2000";"A2-2002",#N/A,FALSE,"BL2000"}</definedName>
    <definedName name="hhh" localSheetId="8" hidden="1">{"RES-2002",#N/A,FALSE,"BL2000";"A1-2002",#N/A,FALSE,"BL2000";"A2-2002",#N/A,FALSE,"BL2000"}</definedName>
    <definedName name="hhh" localSheetId="0" hidden="1">{"RES-2002",#N/A,FALSE,"BL2000";"A1-2002",#N/A,FALSE,"BL2000";"A2-2002",#N/A,FALSE,"BL2000"}</definedName>
    <definedName name="hhh" localSheetId="11" hidden="1">{"RES-2002",#N/A,FALSE,"BL2000";"A1-2002",#N/A,FALSE,"BL2000";"A2-2002",#N/A,FALSE,"BL2000"}</definedName>
    <definedName name="hhh" localSheetId="5" hidden="1">{"RES-2002",#N/A,FALSE,"BL2000";"A1-2002",#N/A,FALSE,"BL2000";"A2-2002",#N/A,FALSE,"BL2000"}</definedName>
    <definedName name="hhh" localSheetId="7" hidden="1">{"RES-2002",#N/A,FALSE,"BL2000";"A1-2002",#N/A,FALSE,"BL2000";"A2-2002",#N/A,FALSE,"BL2000"}</definedName>
    <definedName name="hhh" localSheetId="1" hidden="1">{"RES-2002",#N/A,FALSE,"BL2000";"A1-2002",#N/A,FALSE,"BL2000";"A2-2002",#N/A,FALSE,"BL2000"}</definedName>
    <definedName name="hhh" hidden="1">{"RES-2002",#N/A,FALSE,"BL2000";"A1-2002",#N/A,FALSE,"BL2000";"A2-2002",#N/A,FALSE,"BL2000"}</definedName>
    <definedName name="HHHH">#REF!</definedName>
    <definedName name="hhhhhhhhhhh" hidden="1">{#N/A,#N/A,FALSE,"IPEC Stair Step";#N/A,#N/A,FALSE,"Overview";#N/A,#N/A,FALSE,"Supporting Explanations"}</definedName>
    <definedName name="HHU" localSheetId="3" hidden="1">{#N/A,#N/A,FALSE,"IPEC Stair Step";#N/A,#N/A,FALSE,"Overview";#N/A,#N/A,FALSE,"Supporting Explanations"}</definedName>
    <definedName name="HHU" localSheetId="8" hidden="1">{#N/A,#N/A,FALSE,"IPEC Stair Step";#N/A,#N/A,FALSE,"Overview";#N/A,#N/A,FALSE,"Supporting Explanations"}</definedName>
    <definedName name="HHU" localSheetId="0" hidden="1">{#N/A,#N/A,FALSE,"IPEC Stair Step";#N/A,#N/A,FALSE,"Overview";#N/A,#N/A,FALSE,"Supporting Explanations"}</definedName>
    <definedName name="HHU" localSheetId="11" hidden="1">{#N/A,#N/A,FALSE,"IPEC Stair Step";#N/A,#N/A,FALSE,"Overview";#N/A,#N/A,FALSE,"Supporting Explanations"}</definedName>
    <definedName name="HHU" localSheetId="5" hidden="1">{#N/A,#N/A,FALSE,"IPEC Stair Step";#N/A,#N/A,FALSE,"Overview";#N/A,#N/A,FALSE,"Supporting Explanations"}</definedName>
    <definedName name="HHU" localSheetId="7" hidden="1">{#N/A,#N/A,FALSE,"IPEC Stair Step";#N/A,#N/A,FALSE,"Overview";#N/A,#N/A,FALSE,"Supporting Explanations"}</definedName>
    <definedName name="HHU" localSheetId="1" hidden="1">{#N/A,#N/A,FALSE,"IPEC Stair Step";#N/A,#N/A,FALSE,"Overview";#N/A,#N/A,FALSE,"Supporting Explanations"}</definedName>
    <definedName name="HHU" hidden="1">{#N/A,#N/A,FALSE,"IPEC Stair Step";#N/A,#N/A,FALSE,"Overview";#N/A,#N/A,FALSE,"Supporting Explanations"}</definedName>
    <definedName name="HHUI" localSheetId="3" hidden="1">{#N/A,#N/A,FALSE,"IPEC Stair Step";#N/A,#N/A,FALSE,"Overview";#N/A,#N/A,FALSE,"Supporting Explanations"}</definedName>
    <definedName name="HHUI" localSheetId="8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HUI" localSheetId="11" hidden="1">{#N/A,#N/A,FALSE,"IPEC Stair Step";#N/A,#N/A,FALSE,"Overview";#N/A,#N/A,FALSE,"Supporting Explanations"}</definedName>
    <definedName name="HHUI" localSheetId="5" hidden="1">{#N/A,#N/A,FALSE,"IPEC Stair Step";#N/A,#N/A,FALSE,"Overview";#N/A,#N/A,FALSE,"Supporting Explanations"}</definedName>
    <definedName name="HHUI" localSheetId="7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IHYOUJI" localSheetId="11">#REF!</definedName>
    <definedName name="HIHYOUJI">#REF!</definedName>
    <definedName name="HIOHH">#N/A</definedName>
    <definedName name="hjk" localSheetId="3" hidden="1">{"RES-2002",#N/A,FALSE,"BL2000";"A1-2002",#N/A,FALSE,"BL2000";"A2-2002",#N/A,FALSE,"BL2000"}</definedName>
    <definedName name="hjk" localSheetId="8" hidden="1">{"RES-2002",#N/A,FALSE,"BL2000";"A1-2002",#N/A,FALSE,"BL2000";"A2-2002",#N/A,FALSE,"BL2000"}</definedName>
    <definedName name="hjk" localSheetId="0" hidden="1">{"RES-2002",#N/A,FALSE,"BL2000";"A1-2002",#N/A,FALSE,"BL2000";"A2-2002",#N/A,FALSE,"BL2000"}</definedName>
    <definedName name="hjk" localSheetId="11" hidden="1">{"RES-2002",#N/A,FALSE,"BL2000";"A1-2002",#N/A,FALSE,"BL2000";"A2-2002",#N/A,FALSE,"BL2000"}</definedName>
    <definedName name="hjk" localSheetId="5" hidden="1">{"RES-2002",#N/A,FALSE,"BL2000";"A1-2002",#N/A,FALSE,"BL2000";"A2-2002",#N/A,FALSE,"BL2000"}</definedName>
    <definedName name="hjk" localSheetId="7" hidden="1">{"RES-2002",#N/A,FALSE,"BL2000";"A1-2002",#N/A,FALSE,"BL2000";"A2-2002",#N/A,FALSE,"BL2000"}</definedName>
    <definedName name="hjk" localSheetId="1" hidden="1">{"RES-2002",#N/A,FALSE,"BL2000";"A1-2002",#N/A,FALSE,"BL2000";"A2-2002",#N/A,FALSE,"BL2000"}</definedName>
    <definedName name="hjk" hidden="1">{"RES-2002",#N/A,FALSE,"BL2000";"A1-2002",#N/A,FALSE,"BL2000";"A2-2002",#N/A,FALSE,"BL2000"}</definedName>
    <definedName name="hjkhjkhjkhk" localSheetId="11" hidden="1">#REF!</definedName>
    <definedName name="hjkhjkhjkhk" hidden="1">#REF!</definedName>
    <definedName name="HJKL" localSheetId="3" hidden="1">{#N/A,#N/A,FALSE,"IPEC Stair Step";#N/A,#N/A,FALSE,"Overview";#N/A,#N/A,FALSE,"Supporting Explanations"}</definedName>
    <definedName name="HJKL" localSheetId="8" hidden="1">{#N/A,#N/A,FALSE,"IPEC Stair Step";#N/A,#N/A,FALSE,"Overview";#N/A,#N/A,FALSE,"Supporting Explanations"}</definedName>
    <definedName name="HJKL" localSheetId="0" hidden="1">{#N/A,#N/A,FALSE,"IPEC Stair Step";#N/A,#N/A,FALSE,"Overview";#N/A,#N/A,FALSE,"Supporting Explanations"}</definedName>
    <definedName name="HJKL" localSheetId="11" hidden="1">{#N/A,#N/A,FALSE,"IPEC Stair Step";#N/A,#N/A,FALSE,"Overview";#N/A,#N/A,FALSE,"Supporting Explanations"}</definedName>
    <definedName name="HJKL" localSheetId="5" hidden="1">{#N/A,#N/A,FALSE,"IPEC Stair Step";#N/A,#N/A,FALSE,"Overview";#N/A,#N/A,FALSE,"Supporting Explanations"}</definedName>
    <definedName name="HJKL" localSheetId="7" hidden="1">{#N/A,#N/A,FALSE,"IPEC Stair Step";#N/A,#N/A,FALSE,"Overview";#N/A,#N/A,FALSE,"Supporting Explanations"}</definedName>
    <definedName name="HJKL" localSheetId="1" hidden="1">{#N/A,#N/A,FALSE,"IPEC Stair Step";#N/A,#N/A,FALSE,"Overview";#N/A,#N/A,FALSE,"Supporting Explanations"}</definedName>
    <definedName name="HJKL" hidden="1">{#N/A,#N/A,FALSE,"IPEC Stair Step";#N/A,#N/A,FALSE,"Overview";#N/A,#N/A,FALSE,"Supporting Explanations"}</definedName>
    <definedName name="HJKLL" hidden="1">{#N/A,#N/A,TRUE,"Y생산";#N/A,#N/A,TRUE,"Y판매";#N/A,#N/A,TRUE,"Y총물량";#N/A,#N/A,TRUE,"Y능력";#N/A,#N/A,TRUE,"YKD"}</definedName>
    <definedName name="hjyui" hidden="1">{#N/A,#N/A,FALSE,"신규dep";#N/A,#N/A,FALSE,"신규dep-금형상각후";#N/A,#N/A,FALSE,"신규dep-연구비상각후";#N/A,#N/A,FALSE,"신규dep-기계,공구상각후"}</definedName>
    <definedName name="hnbn" localSheetId="11">#REF!</definedName>
    <definedName name="hnbn">#REF!</definedName>
    <definedName name="ho" hidden="1">#REF!</definedName>
    <definedName name="hoj" hidden="1">{"RES-2002",#N/A,FALSE,"BL2000";"A1-2002",#N/A,FALSE,"BL2000";"A2-2002",#N/A,FALSE,"BL2000"}</definedName>
    <definedName name="HOJA" localSheetId="3" hidden="1">{"RES-2002",#N/A,FALSE,"BL2000";"A1-2002",#N/A,FALSE,"BL2000";"A2-2002",#N/A,FALSE,"BL2000"}</definedName>
    <definedName name="HOJA" localSheetId="8" hidden="1">{"RES-2002",#N/A,FALSE,"BL2000";"A1-2002",#N/A,FALSE,"BL2000";"A2-2002",#N/A,FALSE,"BL2000"}</definedName>
    <definedName name="HOJA" localSheetId="0" hidden="1">{"RES-2002",#N/A,FALSE,"BL2000";"A1-2002",#N/A,FALSE,"BL2000";"A2-2002",#N/A,FALSE,"BL2000"}</definedName>
    <definedName name="HOJA" localSheetId="11" hidden="1">{"RES-2002",#N/A,FALSE,"BL2000";"A1-2002",#N/A,FALSE,"BL2000";"A2-2002",#N/A,FALSE,"BL2000"}</definedName>
    <definedName name="HOJA" localSheetId="5" hidden="1">{"RES-2002",#N/A,FALSE,"BL2000";"A1-2002",#N/A,FALSE,"BL2000";"A2-2002",#N/A,FALSE,"BL2000"}</definedName>
    <definedName name="HOJA" localSheetId="7" hidden="1">{"RES-2002",#N/A,FALSE,"BL2000";"A1-2002",#N/A,FALSE,"BL2000";"A2-2002",#N/A,FALSE,"BL2000"}</definedName>
    <definedName name="HOJA" localSheetId="1" hidden="1">{"RES-2002",#N/A,FALSE,"BL2000";"A1-2002",#N/A,FALSE,"BL2000";"A2-2002",#N/A,FALSE,"BL2000"}</definedName>
    <definedName name="HOJA" hidden="1">{"RES-2002",#N/A,FALSE,"BL2000";"A1-2002",#N/A,FALSE,"BL2000";"A2-2002",#N/A,FALSE,"BL2000"}</definedName>
    <definedName name="HOJA_1" localSheetId="11" hidden="1">{"RES-2002",#N/A,FALSE,"BL2000";"A1-2002",#N/A,FALSE,"BL2000";"A2-2002",#N/A,FALSE,"BL2000"}</definedName>
    <definedName name="HOJA_1" hidden="1">{"RES-2002",#N/A,FALSE,"BL2000";"A1-2002",#N/A,FALSE,"BL2000";"A2-2002",#N/A,FALSE,"BL2000"}</definedName>
    <definedName name="HOJA_2" localSheetId="11" hidden="1">{"RES-2002",#N/A,FALSE,"BL2000";"A1-2002",#N/A,FALSE,"BL2000";"A2-2002",#N/A,FALSE,"BL2000"}</definedName>
    <definedName name="HOJA_2" hidden="1">{"RES-2002",#N/A,FALSE,"BL2000";"A1-2002",#N/A,FALSE,"BL2000";"A2-2002",#N/A,FALSE,"BL2000"}</definedName>
    <definedName name="hoja1" localSheetId="11" hidden="1">{"RES-2002",#N/A,FALSE,"BL2000";"A1-2002",#N/A,FALSE,"BL2000";"A2-2002",#N/A,FALSE,"BL2000"}</definedName>
    <definedName name="HOJA1" hidden="1">{"RES-2002",#N/A,FALSE,"BL2000";"A1-2002",#N/A,FALSE,"BL2000";"A2-2002",#N/A,FALSE,"BL2000"}</definedName>
    <definedName name="HOJA1_1" localSheetId="11" hidden="1">{"RES-2002",#N/A,FALSE,"BL2000";"A1-2002",#N/A,FALSE,"BL2000";"A2-2002",#N/A,FALSE,"BL2000"}</definedName>
    <definedName name="HOJA1_1" hidden="1">{"RES-2002",#N/A,FALSE,"BL2000";"A1-2002",#N/A,FALSE,"BL2000";"A2-2002",#N/A,FALSE,"BL2000"}</definedName>
    <definedName name="HOJA1_2" localSheetId="11" hidden="1">{"RES-2002",#N/A,FALSE,"BL2000";"A1-2002",#N/A,FALSE,"BL2000";"A2-2002",#N/A,FALSE,"BL2000"}</definedName>
    <definedName name="HOJA1_2" hidden="1">{"RES-2002",#N/A,FALSE,"BL2000";"A1-2002",#N/A,FALSE,"BL2000";"A2-2002",#N/A,FALSE,"BL2000"}</definedName>
    <definedName name="HOJA1_PS">#REF!</definedName>
    <definedName name="hoja2" hidden="1">{"RES-2002",#N/A,FALSE,"BL2000";"A1-2002",#N/A,FALSE,"BL2000";"A2-2002",#N/A,FALSE,"BL2000"}</definedName>
    <definedName name="HOJA2_PS">#REF!</definedName>
    <definedName name="HOJA3_DLLS">#REF!</definedName>
    <definedName name="HOJA4_DLLS">#REF!</definedName>
    <definedName name="hoje" hidden="1">{"RES-2002",#N/A,FALSE,"BL2000";"A1-2002",#N/A,FALSE,"BL2000";"A2-2002",#N/A,FALSE,"BL2000"}</definedName>
    <definedName name="hol">#REF!</definedName>
    <definedName name="Holiday" localSheetId="11">#REF!</definedName>
    <definedName name="Holiday">#REF!</definedName>
    <definedName name="holland" localSheetId="11">#REF!</definedName>
    <definedName name="holland">#REF!</definedName>
    <definedName name="HomeSheetOnActivate" localSheetId="9">#REF!</definedName>
    <definedName name="HomeSheetOnActivate">#REF!</definedName>
    <definedName name="HRTY" localSheetId="3" hidden="1">{#N/A,#N/A,FALSE,"IPEC Stair Step";#N/A,#N/A,FALSE,"Overview";#N/A,#N/A,FALSE,"Supporting Explanations"}</definedName>
    <definedName name="HRTY" localSheetId="8" hidden="1">{#N/A,#N/A,FALSE,"IPEC Stair Step";#N/A,#N/A,FALSE,"Overview";#N/A,#N/A,FALSE,"Supporting Explanations"}</definedName>
    <definedName name="HRTY" localSheetId="0" hidden="1">{#N/A,#N/A,FALSE,"IPEC Stair Step";#N/A,#N/A,FALSE,"Overview";#N/A,#N/A,FALSE,"Supporting Explanations"}</definedName>
    <definedName name="HRTY" localSheetId="11" hidden="1">{#N/A,#N/A,FALSE,"IPEC Stair Step";#N/A,#N/A,FALSE,"Overview";#N/A,#N/A,FALSE,"Supporting Explanations"}</definedName>
    <definedName name="HRTY" localSheetId="5" hidden="1">{#N/A,#N/A,FALSE,"IPEC Stair Step";#N/A,#N/A,FALSE,"Overview";#N/A,#N/A,FALSE,"Supporting Explanations"}</definedName>
    <definedName name="HRTY" localSheetId="7" hidden="1">{#N/A,#N/A,FALSE,"IPEC Stair Step";#N/A,#N/A,FALSE,"Overview";#N/A,#N/A,FALSE,"Supporting Explanations"}</definedName>
    <definedName name="HRTY" localSheetId="1" hidden="1">{#N/A,#N/A,FALSE,"IPEC Stair Step";#N/A,#N/A,FALSE,"Overview";#N/A,#N/A,FALSE,"Supporting Explanations"}</definedName>
    <definedName name="HRTY" hidden="1">{#N/A,#N/A,FALSE,"IPEC Stair Step";#N/A,#N/A,FALSE,"Overview";#N/A,#N/A,FALSE,"Supporting Explanations"}</definedName>
    <definedName name="HSCDA">#REF!</definedName>
    <definedName name="HSDom" localSheetId="11">#REF!</definedName>
    <definedName name="HSDom">#REF!</definedName>
    <definedName name="HSExp" localSheetId="11">#REF!</definedName>
    <definedName name="HSExp">#REF!</definedName>
    <definedName name="HSRT">#N/A</definedName>
    <definedName name="HSUSA" localSheetId="11">#REF!</definedName>
    <definedName name="HSUSA">#REF!</definedName>
    <definedName name="HSY">#N/A</definedName>
    <definedName name="HTML_CodePage" localSheetId="11" hidden="1">932</definedName>
    <definedName name="HTML_CodePage" hidden="1">1252</definedName>
    <definedName name="HTML_Control" localSheetId="11" hidden="1">{"'国別小売台数'!$A$3:$X$55"}</definedName>
    <definedName name="HTML_Control" hidden="1">{"'Sheet2'!$A$73:$A$74"}</definedName>
    <definedName name="HTML_Control_1" localSheetId="11" hidden="1">{"'Sheet2'!$A$73:$A$74"}</definedName>
    <definedName name="HTML_Control_1" hidden="1">{"'Sheet2'!$A$73:$A$74"}</definedName>
    <definedName name="HTML_Control_2" localSheetId="11" hidden="1">{"'Sheet2'!$A$73:$A$74"}</definedName>
    <definedName name="HTML_Control_2" hidden="1">{"'Sheet2'!$A$73:$A$74"}</definedName>
    <definedName name="HTML_Control2" hidden="1">{"'焼型仕様書'!$A$1:$S$56"}</definedName>
    <definedName name="HTML_Description" hidden="1">""</definedName>
    <definedName name="HTML_Email" hidden="1">""</definedName>
    <definedName name="HTML_Header" localSheetId="11" hidden="1">"国別小売台数"</definedName>
    <definedName name="HTML_Header" hidden="1">"Sheet2"</definedName>
    <definedName name="HTML_LastUpdate" localSheetId="11" hidden="1">"00/10/10"</definedName>
    <definedName name="HTML_LastUpdate" hidden="1">"27/11/99"</definedName>
    <definedName name="HTML_LineAfter" hidden="1">FALSE</definedName>
    <definedName name="HTML_LineBefore" hidden="1">FALSE</definedName>
    <definedName name="HTML_Name" localSheetId="11" hidden="1">"情報システム本部"</definedName>
    <definedName name="HTML_Name" hidden="1">"5Q-00100"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11" hidden="1">"T:\ＥＳ６\新しいﾌｫﾙﾀﾞ\MyHTML.htm"</definedName>
    <definedName name="HTML_PathFile" hidden="1">"C:\My Documents\MyHTML.htm"</definedName>
    <definedName name="HTML_PathTemplate" hidden="1">"\\Der2\vol1\DATABANK\DOWNLOAD\Head4-17.htm"</definedName>
    <definedName name="HTML_Title" localSheetId="11" hidden="1">"00まとめ"</definedName>
    <definedName name="HTML_Title" hidden="1">"listado"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1</definedName>
    <definedName name="HTRE" localSheetId="3" hidden="1">{#N/A,#N/A,FALSE,"IPEC Stair Step";#N/A,#N/A,FALSE,"Overview";#N/A,#N/A,FALSE,"Supporting Explanations"}</definedName>
    <definedName name="HTRE" localSheetId="8" hidden="1">{#N/A,#N/A,FALSE,"IPEC Stair Step";#N/A,#N/A,FALSE,"Overview";#N/A,#N/A,FALSE,"Supporting Explanations"}</definedName>
    <definedName name="HTRE" localSheetId="0" hidden="1">{#N/A,#N/A,FALSE,"IPEC Stair Step";#N/A,#N/A,FALSE,"Overview";#N/A,#N/A,FALSE,"Supporting Explanations"}</definedName>
    <definedName name="HTRE" localSheetId="11" hidden="1">{#N/A,#N/A,FALSE,"IPEC Stair Step";#N/A,#N/A,FALSE,"Overview";#N/A,#N/A,FALSE,"Supporting Explanations"}</definedName>
    <definedName name="HTRE" localSheetId="5" hidden="1">{#N/A,#N/A,FALSE,"IPEC Stair Step";#N/A,#N/A,FALSE,"Overview";#N/A,#N/A,FALSE,"Supporting Explanations"}</definedName>
    <definedName name="HTRE" localSheetId="7" hidden="1">{#N/A,#N/A,FALSE,"IPEC Stair Step";#N/A,#N/A,FALSE,"Overview";#N/A,#N/A,FALSE,"Supporting Explanations"}</definedName>
    <definedName name="HTRE" localSheetId="1" hidden="1">{#N/A,#N/A,FALSE,"IPEC Stair Step";#N/A,#N/A,FALSE,"Overview";#N/A,#N/A,FALSE,"Supporting Explanations"}</definedName>
    <definedName name="HTRE" hidden="1">{#N/A,#N/A,FALSE,"IPEC Stair Step";#N/A,#N/A,FALSE,"Overview";#N/A,#N/A,FALSE,"Supporting Explanations"}</definedName>
    <definedName name="htwerh" hidden="1">#REF!</definedName>
    <definedName name="HUHU" localSheetId="3" hidden="1">{#N/A,#N/A,FALSE,"IPEC Stair Step";#N/A,#N/A,FALSE,"Overview";#N/A,#N/A,FALSE,"Supporting Explanations"}</definedName>
    <definedName name="HUHU" localSheetId="8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HU" localSheetId="11" hidden="1">{#N/A,#N/A,FALSE,"IPEC Stair Step";#N/A,#N/A,FALSE,"Overview";#N/A,#N/A,FALSE,"Supporting Explanations"}</definedName>
    <definedName name="HUHU" localSheetId="5" hidden="1">{#N/A,#N/A,FALSE,"IPEC Stair Step";#N/A,#N/A,FALSE,"Overview";#N/A,#N/A,FALSE,"Supporting Explanations"}</definedName>
    <definedName name="HUHU" localSheetId="7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localSheetId="3" hidden="1">{#N/A,#N/A,FALSE,"IPEC Stair Step";#N/A,#N/A,FALSE,"Overview";#N/A,#N/A,FALSE,"Supporting Explanations"}</definedName>
    <definedName name="HUI" localSheetId="8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" localSheetId="11" hidden="1">{#N/A,#N/A,FALSE,"IPEC Stair Step";#N/A,#N/A,FALSE,"Overview";#N/A,#N/A,FALSE,"Supporting Explanations"}</definedName>
    <definedName name="HUI" localSheetId="5" hidden="1">{#N/A,#N/A,FALSE,"IPEC Stair Step";#N/A,#N/A,FALSE,"Overview";#N/A,#N/A,FALSE,"Supporting Explanations"}</definedName>
    <definedName name="HUI" localSheetId="7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localSheetId="3" hidden="1">{#N/A,#N/A,FALSE,"IPEC Stair Step";#N/A,#N/A,FALSE,"Overview";#N/A,#N/A,FALSE,"Supporting Explanations"}</definedName>
    <definedName name="HUIO" localSheetId="8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IO" localSheetId="11" hidden="1">{#N/A,#N/A,FALSE,"IPEC Stair Step";#N/A,#N/A,FALSE,"Overview";#N/A,#N/A,FALSE,"Supporting Explanations"}</definedName>
    <definedName name="HUIO" localSheetId="5" hidden="1">{#N/A,#N/A,FALSE,"IPEC Stair Step";#N/A,#N/A,FALSE,"Overview";#N/A,#N/A,FALSE,"Supporting Explanations"}</definedName>
    <definedName name="HUIO" localSheetId="7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localSheetId="3" hidden="1">{#N/A,#N/A,FALSE,"IPEC Stair Step";#N/A,#N/A,FALSE,"Overview";#N/A,#N/A,FALSE,"Supporting Explanations"}</definedName>
    <definedName name="HUJK" localSheetId="8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UJK" localSheetId="11" hidden="1">{#N/A,#N/A,FALSE,"IPEC Stair Step";#N/A,#N/A,FALSE,"Overview";#N/A,#N/A,FALSE,"Supporting Explanations"}</definedName>
    <definedName name="HUJK" localSheetId="5" hidden="1">{#N/A,#N/A,FALSE,"IPEC Stair Step";#N/A,#N/A,FALSE,"Overview";#N/A,#N/A,FALSE,"Supporting Explanations"}</definedName>
    <definedName name="HUJK" localSheetId="7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UONG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hyju" hidden="1">{#N/A,#N/A,TRUE,"Y생산";#N/A,#N/A,TRUE,"Y판매";#N/A,#N/A,TRUE,"Y총물량";#N/A,#N/A,TRUE,"Y능력";#N/A,#N/A,TRUE,"YKD"}</definedName>
    <definedName name="HYT" localSheetId="11" hidden="1">{"RES-2002",#N/A,FALSE,"BL2000";"A1-2002",#N/A,FALSE,"BL2000";"A2-2002",#N/A,FALSE,"BL2000"}</definedName>
    <definedName name="HYT" hidden="1">{"RES-2002",#N/A,FALSE,"BL2000";"A1-2002",#N/A,FALSE,"BL2000";"A2-2002",#N/A,FALSE,"BL2000"}</definedName>
    <definedName name="HYUI" localSheetId="3" hidden="1">{#N/A,#N/A,FALSE,"IPEC Stair Step";#N/A,#N/A,FALSE,"Overview";#N/A,#N/A,FALSE,"Supporting Explanations"}</definedName>
    <definedName name="HYUI" localSheetId="8" hidden="1">{#N/A,#N/A,FALSE,"IPEC Stair Step";#N/A,#N/A,FALSE,"Overview";#N/A,#N/A,FALSE,"Supporting Explanations"}</definedName>
    <definedName name="HYUI" localSheetId="0" hidden="1">{#N/A,#N/A,FALSE,"IPEC Stair Step";#N/A,#N/A,FALSE,"Overview";#N/A,#N/A,FALSE,"Supporting Explanations"}</definedName>
    <definedName name="HYUI" localSheetId="11" hidden="1">{#N/A,#N/A,FALSE,"IPEC Stair Step";#N/A,#N/A,FALSE,"Overview";#N/A,#N/A,FALSE,"Supporting Explanations"}</definedName>
    <definedName name="HYUI" localSheetId="5" hidden="1">{#N/A,#N/A,FALSE,"IPEC Stair Step";#N/A,#N/A,FALSE,"Overview";#N/A,#N/A,FALSE,"Supporting Explanations"}</definedName>
    <definedName name="HYUI" localSheetId="7" hidden="1">{#N/A,#N/A,FALSE,"IPEC Stair Step";#N/A,#N/A,FALSE,"Overview";#N/A,#N/A,FALSE,"Supporting Explanations"}</definedName>
    <definedName name="HYUI" localSheetId="1" hidden="1">{#N/A,#N/A,FALSE,"IPEC Stair Step";#N/A,#N/A,FALSE,"Overview";#N/A,#N/A,FALSE,"Supporting Explanations"}</definedName>
    <definedName name="HYUI" hidden="1">{#N/A,#N/A,FALSE,"IPEC Stair Step";#N/A,#N/A,FALSE,"Overview";#N/A,#N/A,FALSE,"Supporting Explanations"}</definedName>
    <definedName name="i">#REF!</definedName>
    <definedName name="I_S" localSheetId="11">#REF!</definedName>
    <definedName name="I_S">#REF!</definedName>
    <definedName name="I85a3" localSheetId="11">#REF!</definedName>
    <definedName name="I85a3">#REF!</definedName>
    <definedName name="IAS_A" localSheetId="11">#REF!</definedName>
    <definedName name="IAS_A">#REF!</definedName>
    <definedName name="IAS_T" localSheetId="11">#REF!</definedName>
    <definedName name="IAS_T">#REF!</definedName>
    <definedName name="ic" hidden="1">{#N/A,#N/A,FALSE,"단축1";#N/A,#N/A,FALSE,"단축2";#N/A,#N/A,FALSE,"단축3";#N/A,#N/A,FALSE,"장축";#N/A,#N/A,FALSE,"4WD"}</definedName>
    <definedName name="igaibviw">#REF!</definedName>
    <definedName name="ihjuiug" hidden="1">#REF!</definedName>
    <definedName name="II" hidden="1">#REF!</definedName>
    <definedName name="iii" localSheetId="11" hidden="1">{#N/A,#N/A,FALSE,"FG";#N/A,#N/A,FALSE,"PU";#N/A,#N/A,FALSE,"TT";#N/A,#N/A,FALSE,"TC";#N/A,#N/A,FALSE,"H";#N/A,#N/A,FALSE,"M2";#N/A,#N/A,FALSE,"M1";#N/A,#N/A,FALSE,"B"}</definedName>
    <definedName name="iii" hidden="1">{#N/A,#N/A,FALSE,"FG";#N/A,#N/A,FALSE,"PU";#N/A,#N/A,FALSE,"TT";#N/A,#N/A,FALSE,"TC";#N/A,#N/A,FALSE,"H";#N/A,#N/A,FALSE,"M2";#N/A,#N/A,FALSE,"M1";#N/A,#N/A,FALSE,"B"}</definedName>
    <definedName name="ｉｉｉｉｉｉｉｉｉｉｉｉｉｉ" localSheetId="11" hidden="1">{"RESUMEN",#N/A,FALSE,"BASE ANEXOS";"ANEXO 1",#N/A,FALSE,"BASE ANEXOS";"ANEXO 2",#N/A,FALSE,"BASE ANEXOS"}</definedName>
    <definedName name="ｉｉｉｉｉｉｉｉｉｉｉｉｉｉ" hidden="1">{"RESUMEN",#N/A,FALSE,"BASE ANEXOS";"ANEXO 1",#N/A,FALSE,"BASE ANEXOS";"ANEXO 2",#N/A,FALSE,"BASE ANEXOS"}</definedName>
    <definedName name="ｉｉｉｉｉｉｉｉｉｉｉｉｉｉ_1" localSheetId="11" hidden="1">{"RESUMEN",#N/A,FALSE,"BASE ANEXOS";"ANEXO 1",#N/A,FALSE,"BASE ANEXOS";"ANEXO 2",#N/A,FALSE,"BASE ANEXOS"}</definedName>
    <definedName name="ｉｉｉｉｉｉｉｉｉｉｉｉｉｉ_1" hidden="1">{"RESUMEN",#N/A,FALSE,"BASE ANEXOS";"ANEXO 1",#N/A,FALSE,"BASE ANEXOS";"ANEXO 2",#N/A,FALSE,"BASE ANEXOS"}</definedName>
    <definedName name="ｉｉｉｉｉｉｉｉｉｉｉｉｉｉ_2" localSheetId="11" hidden="1">{"RESUMEN",#N/A,FALSE,"BASE ANEXOS";"ANEXO 1",#N/A,FALSE,"BASE ANEXOS";"ANEXO 2",#N/A,FALSE,"BASE ANEXOS"}</definedName>
    <definedName name="ｉｉｉｉｉｉｉｉｉｉｉｉｉｉ_2" hidden="1">{"RESUMEN",#N/A,FALSE,"BASE ANEXOS";"ANEXO 1",#N/A,FALSE,"BASE ANEXOS";"ANEXO 2",#N/A,FALSE,"BASE ANEXOS"}</definedName>
    <definedName name="IIJJ" localSheetId="3" hidden="1">{#N/A,#N/A,FALSE,"IPEC Stair Step";#N/A,#N/A,FALSE,"Overview";#N/A,#N/A,FALSE,"Supporting Explanations"}</definedName>
    <definedName name="IIJJ" localSheetId="8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IJJ" localSheetId="11" hidden="1">{#N/A,#N/A,FALSE,"IPEC Stair Step";#N/A,#N/A,FALSE,"Overview";#N/A,#N/A,FALSE,"Supporting Explanations"}</definedName>
    <definedName name="IIJJ" localSheetId="5" hidden="1">{#N/A,#N/A,FALSE,"IPEC Stair Step";#N/A,#N/A,FALSE,"Overview";#N/A,#N/A,FALSE,"Supporting Explanations"}</definedName>
    <definedName name="IIJJ" localSheetId="7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man" localSheetId="11" hidden="1">{"page-1",#N/A,FALSE,"Monthly revision to BOD";"page-2",#N/A,FALSE,"Monthly revision to BOD";"page-3",#N/A,FALSE,"Monthly revision to BOD";"page-4",#N/A,FALSE,"Monthly revision to BOD"}</definedName>
    <definedName name="iman" hidden="1">{"page-1",#N/A,FALSE,"Monthly revision to BOD";"page-2",#N/A,FALSE,"Monthly revision to BOD";"page-3",#N/A,FALSE,"Monthly revision to BOD";"page-4",#N/A,FALSE,"Monthly revision to BOD"}</definedName>
    <definedName name="iman_1" localSheetId="11" hidden="1">{"page-1",#N/A,FALSE,"Monthly revision to BOD";"page-2",#N/A,FALSE,"Monthly revision to BOD";"page-3",#N/A,FALSE,"Monthly revision to BOD";"page-4",#N/A,FALSE,"Monthly revision to BOD"}</definedName>
    <definedName name="iman_1" hidden="1">{"page-1",#N/A,FALSE,"Monthly revision to BOD";"page-2",#N/A,FALSE,"Monthly revision to BOD";"page-3",#N/A,FALSE,"Monthly revision to BOD";"page-4",#N/A,FALSE,"Monthly revision to BOD"}</definedName>
    <definedName name="iman_2" localSheetId="11" hidden="1">{"page-1",#N/A,FALSE,"Monthly revision to BOD";"page-2",#N/A,FALSE,"Monthly revision to BOD";"page-3",#N/A,FALSE,"Monthly revision to BOD";"page-4",#N/A,FALSE,"Monthly revision to BOD"}</definedName>
    <definedName name="iman_2" hidden="1">{"page-1",#N/A,FALSE,"Monthly revision to BOD";"page-2",#N/A,FALSE,"Monthly revision to BOD";"page-3",#N/A,FALSE,"Monthly revision to BOD";"page-4",#N/A,FALSE,"Monthly revision to BOD"}</definedName>
    <definedName name="Import_Deductibe_taxes">#REF!</definedName>
    <definedName name="Import_Non_deductible_taxes">#REF!</definedName>
    <definedName name="INDENT">#N/A</definedName>
    <definedName name="INDEX">#REF!</definedName>
    <definedName name="India_Deductibe_taxes">#REF!</definedName>
    <definedName name="India_Non_deductible_taxes">#REF!</definedName>
    <definedName name="IndiaTN">#REF!</definedName>
    <definedName name="INFI30">#REF!</definedName>
    <definedName name="Inflation">#REF!</definedName>
    <definedName name="info1">#REF!</definedName>
    <definedName name="INFQ45">#REF!</definedName>
    <definedName name="INITDsh" localSheetId="11">#REF!</definedName>
    <definedName name="INITDsh">#REF!</definedName>
    <definedName name="Input_Area">#REF!</definedName>
    <definedName name="INRAF" localSheetId="11">#REF!,#REF!,#REF!,#REF!</definedName>
    <definedName name="INRAF">#REF!,#REF!,#REF!,#REF!</definedName>
    <definedName name="Install_India">#REF!</definedName>
    <definedName name="Insurance">#REF!</definedName>
    <definedName name="int_rates">#REF!</definedName>
    <definedName name="interest_rate_LT">#REF!</definedName>
    <definedName name="interest_rate_ST">#REF!</definedName>
    <definedName name="inversion" localSheetId="9">#REF!</definedName>
    <definedName name="inversion" localSheetId="11">#REF!</definedName>
    <definedName name="inversion">#REF!</definedName>
    <definedName name="io" localSheetId="3" hidden="1">{"AnaM1",#N/A,FALSE,"AnalisisM";"AnaM2",#N/A,FALSE,"AnalisisM";"AnaM3",#N/A,FALSE,"AnalisisM"}</definedName>
    <definedName name="io" localSheetId="8" hidden="1">{"AnaM1",#N/A,FALSE,"AnalisisM";"AnaM2",#N/A,FALSE,"AnalisisM";"AnaM3",#N/A,FALSE,"AnalisisM"}</definedName>
    <definedName name="io" localSheetId="0" hidden="1">{"AnaM1",#N/A,FALSE,"AnalisisM";"AnaM2",#N/A,FALSE,"AnalisisM";"AnaM3",#N/A,FALSE,"AnalisisM"}</definedName>
    <definedName name="io" localSheetId="11" hidden="1">{"AnaM1",#N/A,FALSE,"AnalisisM";"AnaM2",#N/A,FALSE,"AnalisisM";"AnaM3",#N/A,FALSE,"AnalisisM"}</definedName>
    <definedName name="io" localSheetId="5" hidden="1">{"AnaM1",#N/A,FALSE,"AnalisisM";"AnaM2",#N/A,FALSE,"AnalisisM";"AnaM3",#N/A,FALSE,"AnalisisM"}</definedName>
    <definedName name="io" localSheetId="7" hidden="1">{"AnaM1",#N/A,FALSE,"AnalisisM";"AnaM2",#N/A,FALSE,"AnalisisM";"AnaM3",#N/A,FALSE,"AnalisisM"}</definedName>
    <definedName name="io" localSheetId="1" hidden="1">{"AnaM1",#N/A,FALSE,"AnalisisM";"AnaM2",#N/A,FALSE,"AnalisisM";"AnaM3",#N/A,FALSE,"AnalisisM"}</definedName>
    <definedName name="io" hidden="1">{"AnaM1",#N/A,FALSE,"AnalisisM";"AnaM2",#N/A,FALSE,"AnalisisM";"AnaM3",#N/A,FALSE,"AnalisisM"}</definedName>
    <definedName name="ioiuoooooooyi" hidden="1">#REF!</definedName>
    <definedName name="IOP" localSheetId="3" hidden="1">{#N/A,#N/A,FALSE,"IPEC Stair Step";#N/A,#N/A,FALSE,"Overview";#N/A,#N/A,FALSE,"Supporting Explanations"}</definedName>
    <definedName name="IOP" localSheetId="8" hidden="1">{#N/A,#N/A,FALSE,"IPEC Stair Step";#N/A,#N/A,FALSE,"Overview";#N/A,#N/A,FALSE,"Supporting Explanations"}</definedName>
    <definedName name="IOP" localSheetId="0" hidden="1">{#N/A,#N/A,FALSE,"IPEC Stair Step";#N/A,#N/A,FALSE,"Overview";#N/A,#N/A,FALSE,"Supporting Explanations"}</definedName>
    <definedName name="IOP" localSheetId="11" hidden="1">{#N/A,#N/A,FALSE,"IPEC Stair Step";#N/A,#N/A,FALSE,"Overview";#N/A,#N/A,FALSE,"Supporting Explanations"}</definedName>
    <definedName name="IOP" localSheetId="5" hidden="1">{#N/A,#N/A,FALSE,"IPEC Stair Step";#N/A,#N/A,FALSE,"Overview";#N/A,#N/A,FALSE,"Supporting Explanations"}</definedName>
    <definedName name="IOP" localSheetId="7" hidden="1">{#N/A,#N/A,FALSE,"IPEC Stair Step";#N/A,#N/A,FALSE,"Overview";#N/A,#N/A,FALSE,"Supporting Explanations"}</definedName>
    <definedName name="IOP" localSheetId="1" hidden="1">{#N/A,#N/A,FALSE,"IPEC Stair Step";#N/A,#N/A,FALSE,"Overview";#N/A,#N/A,FALSE,"Supporting Explanations"}</definedName>
    <definedName name="IOP" hidden="1">{#N/A,#N/A,FALSE,"IPEC Stair Step";#N/A,#N/A,FALSE,"Overview";#N/A,#N/A,FALSE,"Supporting Explanations"}</definedName>
    <definedName name="IPEC" localSheetId="3" hidden="1">{#N/A,#N/A,FALSE,"IPEC Stair Step";#N/A,#N/A,FALSE,"Overview";#N/A,#N/A,FALSE,"Supporting Explanations"}</definedName>
    <definedName name="IPEC" localSheetId="8" hidden="1">{#N/A,#N/A,FALSE,"IPEC Stair Step";#N/A,#N/A,FALSE,"Overview";#N/A,#N/A,FALSE,"Supporting Explanations"}</definedName>
    <definedName name="IPEC" localSheetId="0" hidden="1">{#N/A,#N/A,FALSE,"IPEC Stair Step";#N/A,#N/A,FALSE,"Overview";#N/A,#N/A,FALSE,"Supporting Explanations"}</definedName>
    <definedName name="IPEC" localSheetId="11" hidden="1">{#N/A,#N/A,FALSE,"IPEC Stair Step";#N/A,#N/A,FALSE,"Overview";#N/A,#N/A,FALSE,"Supporting Explanations"}</definedName>
    <definedName name="IPEC" localSheetId="5" hidden="1">{#N/A,#N/A,FALSE,"IPEC Stair Step";#N/A,#N/A,FALSE,"Overview";#N/A,#N/A,FALSE,"Supporting Explanations"}</definedName>
    <definedName name="IPEC" localSheetId="7" hidden="1">{#N/A,#N/A,FALSE,"IPEC Stair Step";#N/A,#N/A,FALSE,"Overview";#N/A,#N/A,FALSE,"Supporting Explanations"}</definedName>
    <definedName name="IPEC" localSheetId="1" hidden="1">{#N/A,#N/A,FALSE,"IPEC Stair Step";#N/A,#N/A,FALSE,"Overview";#N/A,#N/A,FALSE,"Supporting Explanations"}</definedName>
    <definedName name="IPEC" hidden="1">{#N/A,#N/A,FALSE,"IPEC Stair Step";#N/A,#N/A,FALSE,"Overview";#N/A,#N/A,FALSE,"Supporting Explanations"}</definedName>
    <definedName name="IPECPIC" localSheetId="3" hidden="1">{#N/A,#N/A,FALSE,"IPEC Stair Step";#N/A,#N/A,FALSE,"Overview";#N/A,#N/A,FALSE,"Supporting Explanations"}</definedName>
    <definedName name="IPECPIC" localSheetId="8" hidden="1">{#N/A,#N/A,FALSE,"IPEC Stair Step";#N/A,#N/A,FALSE,"Overview";#N/A,#N/A,FALSE,"Supporting Explanations"}</definedName>
    <definedName name="IPECPIC" localSheetId="0" hidden="1">{#N/A,#N/A,FALSE,"IPEC Stair Step";#N/A,#N/A,FALSE,"Overview";#N/A,#N/A,FALSE,"Supporting Explanations"}</definedName>
    <definedName name="IPECPIC" localSheetId="11" hidden="1">{#N/A,#N/A,FALSE,"IPEC Stair Step";#N/A,#N/A,FALSE,"Overview";#N/A,#N/A,FALSE,"Supporting Explanations"}</definedName>
    <definedName name="IPECPIC" localSheetId="5" hidden="1">{#N/A,#N/A,FALSE,"IPEC Stair Step";#N/A,#N/A,FALSE,"Overview";#N/A,#N/A,FALSE,"Supporting Explanations"}</definedName>
    <definedName name="IPECPIC" localSheetId="7" hidden="1">{#N/A,#N/A,FALSE,"IPEC Stair Step";#N/A,#N/A,FALSE,"Overview";#N/A,#N/A,FALSE,"Supporting Explanations"}</definedName>
    <definedName name="IPECPIC" localSheetId="1" hidden="1">{#N/A,#N/A,FALSE,"IPEC Stair Step";#N/A,#N/A,FALSE,"Overview";#N/A,#N/A,FALSE,"Supporting Explanations"}</definedName>
    <definedName name="IPECPIC" hidden="1">{#N/A,#N/A,FALSE,"IPEC Stair Step";#N/A,#N/A,FALSE,"Overview";#N/A,#N/A,FALSE,"Supporting Explanations"}</definedName>
    <definedName name="iptcar" localSheetId="9">#REF!</definedName>
    <definedName name="iptcar" localSheetId="11">#REF!</definedName>
    <definedName name="iptcar">#REF!</definedName>
    <definedName name="iptend" localSheetId="9">#REF!</definedName>
    <definedName name="iptend" localSheetId="11">#REF!</definedName>
    <definedName name="iptend">#REF!</definedName>
    <definedName name="iptnam" localSheetId="9">#REF!</definedName>
    <definedName name="iptnam" localSheetId="11">#REF!</definedName>
    <definedName name="iptnam">#REF!</definedName>
    <definedName name="iptwo" localSheetId="9">#REF!</definedName>
    <definedName name="iptwo" localSheetId="11">#REF!</definedName>
    <definedName name="iptwo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42616.4280902778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38961.885787037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_Elim_Calc">#REF!</definedName>
    <definedName name="IS_Elim_Export">#REF!:#REF!</definedName>
    <definedName name="IS_Elim_Reversal_Calc">#REF!</definedName>
    <definedName name="IS_Elim_Reversal_Export">#REF!</definedName>
    <definedName name="IS_Export">#REF!</definedName>
    <definedName name="IS_index">#REF!</definedName>
    <definedName name="ISAO" hidden="1">#REF!</definedName>
    <definedName name="Issue_Date">#REF!</definedName>
    <definedName name="ita">#REF!</definedName>
    <definedName name="IUYT" localSheetId="3" hidden="1">{#N/A,#N/A,FALSE,"IPEC Stair Step";#N/A,#N/A,FALSE,"Overview";#N/A,#N/A,FALSE,"Supporting Explanations"}</definedName>
    <definedName name="IUYT" localSheetId="8" hidden="1">{#N/A,#N/A,FALSE,"IPEC Stair Step";#N/A,#N/A,FALSE,"Overview";#N/A,#N/A,FALSE,"Supporting Explanations"}</definedName>
    <definedName name="IUYT" localSheetId="0" hidden="1">{#N/A,#N/A,FALSE,"IPEC Stair Step";#N/A,#N/A,FALSE,"Overview";#N/A,#N/A,FALSE,"Supporting Explanations"}</definedName>
    <definedName name="IUYT" localSheetId="11" hidden="1">{#N/A,#N/A,FALSE,"IPEC Stair Step";#N/A,#N/A,FALSE,"Overview";#N/A,#N/A,FALSE,"Supporting Explanations"}</definedName>
    <definedName name="IUYT" localSheetId="5" hidden="1">{#N/A,#N/A,FALSE,"IPEC Stair Step";#N/A,#N/A,FALSE,"Overview";#N/A,#N/A,FALSE,"Supporting Explanations"}</definedName>
    <definedName name="IUYT" localSheetId="7" hidden="1">{#N/A,#N/A,FALSE,"IPEC Stair Step";#N/A,#N/A,FALSE,"Overview";#N/A,#N/A,FALSE,"Supporting Explanations"}</definedName>
    <definedName name="IUYT" localSheetId="1" hidden="1">{#N/A,#N/A,FALSE,"IPEC Stair Step";#N/A,#N/A,FALSE,"Overview";#N/A,#N/A,FALSE,"Supporting Explanations"}</definedName>
    <definedName name="IUYT" hidden="1">{#N/A,#N/A,FALSE,"IPEC Stair Step";#N/A,#N/A,FALSE,"Overview";#N/A,#N/A,FALSE,"Supporting Explanations"}</definedName>
    <definedName name="iyuy" hidden="1">{#N/A,#N/A,FALSE,"IPEC Stair Step";#N/A,#N/A,FALSE,"Overview";#N/A,#N/A,FALSE,"Supporting Explanations"}</definedName>
    <definedName name="j" localSheetId="11" hidden="1">{"COMNUS2000",#N/A,FALSE,"BL2000"}</definedName>
    <definedName name="J">#REF!</definedName>
    <definedName name="JA" localSheetId="11">#REF!</definedName>
    <definedName name="JA">#REF!</definedName>
    <definedName name="JAN">#REF!</definedName>
    <definedName name="january">#REF!</definedName>
    <definedName name="JavaScriptコーディング標準">#REF!</definedName>
    <definedName name="Ｊａｖａコーディング標準">#REF!</definedName>
    <definedName name="javier" hidden="1">{"COMJPN2000",#N/A,FALSE,"BL2000"}</definedName>
    <definedName name="jdjdj" localSheetId="11" hidden="1">{#N/A,#N/A,FALSE,"IPEC Stair Step";#N/A,#N/A,FALSE,"Overview";#N/A,#N/A,FALSE,"Supporting Explanations"}</definedName>
    <definedName name="jdjdj" hidden="1">{#N/A,#N/A,FALSE,"IPEC Stair Step";#N/A,#N/A,FALSE,"Overview";#N/A,#N/A,FALSE,"Supporting Explanations"}</definedName>
    <definedName name="jdjdjdj" localSheetId="11" hidden="1">{"CTO MES ACTUAL",#N/A,FALSE,"BASE ANEXOS";"VAR MES ACT",#N/A,FALSE,"BASE ANEXOS"}</definedName>
    <definedName name="jdjdjdj" hidden="1">{"CTO MES ACTUAL",#N/A,FALSE,"BASE ANEXOS";"VAR MES ACT",#N/A,FALSE,"BASE ANEXOS"}</definedName>
    <definedName name="jffj" localSheetId="11" hidden="1">{"HS_USA",#N/A,FALSE,"Base"}</definedName>
    <definedName name="jffj" hidden="1">{"HS_USA",#N/A,FALSE,"Base"}</definedName>
    <definedName name="jffjfj" localSheetId="11" hidden="1">{"INCPRE2000",#N/A,FALSE,"BL2000"}</definedName>
    <definedName name="jffjfj" hidden="1">{"INCPRE2000",#N/A,FALSE,"BL2000"}</definedName>
    <definedName name="jh" hidden="1">{"RES-2001",#N/A,FALSE,"BL2000";"A1-2001",#N/A,FALSE,"BL2000";"A2-2001",#N/A,FALSE,"BL2000"}</definedName>
    <definedName name="JHGKJHGVHJ" localSheetId="11">#REF!</definedName>
    <definedName name="JHGKJHGVHJ">#REF!</definedName>
    <definedName name="JHHHKJK">#REF!</definedName>
    <definedName name="JHSR">#N/A</definedName>
    <definedName name="JIJI9JJH9H">#N/A</definedName>
    <definedName name="JIKUBUNSEKI" localSheetId="11">#REF!</definedName>
    <definedName name="JIKUBUNSEKI">#REF!</definedName>
    <definedName name="jj" localSheetId="3" hidden="1">{"BL2000",#N/A,FALSE,"BL2000";"PL2000",#N/A,FALSE,"BL2000";"PT2000",#N/A,FALSE,"BL2000";"INCPRE2000",#N/A,FALSE,"BL2000";"COMNUS2000",#N/A,FALSE,"BL2000";"COMJPN2000",#N/A,FALSE,"BL2000";"B10-2000",#N/A,FALSE,"BL2000"}</definedName>
    <definedName name="jj" localSheetId="8" hidden="1">{"BL2000",#N/A,FALSE,"BL2000";"PL2000",#N/A,FALSE,"BL2000";"PT2000",#N/A,FALSE,"BL2000";"INCPRE2000",#N/A,FALSE,"BL2000";"COMNUS2000",#N/A,FALSE,"BL2000";"COMJPN2000",#N/A,FALSE,"BL2000";"B10-2000",#N/A,FALSE,"BL2000"}</definedName>
    <definedName name="jj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jj" localSheetId="5" hidden="1">{"BL2000",#N/A,FALSE,"BL2000";"PL2000",#N/A,FALSE,"BL2000";"PT2000",#N/A,FALSE,"BL2000";"INCPRE2000",#N/A,FALSE,"BL2000";"COMNUS2000",#N/A,FALSE,"BL2000";"COMJPN2000",#N/A,FALSE,"BL2000";"B10-2000",#N/A,FALSE,"BL2000"}</definedName>
    <definedName name="jj" localSheetId="7" hidden="1">{"BL2000",#N/A,FALSE,"BL2000";"PL2000",#N/A,FALSE,"BL2000";"PT2000",#N/A,FALSE,"BL2000";"INCPRE2000",#N/A,FALSE,"BL2000";"COMNUS2000",#N/A,FALSE,"BL2000";"COMJPN2000",#N/A,FALSE,"BL2000";"B10-2000",#N/A,FALSE,"BL2000"}</definedName>
    <definedName name="jj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jj" hidden="1">{"BL2000",#N/A,FALSE,"BL2000";"PL2000",#N/A,FALSE,"BL2000";"PT2000",#N/A,FALSE,"BL2000";"INCPRE2000",#N/A,FALSE,"BL2000";"COMNUS2000",#N/A,FALSE,"BL2000";"COMJPN2000",#N/A,FALSE,"BL2000";"B10-2000",#N/A,FALSE,"BL2000"}</definedName>
    <definedName name="jjgz1">#REF!+#REF!+#REF!+#REF!+#REF!</definedName>
    <definedName name="JJGZ2">#REF!+#REF!+#REF!+#REF!+#REF!</definedName>
    <definedName name="JJGZ3">#REF!+#REF!+#REF!+#REF!+#REF!</definedName>
    <definedName name="JJGZXFY1">#REF!-#REF!+#REF!-#REF!+#REF!-#REF!+#REF!-#REF!+#REF!-#REF!</definedName>
    <definedName name="JJGZXFY2">#REF!-#REF!+#REF!-#REF!+#REF!-#REF!+#REF!-#REF!+#REF!-#REF!</definedName>
    <definedName name="JJGZXFY3">#REF!-#REF!+#REF!-#REF!+#REF!-#REF!+#REF!-#REF!+#REF!-#REF!</definedName>
    <definedName name="JJJJ">#REF!</definedName>
    <definedName name="jjjjjjjjjjjjjj" hidden="1">{#N/A,#N/A,FALSE,"IPEC Stair Step";#N/A,#N/A,FALSE,"Overview";#N/A,#N/A,FALSE,"Supporting Explanations"}</definedName>
    <definedName name="jjyt" hidden="1">{#N/A,#N/A,FALSE,"단축1";#N/A,#N/A,FALSE,"단축2";#N/A,#N/A,FALSE,"단축3";#N/A,#N/A,FALSE,"장축";#N/A,#N/A,FALSE,"4WD"}</definedName>
    <definedName name="jk" localSheetId="3" hidden="1">{"RES-2002",#N/A,FALSE,"BL2000";"A1-2002",#N/A,FALSE,"BL2000";"A2-2002",#N/A,FALSE,"BL2000"}</definedName>
    <definedName name="jk" localSheetId="8" hidden="1">{"RES-2002",#N/A,FALSE,"BL2000";"A1-2002",#N/A,FALSE,"BL2000";"A2-2002",#N/A,FALSE,"BL2000"}</definedName>
    <definedName name="jk" localSheetId="0" hidden="1">{"RES-2002",#N/A,FALSE,"BL2000";"A1-2002",#N/A,FALSE,"BL2000";"A2-2002",#N/A,FALSE,"BL2000"}</definedName>
    <definedName name="jk" localSheetId="11" hidden="1">{"RES-2002",#N/A,FALSE,"BL2000";"A1-2002",#N/A,FALSE,"BL2000";"A2-2002",#N/A,FALSE,"BL2000"}</definedName>
    <definedName name="jk" localSheetId="5" hidden="1">{"RES-2002",#N/A,FALSE,"BL2000";"A1-2002",#N/A,FALSE,"BL2000";"A2-2002",#N/A,FALSE,"BL2000"}</definedName>
    <definedName name="jk" localSheetId="7" hidden="1">{"RES-2002",#N/A,FALSE,"BL2000";"A1-2002",#N/A,FALSE,"BL2000";"A2-2002",#N/A,FALSE,"BL2000"}</definedName>
    <definedName name="jk" localSheetId="1" hidden="1">{"RES-2002",#N/A,FALSE,"BL2000";"A1-2002",#N/A,FALSE,"BL2000";"A2-2002",#N/A,FALSE,"BL2000"}</definedName>
    <definedName name="jk" hidden="1">{"RES-2002",#N/A,FALSE,"BL2000";"A1-2002",#N/A,FALSE,"BL2000";"A2-2002",#N/A,FALSE,"BL2000"}</definedName>
    <definedName name="jkglhhh" hidden="1">#REF!</definedName>
    <definedName name="JKJ">#N/A</definedName>
    <definedName name="jkljlk">#N/A</definedName>
    <definedName name="jlk" localSheetId="3" hidden="1">{"B10-2000",#N/A,FALSE,"BL2000"}</definedName>
    <definedName name="jlk" localSheetId="8" hidden="1">{"B10-2000",#N/A,FALSE,"BL2000"}</definedName>
    <definedName name="jlk" localSheetId="0" hidden="1">{"B10-2000",#N/A,FALSE,"BL2000"}</definedName>
    <definedName name="jlk" localSheetId="11" hidden="1">{"B10-2000",#N/A,FALSE,"BL2000"}</definedName>
    <definedName name="jlk" localSheetId="5" hidden="1">{"B10-2000",#N/A,FALSE,"BL2000"}</definedName>
    <definedName name="jlk" localSheetId="7" hidden="1">{"B10-2000",#N/A,FALSE,"BL2000"}</definedName>
    <definedName name="jlk" localSheetId="1" hidden="1">{"B10-2000",#N/A,FALSE,"BL2000"}</definedName>
    <definedName name="jlk" hidden="1">{"B10-2000",#N/A,FALSE,"BL2000"}</definedName>
    <definedName name="JO_Apr">#REF!</definedName>
    <definedName name="JO_Aug">#REF!</definedName>
    <definedName name="JO_Dec">#REF!</definedName>
    <definedName name="JO_Feb">#REF!</definedName>
    <definedName name="JO_Jan">#REF!</definedName>
    <definedName name="JO_Jul">#REF!</definedName>
    <definedName name="JO_Jun">#REF!</definedName>
    <definedName name="JO_Mar">#REF!</definedName>
    <definedName name="JO_May">#REF!</definedName>
    <definedName name="JO_Nov">#REF!</definedName>
    <definedName name="JO_Oct">#REF!</definedName>
    <definedName name="JO_Sep">#REF!</definedName>
    <definedName name="JO_Year">#REF!</definedName>
    <definedName name="JOELIUY" hidden="1">{#N/A,#N/A,FALSE,"IPEC Stair Step";#N/A,#N/A,FALSE,"Overview";#N/A,#N/A,FALSE,"Supporting Explanations"}</definedName>
    <definedName name="john" localSheetId="3" hidden="1">{"Capital Spending",#N/A,FALSE,"CAP SPEND SUM"}</definedName>
    <definedName name="john" localSheetId="8" hidden="1">{"Capital Spending",#N/A,FALSE,"CAP SPEND SUM"}</definedName>
    <definedName name="john" localSheetId="0" hidden="1">{"Capital Spending",#N/A,FALSE,"CAP SPEND SUM"}</definedName>
    <definedName name="john" localSheetId="11" hidden="1">{"Capital Spending",#N/A,FALSE,"CAP SPEND SUM"}</definedName>
    <definedName name="john" localSheetId="5" hidden="1">{"Capital Spending",#N/A,FALSE,"CAP SPEND SUM"}</definedName>
    <definedName name="john" localSheetId="7" hidden="1">{"Capital Spending",#N/A,FALSE,"CAP SPEND SUM"}</definedName>
    <definedName name="john" localSheetId="1" hidden="1">{"Capital Spending",#N/A,FALSE,"CAP SPEND SUM"}</definedName>
    <definedName name="john" hidden="1">{"Capital Spending",#N/A,FALSE,"CAP SPEND SUM"}</definedName>
    <definedName name="JOKEN" localSheetId="11">#REF!</definedName>
    <definedName name="JOKEN">#REF!</definedName>
    <definedName name="JORDI" localSheetId="11" hidden="1">{"Capital Spending",#N/A,FALSE,"CAP SPEND SUM"}</definedName>
    <definedName name="JORDI" hidden="1">{"Capital Spending",#N/A,FALSE,"CAP SPEND SUM"}</definedName>
    <definedName name="Jour_J">#REF!</definedName>
    <definedName name="JPN_1">#REF!</definedName>
    <definedName name="JQK" hidden="1">{"'Sheet2'!$A$73:$A$74"}</definedName>
    <definedName name="jskj" localSheetId="11" hidden="1">{"RES-2000",#N/A,FALSE,"BL2000";"A1-2000",#N/A,FALSE,"BL2000";"A2-2000",#N/A,FALSE,"BL2000"}</definedName>
    <definedName name="jskj" hidden="1">{"RES-2000",#N/A,FALSE,"BL2000";"A1-2000",#N/A,FALSE,"BL2000";"A2-2000",#N/A,FALSE,"BL2000"}</definedName>
    <definedName name="Juan" localSheetId="11" hidden="1">{"COMNUS2000",#N/A,FALSE,"BL2000"}</definedName>
    <definedName name="Juan" hidden="1">{"COMNUS2000",#N/A,FALSE,"BL2000"}</definedName>
    <definedName name="JUL">#REF!</definedName>
    <definedName name="july">#REF!</definedName>
    <definedName name="JUMP0">#REF!</definedName>
    <definedName name="JUMP1">#REF!</definedName>
    <definedName name="JUMP2">#REF!</definedName>
    <definedName name="JUN">#REF!</definedName>
    <definedName name="june">#REF!</definedName>
    <definedName name="JUST" hidden="1">{"'Sheet2'!$A$73:$A$74"}</definedName>
    <definedName name="Jutyu_hanbai_input" localSheetId="9">#REF!</definedName>
    <definedName name="Jutyu_hanbai_input" localSheetId="11">#REF!</definedName>
    <definedName name="Jutyu_hanbai_input">#REF!</definedName>
    <definedName name="jzspc1">#REF!</definedName>
    <definedName name="jzspc2">#REF!</definedName>
    <definedName name="jzspc3">#REF!</definedName>
    <definedName name="K" localSheetId="11" hidden="1">{"SEPTEMBER PRINT",#N/A,FALSE,"INV_BKDN";"SEPTEMBER PRINT",#N/A,FALSE,"INV_BKDN"}</definedName>
    <definedName name="k" hidden="1">#N/A</definedName>
    <definedName name="ｋ" localSheetId="11" hidden="1">#N/A</definedName>
    <definedName name="ｋ" hidden="1">#REF!</definedName>
    <definedName name="kahar">#REF!</definedName>
    <definedName name="kakait" hidden="1">{#N/A,#N/A,FALSE,"IPEC Stair Step";#N/A,#N/A,FALSE,"Overview";#N/A,#N/A,FALSE,"Supporting Explanations"}</definedName>
    <definedName name="Kakunou_Click" localSheetId="9">#REF!</definedName>
    <definedName name="Kakunou_Click" localSheetId="11">#REF!</definedName>
    <definedName name="Kakunou_Click">#REF!</definedName>
    <definedName name="KALIMONO" hidden="1">{#N/A,#N/A,FALSE,"IPEC Stair Step";#N/A,#N/A,FALSE,"Overview";#N/A,#N/A,FALSE,"Supporting Explanations"}</definedName>
    <definedName name="kalle" localSheetId="11">#REF!</definedName>
    <definedName name="kalle">#REF!</definedName>
    <definedName name="KASDFASDFK">#REF!</definedName>
    <definedName name="KCTZ3">#REF!</definedName>
    <definedName name="kei" localSheetId="11">#REF!</definedName>
    <definedName name="kei">#REF!</definedName>
    <definedName name="keiko" localSheetId="3" hidden="1">{"RES-2002",#N/A,FALSE,"BL2000";"A1-2002",#N/A,FALSE,"BL2000";"A2-2002",#N/A,FALSE,"BL2000"}</definedName>
    <definedName name="keiko" localSheetId="8" hidden="1">{"RES-2002",#N/A,FALSE,"BL2000";"A1-2002",#N/A,FALSE,"BL2000";"A2-2002",#N/A,FALSE,"BL2000"}</definedName>
    <definedName name="keiko" localSheetId="0" hidden="1">{"RES-2002",#N/A,FALSE,"BL2000";"A1-2002",#N/A,FALSE,"BL2000";"A2-2002",#N/A,FALSE,"BL2000"}</definedName>
    <definedName name="keiko" localSheetId="11" hidden="1">{"RES-2002",#N/A,FALSE,"BL2000";"A1-2002",#N/A,FALSE,"BL2000";"A2-2002",#N/A,FALSE,"BL2000"}</definedName>
    <definedName name="keiko" localSheetId="5" hidden="1">{"RES-2002",#N/A,FALSE,"BL2000";"A1-2002",#N/A,FALSE,"BL2000";"A2-2002",#N/A,FALSE,"BL2000"}</definedName>
    <definedName name="keiko" localSheetId="7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iko" hidden="1">{"RES-2002",#N/A,FALSE,"BL2000";"A1-2002",#N/A,FALSE,"BL2000";"A2-2002",#N/A,FALSE,"BL2000"}</definedName>
    <definedName name="kensaku.kensaku">#N/A</definedName>
    <definedName name="Kensaku_Click">#N/A</definedName>
    <definedName name="KETUGOU" localSheetId="11">#REF!</definedName>
    <definedName name="KETUGOU">#REF!</definedName>
    <definedName name="kev" hidden="1">{"RES-2002",#N/A,FALSE,"BL2000";"A1-2002",#N/A,FALSE,"BL2000";"A2-2002",#N/A,FALSE,"BL2000"}</definedName>
    <definedName name="KEY_A" localSheetId="11">#REF!</definedName>
    <definedName name="KEY_A">#REF!</definedName>
    <definedName name="KEY_B">#REF!</definedName>
    <definedName name="Key_Data_Table">#REF!</definedName>
    <definedName name="Keys">#REF!</definedName>
    <definedName name="ki">#REF!</definedName>
    <definedName name="KIA" hidden="1">{#N/A,#N/A,FALSE,"단축1";#N/A,#N/A,FALSE,"단축2";#N/A,#N/A,FALSE,"단축3";#N/A,#N/A,FALSE,"장축";#N/A,#N/A,FALSE,"4WD"}</definedName>
    <definedName name="KIKIN" hidden="1">#REF!</definedName>
    <definedName name="KIM">#N/A</definedName>
    <definedName name="kinji" hidden="1">#REF!</definedName>
    <definedName name="kitamura" hidden="1">{"RES-2000",#N/A,FALSE,"BL2000";"A1-2000",#N/A,FALSE,"BL2000";"A2-2000",#N/A,FALSE,"BL2000"}</definedName>
    <definedName name="kj" hidden="1">{"RES-2002",#N/A,FALSE,"BL2000";"A1-2002",#N/A,FALSE,"BL2000";"A2-2002",#N/A,FALSE,"BL2000"}</definedName>
    <definedName name="KJA">#N/A</definedName>
    <definedName name="kjdd" hidden="1">{#N/A,#N/A,FALSE,"단축1";#N/A,#N/A,FALSE,"단축2";#N/A,#N/A,FALSE,"단축3";#N/A,#N/A,FALSE,"장축";#N/A,#N/A,FALSE,"4WD"}</definedName>
    <definedName name="KJGKGY" hidden="1">{"RES-2000",#N/A,FALSE,"BL2000";"A1-2000",#N/A,FALSE,"BL2000";"A2-2000",#N/A,FALSE,"BL2000"}</definedName>
    <definedName name="ｋｊｈｈｋ">#N/A</definedName>
    <definedName name="kjhkfhg" hidden="1">#REF!</definedName>
    <definedName name="kk" localSheetId="11">#REF!</definedName>
    <definedName name="kk" hidden="1">{"RES-2001",#N/A,FALSE,"BL2000";"A1-2001",#N/A,FALSE,"BL2000";"A2-2001",#N/A,FALSE,"BL2000"}</definedName>
    <definedName name="kkjjh" localSheetId="11" hidden="1">{#N/A,#N/A,FALSE,"IPEC Stair Step";#N/A,#N/A,FALSE,"Overview";#N/A,#N/A,FALSE,"Supporting Explanations"}</definedName>
    <definedName name="kkjjh" hidden="1">{#N/A,#N/A,FALSE,"IPEC Stair Step";#N/A,#N/A,FALSE,"Overview";#N/A,#N/A,FALSE,"Supporting Explanations"}</definedName>
    <definedName name="kkk" localSheetId="3" hidden="1">{"B10-2000",#N/A,FALSE,"BL2000"}</definedName>
    <definedName name="kkk" localSheetId="8" hidden="1">{"B10-2000",#N/A,FALSE,"BL2000"}</definedName>
    <definedName name="kkk" localSheetId="0" hidden="1">{"B10-2000",#N/A,FALSE,"BL2000"}</definedName>
    <definedName name="kkk" localSheetId="11" hidden="1">{"B10-2000",#N/A,FALSE,"BL2000"}</definedName>
    <definedName name="kkk" localSheetId="5" hidden="1">{"B10-2000",#N/A,FALSE,"BL2000"}</definedName>
    <definedName name="kkk" localSheetId="7" hidden="1">{"B10-2000",#N/A,FALSE,"BL2000"}</definedName>
    <definedName name="kkk" localSheetId="1" hidden="1">{"B10-2000",#N/A,FALSE,"BL2000"}</definedName>
    <definedName name="kkk" hidden="1">{"B10-2000",#N/A,FALSE,"BL2000"}</definedName>
    <definedName name="KKKK2" hidden="1">#REF!</definedName>
    <definedName name="KKKKKKKKKKK" localSheetId="11" hidden="1">{"RES-2002",#N/A,FALSE,"BL2000";"A1-2002",#N/A,FALSE,"BL2000";"A2-2002",#N/A,FALSE,"BL2000"}</definedName>
    <definedName name="KKKKKKKKKKK" hidden="1">{"RES-2002",#N/A,FALSE,"BL2000";"A1-2002",#N/A,FALSE,"BL2000";"A2-2002",#N/A,FALSE,"BL2000"}</definedName>
    <definedName name="kkkl" hidden="1">{#N/A,#N/A,FALSE,"신규dep";#N/A,#N/A,FALSE,"신규dep-금형상각후";#N/A,#N/A,FALSE,"신규dep-연구비상각후";#N/A,#N/A,FALSE,"신규dep-기계,공구상각후"}</definedName>
    <definedName name="kl" localSheetId="11">#REF!</definedName>
    <definedName name="kl">#REF!</definedName>
    <definedName name="klkl" localSheetId="3" hidden="1">{"RES-2000",#N/A,FALSE,"BL2000";"A1-2000",#N/A,FALSE,"BL2000";"A2-2000",#N/A,FALSE,"BL2000"}</definedName>
    <definedName name="klkl" localSheetId="8" hidden="1">{"RES-2000",#N/A,FALSE,"BL2000";"A1-2000",#N/A,FALSE,"BL2000";"A2-2000",#N/A,FALSE,"BL2000"}</definedName>
    <definedName name="klkl" localSheetId="0" hidden="1">{"RES-2000",#N/A,FALSE,"BL2000";"A1-2000",#N/A,FALSE,"BL2000";"A2-2000",#N/A,FALSE,"BL2000"}</definedName>
    <definedName name="klkl" localSheetId="11" hidden="1">{"RES-2000",#N/A,FALSE,"BL2000";"A1-2000",#N/A,FALSE,"BL2000";"A2-2000",#N/A,FALSE,"BL2000"}</definedName>
    <definedName name="klkl" localSheetId="5" hidden="1">{"RES-2000",#N/A,FALSE,"BL2000";"A1-2000",#N/A,FALSE,"BL2000";"A2-2000",#N/A,FALSE,"BL2000"}</definedName>
    <definedName name="klkl" localSheetId="7" hidden="1">{"RES-2000",#N/A,FALSE,"BL2000";"A1-2000",#N/A,FALSE,"BL2000";"A2-2000",#N/A,FALSE,"BL2000"}</definedName>
    <definedName name="klkl" localSheetId="1" hidden="1">{"RES-2000",#N/A,FALSE,"BL2000";"A1-2000",#N/A,FALSE,"BL2000";"A2-2000",#N/A,FALSE,"BL2000"}</definedName>
    <definedName name="klkl" hidden="1">{"RES-2000",#N/A,FALSE,"BL2000";"A1-2000",#N/A,FALSE,"BL2000";"A2-2000",#N/A,FALSE,"BL2000"}</definedName>
    <definedName name="ko" localSheetId="11">#REF!</definedName>
    <definedName name="ko">#REF!</definedName>
    <definedName name="koko" hidden="1">#REF!</definedName>
    <definedName name="kopi" hidden="1">{"HS_USA",#N/A,FALSE,"Base"}</definedName>
    <definedName name="kou" hidden="1">#REF!</definedName>
    <definedName name="Koujou_Narabekae">#N/A</definedName>
    <definedName name="KPI" localSheetId="11" hidden="1">{"RES-2002",#N/A,FALSE,"BL2000";"A1-2002",#N/A,FALSE,"BL2000";"A2-2002",#N/A,FALSE,"BL2000"}</definedName>
    <definedName name="KPI" hidden="1">{"RES-2002",#N/A,FALSE,"BL2000";"A1-2002",#N/A,FALSE,"BL2000";"A2-2002",#N/A,FALSE,"BL2000"}</definedName>
    <definedName name="KPKPKLKL">#N/A</definedName>
    <definedName name="KRUPP">#REF!</definedName>
    <definedName name="kvr" hidden="1">{#N/A,#N/A,FALSE,"단축1";#N/A,#N/A,FALSE,"단축2";#N/A,#N/A,FALSE,"단축3";#N/A,#N/A,FALSE,"장축";#N/A,#N/A,FALSE,"4WD"}</definedName>
    <definedName name="kvv" hidden="1">{#N/A,#N/A,FALSE,"단축1";#N/A,#N/A,FALSE,"단축2";#N/A,#N/A,FALSE,"단축3";#N/A,#N/A,FALSE,"장축";#N/A,#N/A,FALSE,"4WD"}</definedName>
    <definedName name="l" localSheetId="3" hidden="1">{"RES-2002",#N/A,FALSE,"BL2000";"A1-2002",#N/A,FALSE,"BL2000";"A2-2002",#N/A,FALSE,"BL2000"}</definedName>
    <definedName name="l" localSheetId="8" hidden="1">{"RES-2002",#N/A,FALSE,"BL2000";"A1-2002",#N/A,FALSE,"BL2000";"A2-2002",#N/A,FALSE,"BL2000"}</definedName>
    <definedName name="l" localSheetId="0" hidden="1">{"RES-2002",#N/A,FALSE,"BL2000";"A1-2002",#N/A,FALSE,"BL2000";"A2-2002",#N/A,FALSE,"BL2000"}</definedName>
    <definedName name="l" localSheetId="11">#REF!</definedName>
    <definedName name="l" localSheetId="5" hidden="1">{"RES-2002",#N/A,FALSE,"BL2000";"A1-2002",#N/A,FALSE,"BL2000";"A2-2002",#N/A,FALSE,"BL2000"}</definedName>
    <definedName name="l" localSheetId="7" hidden="1">{"RES-2002",#N/A,FALSE,"BL2000";"A1-2002",#N/A,FALSE,"BL2000";"A2-2002",#N/A,FALSE,"BL2000"}</definedName>
    <definedName name="l" localSheetId="1" hidden="1">{"RES-2002",#N/A,FALSE,"BL2000";"A1-2002",#N/A,FALSE,"BL2000";"A2-2002",#N/A,FALSE,"BL2000"}</definedName>
    <definedName name="l" hidden="1">{"RES-2002",#N/A,FALSE,"BL2000";"A1-2002",#N/A,FALSE,"BL2000";"A2-2002",#N/A,FALSE,"BL2000"}</definedName>
    <definedName name="l_1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l_1" hidden="1">{"BL2000",#N/A,FALSE,"BL2000";"PL2000",#N/A,FALSE,"BL2000";"PT2000",#N/A,FALSE,"BL2000";"INCPRE2000",#N/A,FALSE,"BL2000";"COMNUS2000",#N/A,FALSE,"BL2000";"COMJPN2000",#N/A,FALSE,"BL2000";"B10-2000",#N/A,FALSE,"BL2000"}</definedName>
    <definedName name="l_2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l_2" hidden="1">{"BL2000",#N/A,FALSE,"BL2000";"PL2000",#N/A,FALSE,"BL2000";"PT2000",#N/A,FALSE,"BL2000";"INCPRE2000",#N/A,FALSE,"BL2000";"COMNUS2000",#N/A,FALSE,"BL2000";"COMJPN2000",#N/A,FALSE,"BL2000";"B10-2000",#N/A,FALSE,"BL2000"}</definedName>
    <definedName name="L02B">#N/A</definedName>
    <definedName name="L02B_EXP">#REF!</definedName>
    <definedName name="L02B_PartReturn">#REF!</definedName>
    <definedName name="L42F_CKD">#REF!</definedName>
    <definedName name="L4BKD">#REF!</definedName>
    <definedName name="LA0" localSheetId="11">#REF!</definedName>
    <definedName name="LA0">#REF!</definedName>
    <definedName name="LA0_E" localSheetId="11">#REF!</definedName>
    <definedName name="LA0_E">#REF!</definedName>
    <definedName name="LABEL0">#REF!</definedName>
    <definedName name="labor_cost_increase">#REF!</definedName>
    <definedName name="laborcost" localSheetId="3" hidden="1">{"Point of discussion",#N/A,FALSE,"Point of discussion";"NMI_NMDI balance sheet",#N/A,FALSE,"Point of discussion";"NMI_NMDI Cashflow",#N/A,FALSE,"Point of discussion";"NMI_NMDI indirect cashflow",#N/A,FALSE,"NMI_NMDI"}</definedName>
    <definedName name="laborcost" localSheetId="8" hidden="1">{"Point of discussion",#N/A,FALSE,"Point of discussion";"NMI_NMDI balance sheet",#N/A,FALSE,"Point of discussion";"NMI_NMDI Cashflow",#N/A,FALSE,"Point of discussion";"NMI_NMDI indirect cashflow",#N/A,FALSE,"NMI_NMDI"}</definedName>
    <definedName name="laborcost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laborcost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laborcost" localSheetId="5" hidden="1">{"Point of discussion",#N/A,FALSE,"Point of discussion";"NMI_NMDI balance sheet",#N/A,FALSE,"Point of discussion";"NMI_NMDI Cashflow",#N/A,FALSE,"Point of discussion";"NMI_NMDI indirect cashflow",#N/A,FALSE,"NMI_NMDI"}</definedName>
    <definedName name="laborcost" localSheetId="7" hidden="1">{"Point of discussion",#N/A,FALSE,"Point of discussion";"NMI_NMDI balance sheet",#N/A,FALSE,"Point of discussion";"NMI_NMDI Cashflow",#N/A,FALSE,"Point of discussion";"NMI_NMDI indirect cashflow",#N/A,FALSE,"NMI_NMDI"}</definedName>
    <definedName name="laborcost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laborcost" hidden="1">{"Point of discussion",#N/A,FALSE,"Point of discussion";"NMI_NMDI balance sheet",#N/A,FALSE,"Point of discussion";"NMI_NMDI Cashflow",#N/A,FALSE,"Point of discussion";"NMI_NMDI indirect cashflow",#N/A,FALSE,"NMI_NMDI"}</definedName>
    <definedName name="laborcost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laborcost_1" hidden="1">{"Point of discussion",#N/A,FALSE,"Point of discussion";"NMI_NMDI balance sheet",#N/A,FALSE,"Point of discussion";"NMI_NMDI Cashflow",#N/A,FALSE,"Point of discussion";"NMI_NMDI indirect cashflow",#N/A,FALSE,"NMI_NMDI"}</definedName>
    <definedName name="laborcost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laborcost_2" hidden="1">{"Point of discussion",#N/A,FALSE,"Point of discussion";"NMI_NMDI balance sheet",#N/A,FALSE,"Point of discussion";"NMI_NMDI Cashflow",#N/A,FALSE,"Point of discussion";"NMI_NMDI indirect cashflow",#N/A,FALSE,"NMI_NMDI"}</definedName>
    <definedName name="LADDER">#REF!</definedName>
    <definedName name="LAESP">#REF!</definedName>
    <definedName name="LAIN" localSheetId="3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8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5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7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JPN">#REF!</definedName>
    <definedName name="LAM" localSheetId="11" hidden="1">#REF!</definedName>
    <definedName name="LAM" hidden="1">#REF!</definedName>
    <definedName name="Language" localSheetId="11">#REF!</definedName>
    <definedName name="Language">#REF!</definedName>
    <definedName name="largeurallée" localSheetId="11">#REF!</definedName>
    <definedName name="largeurallée">#REF!</definedName>
    <definedName name="LARGO" localSheetId="11">#REF!,#REF!,#REF!,#REF!,#REF!,#REF!,#REF!,#REF!,#REF!</definedName>
    <definedName name="LARGO">#REF!,#REF!,#REF!,#REF!,#REF!,#REF!,#REF!,#REF!,#REF!</definedName>
    <definedName name="laserperipheryunit1">#REF!</definedName>
    <definedName name="laserunit1">#REF!</definedName>
    <definedName name="LastNames">#REF!</definedName>
    <definedName name="LAUSA">#REF!</definedName>
    <definedName name="lay">#N/A</definedName>
    <definedName name="LAYOU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C_00">281000</definedName>
    <definedName name="LC_01">258000</definedName>
    <definedName name="LC_02">256600</definedName>
    <definedName name="LC_03">256600</definedName>
    <definedName name="LC_04">118200</definedName>
    <definedName name="LC_05">0</definedName>
    <definedName name="LC_06">0</definedName>
    <definedName name="LC_07">0</definedName>
    <definedName name="LC_99">160400</definedName>
    <definedName name="LC_data_C" localSheetId="11">#REF!</definedName>
    <definedName name="LC_data_C">#REF!</definedName>
    <definedName name="LC_data_RCT" localSheetId="11">#REF!</definedName>
    <definedName name="LC_data_RCT">#REF!</definedName>
    <definedName name="LC_data_T" localSheetId="11">#REF!</definedName>
    <definedName name="LC_data_T">#REF!</definedName>
    <definedName name="LC_DATA1" localSheetId="11">#REF!</definedName>
    <definedName name="LC_DATA1">#REF!</definedName>
    <definedName name="LC_data2" localSheetId="11">#REF!</definedName>
    <definedName name="LC_data2">#REF!</definedName>
    <definedName name="LC_item" localSheetId="11">#REF!</definedName>
    <definedName name="LC_item">#REF!</definedName>
    <definedName name="LC_item_RCT" localSheetId="11">#REF!</definedName>
    <definedName name="LC_item_RCT">#REF!</definedName>
    <definedName name="LC_key" localSheetId="11">#REF!</definedName>
    <definedName name="LC_key">#REF!</definedName>
    <definedName name="LC_key_RCT" localSheetId="11">#REF!</definedName>
    <definedName name="LC_key_RCT">#REF!</definedName>
    <definedName name="LC_Key1" localSheetId="11">#REF!</definedName>
    <definedName name="LC_Key1">#REF!</definedName>
    <definedName name="LC_Key2" localSheetId="11">#REF!</definedName>
    <definedName name="LC_Key2">#REF!</definedName>
    <definedName name="LC0" localSheetId="11">#REF!</definedName>
    <definedName name="LC0">#REF!</definedName>
    <definedName name="LC0_E" localSheetId="11">#REF!</definedName>
    <definedName name="LC0_E">#REF!</definedName>
    <definedName name="LC3차서">#N/A</definedName>
    <definedName name="LCACT_INDEX" localSheetId="11">#REF!</definedName>
    <definedName name="LCACT_INDEX">#REF!</definedName>
    <definedName name="LCACT_YTD" localSheetId="11">#REF!</definedName>
    <definedName name="LCACT_YTD">#REF!</definedName>
    <definedName name="LCBP_INDEX" localSheetId="11">#REF!</definedName>
    <definedName name="LCBP_INDEX">#REF!</definedName>
    <definedName name="LCBP_YTD" localSheetId="11">#REF!</definedName>
    <definedName name="LCBP_YTD">#REF!</definedName>
    <definedName name="LCV_Mois_Risk">#REF!</definedName>
    <definedName name="LCV_Tri_Risk">#REF!</definedName>
    <definedName name="LD" localSheetId="11">#REF!</definedName>
    <definedName name="LD">#REF!</definedName>
    <definedName name="ldldld" localSheetId="11" hidden="1">{"CTO MES ACTUAL",#N/A,FALSE,"BASE ANEXOS";"VAR MES ACT",#N/A,FALSE,"BASE ANEXOS"}</definedName>
    <definedName name="ldldld" hidden="1">{"CTO MES ACTUAL",#N/A,FALSE,"BASE ANEXOS";"VAR MES ACT",#N/A,FALSE,"BASE ANEXOS"}</definedName>
    <definedName name="Lease_Cap_Cost_24" localSheetId="11">#REF!</definedName>
    <definedName name="Lease_Cap_Cost_24">#REF!</definedName>
    <definedName name="Lease_Cap_Cost_36">#REF!</definedName>
    <definedName name="Lease_Cap_Cost_Average">#REF!</definedName>
    <definedName name="Lease_Cust_Cash_Average">#REF!</definedName>
    <definedName name="Lease_Customer_Cash_24">#REF!</definedName>
    <definedName name="Lease_Customer_Cash_36">#REF!</definedName>
    <definedName name="Lease_Dealer_Cash_24">#REF!</definedName>
    <definedName name="Lease_Dealer_Cash_36">#REF!</definedName>
    <definedName name="Lease_Dealer_Cash_Average">#REF!</definedName>
    <definedName name="Lease_Finance_Source">#REF!</definedName>
    <definedName name="lease_jan">#REF!</definedName>
    <definedName name="Lease_Penetration">#REF!</definedName>
    <definedName name="lease_q195">#REF!</definedName>
    <definedName name="Lease_Term_Factor___36">#REF!</definedName>
    <definedName name="Lease_Term_Factor_36">#REF!</definedName>
    <definedName name="Lease_Volume_Bonus">#REF!</definedName>
    <definedName name="Lease_Volume_Bonus_Eligibility">#REF!</definedName>
    <definedName name="lease1">#REF!</definedName>
    <definedName name="lease10">#REF!</definedName>
    <definedName name="lease11">#REF!</definedName>
    <definedName name="lease12">#REF!</definedName>
    <definedName name="lease1q">#REF!</definedName>
    <definedName name="lease2">#REF!</definedName>
    <definedName name="lease2q">#REF!</definedName>
    <definedName name="lease3">#REF!</definedName>
    <definedName name="lease3q">#REF!</definedName>
    <definedName name="lease4">#REF!</definedName>
    <definedName name="lease4q">#REF!</definedName>
    <definedName name="lease5">#REF!</definedName>
    <definedName name="lease6">#REF!</definedName>
    <definedName name="lease7">#REF!</definedName>
    <definedName name="lease8">#REF!</definedName>
    <definedName name="lease9">#REF!</definedName>
    <definedName name="LeftButton" localSheetId="11">#REF!</definedName>
    <definedName name="LeftButton">#N/A</definedName>
    <definedName name="Level" localSheetId="11">#REF!</definedName>
    <definedName name="Level">#REF!</definedName>
    <definedName name="lfrwedfwdfq" hidden="1">{#N/A,#N/A,FALSE,"GL Balances";#N/A,#N/A,FALSE,"FRT &amp; DUTY RATIO"}</definedName>
    <definedName name="LILIANA" hidden="1">{#N/A,#N/A,FALSE,"IPEC Stair Step";#N/A,#N/A,FALSE,"Overview";#N/A,#N/A,FALSE,"Supporting Explanations"}</definedName>
    <definedName name="limcount" hidden="1">1</definedName>
    <definedName name="LINE_NAME" localSheetId="11">#REF!</definedName>
    <definedName name="LINE_NAME">#REF!</definedName>
    <definedName name="lipo" hidden="1">{#N/A,#N/A,FALSE,"MAQUINADOS";#N/A,#N/A,FALSE,"ALUMINIO";#N/A,#N/A,FALSE,"ENSAMBLES"}</definedName>
    <definedName name="LIST">#N/A</definedName>
    <definedName name="LIST1" localSheetId="11">#REF!</definedName>
    <definedName name="LIST1">#REF!</definedName>
    <definedName name="List2">#REF!</definedName>
    <definedName name="LIST2VEPENG">#REF!</definedName>
    <definedName name="LIST2VVPENG">#REF!</definedName>
    <definedName name="LIST3">#REF!</definedName>
    <definedName name="ListeAnnee">#REF!</definedName>
    <definedName name="ListeLangue">#REF!</definedName>
    <definedName name="LISY3">#REF!</definedName>
    <definedName name="LJ0" localSheetId="11">#REF!</definedName>
    <definedName name="LJ0">#REF!</definedName>
    <definedName name="LJ0_E" localSheetId="11">#REF!</definedName>
    <definedName name="LJ0_E">#REF!</definedName>
    <definedName name="LJBN" hidden="1">{"'Sheet2'!$A$73:$A$74"}</definedName>
    <definedName name="ljklkjlkj" hidden="1">#REF!</definedName>
    <definedName name="LKHGFDF" hidden="1">{#N/A,#N/A,TRUE,"Y생산";#N/A,#N/A,TRUE,"Y판매";#N/A,#N/A,TRUE,"Y총물량";#N/A,#N/A,TRUE,"Y능력";#N/A,#N/A,TRUE,"YKD"}</definedName>
    <definedName name="ｌｋｊ" hidden="1">#REF!</definedName>
    <definedName name="lklklklklk" localSheetId="11" hidden="1">{"COMNUS2000",#N/A,FALSE,"BL2000"}</definedName>
    <definedName name="lklklklklk" hidden="1">{"COMNUS2000",#N/A,FALSE,"BL2000"}</definedName>
    <definedName name="lklklklklk_1" localSheetId="11" hidden="1">{"COMNUS2000",#N/A,FALSE,"BL2000"}</definedName>
    <definedName name="lklklklklk_1" hidden="1">{"COMNUS2000",#N/A,FALSE,"BL2000"}</definedName>
    <definedName name="lklklklklk_2" localSheetId="11" hidden="1">{"COMNUS2000",#N/A,FALSE,"BL2000"}</definedName>
    <definedName name="lklklklklk_2" hidden="1">{"COMNUS2000",#N/A,FALSE,"BL2000"}</definedName>
    <definedName name="LL" localSheetId="11" hidden="1">#REF!</definedName>
    <definedName name="ll">#REF!</definedName>
    <definedName name="lll" localSheetId="3" hidden="1">{"RES-2002",#N/A,FALSE,"BL2000";"A1-2002",#N/A,FALSE,"BL2000";"A2-2002",#N/A,FALSE,"BL2000"}</definedName>
    <definedName name="lll" localSheetId="8" hidden="1">{"RES-2002",#N/A,FALSE,"BL2000";"A1-2002",#N/A,FALSE,"BL2000";"A2-2002",#N/A,FALSE,"BL2000"}</definedName>
    <definedName name="lll" localSheetId="0" hidden="1">{"RES-2002",#N/A,FALSE,"BL2000";"A1-2002",#N/A,FALSE,"BL2000";"A2-2002",#N/A,FALSE,"BL2000"}</definedName>
    <definedName name="lll" localSheetId="11" hidden="1">{"RES-2002",#N/A,FALSE,"BL2000";"A1-2002",#N/A,FALSE,"BL2000";"A2-2002",#N/A,FALSE,"BL2000"}</definedName>
    <definedName name="lll" localSheetId="5" hidden="1">{"RES-2002",#N/A,FALSE,"BL2000";"A1-2002",#N/A,FALSE,"BL2000";"A2-2002",#N/A,FALSE,"BL2000"}</definedName>
    <definedName name="lll" localSheetId="7" hidden="1">{"RES-2002",#N/A,FALSE,"BL2000";"A1-2002",#N/A,FALSE,"BL2000";"A2-2002",#N/A,FALSE,"BL2000"}</definedName>
    <definedName name="lll" localSheetId="1" hidden="1">{"RES-2002",#N/A,FALSE,"BL2000";"A1-2002",#N/A,FALSE,"BL2000";"A2-2002",#N/A,FALSE,"BL2000"}</definedName>
    <definedName name="lll" hidden="1">{"RES-2002",#N/A,FALSE,"BL2000";"A1-2002",#N/A,FALSE,"BL2000";"A2-2002",#N/A,FALSE,"BL2000"}</definedName>
    <definedName name="ｌｌｌ" localSheetId="11">#REF!</definedName>
    <definedName name="ｌｌｌ">#REF!</definedName>
    <definedName name="LLLL" localSheetId="11">#REF!</definedName>
    <definedName name="LLLL">#REF!</definedName>
    <definedName name="lllll" localSheetId="3" hidden="1">{"BL2000",#N/A,FALSE,"BL2000"}</definedName>
    <definedName name="lllll" localSheetId="8" hidden="1">{"BL2000",#N/A,FALSE,"BL2000"}</definedName>
    <definedName name="lllll" localSheetId="0" hidden="1">{"BL2000",#N/A,FALSE,"BL2000"}</definedName>
    <definedName name="lllll" localSheetId="11" hidden="1">{"BL2000",#N/A,FALSE,"BL2000"}</definedName>
    <definedName name="lllll" localSheetId="5" hidden="1">{"BL2000",#N/A,FALSE,"BL2000"}</definedName>
    <definedName name="lllll" localSheetId="7" hidden="1">{"BL2000",#N/A,FALSE,"BL2000"}</definedName>
    <definedName name="lllll" localSheetId="1" hidden="1">{"BL2000",#N/A,FALSE,"BL2000"}</definedName>
    <definedName name="lllll" hidden="1">{"BL2000",#N/A,FALSE,"BL2000"}</definedName>
    <definedName name="LLLLLLL" hidden="1">{#N/A,#N/A,FALSE,"IPEC Stair Step";#N/A,#N/A,FALSE,"Overview";#N/A,#N/A,FALSE,"Supporting Explanations"}</definedName>
    <definedName name="llllllllllllll" hidden="1">#REF!</definedName>
    <definedName name="lm" hidden="1">{#N/A,#N/A,FALSE,"IPEC Stair Step";#N/A,#N/A,FALSE,"Overview";#N/A,#N/A,FALSE,"Supporting Explanations"}</definedName>
    <definedName name="LM0" localSheetId="11">#REF!</definedName>
    <definedName name="LM0">#REF!</definedName>
    <definedName name="LM0_E" localSheetId="11">#REF!</definedName>
    <definedName name="LM0_E">#REF!</definedName>
    <definedName name="Local_A" localSheetId="11">#REF!</definedName>
    <definedName name="Local_A">#REF!</definedName>
    <definedName name="Local_T" localSheetId="11">#REF!</definedName>
    <definedName name="Local_T">#REF!</definedName>
    <definedName name="Lock_Send">#REF!</definedName>
    <definedName name="log">#N/A</definedName>
    <definedName name="loiuyu" hidden="1">{#N/A,#N/A,FALSE,"´UA";#N/A,#N/A,FALSE,"´UA";#N/A,#N/A,FALSE,"´UA";#N/A,#N/A,FALSE,"Aa";#N/A,#N/A,FALSE,"4WD"}</definedName>
    <definedName name="long.term.debt" localSheetId="11">#REF!</definedName>
    <definedName name="long.term.debt">#REF!</definedName>
    <definedName name="LOOKUP">#REF!</definedName>
    <definedName name="lopi" hidden="1">{#N/A,#N/A,FALSE,"단축1";#N/A,#N/A,FALSE,"단축2";#N/A,#N/A,FALSE,"단축3";#N/A,#N/A,FALSE,"장축";#N/A,#N/A,FALSE,"4WD"}</definedName>
    <definedName name="LOQ">#REF!</definedName>
    <definedName name="LOSS" hidden="1">{"'Sheet2'!$A$73:$A$74"}</definedName>
    <definedName name="louyrr" hidden="1">{#N/A,#N/A,FALSE,"단축1";#N/A,#N/A,FALSE,"단축2";#N/A,#N/A,FALSE,"단축3";#N/A,#N/A,FALSE,"장축";#N/A,#N/A,FALSE,"4WD"}</definedName>
    <definedName name="LPLPL">#N/A</definedName>
    <definedName name="lps" hidden="1">{#N/A,#N/A,FALSE,"단축1";#N/A,#N/A,FALSE,"단축2";#N/A,#N/A,FALSE,"단축3";#N/A,#N/A,FALSE,"장축";#N/A,#N/A,FALSE,"4WD"}</definedName>
    <definedName name="LSA" localSheetId="11" hidden="1">{"page-1",#N/A,FALSE,"Monthly revision to BOD";"page-2",#N/A,FALSE,"Monthly revision to BOD";"page-3",#N/A,FALSE,"Monthly revision to BOD";"page-4",#N/A,FALSE,"Monthly revision to BOD"}</definedName>
    <definedName name="LSA" hidden="1">{"page-1",#N/A,FALSE,"Monthly revision to BOD";"page-2",#N/A,FALSE,"Monthly revision to BOD";"page-3",#N/A,FALSE,"Monthly revision to BOD";"page-4",#N/A,FALSE,"Monthly revision to BOD"}</definedName>
    <definedName name="LSA_1" localSheetId="11" hidden="1">{"page-1",#N/A,FALSE,"Monthly revision to BOD";"page-2",#N/A,FALSE,"Monthly revision to BOD";"page-3",#N/A,FALSE,"Monthly revision to BOD";"page-4",#N/A,FALSE,"Monthly revision to BOD"}</definedName>
    <definedName name="LSA_1" hidden="1">{"page-1",#N/A,FALSE,"Monthly revision to BOD";"page-2",#N/A,FALSE,"Monthly revision to BOD";"page-3",#N/A,FALSE,"Monthly revision to BOD";"page-4",#N/A,FALSE,"Monthly revision to BOD"}</definedName>
    <definedName name="LSA_2" localSheetId="11" hidden="1">{"page-1",#N/A,FALSE,"Monthly revision to BOD";"page-2",#N/A,FALSE,"Monthly revision to BOD";"page-3",#N/A,FALSE,"Monthly revision to BOD";"page-4",#N/A,FALSE,"Monthly revision to BOD"}</definedName>
    <definedName name="LSA_2" hidden="1">{"page-1",#N/A,FALSE,"Monthly revision to BOD";"page-2",#N/A,FALSE,"Monthly revision to BOD";"page-3",#N/A,FALSE,"Monthly revision to BOD";"page-4",#N/A,FALSE,"Monthly revision to BOD"}</definedName>
    <definedName name="lse.loss.curve.yr0">#REF!</definedName>
    <definedName name="lse.loss.curve.yr1" localSheetId="11">#REF!</definedName>
    <definedName name="lse.loss.curve.yr1">#REF!</definedName>
    <definedName name="lse.loss.curve.yr2" localSheetId="11">#REF!</definedName>
    <definedName name="lse.loss.curve.yr2">#REF!</definedName>
    <definedName name="lse.loss.curve.yr3">#REF!</definedName>
    <definedName name="lse.loss.prov.yr0">#REF!</definedName>
    <definedName name="lse.loss.prov.yr1">#REF!</definedName>
    <definedName name="lse.loss.prov.yr2">#REF!</definedName>
    <definedName name="lse.loss.prov.yr3">#REF!</definedName>
    <definedName name="lse.purch">#REF!</definedName>
    <definedName name="lse_fin.avg.cap">#REF!</definedName>
    <definedName name="lse_fin.avg.msrp">#REF!</definedName>
    <definedName name="lse_fin.avg.residual">#REF!</definedName>
    <definedName name="lse_fin.money.factor">#REF!</definedName>
    <definedName name="lse_fin.term">#REF!</definedName>
    <definedName name="lse_fin.yield.new">#REF!</definedName>
    <definedName name="Lse_fin_acq">#REF!</definedName>
    <definedName name="Lse_fin_assumpt">#REF!</definedName>
    <definedName name="Lse_fin_avg_pay">#REF!</definedName>
    <definedName name="lse_op.avg.cap">#REF!</definedName>
    <definedName name="lse_op.avg.msrp">#REF!</definedName>
    <definedName name="lse_op.avg.residual">#REF!</definedName>
    <definedName name="lse_op.money.factor">#REF!</definedName>
    <definedName name="lse_op.term">#REF!</definedName>
    <definedName name="lse_op.yield.new">#REF!</definedName>
    <definedName name="Lse_op_acq">#REF!</definedName>
    <definedName name="Lse_op_assumpt">#REF!</definedName>
    <definedName name="LST">#N/A</definedName>
    <definedName name="LstLgn" localSheetId="11">#REF!</definedName>
    <definedName name="LstLgn">#REF!</definedName>
    <definedName name="LT0" localSheetId="11">#REF!</definedName>
    <definedName name="LT0">#REF!</definedName>
    <definedName name="LT0_E" localSheetId="11">#REF!</definedName>
    <definedName name="LT0_E">#REF!</definedName>
    <definedName name="LVL">#REF!</definedName>
    <definedName name="LV仕様" hidden="1">#REF!</definedName>
    <definedName name="LX0" localSheetId="11">#REF!</definedName>
    <definedName name="LX0">#REF!</definedName>
    <definedName name="LX0_E" localSheetId="11">#REF!</definedName>
    <definedName name="LX0_E">#REF!</definedName>
    <definedName name="LZ_00">15000</definedName>
    <definedName name="LZ_01">24000</definedName>
    <definedName name="LZ_02">37000</definedName>
    <definedName name="LZ_03">39500</definedName>
    <definedName name="LZ_04">34500</definedName>
    <definedName name="LZ_05">0</definedName>
    <definedName name="LZ_06">0</definedName>
    <definedName name="LZ_07">0</definedName>
    <definedName name="LZ_99">8000</definedName>
    <definedName name="LZ0" localSheetId="11">#REF!</definedName>
    <definedName name="LZ0">#REF!</definedName>
    <definedName name="LZ0_E" localSheetId="11">#REF!</definedName>
    <definedName name="LZ0_E">#REF!</definedName>
    <definedName name="M" localSheetId="11">#REF!</definedName>
    <definedName name="M">#REF!</definedName>
    <definedName name="M31挽回" hidden="1">{#N/A,#N/A,FALSE,"IPEC Stair Step";#N/A,#N/A,FALSE,"Overview";#N/A,#N/A,FALSE,"Supporting Explanations"}</definedName>
    <definedName name="Ｍ３２" hidden="1">{#N/A,#N/A,FALSE,"IPEC Stair Step";#N/A,#N/A,FALSE,"Overview";#N/A,#N/A,FALSE,"Supporting Explanations"}</definedName>
    <definedName name="M41挽回06.02.11" hidden="1">{#N/A,#N/A,FALSE,"IPEC Stair Step";#N/A,#N/A,FALSE,"Overview";#N/A,#N/A,FALSE,"Supporting Explanations"}</definedName>
    <definedName name="M4挽回06.02.27" hidden="1">{#N/A,#N/A,FALSE,"IPEC Stair Step";#N/A,#N/A,FALSE,"Overview";#N/A,#N/A,FALSE,"Supporting Explanations"}</definedName>
    <definedName name="M501個別投資計画" localSheetId="11">#REF!</definedName>
    <definedName name="M501個別投資計画">#REF!</definedName>
    <definedName name="M51挽回06.01.23" hidden="1">{#N/A,#N/A,FALSE,"IPEC Stair Step";#N/A,#N/A,FALSE,"Overview";#N/A,#N/A,FALSE,"Supporting Explanations"}</definedName>
    <definedName name="M51挽回06.02.11" hidden="1">{#N/A,#N/A,FALSE,"IPEC Stair Step";#N/A,#N/A,FALSE,"Overview";#N/A,#N/A,FALSE,"Supporting Explanations"}</definedName>
    <definedName name="M51挽回06.02.14" hidden="1">{#N/A,#N/A,FALSE,"IPEC Stair Step";#N/A,#N/A,FALSE,"Overview";#N/A,#N/A,FALSE,"Supporting Explanations"}</definedName>
    <definedName name="M51能率" hidden="1">{#N/A,#N/A,FALSE,"IPEC Stair Step";#N/A,#N/A,FALSE,"Overview";#N/A,#N/A,FALSE,"Supporting Explanations"}</definedName>
    <definedName name="M54挽回" hidden="1">{#N/A,#N/A,FALSE,"IPEC Stair Step";#N/A,#N/A,FALSE,"Overview";#N/A,#N/A,FALSE,"Supporting Explanations"}</definedName>
    <definedName name="M54挽回06.01.23" hidden="1">{#N/A,#N/A,FALSE,"IPEC Stair Step";#N/A,#N/A,FALSE,"Overview";#N/A,#N/A,FALSE,"Supporting Explanations"}</definedName>
    <definedName name="M54挽回06.02.11" hidden="1">{#N/A,#N/A,FALSE,"IPEC Stair Step";#N/A,#N/A,FALSE,"Overview";#N/A,#N/A,FALSE,"Supporting Explanations"}</definedName>
    <definedName name="M54挽回06.02.13" hidden="1">{#N/A,#N/A,FALSE,"IPEC Stair Step";#N/A,#N/A,FALSE,"Overview";#N/A,#N/A,FALSE,"Supporting Explanations"}</definedName>
    <definedName name="M54挽回06.02.14" hidden="1">{#N/A,#N/A,FALSE,"IPEC Stair Step";#N/A,#N/A,FALSE,"Overview";#N/A,#N/A,FALSE,"Supporting Explanations"}</definedName>
    <definedName name="M54挽回06.02.15" hidden="1">{#N/A,#N/A,FALSE,"IPEC Stair Step";#N/A,#N/A,FALSE,"Overview";#N/A,#N/A,FALSE,"Supporting Explanations"}</definedName>
    <definedName name="Ｍ5挽回06.02.14" hidden="1">{#N/A,#N/A,FALSE,"IPEC Stair Step";#N/A,#N/A,FALSE,"Overview";#N/A,#N/A,FALSE,"Supporting Explanations"}</definedName>
    <definedName name="Maintenance">#N/A</definedName>
    <definedName name="MANAGMENT">#REF!</definedName>
    <definedName name="manish" hidden="1">{#N/A,#N/A,FALSE,"단축1";#N/A,#N/A,FALSE,"단축2";#N/A,#N/A,FALSE,"단축3";#N/A,#N/A,FALSE,"장축";#N/A,#N/A,FALSE,"4WD"}</definedName>
    <definedName name="manohar" hidden="1">{#N/A,#N/A,FALSE,"단축1";#N/A,#N/A,FALSE,"단축2";#N/A,#N/A,FALSE,"단축3";#N/A,#N/A,FALSE,"장축";#N/A,#N/A,FALSE,"4WD"}</definedName>
    <definedName name="map" localSheetId="11">#REF!</definedName>
    <definedName name="map">#REF!</definedName>
    <definedName name="MAR">#REF!</definedName>
    <definedName name="march">#REF!</definedName>
    <definedName name="MARCO" hidden="1">{#N/A,#N/A,FALSE,"IPEC Stair Step";#N/A,#N/A,FALSE,"Overview";#N/A,#N/A,FALSE,"Supporting Explanations"}</definedName>
    <definedName name="MARITAL_STATUS">#REF!</definedName>
    <definedName name="MARSTAT">#REF!</definedName>
    <definedName name="MATERIALS">#REF!</definedName>
    <definedName name="MAX">#REF!</definedName>
    <definedName name="may">#REF!</definedName>
    <definedName name="MCODE" localSheetId="11">#REF!</definedName>
    <definedName name="MCODE">#REF!</definedName>
    <definedName name="MDL" localSheetId="11">#REF!</definedName>
    <definedName name="MDL">#REF!</definedName>
    <definedName name="MEMMSTARTUP">#REF!</definedName>
    <definedName name="MEN9803_MONTH_List">#REF!</definedName>
    <definedName name="MENU">#N/A</definedName>
    <definedName name="MENU_1" localSheetId="11">#REF!</definedName>
    <definedName name="MENU_1">#REF!</definedName>
    <definedName name="MENU_2">#REF!</definedName>
    <definedName name="MENU_3">#REF!</definedName>
    <definedName name="MENU_4">#REF!</definedName>
    <definedName name="MENU_5">#REF!</definedName>
    <definedName name="MF__24">#REF!</definedName>
    <definedName name="MF__36">#REF!</definedName>
    <definedName name="mfg_trans_price_average">#REF!</definedName>
    <definedName name="Mfg_Trans_Price_Lease">#REF!</definedName>
    <definedName name="Mfg_Trans_Price_Retail">#REF!</definedName>
    <definedName name="MFGPT">#REF!</definedName>
    <definedName name="MFGveh">#REF!</definedName>
    <definedName name="MG" localSheetId="11">#REF!</definedName>
    <definedName name="MG" localSheetId="10">#REF!</definedName>
    <definedName name="MG">#REF!</definedName>
    <definedName name="mgddss" hidden="1">{#N/A,#N/A,FALSE,"단축1";#N/A,#N/A,FALSE,"단축2";#N/A,#N/A,FALSE,"단축3";#N/A,#N/A,FALSE,"장축";#N/A,#N/A,FALSE,"4WD"}</definedName>
    <definedName name="mh" localSheetId="11">#REF!</definedName>
    <definedName name="mh">#REF!</definedName>
    <definedName name="mhdd" hidden="1">{#N/A,#N/A,FALSE,"견적대비-2"}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DASHI">#REF!</definedName>
    <definedName name="Mileage">#REF!</definedName>
    <definedName name="Milestone">#REF!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PX3">#N/A</definedName>
    <definedName name="Mission1mois">#REF!</definedName>
    <definedName name="Mission1sem">#REF!</definedName>
    <definedName name="Mission2mois">#REF!</definedName>
    <definedName name="Mission2sem">#REF!</definedName>
    <definedName name="Mission3mois">#REF!</definedName>
    <definedName name="MIX" localSheetId="3" hidden="1">{"RES-2001",#N/A,FALSE,"BL2000";"A1-2001",#N/A,FALSE,"BL2000";"A2-2001",#N/A,FALSE,"BL2000"}</definedName>
    <definedName name="MIX" localSheetId="8" hidden="1">{"RES-2001",#N/A,FALSE,"BL2000";"A1-2001",#N/A,FALSE,"BL2000";"A2-2001",#N/A,FALSE,"BL2000"}</definedName>
    <definedName name="MIX" localSheetId="0" hidden="1">{"RES-2001",#N/A,FALSE,"BL2000";"A1-2001",#N/A,FALSE,"BL2000";"A2-2001",#N/A,FALSE,"BL2000"}</definedName>
    <definedName name="MIX" localSheetId="11" hidden="1">{"RES-2001",#N/A,FALSE,"BL2000";"A1-2001",#N/A,FALSE,"BL2000";"A2-2001",#N/A,FALSE,"BL2000"}</definedName>
    <definedName name="MIX" localSheetId="5" hidden="1">{"RES-2001",#N/A,FALSE,"BL2000";"A1-2001",#N/A,FALSE,"BL2000";"A2-2001",#N/A,FALSE,"BL2000"}</definedName>
    <definedName name="MIX" localSheetId="7" hidden="1">{"RES-2001",#N/A,FALSE,"BL2000";"A1-2001",#N/A,FALSE,"BL2000";"A2-2001",#N/A,FALSE,"BL2000"}</definedName>
    <definedName name="MIX" localSheetId="1" hidden="1">{"RES-2001",#N/A,FALSE,"BL2000";"A1-2001",#N/A,FALSE,"BL2000";"A2-2001",#N/A,FALSE,"BL2000"}</definedName>
    <definedName name="MIX" hidden="1">{"RES-2001",#N/A,FALSE,"BL2000";"A1-2001",#N/A,FALSE,"BL2000";"A2-2001",#N/A,FALSE,"BL2000"}</definedName>
    <definedName name="mjliuttt" hidden="1">{#N/A,#N/A,FALSE,"단축1";#N/A,#N/A,FALSE,"단축2";#N/A,#N/A,FALSE,"단축3";#N/A,#N/A,FALSE,"장축";#N/A,#N/A,FALSE,"4WD"}</definedName>
    <definedName name="mjyt" hidden="1">{#N/A,#N/A,FALSE,"단축1";#N/A,#N/A,FALSE,"단축2";#N/A,#N/A,FALSE,"단축3";#N/A,#N/A,FALSE,"장축";#N/A,#N/A,FALSE,"4WD"}</definedName>
    <definedName name="MKIO" localSheetId="3" hidden="1">{#N/A,#N/A,FALSE,"IPEC Stair Step";#N/A,#N/A,FALSE,"Overview";#N/A,#N/A,FALSE,"Supporting Explanations"}</definedName>
    <definedName name="MKIO" localSheetId="8" hidden="1">{#N/A,#N/A,FALSE,"IPEC Stair Step";#N/A,#N/A,FALSE,"Overview";#N/A,#N/A,FALSE,"Supporting Explanations"}</definedName>
    <definedName name="MKIO" localSheetId="0" hidden="1">{#N/A,#N/A,FALSE,"IPEC Stair Step";#N/A,#N/A,FALSE,"Overview";#N/A,#N/A,FALSE,"Supporting Explanations"}</definedName>
    <definedName name="MKIO" localSheetId="11" hidden="1">{#N/A,#N/A,FALSE,"IPEC Stair Step";#N/A,#N/A,FALSE,"Overview";#N/A,#N/A,FALSE,"Supporting Explanations"}</definedName>
    <definedName name="MKIO" localSheetId="5" hidden="1">{#N/A,#N/A,FALSE,"IPEC Stair Step";#N/A,#N/A,FALSE,"Overview";#N/A,#N/A,FALSE,"Supporting Explanations"}</definedName>
    <definedName name="MKIO" localSheetId="7" hidden="1">{#N/A,#N/A,FALSE,"IPEC Stair Step";#N/A,#N/A,FALSE,"Overview";#N/A,#N/A,FALSE,"Supporting Explanations"}</definedName>
    <definedName name="MKIO" localSheetId="1" hidden="1">{#N/A,#N/A,FALSE,"IPEC Stair Step";#N/A,#N/A,FALSE,"Overview";#N/A,#N/A,FALSE,"Supporting Explanations"}</definedName>
    <definedName name="MKIO" hidden="1">{#N/A,#N/A,FALSE,"IPEC Stair Step";#N/A,#N/A,FALSE,"Overview";#N/A,#N/A,FALSE,"Supporting Explanations"}</definedName>
    <definedName name="mkon">#REF!</definedName>
    <definedName name="mkop">#REF!</definedName>
    <definedName name="MKT" localSheetId="11" hidden="1">{#N/A,#N/A,FALSE,"IPEC Stair Step";#N/A,#N/A,FALSE,"Overview";#N/A,#N/A,FALSE,"Supporting Explanations"}</definedName>
    <definedName name="MKT" hidden="1">{#N/A,#N/A,FALSE,"IPEC Stair Step";#N/A,#N/A,FALSE,"Overview";#N/A,#N/A,FALSE,"Supporting Explanations"}</definedName>
    <definedName name="mkt_trans_price_average" localSheetId="11">#REF!</definedName>
    <definedName name="mkt_trans_price_average">#REF!</definedName>
    <definedName name="Mkt_Trans_Price_Lease">#REF!</definedName>
    <definedName name="Mkt_Trans_Price_Retail">#REF!</definedName>
    <definedName name="ml" localSheetId="9">#REF!</definedName>
    <definedName name="ml" localSheetId="11">[0]!Main</definedName>
    <definedName name="ml">#REF!</definedName>
    <definedName name="mm" localSheetId="3" hidden="1">{"page-1",#N/A,FALSE,"Monthly revision to BOD";"page-2",#N/A,FALSE,"Monthly revision to BOD";"page-3",#N/A,FALSE,"Monthly revision to BOD";"page-4",#N/A,FALSE,"Monthly revision to BOD"}</definedName>
    <definedName name="mm" localSheetId="8" hidden="1">{"page-1",#N/A,FALSE,"Monthly revision to BOD";"page-2",#N/A,FALSE,"Monthly revision to BOD";"page-3",#N/A,FALSE,"Monthly revision to BOD";"page-4",#N/A,FALSE,"Monthly revision to BOD"}</definedName>
    <definedName name="mm" localSheetId="0" hidden="1">{"page-1",#N/A,FALSE,"Monthly revision to BOD";"page-2",#N/A,FALSE,"Monthly revision to BOD";"page-3",#N/A,FALSE,"Monthly revision to BOD";"page-4",#N/A,FALSE,"Monthly revision to BOD"}</definedName>
    <definedName name="mm" localSheetId="11" hidden="1">{"page-1",#N/A,FALSE,"Monthly revision to BOD";"page-2",#N/A,FALSE,"Monthly revision to BOD";"page-3",#N/A,FALSE,"Monthly revision to BOD";"page-4",#N/A,FALSE,"Monthly revision to BOD"}</definedName>
    <definedName name="mm" localSheetId="5" hidden="1">{"page-1",#N/A,FALSE,"Monthly revision to BOD";"page-2",#N/A,FALSE,"Monthly revision to BOD";"page-3",#N/A,FALSE,"Monthly revision to BOD";"page-4",#N/A,FALSE,"Monthly revision to BOD"}</definedName>
    <definedName name="mm" localSheetId="7" hidden="1">{"page-1",#N/A,FALSE,"Monthly revision to BOD";"page-2",#N/A,FALSE,"Monthly revision to BOD";"page-3",#N/A,FALSE,"Monthly revision to BOD";"page-4",#N/A,FALSE,"Monthly revision to BOD"}</definedName>
    <definedName name="mm" localSheetId="1" hidden="1">{"page-1",#N/A,FALSE,"Monthly revision to BOD";"page-2",#N/A,FALSE,"Monthly revision to BOD";"page-3",#N/A,FALSE,"Monthly revision to BOD";"page-4",#N/A,FALSE,"Monthly revision to BOD"}</definedName>
    <definedName name="mm" hidden="1">{"page-1",#N/A,FALSE,"Monthly revision to BOD";"page-2",#N/A,FALSE,"Monthly revision to BOD";"page-3",#N/A,FALSE,"Monthly revision to BOD";"page-4",#N/A,FALSE,"Monthly revision to BOD"}</definedName>
    <definedName name="mm_1" localSheetId="11" hidden="1">{"page-1",#N/A,FALSE,"Monthly revision to BOD";"page-2",#N/A,FALSE,"Monthly revision to BOD";"page-3",#N/A,FALSE,"Monthly revision to BOD";"page-4",#N/A,FALSE,"Monthly revision to BOD"}</definedName>
    <definedName name="mm_1" hidden="1">{"page-1",#N/A,FALSE,"Monthly revision to BOD";"page-2",#N/A,FALSE,"Monthly revision to BOD";"page-3",#N/A,FALSE,"Monthly revision to BOD";"page-4",#N/A,FALSE,"Monthly revision to BOD"}</definedName>
    <definedName name="mm_2" localSheetId="11" hidden="1">{"page-1",#N/A,FALSE,"Monthly revision to BOD";"page-2",#N/A,FALSE,"Monthly revision to BOD";"page-3",#N/A,FALSE,"Monthly revision to BOD";"page-4",#N/A,FALSE,"Monthly revision to BOD"}</definedName>
    <definedName name="mm_2" hidden="1">{"page-1",#N/A,FALSE,"Monthly revision to BOD";"page-2",#N/A,FALSE,"Monthly revision to BOD";"page-3",#N/A,FALSE,"Monthly revision to BOD";"page-4",#N/A,FALSE,"Monthly revision to BOD"}</definedName>
    <definedName name="MMENU" localSheetId="11">#REF!</definedName>
    <definedName name="MMENU">#REF!</definedName>
    <definedName name="mmgt" hidden="1">{#N/A,#N/A,FALSE,"단축1";#N/A,#N/A,FALSE,"단축2";#N/A,#N/A,FALSE,"단축3";#N/A,#N/A,FALSE,"장축";#N/A,#N/A,FALSE,"4WD"}</definedName>
    <definedName name="mmm" localSheetId="11" hidden="1">#REF!</definedName>
    <definedName name="MMM" hidden="1">{#N/A,#N/A,FALSE,"단축1";#N/A,#N/A,FALSE,"단축2";#N/A,#N/A,FALSE,"단축3";#N/A,#N/A,FALSE,"장축";#N/A,#N/A,FALSE,"4WD"}</definedName>
    <definedName name="mmmn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mmn" hidden="1">{"BL2000",#N/A,FALSE,"BL2000";"PL2000",#N/A,FALSE,"BL2000";"PT2000",#N/A,FALSE,"BL2000";"INCPRE2000",#N/A,FALSE,"BL2000";"COMNUS2000",#N/A,FALSE,"BL2000";"COMJPN2000",#N/A,FALSE,"BL2000";"B10-2000",#N/A,FALSE,"BL2000"}</definedName>
    <definedName name="MNMAMANKAO" localSheetId="3" hidden="1">{#N/A,#N/A,FALSE,"IPEC Stair Step";#N/A,#N/A,FALSE,"Overview";#N/A,#N/A,FALSE,"Supporting Explanations"}</definedName>
    <definedName name="MNMAMANKAO" localSheetId="8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NMAMANKAO" localSheetId="11" hidden="1">{#N/A,#N/A,FALSE,"IPEC Stair Step";#N/A,#N/A,FALSE,"Overview";#N/A,#N/A,FALSE,"Supporting Explanations"}</definedName>
    <definedName name="MNMAMANKAO" localSheetId="5" hidden="1">{#N/A,#N/A,FALSE,"IPEC Stair Step";#N/A,#N/A,FALSE,"Overview";#N/A,#N/A,FALSE,"Supporting Explanations"}</definedName>
    <definedName name="MNMAMANKAO" localSheetId="7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d" localSheetId="11" hidden="1">{#N/A,#N/A,FALSE,"IPEC Stair Step";#N/A,#N/A,FALSE,"Overview";#N/A,#N/A,FALSE,"Supporting Explanations"}</definedName>
    <definedName name="Mod" hidden="1">{#N/A,#N/A,FALSE,"IPEC Stair Step";#N/A,#N/A,FALSE,"Overview";#N/A,#N/A,FALSE,"Supporting Explanations"}</definedName>
    <definedName name="model" localSheetId="11">#REF!</definedName>
    <definedName name="model">#REF!</definedName>
    <definedName name="MODEL_PROFITABILITY_SUMMARY">#REF!</definedName>
    <definedName name="model_year">#REF!</definedName>
    <definedName name="Model_Year_Model_Sales">#REF!</definedName>
    <definedName name="model_year_sales">#REF!</definedName>
    <definedName name="Modelcode">#REF!</definedName>
    <definedName name="Models" localSheetId="11">#REF!</definedName>
    <definedName name="Models" localSheetId="10">#REF!</definedName>
    <definedName name="Models">#REF!</definedName>
    <definedName name="ModelVopts" localSheetId="11">#REF!</definedName>
    <definedName name="ModelVopts">#REF!</definedName>
    <definedName name="modification">#N/A</definedName>
    <definedName name="MODSYN" localSheetId="11">#REF!</definedName>
    <definedName name="MODSYN">#REF!</definedName>
    <definedName name="Mois">#REF!</definedName>
    <definedName name="Mois01">#REF!</definedName>
    <definedName name="Mois02">#REF!</definedName>
    <definedName name="Mois03">#REF!</definedName>
    <definedName name="Mois04">#REF!</definedName>
    <definedName name="Mois05">#REF!</definedName>
    <definedName name="Mois06">#REF!</definedName>
    <definedName name="Mois07">#REF!</definedName>
    <definedName name="Mois08">#REF!</definedName>
    <definedName name="Mois09">#REF!</definedName>
    <definedName name="Mois10">#REF!</definedName>
    <definedName name="Mois11">#REF!</definedName>
    <definedName name="Mois12">#REF!</definedName>
    <definedName name="Money_Factor_Support">#REF!</definedName>
    <definedName name="Month" localSheetId="11">#REF!</definedName>
    <definedName name="Month">#REF!</definedName>
    <definedName name="month1">#REF!</definedName>
    <definedName name="month1_direct">#REF!</definedName>
    <definedName name="month1_lease">#REF!</definedName>
    <definedName name="month2">#REF!</definedName>
    <definedName name="month2_direct">#REF!</definedName>
    <definedName name="month2_lease">#REF!</definedName>
    <definedName name="month3">#REF!</definedName>
    <definedName name="month3_direct">#REF!</definedName>
    <definedName name="month3_lease">#REF!</definedName>
    <definedName name="monthl" hidden="1">{"'Monthly 1997'!$A$3:$S$89"}</definedName>
    <definedName name="MONTHLY" localSheetId="3" hidden="1">{"Print_summary and interest",#N/A,FALSE,"697-672WW";"Print_detail",#N/A,FALSE,"697-672WW"}</definedName>
    <definedName name="MONTHLY" localSheetId="8" hidden="1">{"Print_summary and interest",#N/A,FALSE,"697-672WW";"Print_detail",#N/A,FALSE,"697-672WW"}</definedName>
    <definedName name="MONTHLY" localSheetId="0" hidden="1">{"Print_summary and interest",#N/A,FALSE,"697-672WW";"Print_detail",#N/A,FALSE,"697-672WW"}</definedName>
    <definedName name="MONTHLY" localSheetId="11" hidden="1">{"Print_summary and interest",#N/A,FALSE,"697-672WW";"Print_detail",#N/A,FALSE,"697-672WW"}</definedName>
    <definedName name="MONTHLY" localSheetId="5" hidden="1">{"Print_summary and interest",#N/A,FALSE,"697-672WW";"Print_detail",#N/A,FALSE,"697-672WW"}</definedName>
    <definedName name="MONTHLY" localSheetId="7" hidden="1">{"Print_summary and interest",#N/A,FALSE,"697-672WW";"Print_detail",#N/A,FALSE,"697-672WW"}</definedName>
    <definedName name="MONTHLY" localSheetId="1" hidden="1">{"Print_summary and interest",#N/A,FALSE,"697-672WW";"Print_detail",#N/A,FALSE,"697-672WW"}</definedName>
    <definedName name="MONTHLY" hidden="1">{"Print_summary and interest",#N/A,FALSE,"697-672WW";"Print_detail",#N/A,FALSE,"697-672WW"}</definedName>
    <definedName name="MONTHLY_1" localSheetId="11" hidden="1">{"Print_summary and interest",#N/A,FALSE,"697-672WW";"Print_detail",#N/A,FALSE,"697-672WW"}</definedName>
    <definedName name="MONTHLY_1" hidden="1">{"Print_summary and interest",#N/A,FALSE,"697-672WW";"Print_detail",#N/A,FALSE,"697-672WW"}</definedName>
    <definedName name="MONTHLY_2" localSheetId="11" hidden="1">{"Print_summary and interest",#N/A,FALSE,"697-672WW";"Print_detail",#N/A,FALSE,"697-672WW"}</definedName>
    <definedName name="MONTHLY_2" hidden="1">{"Print_summary and interest",#N/A,FALSE,"697-672WW";"Print_detail",#N/A,FALSE,"697-672WW"}</definedName>
    <definedName name="Monthly_Profit_And_Loss">#REF!</definedName>
    <definedName name="mor_unit_purch" localSheetId="11">#REF!</definedName>
    <definedName name="mor_unit_purch">#REF!</definedName>
    <definedName name="MOTO" localSheetId="11">#REF!</definedName>
    <definedName name="MOTO">#REF!</definedName>
    <definedName name="mp">#REF!</definedName>
    <definedName name="Mq" localSheetId="11">#REF!</definedName>
    <definedName name="Mq">#REF!</definedName>
    <definedName name="MR">#REF!</definedName>
    <definedName name="MRBKD">#REF!</definedName>
    <definedName name="MRCHKD">#REF!</definedName>
    <definedName name="MRCKD">#REF!</definedName>
    <definedName name="MRCSKD">#REF!</definedName>
    <definedName name="MRHKD">#REF!</definedName>
    <definedName name="ms">#REF!</definedName>
    <definedName name="MSRP">#REF!</definedName>
    <definedName name="MSRP95">#REF!</definedName>
    <definedName name="MSRP96">#REF!</definedName>
    <definedName name="MSVA01P01">#REF!</definedName>
    <definedName name="MSVA02P01">#REF!</definedName>
    <definedName name="MSVA03P01">#REF!</definedName>
    <definedName name="MSVA04P01">#REF!</definedName>
    <definedName name="MSVA05P01">#REF!</definedName>
    <definedName name="MSVA06P01">#REF!</definedName>
    <definedName name="MSVA07P01">#REF!</definedName>
    <definedName name="MSVA08P01">#REF!</definedName>
    <definedName name="MSVA09P01">#REF!</definedName>
    <definedName name="MTDforecast" hidden="1">{"SEPTEMBER PRINT",#N/A,FALSE,"INV_BKDN";"SEPTEMBER PRINT",#N/A,FALSE,"INV_BKDN"}</definedName>
    <definedName name="MTEXT">#REF!</definedName>
    <definedName name="mtln">#REF!</definedName>
    <definedName name="MTMBUD">#REF!</definedName>
    <definedName name="MTMBUDGET">#REF!</definedName>
    <definedName name="MTMPAYI1">#REF!</definedName>
    <definedName name="MTMPAYI2">#REF!</definedName>
    <definedName name="MTMPAYI3">#REF!</definedName>
    <definedName name="MTMREP">#REF!</definedName>
    <definedName name="mura" localSheetId="11">#REF!</definedName>
    <definedName name="mura">#REF!</definedName>
    <definedName name="muroi" hidden="1">#REF!</definedName>
    <definedName name="MY00_iSD_Volume">#REF!</definedName>
    <definedName name="N">#N/A</definedName>
    <definedName name="ｎ" hidden="1">{"SEPTEMBER PRINT",#N/A,FALSE,"INV_BKDN";"SEPTEMBER PRINT",#N/A,FALSE,"INV_BKDN"}</definedName>
    <definedName name="n_foot1" localSheetId="11">#REF!</definedName>
    <definedName name="n_foot1">#REF!</definedName>
    <definedName name="n_foot2" localSheetId="11">#REF!</definedName>
    <definedName name="n_foot2">#REF!</definedName>
    <definedName name="n_head1" localSheetId="11">#REF!</definedName>
    <definedName name="n_head1">#REF!</definedName>
    <definedName name="n_head2">#REF!</definedName>
    <definedName name="n_op.lse.acq">#REF!</definedName>
    <definedName name="NAME">#REF!</definedName>
    <definedName name="nat" localSheetId="3" hidden="1">{"page-1",#N/A,FALSE,"Monthly revision to BOD";"page-2",#N/A,FALSE,"Monthly revision to BOD";"page-3",#N/A,FALSE,"Monthly revision to BOD";"page-4",#N/A,FALSE,"Monthly revision to BOD"}</definedName>
    <definedName name="nat" localSheetId="8" hidden="1">{"page-1",#N/A,FALSE,"Monthly revision to BOD";"page-2",#N/A,FALSE,"Monthly revision to BOD";"page-3",#N/A,FALSE,"Monthly revision to BOD";"page-4",#N/A,FALSE,"Monthly revision to BOD"}</definedName>
    <definedName name="nat" localSheetId="0" hidden="1">{"page-1",#N/A,FALSE,"Monthly revision to BOD";"page-2",#N/A,FALSE,"Monthly revision to BOD";"page-3",#N/A,FALSE,"Monthly revision to BOD";"page-4",#N/A,FALSE,"Monthly revision to BOD"}</definedName>
    <definedName name="nat" localSheetId="11" hidden="1">{"page-1",#N/A,FALSE,"Monthly revision to BOD";"page-2",#N/A,FALSE,"Monthly revision to BOD";"page-3",#N/A,FALSE,"Monthly revision to BOD";"page-4",#N/A,FALSE,"Monthly revision to BOD"}</definedName>
    <definedName name="nat" localSheetId="5" hidden="1">{"page-1",#N/A,FALSE,"Monthly revision to BOD";"page-2",#N/A,FALSE,"Monthly revision to BOD";"page-3",#N/A,FALSE,"Monthly revision to BOD";"page-4",#N/A,FALSE,"Monthly revision to BOD"}</definedName>
    <definedName name="nat" localSheetId="7" hidden="1">{"page-1",#N/A,FALSE,"Monthly revision to BOD";"page-2",#N/A,FALSE,"Monthly revision to BOD";"page-3",#N/A,FALSE,"Monthly revision to BOD";"page-4",#N/A,FALSE,"Monthly revision to BOD"}</definedName>
    <definedName name="nat" localSheetId="1" hidden="1">{"page-1",#N/A,FALSE,"Monthly revision to BOD";"page-2",#N/A,FALSE,"Monthly revision to BOD";"page-3",#N/A,FALSE,"Monthly revision to BOD";"page-4",#N/A,FALSE,"Monthly revision to BOD"}</definedName>
    <definedName name="nat" hidden="1">{"page-1",#N/A,FALSE,"Monthly revision to BOD";"page-2",#N/A,FALSE,"Monthly revision to BOD";"page-3",#N/A,FALSE,"Monthly revision to BOD";"page-4",#N/A,FALSE,"Monthly revision to BOD"}</definedName>
    <definedName name="nat_1" localSheetId="11" hidden="1">{"page-1",#N/A,FALSE,"Monthly revision to BOD";"page-2",#N/A,FALSE,"Monthly revision to BOD";"page-3",#N/A,FALSE,"Monthly revision to BOD";"page-4",#N/A,FALSE,"Monthly revision to BOD"}</definedName>
    <definedName name="nat_1" hidden="1">{"page-1",#N/A,FALSE,"Monthly revision to BOD";"page-2",#N/A,FALSE,"Monthly revision to BOD";"page-3",#N/A,FALSE,"Monthly revision to BOD";"page-4",#N/A,FALSE,"Monthly revision to BOD"}</definedName>
    <definedName name="nat_2" localSheetId="11" hidden="1">{"page-1",#N/A,FALSE,"Monthly revision to BOD";"page-2",#N/A,FALSE,"Monthly revision to BOD";"page-3",#N/A,FALSE,"Monthly revision to BOD";"page-4",#N/A,FALSE,"Monthly revision to BOD"}</definedName>
    <definedName name="nat_2" hidden="1">{"page-1",#N/A,FALSE,"Monthly revision to BOD";"page-2",#N/A,FALSE,"Monthly revision to BOD";"page-3",#N/A,FALSE,"Monthly revision to BOD";"page-4",#N/A,FALSE,"Monthly revision to BOD"}</definedName>
    <definedName name="Nat_Fin">#REF!</definedName>
    <definedName name="Nat_Parts" localSheetId="11">#REF!</definedName>
    <definedName name="Nat_Parts">#REF!</definedName>
    <definedName name="Nat_Sales" localSheetId="11">#REF!</definedName>
    <definedName name="Nat_Sales">#REF!</definedName>
    <definedName name="nat_sales1">#REF!</definedName>
    <definedName name="navgb">#REF!</definedName>
    <definedName name="nbfj3">#REF!</definedName>
    <definedName name="nbflux">#REF!</definedName>
    <definedName name="NbJourAn">#REF!</definedName>
    <definedName name="NBKHJK">#N/A</definedName>
    <definedName name="Nbre_lignes">#REF!</definedName>
    <definedName name="nbsite">#REF!</definedName>
    <definedName name="ned" hidden="1">#REF!</definedName>
    <definedName name="neide" localSheetId="11" hidden="1">{"'Janeiro'!$A$1:$I$153"}</definedName>
    <definedName name="neide" hidden="1">{"'Janeiro'!$A$1:$I$153"}</definedName>
    <definedName name="NESCI_0799">#REF!</definedName>
    <definedName name="NET表">#N/A</definedName>
    <definedName name="new" localSheetId="11">#REF!</definedName>
    <definedName name="new" hidden="1">{"page-1",#N/A,FALSE,"Monthly revision to BOD";"page-2",#N/A,FALSE,"Monthly revision to BOD";"page-3",#N/A,FALSE,"Monthly revision to BOD";"page-4",#N/A,FALSE,"Monthly revision to BOD"}</definedName>
    <definedName name="new_pages" localSheetId="11">#REF!,#REF!</definedName>
    <definedName name="new_pages">#REF!,#REF!</definedName>
    <definedName name="Newmodellatest">#REF!</definedName>
    <definedName name="newname" localSheetId="1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_1" localSheetId="1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_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_2" localSheetId="1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_2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11" hidden="1">{"Year 1 Variance Walk Across",#N/A,FALSE,"Variance Summary";"Year 2 Variance Walk Across",#N/A,FALSE,"Variance Summary";"Year 3 Variance Walk Across",#N/A,FALSE,"Variance Summary"}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ewname2_1" localSheetId="11" hidden="1">{"Year 1 Variance Walk Across",#N/A,FALSE,"Variance Summary";"Year 2 Variance Walk Across",#N/A,FALSE,"Variance Summary";"Year 3 Variance Walk Across",#N/A,FALSE,"Variance Summary"}</definedName>
    <definedName name="newname2_1" hidden="1">{"Year 1 Variance Walk Across",#N/A,FALSE,"Variance Summary";"Year 2 Variance Walk Across",#N/A,FALSE,"Variance Summary";"Year 3 Variance Walk Across",#N/A,FALSE,"Variance Summary"}</definedName>
    <definedName name="newname2_2" localSheetId="11" hidden="1">{"Year 1 Variance Walk Across",#N/A,FALSE,"Variance Summary";"Year 2 Variance Walk Across",#N/A,FALSE,"Variance Summary";"Year 3 Variance Walk Across",#N/A,FALSE,"Variance Summary"}</definedName>
    <definedName name="newname2_2" hidden="1">{"Year 1 Variance Walk Across",#N/A,FALSE,"Variance Summary";"Year 2 Variance Walk Across",#N/A,FALSE,"Variance Summary";"Year 3 Variance Walk Across",#N/A,FALSE,"Variance Summary"}</definedName>
    <definedName name="NEWPRINT">#REF!</definedName>
    <definedName name="newwrn.All" hidden="1">{#N/A,#N/A,FALSE,"YTD033100";#N/A,#N/A,FALSE,"YTD022900";#N/A,#N/A,FALSE,"YTD013100";#N/A,#N/A,FALSE,"MTD013100";#N/A,#N/A,FALSE,"2000";#N/A,#N/A,FALSE,"1999"}</definedName>
    <definedName name="nfsy1">#REF!</definedName>
    <definedName name="nfsy2">#REF!</definedName>
    <definedName name="nfsy3">#REF!</definedName>
    <definedName name="NHTY" localSheetId="3" hidden="1">{#N/A,#N/A,FALSE,"IPEC Stair Step";#N/A,#N/A,FALSE,"Overview";#N/A,#N/A,FALSE,"Supporting Explanations"}</definedName>
    <definedName name="NHTY" localSheetId="8" hidden="1">{#N/A,#N/A,FALSE,"IPEC Stair Step";#N/A,#N/A,FALSE,"Overview";#N/A,#N/A,FALSE,"Supporting Explanations"}</definedName>
    <definedName name="NHTY" localSheetId="0" hidden="1">{#N/A,#N/A,FALSE,"IPEC Stair Step";#N/A,#N/A,FALSE,"Overview";#N/A,#N/A,FALSE,"Supporting Explanations"}</definedName>
    <definedName name="NHTY" localSheetId="11" hidden="1">{#N/A,#N/A,FALSE,"IPEC Stair Step";#N/A,#N/A,FALSE,"Overview";#N/A,#N/A,FALSE,"Supporting Explanations"}</definedName>
    <definedName name="NHTY" localSheetId="5" hidden="1">{#N/A,#N/A,FALSE,"IPEC Stair Step";#N/A,#N/A,FALSE,"Overview";#N/A,#N/A,FALSE,"Supporting Explanations"}</definedName>
    <definedName name="NHTY" localSheetId="7" hidden="1">{#N/A,#N/A,FALSE,"IPEC Stair Step";#N/A,#N/A,FALSE,"Overview";#N/A,#N/A,FALSE,"Supporting Explanations"}</definedName>
    <definedName name="NHTY" localSheetId="1" hidden="1">{#N/A,#N/A,FALSE,"IPEC Stair Step";#N/A,#N/A,FALSE,"Overview";#N/A,#N/A,FALSE,"Supporting Explanations"}</definedName>
    <definedName name="NHTY" hidden="1">{#N/A,#N/A,FALSE,"IPEC Stair Step";#N/A,#N/A,FALSE,"Overview";#N/A,#N/A,FALSE,"Supporting Explanations"}</definedName>
    <definedName name="NHUK" localSheetId="3" hidden="1">{#N/A,#N/A,FALSE,"IPEC Stair Step";#N/A,#N/A,FALSE,"Overview";#N/A,#N/A,FALSE,"Supporting Explanations"}</definedName>
    <definedName name="NHUK" localSheetId="8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HUK" localSheetId="11" hidden="1">{#N/A,#N/A,FALSE,"IPEC Stair Step";#N/A,#N/A,FALSE,"Overview";#N/A,#N/A,FALSE,"Supporting Explanations"}</definedName>
    <definedName name="NHUK" localSheetId="5" hidden="1">{#N/A,#N/A,FALSE,"IPEC Stair Step";#N/A,#N/A,FALSE,"Overview";#N/A,#N/A,FALSE,"Supporting Explanations"}</definedName>
    <definedName name="NHUK" localSheetId="7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hyu" hidden="1">{#N/A,#N/A,TRUE,"Y생산";#N/A,#N/A,TRUE,"Y판매";#N/A,#N/A,TRUE,"Y총물량";#N/A,#N/A,TRUE,"Y능력";#N/A,#N/A,TRUE,"YKD"}</definedName>
    <definedName name="Nine" localSheetId="11">#REF!</definedName>
    <definedName name="Nine">#REF!</definedName>
    <definedName name="NISSAN" hidden="1">{#N/A,#N/A,FALSE,"IPEC Stair Step";#N/A,#N/A,FALSE,"Overview";#N/A,#N/A,FALSE,"Supporting Explanations"}</definedName>
    <definedName name="NISSAN_MEXICANA_S.A._DE_C.V." localSheetId="11">#REF!</definedName>
    <definedName name="NISSAN_MEXICANA_S.A._DE_C.V.">#REF!</definedName>
    <definedName name="NISSAN_Money_Factor24">#REF!</definedName>
    <definedName name="NISSAN_Money_Factor36">#REF!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" localSheetId="3" hidden="1">{"page-1",#N/A,FALSE,"Monthly revision to BOD";"page-2",#N/A,FALSE,"Monthly revision to BOD";"page-3",#N/A,FALSE,"Monthly revision to BOD";"page-4",#N/A,FALSE,"Monthly revision to BOD"}</definedName>
    <definedName name="nji" localSheetId="8" hidden="1">{"page-1",#N/A,FALSE,"Monthly revision to BOD";"page-2",#N/A,FALSE,"Monthly revision to BOD";"page-3",#N/A,FALSE,"Monthly revision to BOD";"page-4",#N/A,FALSE,"Monthly revision to BOD"}</definedName>
    <definedName name="nji" localSheetId="0" hidden="1">{"page-1",#N/A,FALSE,"Monthly revision to BOD";"page-2",#N/A,FALSE,"Monthly revision to BOD";"page-3",#N/A,FALSE,"Monthly revision to BOD";"page-4",#N/A,FALSE,"Monthly revision to BOD"}</definedName>
    <definedName name="nji" localSheetId="11" hidden="1">{"page-1",#N/A,FALSE,"Monthly revision to BOD";"page-2",#N/A,FALSE,"Monthly revision to BOD";"page-3",#N/A,FALSE,"Monthly revision to BOD";"page-4",#N/A,FALSE,"Monthly revision to BOD"}</definedName>
    <definedName name="nji" localSheetId="5" hidden="1">{"page-1",#N/A,FALSE,"Monthly revision to BOD";"page-2",#N/A,FALSE,"Monthly revision to BOD";"page-3",#N/A,FALSE,"Monthly revision to BOD";"page-4",#N/A,FALSE,"Monthly revision to BOD"}</definedName>
    <definedName name="nji" localSheetId="7" hidden="1">{"page-1",#N/A,FALSE,"Monthly revision to BOD";"page-2",#N/A,FALSE,"Monthly revision to BOD";"page-3",#N/A,FALSE,"Monthly revision to BOD";"page-4",#N/A,FALSE,"Monthly revision to BOD"}</definedName>
    <definedName name="nji" localSheetId="1" hidden="1">{"page-1",#N/A,FALSE,"Monthly revision to BOD";"page-2",#N/A,FALSE,"Monthly revision to BOD";"page-3",#N/A,FALSE,"Monthly revision to BOD";"page-4",#N/A,FALSE,"Monthly revision to BOD"}</definedName>
    <definedName name="nji" hidden="1">{"page-1",#N/A,FALSE,"Monthly revision to BOD";"page-2",#N/A,FALSE,"Monthly revision to BOD";"page-3",#N/A,FALSE,"Monthly revision to BOD";"page-4",#N/A,FALSE,"Monthly revision to BOD"}</definedName>
    <definedName name="nji_1" localSheetId="11" hidden="1">{"page-1",#N/A,FALSE,"Monthly revision to BOD";"page-2",#N/A,FALSE,"Monthly revision to BOD";"page-3",#N/A,FALSE,"Monthly revision to BOD";"page-4",#N/A,FALSE,"Monthly revision to BOD"}</definedName>
    <definedName name="nji_1" hidden="1">{"page-1",#N/A,FALSE,"Monthly revision to BOD";"page-2",#N/A,FALSE,"Monthly revision to BOD";"page-3",#N/A,FALSE,"Monthly revision to BOD";"page-4",#N/A,FALSE,"Monthly revision to BOD"}</definedName>
    <definedName name="nji_2" localSheetId="11" hidden="1">{"page-1",#N/A,FALSE,"Monthly revision to BOD";"page-2",#N/A,FALSE,"Monthly revision to BOD";"page-3",#N/A,FALSE,"Monthly revision to BOD";"page-4",#N/A,FALSE,"Monthly revision to BOD"}</definedName>
    <definedName name="nji_2" hidden="1">{"page-1",#N/A,FALSE,"Monthly revision to BOD";"page-2",#N/A,FALSE,"Monthly revision to BOD";"page-3",#N/A,FALSE,"Monthly revision to BOD";"page-4",#N/A,FALSE,"Monthly revision to BOD"}</definedName>
    <definedName name="njii" localSheetId="11" hidden="1">{"page-1",#N/A,FALSE,"Monthly revision to BOD";"page-2",#N/A,FALSE,"Monthly revision to BOD";"page-3",#N/A,FALSE,"Monthly revision to BOD";"page-4",#N/A,FALSE,"Monthly revision to BOD"}</definedName>
    <definedName name="njii" hidden="1">{"page-1",#N/A,FALSE,"Monthly revision to BOD";"page-2",#N/A,FALSE,"Monthly revision to BOD";"page-3",#N/A,FALSE,"Monthly revision to BOD";"page-4",#N/A,FALSE,"Monthly revision to BOD"}</definedName>
    <definedName name="njii_1" localSheetId="11" hidden="1">{"page-1",#N/A,FALSE,"Monthly revision to BOD";"page-2",#N/A,FALSE,"Monthly revision to BOD";"page-3",#N/A,FALSE,"Monthly revision to BOD";"page-4",#N/A,FALSE,"Monthly revision to BOD"}</definedName>
    <definedName name="njii_1" hidden="1">{"page-1",#N/A,FALSE,"Monthly revision to BOD";"page-2",#N/A,FALSE,"Monthly revision to BOD";"page-3",#N/A,FALSE,"Monthly revision to BOD";"page-4",#N/A,FALSE,"Monthly revision to BOD"}</definedName>
    <definedName name="njii_2" localSheetId="11" hidden="1">{"page-1",#N/A,FALSE,"Monthly revision to BOD";"page-2",#N/A,FALSE,"Monthly revision to BOD";"page-3",#N/A,FALSE,"Monthly revision to BOD";"page-4",#N/A,FALSE,"Monthly revision to BOD"}</definedName>
    <definedName name="njii_2" hidden="1">{"page-1",#N/A,FALSE,"Monthly revision to BOD";"page-2",#N/A,FALSE,"Monthly revision to BOD";"page-3",#N/A,FALSE,"Monthly revision to BOD";"page-4",#N/A,FALSE,"Monthly revision to BOD"}</definedName>
    <definedName name="NJIO" localSheetId="3" hidden="1">{#N/A,#N/A,FALSE,"IPEC Stair Step";#N/A,#N/A,FALSE,"Overview";#N/A,#N/A,FALSE,"Supporting Explanations"}</definedName>
    <definedName name="NJIO" localSheetId="8" hidden="1">{#N/A,#N/A,FALSE,"IPEC Stair Step";#N/A,#N/A,FALSE,"Overview";#N/A,#N/A,FALSE,"Supporting Explanations"}</definedName>
    <definedName name="NJIO" localSheetId="0" hidden="1">{#N/A,#N/A,FALSE,"IPEC Stair Step";#N/A,#N/A,FALSE,"Overview";#N/A,#N/A,FALSE,"Supporting Explanations"}</definedName>
    <definedName name="NJIO" localSheetId="11" hidden="1">{#N/A,#N/A,FALSE,"IPEC Stair Step";#N/A,#N/A,FALSE,"Overview";#N/A,#N/A,FALSE,"Supporting Explanations"}</definedName>
    <definedName name="NJIO" localSheetId="5" hidden="1">{#N/A,#N/A,FALSE,"IPEC Stair Step";#N/A,#N/A,FALSE,"Overview";#N/A,#N/A,FALSE,"Supporting Explanations"}</definedName>
    <definedName name="NJIO" localSheetId="7" hidden="1">{#N/A,#N/A,FALSE,"IPEC Stair Step";#N/A,#N/A,FALSE,"Overview";#N/A,#N/A,FALSE,"Supporting Explanations"}</definedName>
    <definedName name="NJIO" localSheetId="1" hidden="1">{#N/A,#N/A,FALSE,"IPEC Stair Step";#N/A,#N/A,FALSE,"Overview";#N/A,#N/A,FALSE,"Supporting Explanations"}</definedName>
    <definedName name="NJIO" hidden="1">{#N/A,#N/A,FALSE,"IPEC Stair Step";#N/A,#N/A,FALSE,"Overview";#N/A,#N/A,FALSE,"Supporting Explanations"}</definedName>
    <definedName name="NJKL" localSheetId="3" hidden="1">{#N/A,#N/A,FALSE,"IPEC Stair Step";#N/A,#N/A,FALSE,"Overview";#N/A,#N/A,FALSE,"Supporting Explanations"}</definedName>
    <definedName name="NJKL" localSheetId="8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KL" localSheetId="11" hidden="1">{#N/A,#N/A,FALSE,"IPEC Stair Step";#N/A,#N/A,FALSE,"Overview";#N/A,#N/A,FALSE,"Supporting Explanations"}</definedName>
    <definedName name="NJKL" localSheetId="5" hidden="1">{#N/A,#N/A,FALSE,"IPEC Stair Step";#N/A,#N/A,FALSE,"Overview";#N/A,#N/A,FALSE,"Supporting Explanations"}</definedName>
    <definedName name="NJKL" localSheetId="7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localSheetId="3" hidden="1">{#N/A,#N/A,FALSE,"IPEC Stair Step";#N/A,#N/A,FALSE,"Overview";#N/A,#N/A,FALSE,"Supporting Explanations"}</definedName>
    <definedName name="NJUK" localSheetId="8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JUK" localSheetId="11" hidden="1">{#N/A,#N/A,FALSE,"IPEC Stair Step";#N/A,#N/A,FALSE,"Overview";#N/A,#N/A,FALSE,"Supporting Explanations"}</definedName>
    <definedName name="NJUK" localSheetId="5" hidden="1">{#N/A,#N/A,FALSE,"IPEC Stair Step";#N/A,#N/A,FALSE,"Overview";#N/A,#N/A,FALSE,"Supporting Explanations"}</definedName>
    <definedName name="NJUK" localSheetId="7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KOP" localSheetId="11">#REF!</definedName>
    <definedName name="NKOP">#REF!</definedName>
    <definedName name="nm" hidden="1">{"RES-2002",#N/A,FALSE,"BL2000";"A1-2002",#N/A,FALSE,"BL2000";"A2-2002",#N/A,FALSE,"BL2000"}</definedName>
    <definedName name="NMC" localSheetId="11">#REF!</definedName>
    <definedName name="NMC">#REF!</definedName>
    <definedName name="nmc_altima_1">#REF!</definedName>
    <definedName name="nmc_HF_NMM_1">#REF!</definedName>
    <definedName name="nmc_HF_NMX_1">#REF!</definedName>
    <definedName name="nmc_quest_1">#REF!</definedName>
    <definedName name="nmc_QV_1">#REF!</definedName>
    <definedName name="nmc_QW_1">#REF!</definedName>
    <definedName name="nmc_Trck_1">#REF!</definedName>
    <definedName name="nmc_ZQ_1">#REF!</definedName>
    <definedName name="NMCASN">#REF!</definedName>
    <definedName name="NMEG.4.10">#REF!</definedName>
    <definedName name="NMEG7.10">#REF!</definedName>
    <definedName name="NMJ" localSheetId="3" hidden="1">{"RES-2002",#N/A,FALSE,"BL2000";"A1-2002",#N/A,FALSE,"BL2000";"A2-2002",#N/A,FALSE,"BL2000"}</definedName>
    <definedName name="NMJ" localSheetId="8" hidden="1">{"RES-2002",#N/A,FALSE,"BL2000";"A1-2002",#N/A,FALSE,"BL2000";"A2-2002",#N/A,FALSE,"BL2000"}</definedName>
    <definedName name="NMJ" localSheetId="0" hidden="1">{"RES-2002",#N/A,FALSE,"BL2000";"A1-2002",#N/A,FALSE,"BL2000";"A2-2002",#N/A,FALSE,"BL2000"}</definedName>
    <definedName name="NMJ" localSheetId="11" hidden="1">{"RES-2002",#N/A,FALSE,"BL2000";"A1-2002",#N/A,FALSE,"BL2000";"A2-2002",#N/A,FALSE,"BL2000"}</definedName>
    <definedName name="NMJ" localSheetId="5" hidden="1">{"RES-2002",#N/A,FALSE,"BL2000";"A1-2002",#N/A,FALSE,"BL2000";"A2-2002",#N/A,FALSE,"BL2000"}</definedName>
    <definedName name="NMJ" localSheetId="7" hidden="1">{"RES-2002",#N/A,FALSE,"BL2000";"A1-2002",#N/A,FALSE,"BL2000";"A2-2002",#N/A,FALSE,"BL2000"}</definedName>
    <definedName name="NMJ" localSheetId="1" hidden="1">{"RES-2002",#N/A,FALSE,"BL2000";"A1-2002",#N/A,FALSE,"BL2000";"A2-2002",#N/A,FALSE,"BL2000"}</definedName>
    <definedName name="NMJ" hidden="1">{"RES-2002",#N/A,FALSE,"BL2000";"A1-2002",#N/A,FALSE,"BL2000";"A2-2002",#N/A,FALSE,"BL2000"}</definedName>
    <definedName name="NMK" localSheetId="3" hidden="1">{#N/A,#N/A,FALSE,"IPEC Stair Step";#N/A,#N/A,FALSE,"Overview";#N/A,#N/A,FALSE,"Supporting Explanations"}</definedName>
    <definedName name="NMK" localSheetId="8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" localSheetId="11" hidden="1">{#N/A,#N/A,FALSE,"IPEC Stair Step";#N/A,#N/A,FALSE,"Overview";#N/A,#N/A,FALSE,"Supporting Explanations"}</definedName>
    <definedName name="NMK" localSheetId="5" hidden="1">{#N/A,#N/A,FALSE,"IPEC Stair Step";#N/A,#N/A,FALSE,"Overview";#N/A,#N/A,FALSE,"Supporting Explanations"}</definedName>
    <definedName name="NMK" localSheetId="7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localSheetId="3" hidden="1">{#N/A,#N/A,FALSE,"IPEC Stair Step";#N/A,#N/A,FALSE,"Overview";#N/A,#N/A,FALSE,"Supporting Explanations"}</definedName>
    <definedName name="NMKO" localSheetId="8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KO" localSheetId="11" hidden="1">{#N/A,#N/A,FALSE,"IPEC Stair Step";#N/A,#N/A,FALSE,"Overview";#N/A,#N/A,FALSE,"Supporting Explanations"}</definedName>
    <definedName name="NMKO" localSheetId="5" hidden="1">{#N/A,#N/A,FALSE,"IPEC Stair Step";#N/A,#N/A,FALSE,"Overview";#N/A,#N/A,FALSE,"Supporting Explanations"}</definedName>
    <definedName name="NMKO" localSheetId="7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" hidden="1">{"'Sheet2'!$A$73:$A$74"}</definedName>
    <definedName name="NMMC_share">#REF!</definedName>
    <definedName name="NMMK" localSheetId="3" hidden="1">{#N/A,#N/A,FALSE,"IPEC Stair Step";#N/A,#N/A,FALSE,"Overview";#N/A,#N/A,FALSE,"Supporting Explanations"}</definedName>
    <definedName name="NMMK" localSheetId="8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MK" localSheetId="11" hidden="1">{#N/A,#N/A,FALSE,"IPEC Stair Step";#N/A,#N/A,FALSE,"Overview";#N/A,#N/A,FALSE,"Supporting Explanations"}</definedName>
    <definedName name="NMMK" localSheetId="5" hidden="1">{#N/A,#N/A,FALSE,"IPEC Stair Step";#N/A,#N/A,FALSE,"Overview";#N/A,#N/A,FALSE,"Supporting Explanations"}</definedName>
    <definedName name="NMMK" localSheetId="7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MM" hidden="1">{"PT2000",#N/A,FALSE,"BL2000"}</definedName>
    <definedName name="NMNM" localSheetId="3" hidden="1">{#N/A,#N/A,FALSE,"IPEC Stair Step";#N/A,#N/A,FALSE,"Overview";#N/A,#N/A,FALSE,"Supporting Explanations"}</definedName>
    <definedName name="NMNM" localSheetId="8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NMNM" localSheetId="11" hidden="1">{#N/A,#N/A,FALSE,"IPEC Stair Step";#N/A,#N/A,FALSE,"Overview";#N/A,#N/A,FALSE,"Supporting Explanations"}</definedName>
    <definedName name="NMNM" localSheetId="5" hidden="1">{#N/A,#N/A,FALSE,"IPEC Stair Step";#N/A,#N/A,FALSE,"Overview";#N/A,#N/A,FALSE,"Supporting Explanations"}</definedName>
    <definedName name="NMNM" localSheetId="7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nmuk" hidden="1">{"Comparisons",#N/A,FALSE,"CAP SPEND SUM"}</definedName>
    <definedName name="NMUKAGO" localSheetId="11">#REF!</definedName>
    <definedName name="NMUKAGO">#REF!</definedName>
    <definedName name="NMUKBP1" localSheetId="11">#REF!</definedName>
    <definedName name="NMUKBP1">#REF!</definedName>
    <definedName name="NMUKDIC" localSheetId="11">#REF!</definedName>
    <definedName name="NMUKDIC">#REF!</definedName>
    <definedName name="NMUKLF" localSheetId="11">#REF!</definedName>
    <definedName name="NMUKLF">#REF!</definedName>
    <definedName name="NMX_share">#REF!</definedName>
    <definedName name="nn">#REF!</definedName>
    <definedName name="NNA" localSheetId="3" hidden="1">{#N/A,#N/A,FALSE,"IPEC Stair Step";#N/A,#N/A,FALSE,"Overview";#N/A,#N/A,FALSE,"Supporting Explanations"}</definedName>
    <definedName name="NNA" localSheetId="8" hidden="1">{#N/A,#N/A,FALSE,"IPEC Stair Step";#N/A,#N/A,FALSE,"Overview";#N/A,#N/A,FALSE,"Supporting Explanations"}</definedName>
    <definedName name="NNA" localSheetId="0" hidden="1">{#N/A,#N/A,FALSE,"IPEC Stair Step";#N/A,#N/A,FALSE,"Overview";#N/A,#N/A,FALSE,"Supporting Explanations"}</definedName>
    <definedName name="NNA" localSheetId="11" hidden="1">{#N/A,#N/A,FALSE,"IPEC Stair Step";#N/A,#N/A,FALSE,"Overview";#N/A,#N/A,FALSE,"Supporting Explanations"}</definedName>
    <definedName name="NNA" localSheetId="5" hidden="1">{#N/A,#N/A,FALSE,"IPEC Stair Step";#N/A,#N/A,FALSE,"Overview";#N/A,#N/A,FALSE,"Supporting Explanations"}</definedName>
    <definedName name="NNA" localSheetId="7" hidden="1">{#N/A,#N/A,FALSE,"IPEC Stair Step";#N/A,#N/A,FALSE,"Overview";#N/A,#N/A,FALSE,"Supporting Explanations"}</definedName>
    <definedName name="NNA" localSheetId="1" hidden="1">{#N/A,#N/A,FALSE,"IPEC Stair Step";#N/A,#N/A,FALSE,"Overview";#N/A,#N/A,FALSE,"Supporting Explanations"}</definedName>
    <definedName name="NNA" hidden="1">{#N/A,#N/A,FALSE,"IPEC Stair Step";#N/A,#N/A,FALSE,"Overview";#N/A,#N/A,FALSE,"Supporting Explanations"}</definedName>
    <definedName name="nna_1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nna_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nna_2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nna_2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nnapi6" hidden="1">{#N/A,#N/A,FALSE,"IPEC Stair Step";#N/A,#N/A,FALSE,"Overview";#N/A,#N/A,FALSE,"Supporting Explanations"}</definedName>
    <definedName name="NNAPIC" localSheetId="3" hidden="1">{#N/A,#N/A,FALSE,"IPEC Stair Step";#N/A,#N/A,FALSE,"Overview";#N/A,#N/A,FALSE,"Supporting Explanations"}</definedName>
    <definedName name="NNAPIC" localSheetId="8" hidden="1">{#N/A,#N/A,FALSE,"IPEC Stair Step";#N/A,#N/A,FALSE,"Overview";#N/A,#N/A,FALSE,"Supporting Explanations"}</definedName>
    <definedName name="NNAPIC" localSheetId="0" hidden="1">{#N/A,#N/A,FALSE,"IPEC Stair Step";#N/A,#N/A,FALSE,"Overview";#N/A,#N/A,FALSE,"Supporting Explanations"}</definedName>
    <definedName name="NNAPIC" localSheetId="11" hidden="1">{#N/A,#N/A,FALSE,"IPEC Stair Step";#N/A,#N/A,FALSE,"Overview";#N/A,#N/A,FALSE,"Supporting Explanations"}</definedName>
    <definedName name="NNAPIC" localSheetId="5" hidden="1">{#N/A,#N/A,FALSE,"IPEC Stair Step";#N/A,#N/A,FALSE,"Overview";#N/A,#N/A,FALSE,"Supporting Explanations"}</definedName>
    <definedName name="NNAPIC" localSheetId="7" hidden="1">{#N/A,#N/A,FALSE,"IPEC Stair Step";#N/A,#N/A,FALSE,"Overview";#N/A,#N/A,FALSE,"Supporting Explanations"}</definedName>
    <definedName name="NNAPIC" localSheetId="1" hidden="1">{#N/A,#N/A,FALSE,"IPEC Stair Step";#N/A,#N/A,FALSE,"Overview";#N/A,#N/A,FALSE,"Supporting Explanations"}</definedName>
    <definedName name="NNAPIC" hidden="1">{#N/A,#N/A,FALSE,"IPEC Stair Step";#N/A,#N/A,FALSE,"Overview";#N/A,#N/A,FALSE,"Supporting Explanations"}</definedName>
    <definedName name="NNAPIC6" localSheetId="3" hidden="1">{#N/A,#N/A,FALSE,"IPEC Stair Step";#N/A,#N/A,FALSE,"Overview";#N/A,#N/A,FALSE,"Supporting Explanations"}</definedName>
    <definedName name="NNAPIC6" localSheetId="8" hidden="1">{#N/A,#N/A,FALSE,"IPEC Stair Step";#N/A,#N/A,FALSE,"Overview";#N/A,#N/A,FALSE,"Supporting Explanations"}</definedName>
    <definedName name="NNAPIC6" localSheetId="0" hidden="1">{#N/A,#N/A,FALSE,"IPEC Stair Step";#N/A,#N/A,FALSE,"Overview";#N/A,#N/A,FALSE,"Supporting Explanations"}</definedName>
    <definedName name="NNAPIC6" localSheetId="11" hidden="1">{#N/A,#N/A,FALSE,"IPEC Stair Step";#N/A,#N/A,FALSE,"Overview";#N/A,#N/A,FALSE,"Supporting Explanations"}</definedName>
    <definedName name="NNAPIC6" localSheetId="5" hidden="1">{#N/A,#N/A,FALSE,"IPEC Stair Step";#N/A,#N/A,FALSE,"Overview";#N/A,#N/A,FALSE,"Supporting Explanations"}</definedName>
    <definedName name="NNAPIC6" localSheetId="7" hidden="1">{#N/A,#N/A,FALSE,"IPEC Stair Step";#N/A,#N/A,FALSE,"Overview";#N/A,#N/A,FALSE,"Supporting Explanations"}</definedName>
    <definedName name="NNAPIC6" localSheetId="1" hidden="1">{#N/A,#N/A,FALSE,"IPEC Stair Step";#N/A,#N/A,FALSE,"Overview";#N/A,#N/A,FALSE,"Supporting Explanations"}</definedName>
    <definedName name="NNAPIC6" hidden="1">{#N/A,#N/A,FALSE,"IPEC Stair Step";#N/A,#N/A,FALSE,"Overview";#N/A,#N/A,FALSE,"Supporting Explanations"}</definedName>
    <definedName name="NNN">#N/A</definedName>
    <definedName name="NNNN">#REF!</definedName>
    <definedName name="nnnnnnnn" hidden="1">{#N/A,#N/A,FALSE,"IPEC Stair Step";#N/A,#N/A,FALSE,"Overview";#N/A,#N/A,FALSE,"Supporting Explanations"}</definedName>
    <definedName name="NNNNNNNNNNNNNN" localSheetId="11">#REF!</definedName>
    <definedName name="NNNNNNNNNNNNNN">#REF!</definedName>
    <definedName name="NO1検討版" localSheetId="9">#REF!</definedName>
    <definedName name="NO1検討版" localSheetId="11">[0]!cmd_Print_Click</definedName>
    <definedName name="NO1検討版">#REF!</definedName>
    <definedName name="No4範囲混流">#REF!</definedName>
    <definedName name="Noff">#REF!</definedName>
    <definedName name="NomAnneeA1">#REF!</definedName>
    <definedName name="NomCpM">#REF!</definedName>
    <definedName name="Not_Allocated">#REF!</definedName>
    <definedName name="NOV">#REF!</definedName>
    <definedName name="november">#REF!</definedName>
    <definedName name="NPESシート作成" localSheetId="9">#REF!</definedName>
    <definedName name="NPESシート作成">#REF!</definedName>
    <definedName name="NPES計算" localSheetId="9">#REF!</definedName>
    <definedName name="NPES計算">#REF!</definedName>
    <definedName name="NQ">#N/A</definedName>
    <definedName name="NRMC未發包" hidden="1">{"Ana1",#N/A,FALSE,"AnalisisA";"Ana2",#N/A,FALSE,"AnalisisA";"Ana3",#N/A,FALSE,"AnalisisA"}</definedName>
    <definedName name="NRMC未發包20項" hidden="1">{"RES-2002",#N/A,FALSE,"BL2000";"A1-2002",#N/A,FALSE,"BL2000";"A2-2002",#N/A,FALSE,"BL2000"}</definedName>
    <definedName name="NS" localSheetId="11" hidden="1">{"COMJPN2000",#N/A,FALSE,"BL2000"}</definedName>
    <definedName name="NS" hidden="1">{"COMJPN2000",#N/A,FALSE,"BL2000"}</definedName>
    <definedName name="NSIO" hidden="1">{"Capital Spending",#N/A,FALSE,"CAP SPEND SUM"}</definedName>
    <definedName name="NSPIC" hidden="1">#N/A</definedName>
    <definedName name="NSYTD" hidden="1">#N/A</definedName>
    <definedName name="NUEVO" hidden="1">{"'Sheet2'!$A$73:$A$74"}</definedName>
    <definedName name="nv" hidden="1">{"SUM GER",#N/A,FALSE,"SUM GER";"SUM FRA",#N/A,FALSE,"SUM FRA";"SUM ITA",#N/A,FALSE,"SUM ITA";"SUM SPA",#N/A,FALSE,"SUM SPA";"SUM EGB",#N/A,FALSE,"SUM EGB";"SUM IND",#N/A,FALSE,"SUM IND"}</definedName>
    <definedName name="NyuryokuForm_Load">#N/A</definedName>
    <definedName name="o">#N/A</definedName>
    <definedName name="ocs" hidden="1">#REF!</definedName>
    <definedName name="ocsq3" hidden="1">#REF!</definedName>
    <definedName name="OCT">#REF!</definedName>
    <definedName name="october">#REF!</definedName>
    <definedName name="OEM" localSheetId="11">#N/A</definedName>
    <definedName name="OEM">#REF!</definedName>
    <definedName name="OfficeVersion" localSheetId="11">#REF!</definedName>
    <definedName name="OfficeVersion">#REF!</definedName>
    <definedName name="offset_KEY">#REF!</definedName>
    <definedName name="oiu" hidden="1">#REF!</definedName>
    <definedName name="oiuoiuoui" hidden="1">#REF!</definedName>
    <definedName name="oiuy" localSheetId="11" hidden="1">{#N/A,#N/A,FALSE,"IPEC Stair Step";#N/A,#N/A,FALSE,"Overview";#N/A,#N/A,FALSE,"Supporting Explanations"}</definedName>
    <definedName name="oiuy" hidden="1">{#N/A,#N/A,FALSE,"IPEC Stair Step";#N/A,#N/A,FALSE,"Overview";#N/A,#N/A,FALSE,"Supporting Explanations"}</definedName>
    <definedName name="ok" hidden="1">#REF!</definedName>
    <definedName name="olkjh" hidden="1">{"RES-2000",#N/A,FALSE,"BL2000";"A1-2000",#N/A,FALSE,"BL2000";"A2-2000",#N/A,FALSE,"BL2000"}</definedName>
    <definedName name="One">#REF!</definedName>
    <definedName name="onnn" hidden="1">{"NissanDetail",#N/A,FALSE,"1096NNA";"InfinitiDetail",#N/A,FALSE,"1096NNA";"PartsServDetail",#N/A,FALSE,"1096NNA";"VehicleOpsDetail",#N/A,FALSE,"1096NNA";"OtherexpDetail",#N/A,FALSE,"1096NNA"}</definedName>
    <definedName name="OnTargetVariableBonus1" localSheetId="11">#REF!</definedName>
    <definedName name="OnTargetVariableBonus1">#REF!</definedName>
    <definedName name="oo">#REF!</definedName>
    <definedName name="oo_1" localSheetId="11" hidden="1">{"'国別小売台数'!$A$3:$X$55"}</definedName>
    <definedName name="oo_1" hidden="1">{"'国別小売台数'!$A$3:$X$55"}</definedName>
    <definedName name="oo_2" localSheetId="11" hidden="1">{"'国別小売台数'!$A$3:$X$55"}</definedName>
    <definedName name="oo_2" hidden="1">{"'国別小売台数'!$A$3:$X$55"}</definedName>
    <definedName name="oool" hidden="1">{"COMJPN2000",#N/A,FALSE,"BL2000"}</definedName>
    <definedName name="op.lse.residual.percent">#REF!</definedName>
    <definedName name="opi" hidden="1">{"RES-2000",#N/A,FALSE,"BL2000";"A1-2000",#N/A,FALSE,"BL2000";"A2-2000",#N/A,FALSE,"BL2000"}</definedName>
    <definedName name="OPPP" hidden="1">{"RES-2002",#N/A,FALSE,"BL2000";"A1-2002",#N/A,FALSE,"BL2000";"A2-2002",#N/A,FALSE,"BL2000"}</definedName>
    <definedName name="OPPPK" localSheetId="11" hidden="1">{"SUM GER",#N/A,FALSE,"SUM GER";"SUM FRA",#N/A,FALSE,"SUM FRA";"SUM ITA",#N/A,FALSE,"SUM ITA";"SUM SPA",#N/A,FALSE,"SUM SPA";"SUM EGB",#N/A,FALSE,"SUM EGB";"SUM IND",#N/A,FALSE,"SUM IND"}</definedName>
    <definedName name="OPPPK" hidden="1">{"SUM GER",#N/A,FALSE,"SUM GER";"SUM FRA",#N/A,FALSE,"SUM FRA";"SUM ITA",#N/A,FALSE,"SUM ITA";"SUM SPA",#N/A,FALSE,"SUM SPA";"SUM EGB",#N/A,FALSE,"SUM EGB";"SUM IND",#N/A,FALSE,"SUM IND"}</definedName>
    <definedName name="OPT_PACKAGES" localSheetId="11">#REF!</definedName>
    <definedName name="OPT_PACKAGES">#REF!</definedName>
    <definedName name="OPTS">#REF!</definedName>
    <definedName name="Order2" hidden="1">1</definedName>
    <definedName name="ORG" localSheetId="11">#REF!</definedName>
    <definedName name="ORG">#REF!</definedName>
    <definedName name="org." localSheetId="11" hidden="1">{#N/A,#N/A,FALSE,"IPEC Stair Step";#N/A,#N/A,FALSE,"Overview";#N/A,#N/A,FALSE,"Supporting Explanations"}</definedName>
    <definedName name="org." hidden="1">{#N/A,#N/A,FALSE,"IPEC Stair Step";#N/A,#N/A,FALSE,"Overview";#N/A,#N/A,FALSE,"Supporting Explanations"}</definedName>
    <definedName name="Org_Chart_Picture" localSheetId="11">#REF!</definedName>
    <definedName name="Org_Chart_Picture">#REF!</definedName>
    <definedName name="ORG_TYPE">#REF!</definedName>
    <definedName name="os">#REF!</definedName>
    <definedName name="oss">#N/A</definedName>
    <definedName name="Other" localSheetId="11">#REF!</definedName>
    <definedName name="Other">#REF!</definedName>
    <definedName name="Other_Adjustment">#REF!</definedName>
    <definedName name="Other_Adjustment_GOM">#REF!</definedName>
    <definedName name="Other_Adjustment_Group">#REF!</definedName>
    <definedName name="Other_Adjustment_Indy">#REF!</definedName>
    <definedName name="Other_CMP">#REF!</definedName>
    <definedName name="OTROS">#REF!</definedName>
    <definedName name="OTROS_IMP">#REF!</definedName>
    <definedName name="Output">#REF!</definedName>
    <definedName name="OutputCell">#REF!</definedName>
    <definedName name="OutputScreen">#REF!</definedName>
    <definedName name="Owner">#REF!</definedName>
    <definedName name="p">#N/A</definedName>
    <definedName name="P_1" localSheetId="11">#REF!</definedName>
    <definedName name="P_1">#REF!</definedName>
    <definedName name="P_2">#REF!</definedName>
    <definedName name="P_3">#REF!</definedName>
    <definedName name="P_4">#REF!</definedName>
    <definedName name="P_A1">#REF!</definedName>
    <definedName name="P_A2">#REF!</definedName>
    <definedName name="P_A4">#REF!</definedName>
    <definedName name="P_C">#REF!</definedName>
    <definedName name="P_IMｸﾞﾗﾌ">#REF!</definedName>
    <definedName name="P_M">#REF!</definedName>
    <definedName name="P_N">#REF!</definedName>
    <definedName name="P_NAME">#REF!</definedName>
    <definedName name="P_NO.">#REF!</definedName>
    <definedName name="P_P">#REF!</definedName>
    <definedName name="P_S">#REF!</definedName>
    <definedName name="P_Z">#REF!</definedName>
    <definedName name="p61a" localSheetId="11" hidden="1">{"Comparisons",#N/A,FALSE,"CAP SPEND SUM"}</definedName>
    <definedName name="p61a" hidden="1">{"Comparisons",#N/A,FALSE,"CAP SPEND SUM"}</definedName>
    <definedName name="P6改" localSheetId="11" hidden="1">{"SUM ALL YR",#N/A,FALSE,"SUM ALL YR";"sum01",#N/A,FALSE,"SUM 01";"sumM2",#N/A,FALSE,"SUM M2";"sum02",#N/A,FALSE,"SUM 02";"sum03",#N/A,FALSE,"SUM 03";"sum04",#N/A,FALSE,"SUM 04";"sum05",#N/A,FALSE,"SUM 05"}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OST">#REF!</definedName>
    <definedName name="PAGE1" localSheetId="11">#REF!</definedName>
    <definedName name="PAGE1">#REF!</definedName>
    <definedName name="Page11" localSheetId="3" hidden="1">#REF!</definedName>
    <definedName name="Page11" localSheetId="0" hidden="1">#REF!</definedName>
    <definedName name="Page11" localSheetId="5" hidden="1">#REF!</definedName>
    <definedName name="Page11" localSheetId="7" hidden="1">#REF!</definedName>
    <definedName name="Page11" localSheetId="1" hidden="1">#REF!</definedName>
    <definedName name="Page11" hidden="1">#REF!</definedName>
    <definedName name="PAGE2">#REF!</definedName>
    <definedName name="PAGE3" localSheetId="11">#N/A</definedName>
    <definedName name="PAGE3">#REF!</definedName>
    <definedName name="PAGE4" localSheetId="11">#REF!</definedName>
    <definedName name="PAGE4">#REF!</definedName>
    <definedName name="PAGE5">#REF!</definedName>
    <definedName name="PAGE6">#REF!</definedName>
    <definedName name="PAGEC">#REF!</definedName>
    <definedName name="PAGEC1">#REF!</definedName>
    <definedName name="PAINT">#REF!</definedName>
    <definedName name="PAINT_SHOP">#REF!</definedName>
    <definedName name="PARITES">#REF!</definedName>
    <definedName name="PART_NAME">#REF!</definedName>
    <definedName name="Parts">#REF!</definedName>
    <definedName name="PartsCode">#REF!</definedName>
    <definedName name="paste" localSheetId="11">#REF!</definedName>
    <definedName name="paste">#REF!</definedName>
    <definedName name="PAT">#REF!</definedName>
    <definedName name="PATEXT" localSheetId="11">#REF!</definedName>
    <definedName name="PATEXT">#REF!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ayment_24" localSheetId="11">#REF!</definedName>
    <definedName name="Payment_24">#REF!</definedName>
    <definedName name="Payment_36">#REF!</definedName>
    <definedName name="Pays" localSheetId="11">#REF!</definedName>
    <definedName name="Pays">#REF!</definedName>
    <definedName name="PAZ">#REF!</definedName>
    <definedName name="pazar">#REF!</definedName>
    <definedName name="PC">#REF!</definedName>
    <definedName name="PC_Mois_Risk">#REF!</definedName>
    <definedName name="PC_Tri_Risk">#REF!</definedName>
    <definedName name="PCLCV_Mois_Risk">#REF!</definedName>
    <definedName name="PCLCV_Tri_Risk">#REF!</definedName>
    <definedName name="PDSPEC">#REF!</definedName>
    <definedName name="PenRate">#REF!</definedName>
    <definedName name="PenUnits">#REF!</definedName>
    <definedName name="Percent_Retail">#REF!</definedName>
    <definedName name="Perf_Charts">#REF!</definedName>
    <definedName name="Period">#REF!</definedName>
    <definedName name="PERIOD1">#REF!</definedName>
    <definedName name="permutation_mtrx">#REF!</definedName>
    <definedName name="PERNSAL" hidden="1">{#N/A,#N/A,FALSE,"IPEC Stair Step";#N/A,#N/A,FALSE,"Overview";#N/A,#N/A,FALSE,"Supporting Explanations"}</definedName>
    <definedName name="perront" hidden="1">{#N/A,#N/A,FALSE,"IPEC Stair Step";#N/A,#N/A,FALSE,"Overview";#N/A,#N/A,FALSE,"Supporting Explanations"}</definedName>
    <definedName name="PERS">#REF!</definedName>
    <definedName name="PERSONAL">#REF!</definedName>
    <definedName name="PERSONNEL">#REF!</definedName>
    <definedName name="PESODOLLAR">#REF!</definedName>
    <definedName name="ph">#REF!</definedName>
    <definedName name="PH단계별" hidden="1">{#N/A,#N/A,TRUE,"일정"}</definedName>
    <definedName name="PID目次">#REF!</definedName>
    <definedName name="PIER" hidden="1">{"'Sheet2'!$A$73:$A$74"}</definedName>
    <definedName name="PJ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pl" hidden="1">{#N/A,#N/A,FALSE,"IPEC Stair Step";#N/A,#N/A,FALSE,"Overview";#N/A,#N/A,FALSE,"Supporting Explanations"}</definedName>
    <definedName name="PL_Data">#REF!</definedName>
    <definedName name="PL_scenario">#REF!</definedName>
    <definedName name="Plan">#REF!</definedName>
    <definedName name="Planning">#REF!</definedName>
    <definedName name="Planning2">#REF!</definedName>
    <definedName name="PLANT_ENGINEERING">#REF!</definedName>
    <definedName name="PlanVta">#REF!</definedName>
    <definedName name="PLASTICS">#REF!</definedName>
    <definedName name="PLAZA" localSheetId="3" hidden="1">{"SEPTEMBER PRINT",#N/A,FALSE,"INV_BKDN";"SEPTEMBER PRINT",#N/A,FALSE,"INV_BKDN"}</definedName>
    <definedName name="PLAZA" localSheetId="8" hidden="1">{"SEPTEMBER PRINT",#N/A,FALSE,"INV_BKDN";"SEPTEMBER PRINT",#N/A,FALSE,"INV_BKDN"}</definedName>
    <definedName name="PLAZA" localSheetId="0" hidden="1">{"SEPTEMBER PRINT",#N/A,FALSE,"INV_BKDN";"SEPTEMBER PRINT",#N/A,FALSE,"INV_BKDN"}</definedName>
    <definedName name="PLAZA" localSheetId="11" hidden="1">{"SEPTEMBER PRINT",#N/A,FALSE,"INV_BKDN";"SEPTEMBER PRINT",#N/A,FALSE,"INV_BKDN"}</definedName>
    <definedName name="PLAZA" localSheetId="5" hidden="1">{"SEPTEMBER PRINT",#N/A,FALSE,"INV_BKDN";"SEPTEMBER PRINT",#N/A,FALSE,"INV_BKDN"}</definedName>
    <definedName name="PLAZA" localSheetId="7" hidden="1">{"SEPTEMBER PRINT",#N/A,FALSE,"INV_BKDN";"SEPTEMBER PRINT",#N/A,FALSE,"INV_BKDN"}</definedName>
    <definedName name="PLAZA" localSheetId="1" hidden="1">{"SEPTEMBER PRINT",#N/A,FALSE,"INV_BKDN";"SEPTEMBER PRINT",#N/A,FALSE,"INV_BKDN"}</definedName>
    <definedName name="PLAZA" hidden="1">{"SEPTEMBER PRINT",#N/A,FALSE,"INV_BKDN";"SEPTEMBER PRINT",#N/A,FALSE,"INV_BKDN"}</definedName>
    <definedName name="plo" hidden="1">255</definedName>
    <definedName name="plus" localSheetId="11">#N/A</definedName>
    <definedName name="plus">#REF!</definedName>
    <definedName name="PMF_24">#REF!</definedName>
    <definedName name="PMF_36">#REF!</definedName>
    <definedName name="PMot">#REF!</definedName>
    <definedName name="pName">#REF!</definedName>
    <definedName name="PNo">#REF!</definedName>
    <definedName name="PNS">#REF!</definedName>
    <definedName name="PNSCUR">#REF!</definedName>
    <definedName name="PNSFUT">#REF!</definedName>
    <definedName name="PNSNXT">#REF!</definedName>
    <definedName name="POIU" localSheetId="3" hidden="1">{#N/A,#N/A,FALSE,"IPEC Stair Step";#N/A,#N/A,FALSE,"Overview";#N/A,#N/A,FALSE,"Supporting Explanations"}</definedName>
    <definedName name="POIU" localSheetId="8" hidden="1">{#N/A,#N/A,FALSE,"IPEC Stair Step";#N/A,#N/A,FALSE,"Overview";#N/A,#N/A,FALSE,"Supporting Explanations"}</definedName>
    <definedName name="POIU" localSheetId="0" hidden="1">{#N/A,#N/A,FALSE,"IPEC Stair Step";#N/A,#N/A,FALSE,"Overview";#N/A,#N/A,FALSE,"Supporting Explanations"}</definedName>
    <definedName name="POIU" localSheetId="11" hidden="1">{#N/A,#N/A,FALSE,"IPEC Stair Step";#N/A,#N/A,FALSE,"Overview";#N/A,#N/A,FALSE,"Supporting Explanations"}</definedName>
    <definedName name="POIU" localSheetId="5" hidden="1">{#N/A,#N/A,FALSE,"IPEC Stair Step";#N/A,#N/A,FALSE,"Overview";#N/A,#N/A,FALSE,"Supporting Explanations"}</definedName>
    <definedName name="POIU" localSheetId="7" hidden="1">{#N/A,#N/A,FALSE,"IPEC Stair Step";#N/A,#N/A,FALSE,"Overview";#N/A,#N/A,FALSE,"Supporting Explanations"}</definedName>
    <definedName name="POIU" localSheetId="1" hidden="1">{#N/A,#N/A,FALSE,"IPEC Stair Step";#N/A,#N/A,FALSE,"Overview";#N/A,#N/A,FALSE,"Supporting Explanations"}</definedName>
    <definedName name="POIU" hidden="1">{#N/A,#N/A,FALSE,"IPEC Stair Step";#N/A,#N/A,FALSE,"Overview";#N/A,#N/A,FALSE,"Supporting Explanations"}</definedName>
    <definedName name="POLI" hidden="1">{#N/A,#N/A,FALSE,"MAQUINADOS";#N/A,#N/A,FALSE,"ALUMINIO";#N/A,#N/A,FALSE,"ENSAMBLES"}</definedName>
    <definedName name="PONTIE" localSheetId="9">#REF!</definedName>
    <definedName name="PONTIE" localSheetId="11">#REF!</definedName>
    <definedName name="PONTIE">#REF!</definedName>
    <definedName name="POOPPOIKJUHNJI" localSheetId="3" hidden="1">{#N/A,#N/A,FALSE,"IPEC Stair Step";#N/A,#N/A,FALSE,"Overview";#N/A,#N/A,FALSE,"Supporting Explanations"}</definedName>
    <definedName name="POOPPOIKJUHNJI" localSheetId="8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OOPPOIKJUHNJI" localSheetId="11" hidden="1">{#N/A,#N/A,FALSE,"IPEC Stair Step";#N/A,#N/A,FALSE,"Overview";#N/A,#N/A,FALSE,"Supporting Explanations"}</definedName>
    <definedName name="POOPPOIKJUHNJI" localSheetId="5" hidden="1">{#N/A,#N/A,FALSE,"IPEC Stair Step";#N/A,#N/A,FALSE,"Overview";#N/A,#N/A,FALSE,"Supporting Explanations"}</definedName>
    <definedName name="POOPPOIKJUHNJI" localSheetId="7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OPIS" hidden="1">{#N/A,#N/A,FALSE,"IPEC Stair Step";#N/A,#N/A,FALSE,"Overview";#N/A,#N/A,FALSE,"Supporting Explanations"}</definedName>
    <definedName name="POR" hidden="1">{"'Sheet2'!$A$73:$A$74"}</definedName>
    <definedName name="porint" hidden="1">{"'Sheet2'!$A$73:$A$74"}</definedName>
    <definedName name="PORTION">#N/A</definedName>
    <definedName name="POS">"テキスト 22"</definedName>
    <definedName name="POS_TYPE">#REF!</definedName>
    <definedName name="POSTERIOR" hidden="1">{#N/A,#N/A,FALSE,"IPEC Stair Step";#N/A,#N/A,FALSE,"Overview";#N/A,#N/A,FALSE,"Supporting Explanations"}</definedName>
    <definedName name="POSTYPE" localSheetId="11">#REF!</definedName>
    <definedName name="POSTYPE">#REF!</definedName>
    <definedName name="POTOL" hidden="1">{#N/A,#N/A,FALSE,"IPEC Stair Step";#N/A,#N/A,FALSE,"Overview";#N/A,#N/A,FALSE,"Supporting Explanations"}</definedName>
    <definedName name="pp" localSheetId="11">#REF!</definedName>
    <definedName name="pp">#REF!</definedName>
    <definedName name="ｐｐ" hidden="1">{#N/A,#N/A,FALSE,"IPEC Stair Step";#N/A,#N/A,FALSE,"Overview";#N/A,#N/A,FALSE,"Supporting Explanations"}</definedName>
    <definedName name="pp_1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pp_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pp_2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pp_2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PPCAT">#REF!</definedName>
    <definedName name="PPEs">#N/A</definedName>
    <definedName name="ppp" localSheetId="9">#REF!</definedName>
    <definedName name="ppp" localSheetId="11">#REF!</definedName>
    <definedName name="ppp">#REF!</definedName>
    <definedName name="ppp_1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ppp_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ppp_2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ppp_2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pppp" localSheetId="11" hidden="1">{"RES-2000",#N/A,FALSE,"BL2000";"A1-2000",#N/A,FALSE,"BL2000";"A2-2000",#N/A,FALSE,"BL2000"}</definedName>
    <definedName name="pppp" hidden="1">{"RES-2000",#N/A,FALSE,"BL2000";"A1-2000",#N/A,FALSE,"BL2000";"A2-2000",#N/A,FALSE,"BL2000"}</definedName>
    <definedName name="ppppppppppp" localSheetId="11" hidden="1">{"Year 1 Variance Walk Across",#N/A,FALSE,"Variance Summary";"Year 2 Variance Walk Across",#N/A,FALSE,"Variance Summary";"Year 3 Variance Walk Across",#N/A,FALSE,"Variance Summary"}</definedName>
    <definedName name="ppppppppppp" hidden="1">{"Year 1 Variance Walk Across",#N/A,FALSE,"Variance Summary";"Year 2 Variance Walk Across",#N/A,FALSE,"Variance Summary";"Year 3 Variance Walk Across",#N/A,FALSE,"Variance Summary"}</definedName>
    <definedName name="ppppppppppp_1" localSheetId="11" hidden="1">{"Year 1 Variance Walk Across",#N/A,FALSE,"Variance Summary";"Year 2 Variance Walk Across",#N/A,FALSE,"Variance Summary";"Year 3 Variance Walk Across",#N/A,FALSE,"Variance Summary"}</definedName>
    <definedName name="ppppppppppp_1" hidden="1">{"Year 1 Variance Walk Across",#N/A,FALSE,"Variance Summary";"Year 2 Variance Walk Across",#N/A,FALSE,"Variance Summary";"Year 3 Variance Walk Across",#N/A,FALSE,"Variance Summary"}</definedName>
    <definedName name="ppppppppppp_2" localSheetId="11" hidden="1">{"Year 1 Variance Walk Across",#N/A,FALSE,"Variance Summary";"Year 2 Variance Walk Across",#N/A,FALSE,"Variance Summary";"Year 3 Variance Walk Across",#N/A,FALSE,"Variance Summary"}</definedName>
    <definedName name="ppppppppppp_2" hidden="1">{"Year 1 Variance Walk Across",#N/A,FALSE,"Variance Summary";"Year 2 Variance Walk Across",#N/A,FALSE,"Variance Summary";"Year 3 Variance Walk Across",#N/A,FALSE,"Variance Summary"}</definedName>
    <definedName name="pppppppppppppppppp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pppppppppppppppppp" hidden="1">{"Point of discussion",#N/A,FALSE,"Point of discussion";"NMI_NMDI balance sheet",#N/A,FALSE,"Point of discussion";"NMI_NMDI Cashflow",#N/A,FALSE,"Point of discussion";"NMI_NMDI indirect cashflow",#N/A,FALSE,"NMI_NMDI"}</definedName>
    <definedName name="pppppppppppppppppp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pppppppppppppppppp_1" hidden="1">{"Point of discussion",#N/A,FALSE,"Point of discussion";"NMI_NMDI balance sheet",#N/A,FALSE,"Point of discussion";"NMI_NMDI Cashflow",#N/A,FALSE,"Point of discussion";"NMI_NMDI indirect cashflow",#N/A,FALSE,"NMI_NMDI"}</definedName>
    <definedName name="pppppppppppppppppp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pppppppppppppppppp_2" hidden="1">{"Point of discussion",#N/A,FALSE,"Point of discussion";"NMI_NMDI balance sheet",#N/A,FALSE,"Point of discussion";"NMI_NMDI Cashflow",#N/A,FALSE,"Point of discussion";"NMI_NMDI indirect cashflow",#N/A,FALSE,"NMI_NMDI"}</definedName>
    <definedName name="ppto">#REF!</definedName>
    <definedName name="pq" localSheetId="11">#REF!</definedName>
    <definedName name="pq">#REF!</definedName>
    <definedName name="pr" localSheetId="11">#REF!</definedName>
    <definedName name="pr">#REF!</definedName>
    <definedName name="PRASANNA">#N/A</definedName>
    <definedName name="PRE_SUB" localSheetId="11">#REF!</definedName>
    <definedName name="PRE_SUB">#REF!</definedName>
    <definedName name="PRESS">#REF!</definedName>
    <definedName name="Presta">#REF!</definedName>
    <definedName name="PrestaFrance">#REF!</definedName>
    <definedName name="Prev2Year">#REF!</definedName>
    <definedName name="PrevYear">#REF!</definedName>
    <definedName name="prg" localSheetId="11">#REF!</definedName>
    <definedName name="prg">#REF!</definedName>
    <definedName name="Price_origin_currency">#REF!</definedName>
    <definedName name="Prime">#REF!</definedName>
    <definedName name="prime_rate">#REF!</definedName>
    <definedName name="print">#REF!</definedName>
    <definedName name="print_">#REF!</definedName>
    <definedName name="Print_All">#REF!</definedName>
    <definedName name="_xlnm.Print_Area">#REF!</definedName>
    <definedName name="Print_Area_MI" localSheetId="11">#REF!</definedName>
    <definedName name="Print_Area_MI">#REF!</definedName>
    <definedName name="PRINT_AREA_MI1">#REF!</definedName>
    <definedName name="Print_Area1">#REF!</definedName>
    <definedName name="Print_Area2" localSheetId="11">#REF!</definedName>
    <definedName name="Print_Area2">#REF!</definedName>
    <definedName name="print_areatb">#REF!</definedName>
    <definedName name="Print_Click">#N/A</definedName>
    <definedName name="Print_Click_PN_MN">#N/A</definedName>
    <definedName name="Print_Click_PN_WK">#N/A</definedName>
    <definedName name="Print_Click_PT_MN">#N/A</definedName>
    <definedName name="Print_Click_PT_WK">#N/A</definedName>
    <definedName name="_xlnm.Print_Titles">#N/A</definedName>
    <definedName name="PRINT_TITLES_MI">#N/A</definedName>
    <definedName name="PRINT_TITLES_MI1" localSheetId="11">#REF!</definedName>
    <definedName name="PRINT_TITLES_MI1">#REF!</definedName>
    <definedName name="Print_Titles1">#REF!</definedName>
    <definedName name="print2">#REF!</definedName>
    <definedName name="print3">#REF!</definedName>
    <definedName name="print7">#REF!</definedName>
    <definedName name="PRINTACODE">#REF!</definedName>
    <definedName name="PRINTACOST">#REF!</definedName>
    <definedName name="PRINTALL">#REF!</definedName>
    <definedName name="PrintAreaAll">#REF!</definedName>
    <definedName name="PRINTDSPEC">#REF!</definedName>
    <definedName name="printer">#REF!</definedName>
    <definedName name="printnew">#REF!</definedName>
    <definedName name="PRINTPCAT">#REF!</definedName>
    <definedName name="PRINTSCOST">#REF!</definedName>
    <definedName name="PRINTVA">#REF!</definedName>
    <definedName name="PRINTW">#REF!</definedName>
    <definedName name="prior.year.adjustment">#REF!</definedName>
    <definedName name="PRIOR_FCST_CARIBE">#REF!</definedName>
    <definedName name="priority">#REF!</definedName>
    <definedName name="PRISION" hidden="1">{#N/A,#N/A,FALSE,"IPEC Stair Step";#N/A,#N/A,FALSE,"Overview";#N/A,#N/A,FALSE,"Supporting Explanations"}</definedName>
    <definedName name="Prix">#REF!</definedName>
    <definedName name="prmn">#REF!</definedName>
    <definedName name="prmp">#REF!</definedName>
    <definedName name="PRODLIST">#REF!</definedName>
    <definedName name="product.planning.spread.dfp">#REF!</definedName>
    <definedName name="product.planning.spread.mor">#REF!</definedName>
    <definedName name="product.planning.spread.wlse">#REF!</definedName>
    <definedName name="production_diskette">#REF!</definedName>
    <definedName name="Prof_by_Prod_2000">#REF!</definedName>
    <definedName name="Prof_by_Prod_2000_PerUnits">#REF!</definedName>
    <definedName name="Prof_by_Prod_2001">#REF!</definedName>
    <definedName name="Prof_by_Prod_2001_PerUnits">#REF!</definedName>
    <definedName name="Prof_by_Prod_99">#REF!</definedName>
    <definedName name="Prof_by_Prod_99_1stHalf">#REF!</definedName>
    <definedName name="Prof_by_Prod_99_1stHalf_PerUnits">#REF!</definedName>
    <definedName name="Prof_by_Prod_99_2ndHalf">#REF!</definedName>
    <definedName name="Prof_by_Prod_99_2ndHalf_PerUnits">#REF!</definedName>
    <definedName name="Prof_by_Prod_99_PerUnits">#REF!</definedName>
    <definedName name="Profile" localSheetId="3" hidden="1">{"COMNUS2000",#N/A,FALSE,"BL2000"}</definedName>
    <definedName name="Profile" localSheetId="8" hidden="1">{"COMNUS2000",#N/A,FALSE,"BL2000"}</definedName>
    <definedName name="Profile" localSheetId="0" hidden="1">{"COMNUS2000",#N/A,FALSE,"BL2000"}</definedName>
    <definedName name="Profile" localSheetId="11" hidden="1">{"COMNUS2000",#N/A,FALSE,"BL2000"}</definedName>
    <definedName name="Profile" localSheetId="5" hidden="1">{"COMNUS2000",#N/A,FALSE,"BL2000"}</definedName>
    <definedName name="Profile" localSheetId="7" hidden="1">{"COMNUS2000",#N/A,FALSE,"BL2000"}</definedName>
    <definedName name="Profile" localSheetId="1" hidden="1">{"COMNUS2000",#N/A,FALSE,"BL2000"}</definedName>
    <definedName name="Profile" hidden="1">{"COMNUS2000",#N/A,FALSE,"BL2000"}</definedName>
    <definedName name="PROVEEDOR" localSheetId="11">#REF!</definedName>
    <definedName name="PROVEEDOR">#REF!</definedName>
    <definedName name="PRT" localSheetId="11">#REF!</definedName>
    <definedName name="PRT">#REF!</definedName>
    <definedName name="PRUI" hidden="1">{"'Sheet2'!$A$73:$A$74"}</definedName>
    <definedName name="ps">#REF!</definedName>
    <definedName name="PSCOST">#REF!</definedName>
    <definedName name="PTES_MOT">#REF!</definedName>
    <definedName name="PTES_PROV">#REF!</definedName>
    <definedName name="PtesProv">#REF!</definedName>
    <definedName name="PTRIN" hidden="1">{"'Sheet2'!$A$73:$A$74"}</definedName>
    <definedName name="PT区分">#REF!</definedName>
    <definedName name="purchases.fy96">#REF!</definedName>
    <definedName name="pure_retail_sales">#REF!</definedName>
    <definedName name="pure_retail_sales_lease">#REF!</definedName>
    <definedName name="pure_retail_sales_retail">#REF!</definedName>
    <definedName name="PVT_B_B" localSheetId="11">INDIRECT(#REF!)</definedName>
    <definedName name="PVT_B_B">INDIRECT(#REF!)</definedName>
    <definedName name="PVT_C_C" localSheetId="11">INDIRECT(#REF!)</definedName>
    <definedName name="PVT_C_C">INDIRECT(#REF!)</definedName>
    <definedName name="PVT_D_D" localSheetId="11">INDIRECT(#REF!)</definedName>
    <definedName name="PVT_D_D">INDIRECT(#REF!)</definedName>
    <definedName name="PVT_E_E" localSheetId="11">INDIRECT(#REF!)</definedName>
    <definedName name="PVT_E_E">INDIRECT(#REF!)</definedName>
    <definedName name="PVT_F_F" localSheetId="11">INDIRECT(#REF!)</definedName>
    <definedName name="PVT_F_F">INDIRECT(#REF!)</definedName>
    <definedName name="PVT_H_H" localSheetId="11">INDIRECT(#REF!)</definedName>
    <definedName name="PVT_H_H">INDIRECT(#REF!)</definedName>
    <definedName name="PVT_I_I" localSheetId="11">INDIRECT(#REF!)</definedName>
    <definedName name="PVT_I_I">INDIRECT(#REF!)</definedName>
    <definedName name="PVT_J_J" localSheetId="11">INDIRECT(#REF!)</definedName>
    <definedName name="PVT_J_J">INDIRECT(#REF!)</definedName>
    <definedName name="PVT_K_K" localSheetId="11">INDIRECT(#REF!)</definedName>
    <definedName name="PVT_K_K">INDIRECT(#REF!)</definedName>
    <definedName name="PVT_REG" localSheetId="11">INDIRECT(#REF!)</definedName>
    <definedName name="PVT_REG">INDIRECT(#REF!)</definedName>
    <definedName name="P행" localSheetId="11">#REF!</definedName>
    <definedName name="P행">#REF!</definedName>
    <definedName name="q" localSheetId="11" hidden="1">{"Capital Spending",#N/A,FALSE,"CAP SPEND SUM"}</definedName>
    <definedName name="q" hidden="1">{"Capital Spending",#N/A,FALSE,"CAP SPEND SUM"}</definedName>
    <definedName name="ｑ" localSheetId="11">#REF!</definedName>
    <definedName name="ｑ">#REF!</definedName>
    <definedName name="Q_WORK">#REF!</definedName>
    <definedName name="QAG">#N/A</definedName>
    <definedName name="qaqaqa" hidden="1">{"CTO ACUMULADO",#N/A,FALSE,"BASE ANEXOS";"VAR ACUMULADAS",#N/A,FALSE,"BASE ANEXOS"}</definedName>
    <definedName name="qdgqiy">#REF!</definedName>
    <definedName name="qdgyuqd">#REF!</definedName>
    <definedName name="qe" hidden="1">{"Ana1",#N/A,FALSE,"AnalisisA";"Ana2",#N/A,FALSE,"AnalisisA";"Ana3",#N/A,FALSE,"AnalisisA"}</definedName>
    <definedName name="qed" hidden="1">#REF!</definedName>
    <definedName name="QER">#N/A</definedName>
    <definedName name="QERG">#N/A</definedName>
    <definedName name="QERT">#N/A</definedName>
    <definedName name="qfwbfjkwbifb" localSheetId="11" hidden="1">#REF!</definedName>
    <definedName name="qfwbfjkwbifb" hidden="1">#REF!</definedName>
    <definedName name="qgydqvdiq">#REF!</definedName>
    <definedName name="qi" hidden="1">{"SUM ALL YR",#N/A,FALSE,"SUM ALL YR";"sum01",#N/A,FALSE,"SUM 01";"sumM2",#N/A,FALSE,"SUM M2";"sum02",#N/A,FALSE,"SUM 02";"sum03",#N/A,FALSE,"SUM 03";"sum04",#N/A,FALSE,"SUM 04";"sum05",#N/A,FALSE,"SUM 05"}</definedName>
    <definedName name="QMT" localSheetId="3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MT" localSheetId="8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MT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MT" localSheetId="5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MT" localSheetId="7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MT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MT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o" hidden="1">{"COMNUS2000",#N/A,FALSE,"BL2000"}</definedName>
    <definedName name="qp" hidden="1">{"COMJPN2000",#N/A,FALSE,"BL2000"}</definedName>
    <definedName name="ｑｑ" localSheetId="11">#REF!</definedName>
    <definedName name="ｑｑ">#REF!</definedName>
    <definedName name="qqee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qqee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qqee_1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qqee_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qqee_2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qqee_2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QQFA">#REF!</definedName>
    <definedName name="qqq" localSheetId="9">#REF!</definedName>
    <definedName name="qqq" localSheetId="11" hidden="1">{#N/A,#N/A,FALSE,"IPEC Stair Step";#N/A,#N/A,FALSE,"Overview";#N/A,#N/A,FALSE,"Supporting Explanations"}</definedName>
    <definedName name="qqq">#REF!</definedName>
    <definedName name="ｑｑｑ" localSheetId="3" hidden="1">{#N/A,#N/A,FALSE,"IPEC Stair Step";#N/A,#N/A,FALSE,"Overview";#N/A,#N/A,FALSE,"Supporting Explanations"}</definedName>
    <definedName name="ｑｑｑ" localSheetId="8" hidden="1">{#N/A,#N/A,FALSE,"IPEC Stair Step";#N/A,#N/A,FALSE,"Overview";#N/A,#N/A,FALSE,"Supporting Explanations"}</definedName>
    <definedName name="ｑｑｑ" localSheetId="0" hidden="1">{#N/A,#N/A,FALSE,"IPEC Stair Step";#N/A,#N/A,FALSE,"Overview";#N/A,#N/A,FALSE,"Supporting Explanations"}</definedName>
    <definedName name="ｑｑｑ" localSheetId="11" hidden="1">{#N/A,#N/A,FALSE,"IPEC Stair Step";#N/A,#N/A,FALSE,"Overview";#N/A,#N/A,FALSE,"Supporting Explanations"}</definedName>
    <definedName name="ｑｑｑ" localSheetId="5" hidden="1">{#N/A,#N/A,FALSE,"IPEC Stair Step";#N/A,#N/A,FALSE,"Overview";#N/A,#N/A,FALSE,"Supporting Explanations"}</definedName>
    <definedName name="ｑｑｑ" localSheetId="7" hidden="1">{#N/A,#N/A,FALSE,"IPEC Stair Step";#N/A,#N/A,FALSE,"Overview";#N/A,#N/A,FALSE,"Supporting Explanations"}</definedName>
    <definedName name="ｑｑｑ" localSheetId="1" hidden="1">{#N/A,#N/A,FALSE,"IPEC Stair Step";#N/A,#N/A,FALSE,"Overview";#N/A,#N/A,FALSE,"Supporting Explanations"}</definedName>
    <definedName name="ｑｑｑ" hidden="1">{#N/A,#N/A,FALSE,"IPEC Stair Step";#N/A,#N/A,FALSE,"Overview";#N/A,#N/A,FALSE,"Supporting Explanations"}</definedName>
    <definedName name="QQQAAASSS" hidden="1">{#N/A,#N/A,TRUE,"Y생산";#N/A,#N/A,TRUE,"Y판매";#N/A,#N/A,TRUE,"Y총물량";#N/A,#N/A,TRUE,"Y능력";#N/A,#N/A,TRUE,"YKD"}</definedName>
    <definedName name="qqqq" localSheetId="11" hidden="1">{"Current Actual and Expenditures",#N/A,FALSE,"VT SPLIT"}</definedName>
    <definedName name="qqqq" hidden="1">{"Current Actual and Expenditures",#N/A,FALSE,"VT SPLIT"}</definedName>
    <definedName name="ＱＱＱＱ" localSheetId="3" hidden="1">{#N/A,#N/A,FALSE,"IPEC Stair Step";#N/A,#N/A,FALSE,"Overview";#N/A,#N/A,FALSE,"Supporting Explanations"}</definedName>
    <definedName name="ＱＱＱＱ" localSheetId="8" hidden="1">{#N/A,#N/A,FALSE,"IPEC Stair Step";#N/A,#N/A,FALSE,"Overview";#N/A,#N/A,FALSE,"Supporting Explanations"}</definedName>
    <definedName name="ＱＱＱＱ" localSheetId="0" hidden="1">{#N/A,#N/A,FALSE,"IPEC Stair Step";#N/A,#N/A,FALSE,"Overview";#N/A,#N/A,FALSE,"Supporting Explanations"}</definedName>
    <definedName name="ＱＱＱＱ" localSheetId="11" hidden="1">{#N/A,#N/A,FALSE,"IPEC Stair Step";#N/A,#N/A,FALSE,"Overview";#N/A,#N/A,FALSE,"Supporting Explanations"}</definedName>
    <definedName name="ＱＱＱＱ" localSheetId="5" hidden="1">{#N/A,#N/A,FALSE,"IPEC Stair Step";#N/A,#N/A,FALSE,"Overview";#N/A,#N/A,FALSE,"Supporting Explanations"}</definedName>
    <definedName name="ＱＱＱＱ" localSheetId="7" hidden="1">{#N/A,#N/A,FALSE,"IPEC Stair Step";#N/A,#N/A,FALSE,"Overview";#N/A,#N/A,FALSE,"Supporting Explanations"}</definedName>
    <definedName name="ＱＱＱＱ" localSheetId="1" hidden="1">{#N/A,#N/A,FALSE,"IPEC Stair Step";#N/A,#N/A,FALSE,"Overview";#N/A,#N/A,FALSE,"Supporting Explanations"}</definedName>
    <definedName name="ＱＱＱＱ" hidden="1">{#N/A,#N/A,FALSE,"IPEC Stair Step";#N/A,#N/A,FALSE,"Overview";#N/A,#N/A,FALSE,"Supporting Explanations"}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q" hidden="1">#N/A</definedName>
    <definedName name="QQQQQQQ" hidden="1">{#N/A,#N/A,TRUE,"Y생산";#N/A,#N/A,TRUE,"Y판매";#N/A,#N/A,TRUE,"Y총물량";#N/A,#N/A,TRUE,"Y능력";#N/A,#N/A,TRUE,"YKD"}</definedName>
    <definedName name="ｑｑｑｑｑｑｑ" hidden="1">{"PL2000",#N/A,FALSE,"BL2000"}</definedName>
    <definedName name="qqqqqqqqq" hidden="1">#N/A</definedName>
    <definedName name="qqqqqqqqqqq" hidden="1">{#N/A,#N/A,FALSE,"IPEC Stair Step";#N/A,#N/A,FALSE,"Overview";#N/A,#N/A,FALSE,"Supporting Explanations"}</definedName>
    <definedName name="qqqqqqqqqqqqqqqq" hidden="1">{"RES-2001",#N/A,FALSE,"BL2000";"A1-2001",#N/A,FALSE,"BL2000";"A2-2001",#N/A,FALSE,"BL2000"}</definedName>
    <definedName name="qr" hidden="1">{"AnaM1",#N/A,FALSE,"AnalisisM";"AnaM2",#N/A,FALSE,"AnalisisM";"AnaM3",#N/A,FALSE,"AnalisisM"}</definedName>
    <definedName name="QRBKD">#REF!</definedName>
    <definedName name="QRCHKD">#REF!</definedName>
    <definedName name="QRCKD">#REF!</definedName>
    <definedName name="QRCSKD">#REF!</definedName>
    <definedName name="QRHKD">#REF!</definedName>
    <definedName name="qrqrq" hidden="1">{"SEPTEMBER PRINT",#N/A,FALSE,"INV_BKDN";"SEPTEMBER PRINT",#N/A,FALSE,"INV_BKDN"}</definedName>
    <definedName name="qrst">#REF!</definedName>
    <definedName name="qry_Cashflow_Year_Classification_Query">#REF!</definedName>
    <definedName name="qt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QTFY1">#REF!+#REF!+#REF!+#REF!+#REF!</definedName>
    <definedName name="QTFY2">#REF!+#REF!+#REF!+#REF!+#REF!</definedName>
    <definedName name="QTFY3">#REF!+#REF!+#REF!+#REF!+#REF!</definedName>
    <definedName name="QTY">#REF!</definedName>
    <definedName name="qu" hidden="1">{"SUM GER",#N/A,FALSE,"SUM GER";"SUM FRA",#N/A,FALSE,"SUM FRA";"SUM ITA",#N/A,FALSE,"SUM ITA";"SUM SPA",#N/A,FALSE,"SUM SPA";"SUM EGB",#N/A,FALSE,"SUM EGB";"SUM IND",#N/A,FALSE,"SUM IND"}</definedName>
    <definedName name="Quadris">#N/A</definedName>
    <definedName name="QUALITY">#REF!</definedName>
    <definedName name="QUAMRPSU" localSheetId="3" hidden="1">{#N/A,#N/A,FALSE,"IPEC Stair Step";#N/A,#N/A,FALSE,"Overview";#N/A,#N/A,FALSE,"Supporting Explanations"}</definedName>
    <definedName name="QUAMRPSU" localSheetId="8" hidden="1">{#N/A,#N/A,FALSE,"IPEC Stair Step";#N/A,#N/A,FALSE,"Overview";#N/A,#N/A,FALSE,"Supporting Explanations"}</definedName>
    <definedName name="QUAMRPSU" localSheetId="0" hidden="1">{#N/A,#N/A,FALSE,"IPEC Stair Step";#N/A,#N/A,FALSE,"Overview";#N/A,#N/A,FALSE,"Supporting Explanations"}</definedName>
    <definedName name="QUAMRPSU" localSheetId="11" hidden="1">{#N/A,#N/A,FALSE,"IPEC Stair Step";#N/A,#N/A,FALSE,"Overview";#N/A,#N/A,FALSE,"Supporting Explanations"}</definedName>
    <definedName name="QUAMRPSU" localSheetId="5" hidden="1">{#N/A,#N/A,FALSE,"IPEC Stair Step";#N/A,#N/A,FALSE,"Overview";#N/A,#N/A,FALSE,"Supporting Explanations"}</definedName>
    <definedName name="QUAMRPSU" localSheetId="7" hidden="1">{#N/A,#N/A,FALSE,"IPEC Stair Step";#N/A,#N/A,FALSE,"Overview";#N/A,#N/A,FALSE,"Supporting Explanations"}</definedName>
    <definedName name="QUAMRPSU" localSheetId="1" hidden="1">{#N/A,#N/A,FALSE,"IPEC Stair Step";#N/A,#N/A,FALSE,"Overview";#N/A,#N/A,FALSE,"Supporting Explanations"}</definedName>
    <definedName name="QUAMRPSU" hidden="1">{#N/A,#N/A,FALSE,"IPEC Stair Step";#N/A,#N/A,FALSE,"Overview";#N/A,#N/A,FALSE,"Supporting Explanations"}</definedName>
    <definedName name="quarter1" localSheetId="11">#REF!</definedName>
    <definedName name="quarter1">#REF!</definedName>
    <definedName name="quarter2">#REF!</definedName>
    <definedName name="quarter3">#REF!</definedName>
    <definedName name="quarter4">#REF!</definedName>
    <definedName name="QUE">#REF!</definedName>
    <definedName name="Quest" localSheetId="3" hidden="1">{#N/A,#N/A,FALSE,"GL Balances";#N/A,#N/A,FALSE,"FRT &amp; DUTY RATIO"}</definedName>
    <definedName name="Quest" localSheetId="8" hidden="1">{#N/A,#N/A,FALSE,"GL Balances";#N/A,#N/A,FALSE,"FRT &amp; DUTY RATIO"}</definedName>
    <definedName name="Quest" localSheetId="0" hidden="1">{#N/A,#N/A,FALSE,"GL Balances";#N/A,#N/A,FALSE,"FRT &amp; DUTY RATIO"}</definedName>
    <definedName name="Quest" localSheetId="11" hidden="1">{#N/A,#N/A,FALSE,"GL Balances";#N/A,#N/A,FALSE,"FRT &amp; DUTY RATIO"}</definedName>
    <definedName name="Quest" localSheetId="5" hidden="1">{#N/A,#N/A,FALSE,"GL Balances";#N/A,#N/A,FALSE,"FRT &amp; DUTY RATIO"}</definedName>
    <definedName name="Quest" localSheetId="7" hidden="1">{#N/A,#N/A,FALSE,"GL Balances";#N/A,#N/A,FALSE,"FRT &amp; DUTY RATIO"}</definedName>
    <definedName name="Quest" localSheetId="1" hidden="1">{#N/A,#N/A,FALSE,"GL Balances";#N/A,#N/A,FALSE,"FRT &amp; DUTY RATIO"}</definedName>
    <definedName name="Quest" hidden="1">{#N/A,#N/A,FALSE,"GL Balances";#N/A,#N/A,FALSE,"FRT &amp; DUTY RATIO"}</definedName>
    <definedName name="questions">#REF!</definedName>
    <definedName name="qw" localSheetId="11" hidden="1">{"RES-2002",#N/A,FALSE,"BL2000";"A1-2002",#N/A,FALSE,"BL2000";"A2-2002",#N/A,FALSE,"BL2000"}</definedName>
    <definedName name="qw" hidden="1">{"RES-2002",#N/A,FALSE,"BL2000";"A1-2002",#N/A,FALSE,"BL2000";"A2-2002",#N/A,FALSE,"BL2000"}</definedName>
    <definedName name="qwe" localSheetId="11">#REF!</definedName>
    <definedName name="qwe" hidden="1">{#N/A,#N/A,FALSE,"단축1";#N/A,#N/A,FALSE,"단축2";#N/A,#N/A,FALSE,"단축3";#N/A,#N/A,FALSE,"장축";#N/A,#N/A,FALSE,"4WD"}</definedName>
    <definedName name="QWEG">#N/A</definedName>
    <definedName name="qwer" localSheetId="11" hidden="1">{"BL2000",#N/A,FALSE,"BL2000"}</definedName>
    <definedName name="qwer" hidden="1">{#N/A,#N/A,FALSE,"신규dep";#N/A,#N/A,FALSE,"신규dep-금형상각후";#N/A,#N/A,FALSE,"신규dep-연구비상각후";#N/A,#N/A,FALSE,"신규dep-기계,공구상각후"}</definedName>
    <definedName name="qwer_1" localSheetId="11" hidden="1">{"BL2000",#N/A,FALSE,"BL2000"}</definedName>
    <definedName name="qwer_1" hidden="1">{"BL2000",#N/A,FALSE,"BL2000"}</definedName>
    <definedName name="qwer_2" localSheetId="11" hidden="1">{"BL2000",#N/A,FALSE,"BL2000"}</definedName>
    <definedName name="qwer_2" hidden="1">{"BL2000",#N/A,FALSE,"BL2000"}</definedName>
    <definedName name="qwert" hidden="1">{#N/A,#N/A,FALSE,"단축1";#N/A,#N/A,FALSE,"단축2";#N/A,#N/A,FALSE,"단축3";#N/A,#N/A,FALSE,"장축";#N/A,#N/A,FALSE,"4WD"}</definedName>
    <definedName name="qwerty" hidden="1">{"RES-2002",#N/A,FALSE,"BL2000";"A1-2002",#N/A,FALSE,"BL2000";"A2-2002",#N/A,FALSE,"BL2000"}</definedName>
    <definedName name="QwNmm" localSheetId="11">#REF!</definedName>
    <definedName name="QwNmm">#REF!</definedName>
    <definedName name="qwq" localSheetId="11" hidden="1">{#N/A,#N/A,FALSE,"IPEC Stair Step";#N/A,#N/A,FALSE,"Overview";#N/A,#N/A,FALSE,"Supporting Explanations"}</definedName>
    <definedName name="qwq" hidden="1">{#N/A,#N/A,FALSE,"IPEC Stair Step";#N/A,#N/A,FALSE,"Overview";#N/A,#N/A,FALSE,"Supporting Explanations"}</definedName>
    <definedName name="qwscf" hidden="1">{#N/A,#N/A,TRUE,"Y생산";#N/A,#N/A,TRUE,"Y판매";#N/A,#N/A,TRUE,"Y총물량";#N/A,#N/A,TRUE,"Y능력";#N/A,#N/A,TRUE,"YKD"}</definedName>
    <definedName name="qwsddfa" localSheetId="11" hidden="1">#REF!</definedName>
    <definedName name="qwsddfa" hidden="1">#REF!</definedName>
    <definedName name="QWUSA">#REF!</definedName>
    <definedName name="qwww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qwww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qwww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qwww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qwww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qwww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QX4ALL" localSheetId="11">#REF!</definedName>
    <definedName name="QX4ALL">#REF!</definedName>
    <definedName name="QX4CU">#REF!</definedName>
    <definedName name="QX4FU">#REF!</definedName>
    <definedName name="QX4PR">#REF!</definedName>
    <definedName name="qy" hidden="1">{"BL2000",#N/A,FALSE,"BL2000"}</definedName>
    <definedName name="Q従業員名簿ｴｸｽﾎﾟｰﾄ用">#REF!</definedName>
    <definedName name="R_EXP">#REF!</definedName>
    <definedName name="RA" hidden="1">{"'Sheet2'!$A$73:$A$74"}</definedName>
    <definedName name="RADATERCORE" localSheetId="11" hidden="1">{#N/A,#N/A,FALSE,"建付HOOD";#N/A,#N/A,FALSE,"建付D00R";#N/A,#N/A,FALSE,"建付DOOR (2)";#N/A,#N/A,FALSE,"建付DOOR (3)";#N/A,#N/A,FALSE,"建付BACK DOOR";#N/A,#N/A,FALSE,"建付OK率";#N/A,#N/A,FALSE,"建付OK率 (2)"}</definedName>
    <definedName name="RADATERCORE" hidden="1">{#N/A,#N/A,FALSE,"建付HOOD";#N/A,#N/A,FALSE,"建付D00R";#N/A,#N/A,FALSE,"建付DOOR (2)";#N/A,#N/A,FALSE,"建付DOOR (3)";#N/A,#N/A,FALSE,"建付BACK DOOR";#N/A,#N/A,FALSE,"建付OK率";#N/A,#N/A,FALSE,"建付OK率 (2)"}</definedName>
    <definedName name="raman">#N/A</definedName>
    <definedName name="Rate">#REF!</definedName>
    <definedName name="RatingsEVP4">#REF!</definedName>
    <definedName name="RatingsEVP5">#REF!</definedName>
    <definedName name="RawData">#REF!</definedName>
    <definedName name="rdbms2" localSheetId="11">#N/A</definedName>
    <definedName name="rdbms2">#REF!</definedName>
    <definedName name="REAF" hidden="1">#REF!</definedName>
    <definedName name="Record1" localSheetId="9">#REF!</definedName>
    <definedName name="Record1" localSheetId="11">#REF!</definedName>
    <definedName name="Record1">#REF!</definedName>
    <definedName name="Record11" localSheetId="11">#REF!</definedName>
    <definedName name="Record11">#REF!</definedName>
    <definedName name="Record16">#REF!</definedName>
    <definedName name="Record2">#N/A</definedName>
    <definedName name="Record22">#REF!</definedName>
    <definedName name="Record3">#N/A</definedName>
    <definedName name="_xlnm.Recorder">#REF!</definedName>
    <definedName name="red" hidden="1">#REF!</definedName>
    <definedName name="Redord">#N/A</definedName>
    <definedName name="REEL1">#REF!</definedName>
    <definedName name="REEL2">#REF!</definedName>
    <definedName name="REEL3">#REF!</definedName>
    <definedName name="REF">#REF!</definedName>
    <definedName name="Reg_Overall">#REF!</definedName>
    <definedName name="reg_overall1">#REF!</definedName>
    <definedName name="Reg_Parts">#REF!</definedName>
    <definedName name="Reg_Sales">#REF!</definedName>
    <definedName name="Reg_Serv">#REF!</definedName>
    <definedName name="reg_serv1">#REF!</definedName>
    <definedName name="REG_table">#REF!</definedName>
    <definedName name="Region">#REF!</definedName>
    <definedName name="RegionNumber">#REF!</definedName>
    <definedName name="REL">#REF!</definedName>
    <definedName name="REMARKS">#REF!</definedName>
    <definedName name="rental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Report" localSheetId="11">#REF!</definedName>
    <definedName name="Report">#REF!</definedName>
    <definedName name="rerewrwr" hidden="1">#REF!</definedName>
    <definedName name="rergr" hidden="1">{"RES-2000",#N/A,FALSE,"BL2000";"A1-2000",#N/A,FALSE,"BL2000";"A2-2000",#N/A,FALSE,"BL2000"}</definedName>
    <definedName name="RES__24" localSheetId="11">#REF!</definedName>
    <definedName name="RES__24">#REF!</definedName>
    <definedName name="RES__36">#REF!</definedName>
    <definedName name="residual_support">#REF!</definedName>
    <definedName name="RESULT">#REF!</definedName>
    <definedName name="RESUMEN" localSheetId="11">#REF!</definedName>
    <definedName name="RESUMEN">#REF!</definedName>
    <definedName name="ResumeStatement">#N/A</definedName>
    <definedName name="retail_1q" localSheetId="11">#REF!</definedName>
    <definedName name="retail_1q">#REF!</definedName>
    <definedName name="Retail_Cash">#REF!</definedName>
    <definedName name="Retail_Cash_Cost">#REF!</definedName>
    <definedName name="Retail_Customer_Cash">#REF!</definedName>
    <definedName name="Retail_Dealer_Cash">#REF!</definedName>
    <definedName name="retail_feb">#REF!</definedName>
    <definedName name="retail_jan">#REF!</definedName>
    <definedName name="retail1">#REF!</definedName>
    <definedName name="retail10">#REF!</definedName>
    <definedName name="retail11">#REF!</definedName>
    <definedName name="retail12">#REF!</definedName>
    <definedName name="retail1q">#REF!</definedName>
    <definedName name="retail2">#REF!</definedName>
    <definedName name="retail2q">#REF!</definedName>
    <definedName name="retail3">#REF!</definedName>
    <definedName name="retail3q">#REF!</definedName>
    <definedName name="retail4">#REF!</definedName>
    <definedName name="retail4q">#REF!</definedName>
    <definedName name="retail5">#REF!</definedName>
    <definedName name="retail6">#REF!</definedName>
    <definedName name="retail7">#REF!</definedName>
    <definedName name="retail8">#REF!</definedName>
    <definedName name="retail9">#REF!</definedName>
    <definedName name="retggt" hidden="1">{"page-1",#N/A,FALSE,"Monthly revision to BOD";"page-2",#N/A,FALSE,"Monthly revision to BOD";"page-3",#N/A,FALSE,"Monthly revision to BOD";"page-4",#N/A,FALSE,"Monthly revision to BOD"}</definedName>
    <definedName name="REV" localSheetId="11">#REF!</definedName>
    <definedName name="REV">#REF!</definedName>
    <definedName name="revise" hidden="1">#REF!</definedName>
    <definedName name="REVISION_PRESUP">#REF!</definedName>
    <definedName name="RevMat" localSheetId="0" hidden="1">#REF!</definedName>
    <definedName name="RevMat" localSheetId="11" hidden="1">{#N/A,#N/A,FALSE,"GL Balances";#N/A,#N/A,FALSE,"FRT &amp; DUTY RATIO"}</definedName>
    <definedName name="RevMat" hidden="1">#REF!</definedName>
    <definedName name="RFFR" localSheetId="3" hidden="1">{#N/A,#N/A,FALSE,"IPEC Stair Step";#N/A,#N/A,FALSE,"Overview";#N/A,#N/A,FALSE,"Supporting Explanations"}</definedName>
    <definedName name="RFFR" localSheetId="8" hidden="1">{#N/A,#N/A,FALSE,"IPEC Stair Step";#N/A,#N/A,FALSE,"Overview";#N/A,#N/A,FALSE,"Supporting Explanations"}</definedName>
    <definedName name="RFFR" localSheetId="0" hidden="1">{#N/A,#N/A,FALSE,"IPEC Stair Step";#N/A,#N/A,FALSE,"Overview";#N/A,#N/A,FALSE,"Supporting Explanations"}</definedName>
    <definedName name="RFFR" localSheetId="11" hidden="1">{#N/A,#N/A,FALSE,"IPEC Stair Step";#N/A,#N/A,FALSE,"Overview";#N/A,#N/A,FALSE,"Supporting Explanations"}</definedName>
    <definedName name="RFFR" localSheetId="5" hidden="1">{#N/A,#N/A,FALSE,"IPEC Stair Step";#N/A,#N/A,FALSE,"Overview";#N/A,#N/A,FALSE,"Supporting Explanations"}</definedName>
    <definedName name="RFFR" localSheetId="7" hidden="1">{#N/A,#N/A,FALSE,"IPEC Stair Step";#N/A,#N/A,FALSE,"Overview";#N/A,#N/A,FALSE,"Supporting Explanations"}</definedName>
    <definedName name="RFFR" localSheetId="1" hidden="1">{#N/A,#N/A,FALSE,"IPEC Stair Step";#N/A,#N/A,FALSE,"Overview";#N/A,#N/A,FALSE,"Supporting Explanations"}</definedName>
    <definedName name="RFFR" hidden="1">{#N/A,#N/A,FALSE,"IPEC Stair Step";#N/A,#N/A,FALSE,"Overview";#N/A,#N/A,FALSE,"Supporting Explanations"}</definedName>
    <definedName name="RG">#N/A</definedName>
    <definedName name="RGN">#REF!</definedName>
    <definedName name="RGR" hidden="1">{"AnaM1",#N/A,FALSE,"AnalisisM";"AnaM2",#N/A,FALSE,"AnalisisM";"AnaM3",#N/A,FALSE,"AnalisisM"}</definedName>
    <definedName name="rhtshs" hidden="1">{"HS_USA",#N/A,FALSE,"Base"}</definedName>
    <definedName name="ri" hidden="1">{"RES-2000",#N/A,FALSE,"BL2000";"A1-2000",#N/A,FALSE,"BL2000";"A2-2000",#N/A,FALSE,"BL2000"}</definedName>
    <definedName name="RightButton" localSheetId="11">#REF!</definedName>
    <definedName name="RightButton">#N/A</definedName>
    <definedName name="riod" hidden="1">#REF!</definedName>
    <definedName name="Risque">#N/A</definedName>
    <definedName name="RITU" localSheetId="11">#REF!</definedName>
    <definedName name="RITU">#REF!</definedName>
    <definedName name="rkd" hidden="1">{#N/A,#N/A,FALSE,"단축1";#N/A,#N/A,FALSE,"단축2";#N/A,#N/A,FALSE,"단축3";#N/A,#N/A,FALSE,"장축";#N/A,#N/A,FALSE,"4WD"}</definedName>
    <definedName name="RMTD" localSheetId="11">#REF!</definedName>
    <definedName name="RMTD">#REF!</definedName>
    <definedName name="rmuq" localSheetId="11" hidden="1">{"B10-2000",#N/A,FALSE,"BL2000"}</definedName>
    <definedName name="rmuq" hidden="1">{"B10-2000",#N/A,FALSE,"BL2000"}</definedName>
    <definedName name="rmuq_1" localSheetId="11" hidden="1">{"B10-2000",#N/A,FALSE,"BL2000"}</definedName>
    <definedName name="rmuq_1" hidden="1">{"B10-2000",#N/A,FALSE,"BL2000"}</definedName>
    <definedName name="rmuq_2" localSheetId="11" hidden="1">{"B10-2000",#N/A,FALSE,"BL2000"}</definedName>
    <definedName name="rmuq_2" hidden="1">{"B10-2000",#N/A,FALSE,"BL2000"}</definedName>
    <definedName name="RN">#REF!</definedName>
    <definedName name="RNAIPL" hidden="1">#REF!</definedName>
    <definedName name="RNPOAJC">#REF!</definedName>
    <definedName name="Roll" hidden="1">#REF!</definedName>
    <definedName name="ROTJSRHKWJD1" hidden="1">{#N/A,#N/A,FALSE,"단축1";#N/A,#N/A,FALSE,"단축2";#N/A,#N/A,FALSE,"단축3";#N/A,#N/A,FALSE,"장축";#N/A,#N/A,FALSE,"4WD"}</definedName>
    <definedName name="Row_Add_Click">#N/A</definedName>
    <definedName name="Row_Del_Click">#N/A</definedName>
    <definedName name="Row_End">438</definedName>
    <definedName name="Row_Start">6</definedName>
    <definedName name="RpnBath">#REF!</definedName>
    <definedName name="RpnEuro">#REF!</definedName>
    <definedName name="RpnGen">#REF!</definedName>
    <definedName name="RpnWon">#REF!</definedName>
    <definedName name="RpnYen">#REF!</definedName>
    <definedName name="RR" hidden="1">#REF!</definedName>
    <definedName name="RRA" hidden="1">{"'Sheet2'!$A$73:$A$74"}</definedName>
    <definedName name="rrer" hidden="1">#REF!</definedName>
    <definedName name="RRR" localSheetId="3" hidden="1">{#N/A,#N/A,FALSE,"IPEC Stair Step";#N/A,#N/A,FALSE,"Overview";#N/A,#N/A,FALSE,"Supporting Explanations"}</definedName>
    <definedName name="RRR" localSheetId="8" hidden="1">{#N/A,#N/A,FALSE,"IPEC Stair Step";#N/A,#N/A,FALSE,"Overview";#N/A,#N/A,FALSE,"Supporting Explanations"}</definedName>
    <definedName name="RRR" localSheetId="0" hidden="1">{#N/A,#N/A,FALSE,"IPEC Stair Step";#N/A,#N/A,FALSE,"Overview";#N/A,#N/A,FALSE,"Supporting Explanations"}</definedName>
    <definedName name="RRR" localSheetId="5" hidden="1">{#N/A,#N/A,FALSE,"IPEC Stair Step";#N/A,#N/A,FALSE,"Overview";#N/A,#N/A,FALSE,"Supporting Explanations"}</definedName>
    <definedName name="RRR" localSheetId="7" hidden="1">{#N/A,#N/A,FALSE,"IPEC Stair Step";#N/A,#N/A,FALSE,"Overview";#N/A,#N/A,FALSE,"Supporting Explanations"}</definedName>
    <definedName name="RRR" localSheetId="1" hidden="1">{#N/A,#N/A,FALSE,"IPEC Stair Step";#N/A,#N/A,FALSE,"Overview";#N/A,#N/A,FALSE,"Supporting Explanations"}</definedName>
    <definedName name="RRR" hidden="1">{#N/A,#N/A,FALSE,"IPEC Stair Step";#N/A,#N/A,FALSE,"Overview";#N/A,#N/A,FALSE,"Supporting Explanations"}</definedName>
    <definedName name="RRRR" localSheetId="3" hidden="1">{#N/A,#N/A,FALSE,"IPEC Stair Step";#N/A,#N/A,FALSE,"Overview";#N/A,#N/A,FALSE,"Supporting Explanations"}</definedName>
    <definedName name="RRRR" localSheetId="8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" localSheetId="11" hidden="1">{#N/A,#N/A,FALSE,"IPEC Stair Step";#N/A,#N/A,FALSE,"Overview";#N/A,#N/A,FALSE,"Supporting Explanations"}</definedName>
    <definedName name="RRRR" localSheetId="5" hidden="1">{#N/A,#N/A,FALSE,"IPEC Stair Step";#N/A,#N/A,FALSE,"Overview";#N/A,#N/A,FALSE,"Supporting Explanations"}</definedName>
    <definedName name="RRRR" localSheetId="7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localSheetId="3" hidden="1">{"RESUMEN",#N/A,FALSE,"BASE ANEXOS";"ANEXO 1",#N/A,FALSE,"BASE ANEXOS";"ANEXO 2",#N/A,FALSE,"BASE ANEXOS"}</definedName>
    <definedName name="rrrrr" localSheetId="8" hidden="1">{"RESUMEN",#N/A,FALSE,"BASE ANEXOS";"ANEXO 1",#N/A,FALSE,"BASE ANEXOS";"ANEXO 2",#N/A,FALSE,"BASE ANEXOS"}</definedName>
    <definedName name="rrrrr" localSheetId="0" hidden="1">{"RESUMEN",#N/A,FALSE,"BASE ANEXOS";"ANEXO 1",#N/A,FALSE,"BASE ANEXOS";"ANEXO 2",#N/A,FALSE,"BASE ANEXOS"}</definedName>
    <definedName name="rrrrr" localSheetId="11" hidden="1">{"RESUMEN",#N/A,FALSE,"BASE ANEXOS";"ANEXO 1",#N/A,FALSE,"BASE ANEXOS";"ANEXO 2",#N/A,FALSE,"BASE ANEXOS"}</definedName>
    <definedName name="rrrrr" localSheetId="5" hidden="1">{"RESUMEN",#N/A,FALSE,"BASE ANEXOS";"ANEXO 1",#N/A,FALSE,"BASE ANEXOS";"ANEXO 2",#N/A,FALSE,"BASE ANEXOS"}</definedName>
    <definedName name="rrrrr" localSheetId="7" hidden="1">{"RESUMEN",#N/A,FALSE,"BASE ANEXOS";"ANEXO 1",#N/A,FALSE,"BASE ANEXOS";"ANEXO 2",#N/A,FALSE,"BASE ANEXOS"}</definedName>
    <definedName name="rrrrr" localSheetId="1" hidden="1">{"RESUMEN",#N/A,FALSE,"BASE ANEXOS";"ANEXO 1",#N/A,FALSE,"BASE ANEXOS";"ANEXO 2",#N/A,FALSE,"BASE ANEXOS"}</definedName>
    <definedName name="rrrrr" hidden="1">{"RESUMEN",#N/A,FALSE,"BASE ANEXOS";"ANEXO 1",#N/A,FALSE,"BASE ANEXOS";"ANEXO 2",#N/A,FALSE,"BASE ANEXOS"}</definedName>
    <definedName name="rsthhjrsh" hidden="1">{"COMJPN2000",#N/A,FALSE,"BL2000"}</definedName>
    <definedName name="rsy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rt" localSheetId="11" hidden="1">#REF!</definedName>
    <definedName name="rt" hidden="1">#REF!</definedName>
    <definedName name="RTH">#N/A</definedName>
    <definedName name="rtl_amt_fin_near" localSheetId="11">#REF!</definedName>
    <definedName name="rtl_amt_fin_near">#REF!</definedName>
    <definedName name="rtl_assumpt_existing" localSheetId="11">#REF!</definedName>
    <definedName name="rtl_assumpt_existing">#REF!</definedName>
    <definedName name="rtl_assumpt_near" localSheetId="11">#REF!</definedName>
    <definedName name="rtl_assumpt_near">#REF!</definedName>
    <definedName name="rtl_assumpt_new">#REF!</definedName>
    <definedName name="rtl_assumpt_used">#REF!</definedName>
    <definedName name="rtl_near.avg.loan.amount">#REF!</definedName>
    <definedName name="rtl_new.avg.loan.amount">#REF!</definedName>
    <definedName name="rtl_new.effective.yield">#REF!</definedName>
    <definedName name="rtl_new.term">#REF!</definedName>
    <definedName name="rtl_used.avg.loan.amount">#REF!</definedName>
    <definedName name="RTY" localSheetId="3" hidden="1">{#N/A,#N/A,FALSE,"IPEC Stair Step";#N/A,#N/A,FALSE,"Overview";#N/A,#N/A,FALSE,"Supporting Explanations"}</definedName>
    <definedName name="RTY" localSheetId="8" hidden="1">{#N/A,#N/A,FALSE,"IPEC Stair Step";#N/A,#N/A,FALSE,"Overview";#N/A,#N/A,FALSE,"Supporting Explanations"}</definedName>
    <definedName name="RTY" localSheetId="0" hidden="1">{#N/A,#N/A,FALSE,"IPEC Stair Step";#N/A,#N/A,FALSE,"Overview";#N/A,#N/A,FALSE,"Supporting Explanations"}</definedName>
    <definedName name="RTY" localSheetId="11" hidden="1">{#N/A,#N/A,FALSE,"IPEC Stair Step";#N/A,#N/A,FALSE,"Overview";#N/A,#N/A,FALSE,"Supporting Explanations"}</definedName>
    <definedName name="RTY" localSheetId="5" hidden="1">{#N/A,#N/A,FALSE,"IPEC Stair Step";#N/A,#N/A,FALSE,"Overview";#N/A,#N/A,FALSE,"Supporting Explanations"}</definedName>
    <definedName name="RTY" localSheetId="7" hidden="1">{#N/A,#N/A,FALSE,"IPEC Stair Step";#N/A,#N/A,FALSE,"Overview";#N/A,#N/A,FALSE,"Supporting Explanations"}</definedName>
    <definedName name="RTY" localSheetId="1" hidden="1">{#N/A,#N/A,FALSE,"IPEC Stair Step";#N/A,#N/A,FALSE,"Overview";#N/A,#N/A,FALSE,"Supporting Explanations"}</definedName>
    <definedName name="RTY" hidden="1">{#N/A,#N/A,FALSE,"IPEC Stair Step";#N/A,#N/A,FALSE,"Overview";#N/A,#N/A,FALSE,"Supporting Explanations"}</definedName>
    <definedName name="rtyui" hidden="1">{#N/A,#N/A,FALSE,"신규dep";#N/A,#N/A,FALSE,"신규dep-금형상각후";#N/A,#N/A,FALSE,"신규dep-연구비상각후";#N/A,#N/A,FALSE,"신규dep-기계,공구상각후"}</definedName>
    <definedName name="ｒｔれｔ">#N/A</definedName>
    <definedName name="ru" hidden="1">{"RES-2001",#N/A,FALSE,"BL2000";"A1-2001",#N/A,FALSE,"BL2000";"A2-2001",#N/A,FALSE,"BL2000"}</definedName>
    <definedName name="ｒｗｒｗ">#REF!</definedName>
    <definedName name="rwtrrwwrwrrww" hidden="1">#REF!</definedName>
    <definedName name="ｒｗｗ">#REF!</definedName>
    <definedName name="rwwrwr" hidden="1">#REF!</definedName>
    <definedName name="ry" hidden="1">{"PL2000",#N/A,FALSE,"BL2000"}</definedName>
    <definedName name="ｒてれ">#REF!</definedName>
    <definedName name="ｒふぇえ" localSheetId="9">#REF!</definedName>
    <definedName name="ｒふぇえ">#REF!</definedName>
    <definedName name="R행" localSheetId="11">#REF!</definedName>
    <definedName name="R행">#REF!</definedName>
    <definedName name="s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ｓ">#N/A</definedName>
    <definedName name="S_1">INDIRECT(#REF!,1)</definedName>
    <definedName name="S_2">INDIRECT(#REF!,1)</definedName>
    <definedName name="sa" hidden="1">{#N/A,#N/A,FALSE,"IPEC Stair Step";#N/A,#N/A,FALSE,"Overview";#N/A,#N/A,FALSE,"Supporting Explanations"}</definedName>
    <definedName name="SAAS" localSheetId="9">#REF!</definedName>
    <definedName name="SAAS">#REF!</definedName>
    <definedName name="SADX" localSheetId="3" hidden="1">{#N/A,#N/A,FALSE,"IPEC Stair Step";#N/A,#N/A,FALSE,"Overview";#N/A,#N/A,FALSE,"Supporting Explanations"}</definedName>
    <definedName name="SADX" localSheetId="8" hidden="1">{#N/A,#N/A,FALSE,"IPEC Stair Step";#N/A,#N/A,FALSE,"Overview";#N/A,#N/A,FALSE,"Supporting Explanations"}</definedName>
    <definedName name="SADX" localSheetId="0" hidden="1">{#N/A,#N/A,FALSE,"IPEC Stair Step";#N/A,#N/A,FALSE,"Overview";#N/A,#N/A,FALSE,"Supporting Explanations"}</definedName>
    <definedName name="SADX" localSheetId="11" hidden="1">{#N/A,#N/A,FALSE,"IPEC Stair Step";#N/A,#N/A,FALSE,"Overview";#N/A,#N/A,FALSE,"Supporting Explanations"}</definedName>
    <definedName name="SADX" localSheetId="5" hidden="1">{#N/A,#N/A,FALSE,"IPEC Stair Step";#N/A,#N/A,FALSE,"Overview";#N/A,#N/A,FALSE,"Supporting Explanations"}</definedName>
    <definedName name="SADX" localSheetId="7" hidden="1">{#N/A,#N/A,FALSE,"IPEC Stair Step";#N/A,#N/A,FALSE,"Overview";#N/A,#N/A,FALSE,"Supporting Explanations"}</definedName>
    <definedName name="SADX" localSheetId="1" hidden="1">{#N/A,#N/A,FALSE,"IPEC Stair Step";#N/A,#N/A,FALSE,"Overview";#N/A,#N/A,FALSE,"Supporting Explanations"}</definedName>
    <definedName name="SADX" hidden="1">{#N/A,#N/A,FALSE,"IPEC Stair Step";#N/A,#N/A,FALSE,"Overview";#N/A,#N/A,FALSE,"Supporting Explanations"}</definedName>
    <definedName name="SAF" hidden="1">{"RES-2001",#N/A,FALSE,"BL2000";"A1-2001",#N/A,FALSE,"BL2000";"A2-2001",#N/A,FALSE,"BL2000"}</definedName>
    <definedName name="safetychart">#REF!</definedName>
    <definedName name="safgb" localSheetId="11">#REF!</definedName>
    <definedName name="safgb">#REF!</definedName>
    <definedName name="safs" localSheetId="11" hidden="1">{"CTO ACUMULADO",#N/A,FALSE,"BASE ANEXOS";"VAR ACUMULADAS",#N/A,FALSE,"BASE ANEXOS"}</definedName>
    <definedName name="safs" hidden="1">{"CTO ACUMULADO",#N/A,FALSE,"BASE ANEXOS";"VAR ACUMULADAS",#N/A,FALSE,"BASE ANEXOS"}</definedName>
    <definedName name="safs_1" localSheetId="11" hidden="1">{"CTO ACUMULADO",#N/A,FALSE,"BASE ANEXOS";"VAR ACUMULADAS",#N/A,FALSE,"BASE ANEXOS"}</definedName>
    <definedName name="safs_1" hidden="1">{"CTO ACUMULADO",#N/A,FALSE,"BASE ANEXOS";"VAR ACUMULADAS",#N/A,FALSE,"BASE ANEXOS"}</definedName>
    <definedName name="safs_2" localSheetId="11" hidden="1">{"CTO ACUMULADO",#N/A,FALSE,"BASE ANEXOS";"VAR ACUMULADAS",#N/A,FALSE,"BASE ANEXOS"}</definedName>
    <definedName name="safs_2" hidden="1">{"CTO ACUMULADO",#N/A,FALSE,"BASE ANEXOS";"VAR ACUMULADAS",#N/A,FALSE,"BASE ANEXOS"}</definedName>
    <definedName name="SAISHO" localSheetId="11">#REF!</definedName>
    <definedName name="SAISHO">#REF!</definedName>
    <definedName name="SAKI" localSheetId="11">#REF!</definedName>
    <definedName name="SAKI">#REF!</definedName>
    <definedName name="Salaire">#REF!</definedName>
    <definedName name="Sales_Manager">#REF!</definedName>
    <definedName name="Sales_Person">#REF!</definedName>
    <definedName name="SAM" hidden="1">{"'Sheet2'!$A$73:$A$74"}</definedName>
    <definedName name="SAMPLE">#REF!</definedName>
    <definedName name="SAPBEXdnldView" hidden="1">"45T676F8ZAIZ1LC39Q68OQE1B"</definedName>
    <definedName name="SAPBEXhrIndnt" hidden="1">"Wide"</definedName>
    <definedName name="SAPBEXrevision" hidden="1">3</definedName>
    <definedName name="SAPBEXsysID" hidden="1">"HE1"</definedName>
    <definedName name="SAPBEXwbID" hidden="1">"3SDE71NL9JJB2F6LMYQ0XGE9S"</definedName>
    <definedName name="SAPsysID" hidden="1">"708C5W7SBKP804JT78WJ0JNKI"</definedName>
    <definedName name="SAPwbID" hidden="1">"ARS"</definedName>
    <definedName name="SASA" hidden="1">{#N/A,#N/A,FALSE,"단축1";#N/A,#N/A,FALSE,"단축2";#N/A,#N/A,FALSE,"단축3";#N/A,#N/A,FALSE,"장축";#N/A,#N/A,FALSE,"4WD"}</definedName>
    <definedName name="sass" localSheetId="11" hidden="1">{"COMNUS2000",#N/A,FALSE,"BL2000"}</definedName>
    <definedName name="sass" hidden="1">{"COMNUS2000",#N/A,FALSE,"BL2000"}</definedName>
    <definedName name="sass_1" localSheetId="11" hidden="1">{"COMNUS2000",#N/A,FALSE,"BL2000"}</definedName>
    <definedName name="sass_1" hidden="1">{"COMNUS2000",#N/A,FALSE,"BL2000"}</definedName>
    <definedName name="sass_2" localSheetId="11" hidden="1">{"COMNUS2000",#N/A,FALSE,"BL2000"}</definedName>
    <definedName name="sass_2" hidden="1">{"COMNUS2000",#N/A,FALSE,"BL2000"}</definedName>
    <definedName name="Sch_End">6</definedName>
    <definedName name="Sch_Start">3</definedName>
    <definedName name="SCHEDUL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Schedule2" localSheetId="11">#REF!,#REF!,#REF!,#REF!,#REF!,#REF!,#REF!,#REF!</definedName>
    <definedName name="Schedule2">#REF!,#REF!,#REF!,#REF!,#REF!,#REF!,#REF!,#REF!</definedName>
    <definedName name="SCOREENG">#REF!</definedName>
    <definedName name="SCOREOP">#REF!</definedName>
    <definedName name="SCORESUMMRY">#REF!</definedName>
    <definedName name="SCOST">#REF!</definedName>
    <definedName name="sd" localSheetId="11" hidden="1">{"BL2000",#N/A,FALSE,"BL2000"}</definedName>
    <definedName name="sd" hidden="1">{"BL2000",#N/A,FALSE,"BL2000"}</definedName>
    <definedName name="sd_1" localSheetId="11" hidden="1">{"BL2000",#N/A,FALSE,"BL2000"}</definedName>
    <definedName name="sd_1" hidden="1">{"BL2000",#N/A,FALSE,"BL2000"}</definedName>
    <definedName name="sd_2" localSheetId="11" hidden="1">{"BL2000",#N/A,FALSE,"BL2000"}</definedName>
    <definedName name="sd_2" hidden="1">{"BL2000",#N/A,FALSE,"BL2000"}</definedName>
    <definedName name="sdaf" localSheetId="11" hidden="1">{"Ana1",#N/A,FALSE,"AnalisisA";"Ana2",#N/A,FALSE,"AnalisisA";"Ana3",#N/A,FALSE,"AnalisisA"}</definedName>
    <definedName name="sdaf" hidden="1">{"Ana1",#N/A,FALSE,"AnalisisA";"Ana2",#N/A,FALSE,"AnalisisA";"Ana3",#N/A,FALSE,"AnalisisA"}</definedName>
    <definedName name="sdaf_1" localSheetId="11" hidden="1">{"Ana1",#N/A,FALSE,"AnalisisA";"Ana2",#N/A,FALSE,"AnalisisA";"Ana3",#N/A,FALSE,"AnalisisA"}</definedName>
    <definedName name="sdaf_1" hidden="1">{"Ana1",#N/A,FALSE,"AnalisisA";"Ana2",#N/A,FALSE,"AnalisisA";"Ana3",#N/A,FALSE,"AnalisisA"}</definedName>
    <definedName name="sdaf_2" localSheetId="11" hidden="1">{"Ana1",#N/A,FALSE,"AnalisisA";"Ana2",#N/A,FALSE,"AnalisisA";"Ana3",#N/A,FALSE,"AnalisisA"}</definedName>
    <definedName name="sdaf_2" hidden="1">{"Ana1",#N/A,FALSE,"AnalisisA";"Ana2",#N/A,FALSE,"AnalisisA";"Ana3",#N/A,FALSE,"AnalisisA"}</definedName>
    <definedName name="sdd" hidden="1">{#N/A,#N/A,TRUE,"일정"}</definedName>
    <definedName name="sddd" localSheetId="11" hidden="1">{"COMJPN2000",#N/A,FALSE,"BL2000"}</definedName>
    <definedName name="sddd" hidden="1">{"COMJPN2000",#N/A,FALSE,"BL2000"}</definedName>
    <definedName name="sddd_1" localSheetId="11" hidden="1">{"COMJPN2000",#N/A,FALSE,"BL2000"}</definedName>
    <definedName name="sddd_1" hidden="1">{"COMJPN2000",#N/A,FALSE,"BL2000"}</definedName>
    <definedName name="sddd_2" localSheetId="11" hidden="1">{"COMJPN2000",#N/A,FALSE,"BL2000"}</definedName>
    <definedName name="sddd_2" hidden="1">{"COMJPN2000",#N/A,FALSE,"BL2000"}</definedName>
    <definedName name="sdddw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dddw" hidden="1">{"Point of discussion",#N/A,FALSE,"Point of discussion";"NMI_NMDI balance sheet",#N/A,FALSE,"Point of discussion";"NMI_NMDI Cashflow",#N/A,FALSE,"Point of discussion";"NMI_NMDI indirect cashflow",#N/A,FALSE,"NMI_NMDI"}</definedName>
    <definedName name="sdddw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dddw_1" hidden="1">{"Point of discussion",#N/A,FALSE,"Point of discussion";"NMI_NMDI balance sheet",#N/A,FALSE,"Point of discussion";"NMI_NMDI Cashflow",#N/A,FALSE,"Point of discussion";"NMI_NMDI indirect cashflow",#N/A,FALSE,"NMI_NMDI"}</definedName>
    <definedName name="sdddw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dddw_2" hidden="1">{"Point of discussion",#N/A,FALSE,"Point of discussion";"NMI_NMDI balance sheet",#N/A,FALSE,"Point of discussion";"NMI_NMDI Cashflow",#N/A,FALSE,"Point of discussion";"NMI_NMDI indirect cashflow",#N/A,FALSE,"NMI_NMDI"}</definedName>
    <definedName name="sddfdf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dwa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ddwa" hidden="1">{"Point of discussion",#N/A,FALSE,"Point of discussion";"NMI_NMDI balance sheet",#N/A,FALSE,"Point of discussion";"NMI_NMDI Cashflow",#N/A,FALSE,"Point of discussion";"NMI_NMDI indirect cashflow",#N/A,FALSE,"NMI_NMDI"}</definedName>
    <definedName name="sddwa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ddwa_1" hidden="1">{"Point of discussion",#N/A,FALSE,"Point of discussion";"NMI_NMDI balance sheet",#N/A,FALSE,"Point of discussion";"NMI_NMDI Cashflow",#N/A,FALSE,"Point of discussion";"NMI_NMDI indirect cashflow",#N/A,FALSE,"NMI_NMDI"}</definedName>
    <definedName name="sddwa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ddwa_2" hidden="1">{"Point of discussion",#N/A,FALSE,"Point of discussion";"NMI_NMDI balance sheet",#N/A,FALSE,"Point of discussion";"NMI_NMDI Cashflow",#N/A,FALSE,"Point of discussion";"NMI_NMDI indirect cashflow",#N/A,FALSE,"NMI_NMDI"}</definedName>
    <definedName name="sdf" localSheetId="3" hidden="1">{"SEPTEMBER PRINT",#N/A,FALSE,"INV_BKDN";"SEPTEMBER PRINT",#N/A,FALSE,"INV_BKDN"}</definedName>
    <definedName name="sdf" localSheetId="8" hidden="1">{"SEPTEMBER PRINT",#N/A,FALSE,"INV_BKDN";"SEPTEMBER PRINT",#N/A,FALSE,"INV_BKDN"}</definedName>
    <definedName name="sdf" localSheetId="0" hidden="1">{"SEPTEMBER PRINT",#N/A,FALSE,"INV_BKDN";"SEPTEMBER PRINT",#N/A,FALSE,"INV_BKDN"}</definedName>
    <definedName name="sdf" localSheetId="11" hidden="1">#REF!</definedName>
    <definedName name="sdf" localSheetId="5" hidden="1">{"SEPTEMBER PRINT",#N/A,FALSE,"INV_BKDN";"SEPTEMBER PRINT",#N/A,FALSE,"INV_BKDN"}</definedName>
    <definedName name="sdf" localSheetId="7" hidden="1">{"SEPTEMBER PRINT",#N/A,FALSE,"INV_BKDN";"SEPTEMBER PRINT",#N/A,FALSE,"INV_BKDN"}</definedName>
    <definedName name="sdf" localSheetId="1" hidden="1">{"SEPTEMBER PRINT",#N/A,FALSE,"INV_BKDN";"SEPTEMBER PRINT",#N/A,FALSE,"INV_BKDN"}</definedName>
    <definedName name="sdf" hidden="1">{"SEPTEMBER PRINT",#N/A,FALSE,"INV_BKDN";"SEPTEMBER PRINT",#N/A,FALSE,"INV_BKDN"}</definedName>
    <definedName name="SDFGHJ" localSheetId="3" hidden="1">{#N/A,#N/A,FALSE,"IPEC Stair Step";#N/A,#N/A,FALSE,"Overview";#N/A,#N/A,FALSE,"Supporting Explanations"}</definedName>
    <definedName name="SDFGHJ" localSheetId="8" hidden="1">{#N/A,#N/A,FALSE,"IPEC Stair Step";#N/A,#N/A,FALSE,"Overview";#N/A,#N/A,FALSE,"Supporting Explanations"}</definedName>
    <definedName name="SDFGHJ" localSheetId="0" hidden="1">{#N/A,#N/A,FALSE,"IPEC Stair Step";#N/A,#N/A,FALSE,"Overview";#N/A,#N/A,FALSE,"Supporting Explanations"}</definedName>
    <definedName name="SDFGHJ" localSheetId="11" hidden="1">{#N/A,#N/A,FALSE,"IPEC Stair Step";#N/A,#N/A,FALSE,"Overview";#N/A,#N/A,FALSE,"Supporting Explanations"}</definedName>
    <definedName name="SDFGHJ" localSheetId="5" hidden="1">{#N/A,#N/A,FALSE,"IPEC Stair Step";#N/A,#N/A,FALSE,"Overview";#N/A,#N/A,FALSE,"Supporting Explanations"}</definedName>
    <definedName name="SDFGHJ" localSheetId="7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GHJ" hidden="1">{#N/A,#N/A,FALSE,"IPEC Stair Step";#N/A,#N/A,FALSE,"Overview";#N/A,#N/A,FALSE,"Supporting Explanations"}</definedName>
    <definedName name="SDFTHYGRTGHYU" localSheetId="3" hidden="1">{#N/A,#N/A,FALSE,"IPEC Stair Step";#N/A,#N/A,FALSE,"Overview";#N/A,#N/A,FALSE,"Supporting Explanations"}</definedName>
    <definedName name="SDFTHYGRTGHYU" localSheetId="8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DFTHYGRTGHYU" localSheetId="11" hidden="1">{#N/A,#N/A,FALSE,"IPEC Stair Step";#N/A,#N/A,FALSE,"Overview";#N/A,#N/A,FALSE,"Supporting Explanations"}</definedName>
    <definedName name="SDFTHYGRTGHYU" localSheetId="5" hidden="1">{#N/A,#N/A,FALSE,"IPEC Stair Step";#N/A,#N/A,FALSE,"Overview";#N/A,#N/A,FALSE,"Supporting Explanations"}</definedName>
    <definedName name="SDFTHYGRTGHYU" localSheetId="7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dftyy" hidden="1">#REF!</definedName>
    <definedName name="sdgfdfdasah" hidden="1">#REF!</definedName>
    <definedName name="SDPMS" localSheetId="11">#REF!</definedName>
    <definedName name="SDPMS">#REF!</definedName>
    <definedName name="ｓｄｓｄ" localSheetId="9">#REF!</definedName>
    <definedName name="ｓｄｓｄ">#REF!</definedName>
    <definedName name="sdsf">#N/A</definedName>
    <definedName name="sdsfsd" hidden="1">#REF!</definedName>
    <definedName name="ｓｄｓｗｗ" localSheetId="9">#REF!</definedName>
    <definedName name="ｓｄｓｗｗ">#REF!</definedName>
    <definedName name="se" localSheetId="11">#REF!,#REF!,#REF!,#REF!,#REF!,#REF!,#REF!,#REF!,#REF!</definedName>
    <definedName name="se">#REF!,#REF!,#REF!,#REF!,#REF!,#REF!,#REF!,#REF!,#REF!</definedName>
    <definedName name="sean">#REF!</definedName>
    <definedName name="seap">#REF!</definedName>
    <definedName name="SEARCH_HC" localSheetId="11">#REF!</definedName>
    <definedName name="SEARCH_HC">#REF!</definedName>
    <definedName name="Section_BS1A">#REF!,#REF!</definedName>
    <definedName name="Section_BS2A">#REF!,#REF!,#REF!,#REF!,#REF!,#REF!,#REF!,#REF!</definedName>
    <definedName name="Section_BS2B">#REF!,#REF!</definedName>
    <definedName name="Section_BS2C">#REF!,#REF!,#REF!,#REF!,#REF!,#REF!,#REF!,#REF!,#REF!</definedName>
    <definedName name="Section_BS3A">#REF!,#REF!,#REF!</definedName>
    <definedName name="Section_BS4B">#REF!,#REF!,#REF!,#REF!,#REF!,#REF!,#REF!</definedName>
    <definedName name="Section_BS5A">#REF!,#REF!,#REF!,#REF!</definedName>
    <definedName name="Section_BS5B">#REF!,#REF!,#REF!,#REF!</definedName>
    <definedName name="Section_BS5G">#REF!,#REF!,#REF!,#REF!,#REF!</definedName>
    <definedName name="Section_BS5H">#REF!,#REF!,#REF!,#REF!,#REF!,#REF!</definedName>
    <definedName name="Section_BS6A">#REF!,#REF!,#REF!,#REF!</definedName>
    <definedName name="Section_BS6B">#REF!,#REF!,#REF!,#REF!,#REF!,#REF!,#REF!,#REF!,#REF!</definedName>
    <definedName name="Section_BS6C">#REF!,#REF!,#REF!,#REF!,#REF!,#REF!,#REF!,#REF!</definedName>
    <definedName name="Section_BS6D">#REF!,#REF!,#REF!,#REF!</definedName>
    <definedName name="Section_BS6F">#REF!,#REF!,#REF!,#REF!</definedName>
    <definedName name="Section_BS7A">#REF!,#REF!,#REF!,#REF!,#REF!,#REF!</definedName>
    <definedName name="Section_IC0A">#REF!,#REF!</definedName>
    <definedName name="Section_IC0B">#REF!,#REF!,#REF!,#REF!,#REF!,#REF!,#REF!,#REF!,#REF!,#REF!</definedName>
    <definedName name="Section_MI1_1A" localSheetId="11">#REF!,#REF!,#REF!,#REF!,#REF!,#REF!,#REF!,#REF!</definedName>
    <definedName name="Section_MI1_1A">#REF!,#REF!,#REF!,#REF!,#REF!,#REF!,#REF!,#REF!</definedName>
    <definedName name="Section_MI1_1B" localSheetId="11">#REF!,#REF!,#REF!,#REF!,#REF!,#REF!</definedName>
    <definedName name="Section_MI1_1B">#REF!,#REF!,#REF!,#REF!,#REF!,#REF!</definedName>
    <definedName name="Section_MI1_2A" localSheetId="11">#REF!,#REF!,#REF!,#REF!,#REF!,#REF!</definedName>
    <definedName name="Section_MI1_2A">#REF!,#REF!,#REF!,#REF!,#REF!,#REF!</definedName>
    <definedName name="Section_MI1_2B" localSheetId="11">#REF!,#REF!,#REF!,#REF!,#REF!,#REF!,#REF!</definedName>
    <definedName name="Section_MI1_2B">#REF!,#REF!,#REF!,#REF!,#REF!,#REF!,#REF!</definedName>
    <definedName name="Section_MI1A" localSheetId="11">#REF!,#REF!,#REF!,#REF!,#REF!,#REF!,#REF!,#REF!,#REF!,#REF!,#REF!,#REF!,#REF!</definedName>
    <definedName name="Section_MI1A">#REF!,#REF!,#REF!,#REF!,#REF!,#REF!,#REF!,#REF!,#REF!,#REF!,#REF!,#REF!,#REF!</definedName>
    <definedName name="Section_MI1B" localSheetId="11">#REF!,#REF!,#REF!,#REF!,#REF!,#REF!</definedName>
    <definedName name="Section_MI1B">#REF!,#REF!,#REF!,#REF!,#REF!,#REF!</definedName>
    <definedName name="Section_MI3B" localSheetId="11">#REF!,#REF!</definedName>
    <definedName name="Section_MI3B">#REF!,#REF!</definedName>
    <definedName name="Section_MI4B" localSheetId="11">#REF!,#REF!</definedName>
    <definedName name="Section_MI4B">#REF!,#REF!</definedName>
    <definedName name="Section_MI5B" localSheetId="11">#REF!,#REF!</definedName>
    <definedName name="Section_MI5B">#REF!,#REF!</definedName>
    <definedName name="Section_MI6A" localSheetId="11">#REF!,#REF!,#REF!,#REF!,#REF!,#REF!,#REF!,#REF!,#REF!,#REF!,#REF!,#REF!,#REF!,#REF!,#REF!,#REF!</definedName>
    <definedName name="Section_MI6A">#REF!,#REF!,#REF!,#REF!,#REF!,#REF!,#REF!,#REF!,#REF!,#REF!,#REF!,#REF!,#REF!,#REF!,#REF!,#REF!</definedName>
    <definedName name="Section_PL2A">#REF!,#REF!,#REF!,#REF!</definedName>
    <definedName name="Section_PL3A">#REF!,#REF!,#REF!,#REF!,#REF!,#REF!,#REF!,#REF!</definedName>
    <definedName name="Section_PL5A">#REF!,#REF!</definedName>
    <definedName name="Section_TB1A">#REF!,#REF!</definedName>
    <definedName name="Section_TB2A">#REF!,#REF!,#REF!,#REF!</definedName>
    <definedName name="Section_TB2B">#REF!,#REF!</definedName>
    <definedName name="Section_UP1A">#REF!,#REF!</definedName>
    <definedName name="Section_UP3A">#REF!,#REF!,#REF!,#REF!</definedName>
    <definedName name="securitized.debt" localSheetId="11">#REF!</definedName>
    <definedName name="securitized.debt">#REF!</definedName>
    <definedName name="segaw" hidden="1">#REF!</definedName>
    <definedName name="SEGMENT" localSheetId="11" hidden="1">{#N/A,#N/A,FALSE,"FG";#N/A,#N/A,FALSE,"PU";#N/A,#N/A,FALSE,"TT";#N/A,#N/A,FALSE,"TC";#N/A,#N/A,FALSE,"H";#N/A,#N/A,FALSE,"M2";#N/A,#N/A,FALSE,"M1";#N/A,#N/A,FALSE,"B"}</definedName>
    <definedName name="SEGMENT" hidden="1">{#N/A,#N/A,FALSE,"FG";#N/A,#N/A,FALSE,"PU";#N/A,#N/A,FALSE,"TT";#N/A,#N/A,FALSE,"TC";#N/A,#N/A,FALSE,"H";#N/A,#N/A,FALSE,"M2";#N/A,#N/A,FALSE,"M1";#N/A,#N/A,FALSE,"B"}</definedName>
    <definedName name="Segment_Sales" localSheetId="11">#REF!</definedName>
    <definedName name="Segment_Sales">#REF!</definedName>
    <definedName name="segment_share">#REF!</definedName>
    <definedName name="SEINO">#REF!</definedName>
    <definedName name="Select_Click">#N/A</definedName>
    <definedName name="SelectFlag">"テキスト 23"</definedName>
    <definedName name="semn">#REF!</definedName>
    <definedName name="semp">#REF!</definedName>
    <definedName name="sencount" hidden="1">1</definedName>
    <definedName name="SENTRA" localSheetId="11">#REF!</definedName>
    <definedName name="SENTRA">#REF!</definedName>
    <definedName name="SentraPRG07">#REF!</definedName>
    <definedName name="SEP">#REF!</definedName>
    <definedName name="SEPT" hidden="1">{"RES-2002",#N/A,FALSE,"BL2000";"A1-2002",#N/A,FALSE,"BL2000";"A2-2002",#N/A,FALSE,"BL2000"}</definedName>
    <definedName name="september" localSheetId="11">#REF!</definedName>
    <definedName name="september">#REF!</definedName>
    <definedName name="SEQ">#REF!</definedName>
    <definedName name="SER" hidden="1">{"'Sheet2'!$A$73:$A$74"}</definedName>
    <definedName name="Serie_1">#REF!</definedName>
    <definedName name="Serie_2">#REF!</definedName>
    <definedName name="SERT" localSheetId="3" hidden="1">{#N/A,#N/A,FALSE,"IPEC Stair Step";#N/A,#N/A,FALSE,"Overview";#N/A,#N/A,FALSE,"Supporting Explanations"}</definedName>
    <definedName name="SERT" localSheetId="8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RT" localSheetId="11" hidden="1">{#N/A,#N/A,FALSE,"IPEC Stair Step";#N/A,#N/A,FALSE,"Overview";#N/A,#N/A,FALSE,"Supporting Explanations"}</definedName>
    <definedName name="SERT" localSheetId="5" hidden="1">{#N/A,#N/A,FALSE,"IPEC Stair Step";#N/A,#N/A,FALSE,"Overview";#N/A,#N/A,FALSE,"Supporting Explanations"}</definedName>
    <definedName name="SERT" localSheetId="7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RVICE_PART">#REF!</definedName>
    <definedName name="SESER" localSheetId="3" hidden="1">{#N/A,#N/A,FALSE,"IPEC Stair Step";#N/A,#N/A,FALSE,"Overview";#N/A,#N/A,FALSE,"Supporting Explanations"}</definedName>
    <definedName name="SESER" localSheetId="8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ESER" localSheetId="11" hidden="1">{#N/A,#N/A,FALSE,"IPEC Stair Step";#N/A,#N/A,FALSE,"Overview";#N/A,#N/A,FALSE,"Supporting Explanations"}</definedName>
    <definedName name="SESER" localSheetId="5" hidden="1">{#N/A,#N/A,FALSE,"IPEC Stair Step";#N/A,#N/A,FALSE,"Overview";#N/A,#N/A,FALSE,"Supporting Explanations"}</definedName>
    <definedName name="SESER" localSheetId="7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etupData" localSheetId="11">#REF!</definedName>
    <definedName name="SetupData">#N/A</definedName>
    <definedName name="Seven" localSheetId="11">#REF!</definedName>
    <definedName name="Seven">#REF!</definedName>
    <definedName name="SEYR">#N/A</definedName>
    <definedName name="sf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sf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sf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sf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sf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sf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sfdgf" localSheetId="3" hidden="1">{"B10-2000",#N/A,FALSE,"BL2000"}</definedName>
    <definedName name="sfdgf" localSheetId="8" hidden="1">{"B10-2000",#N/A,FALSE,"BL2000"}</definedName>
    <definedName name="sfdgf" localSheetId="0" hidden="1">{"B10-2000",#N/A,FALSE,"BL2000"}</definedName>
    <definedName name="sfdgf" localSheetId="11" hidden="1">{"B10-2000",#N/A,FALSE,"BL2000"}</definedName>
    <definedName name="sfdgf" localSheetId="5" hidden="1">{"B10-2000",#N/A,FALSE,"BL2000"}</definedName>
    <definedName name="sfdgf" localSheetId="7" hidden="1">{"B10-2000",#N/A,FALSE,"BL2000"}</definedName>
    <definedName name="sfdgf" localSheetId="1" hidden="1">{"B10-2000",#N/A,FALSE,"BL2000"}</definedName>
    <definedName name="sfdgf" hidden="1">{"B10-2000",#N/A,FALSE,"BL2000"}</definedName>
    <definedName name="sfdgsfd" localSheetId="3" hidden="1">{"RES-2001",#N/A,FALSE,"BL2000";"A1-2001",#N/A,FALSE,"BL2000";"A2-2001",#N/A,FALSE,"BL2000"}</definedName>
    <definedName name="sfdgsfd" localSheetId="8" hidden="1">{"RES-2001",#N/A,FALSE,"BL2000";"A1-2001",#N/A,FALSE,"BL2000";"A2-2001",#N/A,FALSE,"BL2000"}</definedName>
    <definedName name="sfdgsfd" localSheetId="0" hidden="1">{"RES-2001",#N/A,FALSE,"BL2000";"A1-2001",#N/A,FALSE,"BL2000";"A2-2001",#N/A,FALSE,"BL2000"}</definedName>
    <definedName name="sfdgsfd" localSheetId="11" hidden="1">{"RES-2001",#N/A,FALSE,"BL2000";"A1-2001",#N/A,FALSE,"BL2000";"A2-2001",#N/A,FALSE,"BL2000"}</definedName>
    <definedName name="sfdgsfd" localSheetId="5" hidden="1">{"RES-2001",#N/A,FALSE,"BL2000";"A1-2001",#N/A,FALSE,"BL2000";"A2-2001",#N/A,FALSE,"BL2000"}</definedName>
    <definedName name="sfdgsfd" localSheetId="7" hidden="1">{"RES-2001",#N/A,FALSE,"BL2000";"A1-2001",#N/A,FALSE,"BL2000";"A2-2001",#N/A,FALSE,"BL2000"}</definedName>
    <definedName name="sfdgsfd" localSheetId="1" hidden="1">{"RES-2001",#N/A,FALSE,"BL2000";"A1-2001",#N/A,FALSE,"BL2000";"A2-2001",#N/A,FALSE,"BL2000"}</definedName>
    <definedName name="sfdgsfd" hidden="1">{"RES-2001",#N/A,FALSE,"BL2000";"A1-2001",#N/A,FALSE,"BL2000";"A2-2001",#N/A,FALSE,"BL2000"}</definedName>
    <definedName name="sfg" localSheetId="3" hidden="1">{"CTO ACUMULADO",#N/A,FALSE,"BASE ANEXOS";"VAR ACUMULADAS",#N/A,FALSE,"BASE ANEXOS"}</definedName>
    <definedName name="sfg" localSheetId="8" hidden="1">{"CTO ACUMULADO",#N/A,FALSE,"BASE ANEXOS";"VAR ACUMULADAS",#N/A,FALSE,"BASE ANEXOS"}</definedName>
    <definedName name="sfg" localSheetId="0" hidden="1">{"CTO ACUMULADO",#N/A,FALSE,"BASE ANEXOS";"VAR ACUMULADAS",#N/A,FALSE,"BASE ANEXOS"}</definedName>
    <definedName name="sfg" localSheetId="11" hidden="1">{"CTO ACUMULADO",#N/A,FALSE,"BASE ANEXOS";"VAR ACUMULADAS",#N/A,FALSE,"BASE ANEXOS"}</definedName>
    <definedName name="sfg" localSheetId="5" hidden="1">{"CTO ACUMULADO",#N/A,FALSE,"BASE ANEXOS";"VAR ACUMULADAS",#N/A,FALSE,"BASE ANEXOS"}</definedName>
    <definedName name="sfg" localSheetId="7" hidden="1">{"CTO ACUMULADO",#N/A,FALSE,"BASE ANEXOS";"VAR ACUMULADAS",#N/A,FALSE,"BASE ANEXOS"}</definedName>
    <definedName name="sfg" localSheetId="1" hidden="1">{"CTO ACUMULADO",#N/A,FALSE,"BASE ANEXOS";"VAR ACUMULADAS",#N/A,FALSE,"BASE ANEXOS"}</definedName>
    <definedName name="sfg" hidden="1">{"CTO ACUMULADO",#N/A,FALSE,"BASE ANEXOS";"VAR ACUMULADAS",#N/A,FALSE,"BASE ANEXOS"}</definedName>
    <definedName name="sfgd" localSheetId="3" hidden="1">{"RES-2002",#N/A,FALSE,"BL2000";"A1-2002",#N/A,FALSE,"BL2000";"A2-2002",#N/A,FALSE,"BL2000"}</definedName>
    <definedName name="sfgd" localSheetId="8" hidden="1">{"RES-2002",#N/A,FALSE,"BL2000";"A1-2002",#N/A,FALSE,"BL2000";"A2-2002",#N/A,FALSE,"BL2000"}</definedName>
    <definedName name="sfgd" localSheetId="0" hidden="1">{"RES-2002",#N/A,FALSE,"BL2000";"A1-2002",#N/A,FALSE,"BL2000";"A2-2002",#N/A,FALSE,"BL2000"}</definedName>
    <definedName name="sfgd" localSheetId="11" hidden="1">{"RES-2002",#N/A,FALSE,"BL2000";"A1-2002",#N/A,FALSE,"BL2000";"A2-2002",#N/A,FALSE,"BL2000"}</definedName>
    <definedName name="sfgd" localSheetId="5" hidden="1">{"RES-2002",#N/A,FALSE,"BL2000";"A1-2002",#N/A,FALSE,"BL2000";"A2-2002",#N/A,FALSE,"BL2000"}</definedName>
    <definedName name="sfgd" localSheetId="7" hidden="1">{"RES-2002",#N/A,FALSE,"BL2000";"A1-2002",#N/A,FALSE,"BL2000";"A2-2002",#N/A,FALSE,"BL2000"}</definedName>
    <definedName name="sfgd" localSheetId="1" hidden="1">{"RES-2002",#N/A,FALSE,"BL2000";"A1-2002",#N/A,FALSE,"BL2000";"A2-2002",#N/A,FALSE,"BL2000"}</definedName>
    <definedName name="sfgd" hidden="1">{"RES-2002",#N/A,FALSE,"BL2000";"A1-2002",#N/A,FALSE,"BL2000";"A2-2002",#N/A,FALSE,"BL2000"}</definedName>
    <definedName name="sfgfdsg" localSheetId="3" hidden="1">{"Ana1",#N/A,FALSE,"AnalisisA";"Ana2",#N/A,FALSE,"AnalisisA";"Ana3",#N/A,FALSE,"AnalisisA"}</definedName>
    <definedName name="sfgfdsg" localSheetId="8" hidden="1">{"Ana1",#N/A,FALSE,"AnalisisA";"Ana2",#N/A,FALSE,"AnalisisA";"Ana3",#N/A,FALSE,"AnalisisA"}</definedName>
    <definedName name="sfgfdsg" localSheetId="0" hidden="1">{"Ana1",#N/A,FALSE,"AnalisisA";"Ana2",#N/A,FALSE,"AnalisisA";"Ana3",#N/A,FALSE,"AnalisisA"}</definedName>
    <definedName name="sfgfdsg" localSheetId="11" hidden="1">{"Ana1",#N/A,FALSE,"AnalisisA";"Ana2",#N/A,FALSE,"AnalisisA";"Ana3",#N/A,FALSE,"AnalisisA"}</definedName>
    <definedName name="sfgfdsg" localSheetId="5" hidden="1">{"Ana1",#N/A,FALSE,"AnalisisA";"Ana2",#N/A,FALSE,"AnalisisA";"Ana3",#N/A,FALSE,"AnalisisA"}</definedName>
    <definedName name="sfgfdsg" localSheetId="7" hidden="1">{"Ana1",#N/A,FALSE,"AnalisisA";"Ana2",#N/A,FALSE,"AnalisisA";"Ana3",#N/A,FALSE,"AnalisisA"}</definedName>
    <definedName name="sfgfdsg" localSheetId="1" hidden="1">{"Ana1",#N/A,FALSE,"AnalisisA";"Ana2",#N/A,FALSE,"AnalisisA";"Ana3",#N/A,FALSE,"AnalisisA"}</definedName>
    <definedName name="sfgfdsg" hidden="1">{"Ana1",#N/A,FALSE,"AnalisisA";"Ana2",#N/A,FALSE,"AnalisisA";"Ana3",#N/A,FALSE,"AnalisisA"}</definedName>
    <definedName name="SFGG">#N/A</definedName>
    <definedName name="sfsdsd" hidden="1">{#N/A,#N/A,FALSE,"IPEC Stair Step";#N/A,#N/A,FALSE,"Overview";#N/A,#N/A,FALSE,"Supporting Explanations"}</definedName>
    <definedName name="SFSF" hidden="1">{"'Sheet2'!$A$73:$A$74"}</definedName>
    <definedName name="sfssd" hidden="1">#REF!</definedName>
    <definedName name="sgcn">#REF!</definedName>
    <definedName name="sgcp">#REF!</definedName>
    <definedName name="sgdas" hidden="1">{#N/A,#N/A,FALSE,"IPEC Stair Step";#N/A,#N/A,FALSE,"Overview";#N/A,#N/A,FALSE,"Supporting Explanations"}</definedName>
    <definedName name="Shashu_Tuika">#N/A</definedName>
    <definedName name="Shashu_Tuika_Cancel">#N/A</definedName>
    <definedName name="sheet">#N/A</definedName>
    <definedName name="Sheet_Save_Click">#N/A</definedName>
    <definedName name="sheet1" hidden="1">{"COMJPN2000",#N/A,FALSE,"BL2000"}</definedName>
    <definedName name="SHEETC" localSheetId="11">#REF!</definedName>
    <definedName name="SHEETC">#REF!</definedName>
    <definedName name="SheetTitleList" localSheetId="11">#REF!</definedName>
    <definedName name="SheetTitleList">#REF!</definedName>
    <definedName name="SHORTCODE" localSheetId="11">#REF!</definedName>
    <definedName name="SHORTCODE">#REF!</definedName>
    <definedName name="shsssreywwet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huryo.shuryo">#N/A</definedName>
    <definedName name="SHUUKEI２" localSheetId="11">#REF!</definedName>
    <definedName name="SHUUKEI２">#REF!</definedName>
    <definedName name="SI">#REF!</definedName>
    <definedName name="simo" localSheetId="11">#REF!</definedName>
    <definedName name="simo">#REF!</definedName>
    <definedName name="sinmoi" localSheetId="11">#REF!</definedName>
    <definedName name="sinmoi">#REF!</definedName>
    <definedName name="SIT" localSheetId="11">#REF!</definedName>
    <definedName name="SIT">#REF!</definedName>
    <definedName name="SITASN">#REF!</definedName>
    <definedName name="SITCUR">#REF!</definedName>
    <definedName name="SITNXT">#REF!</definedName>
    <definedName name="Six">#REF!</definedName>
    <definedName name="SIZE">#REF!</definedName>
    <definedName name="sjdjdj" localSheetId="11" hidden="1">{"HS_USA",#N/A,FALSE,"Base"}</definedName>
    <definedName name="sjdjdj" hidden="1">{"HS_USA",#N/A,FALSE,"Base"}</definedName>
    <definedName name="SM_00">63400</definedName>
    <definedName name="SM_01">77300</definedName>
    <definedName name="SM_02">82700</definedName>
    <definedName name="SM_03">85100</definedName>
    <definedName name="SM_04">85700</definedName>
    <definedName name="SM_05">78300</definedName>
    <definedName name="SM_06">3000</definedName>
    <definedName name="SM_07">0</definedName>
    <definedName name="SM_99">4000</definedName>
    <definedName name="Smalldie">#REF!</definedName>
    <definedName name="Smalldieunit1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localSheetId="11" hidden="1">#REF!,#REF!,#REF!,#REF!</definedName>
    <definedName name="solver_tmp" hidden="1">#REF!,#REF!,#REF!,#REF!</definedName>
    <definedName name="solver_typ" localSheetId="11" hidden="1">3</definedName>
    <definedName name="solver_typ" hidden="1">1</definedName>
    <definedName name="solver_val" localSheetId="11" hidden="1">0.02</definedName>
    <definedName name="solver_val" hidden="1">0</definedName>
    <definedName name="son2or" localSheetId="11">#REF!</definedName>
    <definedName name="son2or">#REF!</definedName>
    <definedName name="SOP" localSheetId="11">#REF!</definedName>
    <definedName name="SOP">#REF!</definedName>
    <definedName name="sopa" hidden="1">{#N/A,#N/A,FALSE,"IPEC Stair Step";#N/A,#N/A,FALSE,"Overview";#N/A,#N/A,FALSE,"Supporting Explanations"}</definedName>
    <definedName name="SOP일정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ORTAREA" localSheetId="11">#REF!</definedName>
    <definedName name="SORTAREA">#REF!</definedName>
    <definedName name="spa">#REF!</definedName>
    <definedName name="spon">#REF!</definedName>
    <definedName name="spop">#REF!</definedName>
    <definedName name="SPOT">#REF!</definedName>
    <definedName name="sr">#REF!</definedName>
    <definedName name="SR_00">32600</definedName>
    <definedName name="SR_01">38500</definedName>
    <definedName name="SR_02">46100</definedName>
    <definedName name="SR_03">52700</definedName>
    <definedName name="SR_04">53900</definedName>
    <definedName name="SR_05">55400</definedName>
    <definedName name="SR_06">56500</definedName>
    <definedName name="SR_07">57300</definedName>
    <definedName name="SR_99">20700</definedName>
    <definedName name="SRC">#REF!</definedName>
    <definedName name="ss" localSheetId="3" hidden="1">{"RES-2002",#N/A,FALSE,"BL2000";"A1-2002",#N/A,FALSE,"BL2000";"A2-2002",#N/A,FALSE,"BL2000"}</definedName>
    <definedName name="ss" localSheetId="8" hidden="1">{"RES-2002",#N/A,FALSE,"BL2000";"A1-2002",#N/A,FALSE,"BL2000";"A2-2002",#N/A,FALSE,"BL2000"}</definedName>
    <definedName name="ss" localSheetId="0" hidden="1">{"RES-2002",#N/A,FALSE,"BL2000";"A1-2002",#N/A,FALSE,"BL2000";"A2-2002",#N/A,FALSE,"BL2000"}</definedName>
    <definedName name="SS" localSheetId="11" hidden="1">{"CTO ACUMULADO",#N/A,FALSE,"BASE ANEXOS";"VAR ACUMULADAS",#N/A,FALSE,"BASE ANEXOS"}</definedName>
    <definedName name="ss" localSheetId="5" hidden="1">{"RES-2002",#N/A,FALSE,"BL2000";"A1-2002",#N/A,FALSE,"BL2000";"A2-2002",#N/A,FALSE,"BL2000"}</definedName>
    <definedName name="ss" localSheetId="7" hidden="1">{"RES-2002",#N/A,FALSE,"BL2000";"A1-2002",#N/A,FALSE,"BL2000";"A2-2002",#N/A,FALSE,"BL2000"}</definedName>
    <definedName name="ss" localSheetId="1" hidden="1">{"RES-2002",#N/A,FALSE,"BL2000";"A1-2002",#N/A,FALSE,"BL2000";"A2-2002",#N/A,FALSE,"BL2000"}</definedName>
    <definedName name="ss" hidden="1">{"RES-2002",#N/A,FALSE,"BL2000";"A1-2002",#N/A,FALSE,"BL2000";"A2-2002",#N/A,FALSE,"BL2000"}</definedName>
    <definedName name="ｓｓ" localSheetId="11" hidden="1">{#N/A,#N/A,FALSE,"IPEC Stair Step";#N/A,#N/A,FALSE,"Overview";#N/A,#N/A,FALSE,"Supporting Explanations"}</definedName>
    <definedName name="ｓｓ" hidden="1">{#N/A,#N/A,FALSE,"IPEC Stair Step";#N/A,#N/A,FALSE,"Overview";#N/A,#N/A,FALSE,"Supporting Explanations"}</definedName>
    <definedName name="ｓｓ_1" localSheetId="11" hidden="1">{"'国別小売台数'!$A$3:$X$55"}</definedName>
    <definedName name="ｓｓ_1" hidden="1">{"'国別小売台数'!$A$3:$X$55"}</definedName>
    <definedName name="ｓｓ_2" localSheetId="11" hidden="1">{"'国別小売台数'!$A$3:$X$55"}</definedName>
    <definedName name="ｓｓ_2" hidden="1">{"'国別小売台数'!$A$3:$X$55"}</definedName>
    <definedName name="ssax" hidden="1">{#N/A,#N/A,TRUE,"Y생산";#N/A,#N/A,TRUE,"Y판매";#N/A,#N/A,TRUE,"Y총물량";#N/A,#N/A,TRUE,"Y능력";#N/A,#N/A,TRUE,"YKD"}</definedName>
    <definedName name="SSDSD" hidden="1">{#N/A,#N/A,FALSE,"IPEC Stair Step";#N/A,#N/A,FALSE,"Overview";#N/A,#N/A,FALSE,"Supporting Explanations"}</definedName>
    <definedName name="SSFT" localSheetId="3" hidden="1">{#N/A,#N/A,FALSE,"IPEC Stair Step";#N/A,#N/A,FALSE,"Overview";#N/A,#N/A,FALSE,"Supporting Explanations"}</definedName>
    <definedName name="SSFT" localSheetId="8" hidden="1">{#N/A,#N/A,FALSE,"IPEC Stair Step";#N/A,#N/A,FALSE,"Overview";#N/A,#N/A,FALSE,"Supporting Explanations"}</definedName>
    <definedName name="SSFT" localSheetId="0" hidden="1">{#N/A,#N/A,FALSE,"IPEC Stair Step";#N/A,#N/A,FALSE,"Overview";#N/A,#N/A,FALSE,"Supporting Explanations"}</definedName>
    <definedName name="SSFT" localSheetId="11" hidden="1">{#N/A,#N/A,FALSE,"IPEC Stair Step";#N/A,#N/A,FALSE,"Overview";#N/A,#N/A,FALSE,"Supporting Explanations"}</definedName>
    <definedName name="SSFT" localSheetId="5" hidden="1">{#N/A,#N/A,FALSE,"IPEC Stair Step";#N/A,#N/A,FALSE,"Overview";#N/A,#N/A,FALSE,"Supporting Explanations"}</definedName>
    <definedName name="SSFT" localSheetId="7" hidden="1">{#N/A,#N/A,FALSE,"IPEC Stair Step";#N/A,#N/A,FALSE,"Overview";#N/A,#N/A,FALSE,"Supporting Explanations"}</definedName>
    <definedName name="SSFT" localSheetId="1" hidden="1">{#N/A,#N/A,FALSE,"IPEC Stair Step";#N/A,#N/A,FALSE,"Overview";#N/A,#N/A,FALSE,"Supporting Explanations"}</definedName>
    <definedName name="SSFT" hidden="1">{#N/A,#N/A,FALSE,"IPEC Stair Step";#N/A,#N/A,FALSE,"Overview";#N/A,#N/A,FALSE,"Supporting Explanations"}</definedName>
    <definedName name="ssrr" localSheetId="3" hidden="1">{#N/A,#N/A,FALSE,"IPEC Stair Step";#N/A,#N/A,FALSE,"Overview";#N/A,#N/A,FALSE,"Supporting Explanations"}</definedName>
    <definedName name="ssrr" localSheetId="8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rr" localSheetId="11" hidden="1">{#N/A,#N/A,FALSE,"IPEC Stair Step";#N/A,#N/A,FALSE,"Overview";#N/A,#N/A,FALSE,"Supporting Explanations"}</definedName>
    <definedName name="ssrr" localSheetId="5" hidden="1">{#N/A,#N/A,FALSE,"IPEC Stair Step";#N/A,#N/A,FALSE,"Overview";#N/A,#N/A,FALSE,"Supporting Explanations"}</definedName>
    <definedName name="ssrr" localSheetId="7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localSheetId="0" hidden="1">#REF!</definedName>
    <definedName name="SSS" hidden="1">#REF!</definedName>
    <definedName name="ＳＳＳ">#REF!</definedName>
    <definedName name="sssa" localSheetId="11" hidden="1">{"PT2000",#N/A,FALSE,"BL2000"}</definedName>
    <definedName name="sssa" hidden="1">{"PT2000",#N/A,FALSE,"BL2000"}</definedName>
    <definedName name="sssa_1" localSheetId="11" hidden="1">{"PT2000",#N/A,FALSE,"BL2000"}</definedName>
    <definedName name="sssa_1" hidden="1">{"PT2000",#N/A,FALSE,"BL2000"}</definedName>
    <definedName name="sssa_2" localSheetId="11" hidden="1">{"PT2000",#N/A,FALSE,"BL2000"}</definedName>
    <definedName name="sssa_2" hidden="1">{"PT2000",#N/A,FALSE,"BL2000"}</definedName>
    <definedName name="sssb" localSheetId="11" hidden="1">{"PT2000",#N/A,FALSE,"BL2000"}</definedName>
    <definedName name="sssb" hidden="1">{"PT2000",#N/A,FALSE,"BL2000"}</definedName>
    <definedName name="sssb_1" localSheetId="11" hidden="1">{"PT2000",#N/A,FALSE,"BL2000"}</definedName>
    <definedName name="sssb_1" hidden="1">{"PT2000",#N/A,FALSE,"BL2000"}</definedName>
    <definedName name="sssb_2" localSheetId="11" hidden="1">{"PT2000",#N/A,FALSE,"BL2000"}</definedName>
    <definedName name="sssb_2" hidden="1">{"PT2000",#N/A,FALSE,"BL2000"}</definedName>
    <definedName name="sssd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ssd" hidden="1">{"Point of discussion",#N/A,FALSE,"Point of discussion";"NMI_NMDI balance sheet",#N/A,FALSE,"Point of discussion";"NMI_NMDI Cashflow",#N/A,FALSE,"Point of discussion";"NMI_NMDI indirect cashflow",#N/A,FALSE,"NMI_NMDI"}</definedName>
    <definedName name="sssd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ssd_1" hidden="1">{"Point of discussion",#N/A,FALSE,"Point of discussion";"NMI_NMDI balance sheet",#N/A,FALSE,"Point of discussion";"NMI_NMDI Cashflow",#N/A,FALSE,"Point of discussion";"NMI_NMDI indirect cashflow",#N/A,FALSE,"NMI_NMDI"}</definedName>
    <definedName name="sssd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ssd_2" hidden="1">{"Point of discussion",#N/A,FALSE,"Point of discussion";"NMI_NMDI balance sheet",#N/A,FALSE,"Point of discussion";"NMI_NMDI Cashflow",#N/A,FALSE,"Point of discussion";"NMI_NMDI indirect cashflow",#N/A,FALSE,"NMI_NMDI"}</definedName>
    <definedName name="sssda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ssda" hidden="1">{"Point of discussion",#N/A,FALSE,"Point of discussion";"NMI_NMDI balance sheet",#N/A,FALSE,"Point of discussion";"NMI_NMDI Cashflow",#N/A,FALSE,"Point of discussion";"NMI_NMDI indirect cashflow",#N/A,FALSE,"NMI_NMDI"}</definedName>
    <definedName name="sssda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ssda_1" hidden="1">{"Point of discussion",#N/A,FALSE,"Point of discussion";"NMI_NMDI balance sheet",#N/A,FALSE,"Point of discussion";"NMI_NMDI Cashflow",#N/A,FALSE,"Point of discussion";"NMI_NMDI indirect cashflow",#N/A,FALSE,"NMI_NMDI"}</definedName>
    <definedName name="sssda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sssda_2" hidden="1">{"Point of discussion",#N/A,FALSE,"Point of discussion";"NMI_NMDI balance sheet",#N/A,FALSE,"Point of discussion";"NMI_NMDI Cashflow",#N/A,FALSE,"Point of discussion";"NMI_NMDI indirect cashflow",#N/A,FALSE,"NMI_NMDI"}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f" localSheetId="11" hidden="1">{"RESUMEN",#N/A,FALSE,"BASE ANEXOS";"ANEXO 1",#N/A,FALSE,"BASE ANEXOS";"ANEXO 2",#N/A,FALSE,"BASE ANEXOS"}</definedName>
    <definedName name="sssf" hidden="1">{"RESUMEN",#N/A,FALSE,"BASE ANEXOS";"ANEXO 1",#N/A,FALSE,"BASE ANEXOS";"ANEXO 2",#N/A,FALSE,"BASE ANEXOS"}</definedName>
    <definedName name="sssf_1" localSheetId="11" hidden="1">{"RESUMEN",#N/A,FALSE,"BASE ANEXOS";"ANEXO 1",#N/A,FALSE,"BASE ANEXOS";"ANEXO 2",#N/A,FALSE,"BASE ANEXOS"}</definedName>
    <definedName name="sssf_1" hidden="1">{"RESUMEN",#N/A,FALSE,"BASE ANEXOS";"ANEXO 1",#N/A,FALSE,"BASE ANEXOS";"ANEXO 2",#N/A,FALSE,"BASE ANEXOS"}</definedName>
    <definedName name="sssf_2" localSheetId="11" hidden="1">{"RESUMEN",#N/A,FALSE,"BASE ANEXOS";"ANEXO 1",#N/A,FALSE,"BASE ANEXOS";"ANEXO 2",#N/A,FALSE,"BASE ANEXOS"}</definedName>
    <definedName name="sssf_2" hidden="1">{"RESUMEN",#N/A,FALSE,"BASE ANEXOS";"ANEXO 1",#N/A,FALSE,"BASE ANEXOS";"ANEXO 2",#N/A,FALSE,"BASE ANEXOS"}</definedName>
    <definedName name="sssfa" localSheetId="11" hidden="1">{"RESUMEN",#N/A,FALSE,"BASE ANEXOS";"ANEXO 1",#N/A,FALSE,"BASE ANEXOS";"ANEXO 2",#N/A,FALSE,"BASE ANEXOS"}</definedName>
    <definedName name="sssfa" hidden="1">{"RESUMEN",#N/A,FALSE,"BASE ANEXOS";"ANEXO 1",#N/A,FALSE,"BASE ANEXOS";"ANEXO 2",#N/A,FALSE,"BASE ANEXOS"}</definedName>
    <definedName name="sssfa_1" localSheetId="11" hidden="1">{"RESUMEN",#N/A,FALSE,"BASE ANEXOS";"ANEXO 1",#N/A,FALSE,"BASE ANEXOS";"ANEXO 2",#N/A,FALSE,"BASE ANEXOS"}</definedName>
    <definedName name="sssfa_1" hidden="1">{"RESUMEN",#N/A,FALSE,"BASE ANEXOS";"ANEXO 1",#N/A,FALSE,"BASE ANEXOS";"ANEXO 2",#N/A,FALSE,"BASE ANEXOS"}</definedName>
    <definedName name="sssfa_2" localSheetId="11" hidden="1">{"RESUMEN",#N/A,FALSE,"BASE ANEXOS";"ANEXO 1",#N/A,FALSE,"BASE ANEXOS";"ANEXO 2",#N/A,FALSE,"BASE ANEXOS"}</definedName>
    <definedName name="sssfa_2" hidden="1">{"RESUMEN",#N/A,FALSE,"BASE ANEXOS";"ANEXO 1",#N/A,FALSE,"BASE ANEXOS";"ANEXO 2",#N/A,FALSE,"BASE ANEXOS"}</definedName>
    <definedName name="ssss" localSheetId="11" hidden="1">{"page-1",#N/A,FALSE,"Monthly revision to BOD";"page-2",#N/A,FALSE,"Monthly revision to BOD";"page-3",#N/A,FALSE,"Monthly revision to BOD";"page-4",#N/A,FALSE,"Monthly revision to BOD"}</definedName>
    <definedName name="ssss" hidden="1">{"page-1",#N/A,FALSE,"Monthly revision to BOD";"page-2",#N/A,FALSE,"Monthly revision to BOD";"page-3",#N/A,FALSE,"Monthly revision to BOD";"page-4",#N/A,FALSE,"Monthly revision to BOD"}</definedName>
    <definedName name="ＳＳＳＳ" localSheetId="3" hidden="1">{#N/A,#N/A,FALSE,"IPEC Stair Step";#N/A,#N/A,FALSE,"Overview";#N/A,#N/A,FALSE,"Supporting Explanations"}</definedName>
    <definedName name="ＳＳＳＳ" localSheetId="8" hidden="1">{#N/A,#N/A,FALSE,"IPEC Stair Step";#N/A,#N/A,FALSE,"Overview";#N/A,#N/A,FALSE,"Supporting Explanations"}</definedName>
    <definedName name="ＳＳＳＳ" localSheetId="0" hidden="1">{#N/A,#N/A,FALSE,"IPEC Stair Step";#N/A,#N/A,FALSE,"Overview";#N/A,#N/A,FALSE,"Supporting Explanations"}</definedName>
    <definedName name="ＳＳＳＳ" localSheetId="11" hidden="1">{#N/A,#N/A,FALSE,"IPEC Stair Step";#N/A,#N/A,FALSE,"Overview";#N/A,#N/A,FALSE,"Supporting Explanations"}</definedName>
    <definedName name="ＳＳＳＳ" localSheetId="5" hidden="1">{#N/A,#N/A,FALSE,"IPEC Stair Step";#N/A,#N/A,FALSE,"Overview";#N/A,#N/A,FALSE,"Supporting Explanations"}</definedName>
    <definedName name="ＳＳＳＳ" localSheetId="7" hidden="1">{#N/A,#N/A,FALSE,"IPEC Stair Step";#N/A,#N/A,FALSE,"Overview";#N/A,#N/A,FALSE,"Supporting Explanations"}</definedName>
    <definedName name="ＳＳＳＳ" localSheetId="1" hidden="1">{#N/A,#N/A,FALSE,"IPEC Stair Step";#N/A,#N/A,FALSE,"Overview";#N/A,#N/A,FALSE,"Supporting Explanations"}</definedName>
    <definedName name="ＳＳＳＳ" hidden="1">{#N/A,#N/A,FALSE,"IPEC Stair Step";#N/A,#N/A,FALSE,"Overview";#N/A,#N/A,FALSE,"Supporting Explanations"}</definedName>
    <definedName name="ssss_1" localSheetId="11" hidden="1">{"page-1",#N/A,FALSE,"Monthly revision to BOD";"page-2",#N/A,FALSE,"Monthly revision to BOD";"page-3",#N/A,FALSE,"Monthly revision to BOD";"page-4",#N/A,FALSE,"Monthly revision to BOD"}</definedName>
    <definedName name="ssss_1" hidden="1">{"page-1",#N/A,FALSE,"Monthly revision to BOD";"page-2",#N/A,FALSE,"Monthly revision to BOD";"page-3",#N/A,FALSE,"Monthly revision to BOD";"page-4",#N/A,FALSE,"Monthly revision to BOD"}</definedName>
    <definedName name="ssss_2" localSheetId="11" hidden="1">{"page-1",#N/A,FALSE,"Monthly revision to BOD";"page-2",#N/A,FALSE,"Monthly revision to BOD";"page-3",#N/A,FALSE,"Monthly revision to BOD";"page-4",#N/A,FALSE,"Monthly revision to BOD"}</definedName>
    <definedName name="ssss_2" hidden="1">{"page-1",#N/A,FALSE,"Monthly revision to BOD";"page-2",#N/A,FALSE,"Monthly revision to BOD";"page-3",#N/A,FALSE,"Monthly revision to BOD";"page-4",#N/A,FALSE,"Monthly revision to BOD"}</definedName>
    <definedName name="ssssa" localSheetId="11" hidden="1">{"page-1",#N/A,FALSE,"Monthly revision to BOD";"page-2",#N/A,FALSE,"Monthly revision to BOD";"page-3",#N/A,FALSE,"Monthly revision to BOD";"page-4",#N/A,FALSE,"Monthly revision to BOD"}</definedName>
    <definedName name="ssssa" hidden="1">{"page-1",#N/A,FALSE,"Monthly revision to BOD";"page-2",#N/A,FALSE,"Monthly revision to BOD";"page-3",#N/A,FALSE,"Monthly revision to BOD";"page-4",#N/A,FALSE,"Monthly revision to BOD"}</definedName>
    <definedName name="ssssa_1" localSheetId="11" hidden="1">{"page-1",#N/A,FALSE,"Monthly revision to BOD";"page-2",#N/A,FALSE,"Monthly revision to BOD";"page-3",#N/A,FALSE,"Monthly revision to BOD";"page-4",#N/A,FALSE,"Monthly revision to BOD"}</definedName>
    <definedName name="ssssa_1" hidden="1">{"page-1",#N/A,FALSE,"Monthly revision to BOD";"page-2",#N/A,FALSE,"Monthly revision to BOD";"page-3",#N/A,FALSE,"Monthly revision to BOD";"page-4",#N/A,FALSE,"Monthly revision to BOD"}</definedName>
    <definedName name="ssssa_2" localSheetId="11" hidden="1">{"page-1",#N/A,FALSE,"Monthly revision to BOD";"page-2",#N/A,FALSE,"Monthly revision to BOD";"page-3",#N/A,FALSE,"Monthly revision to BOD";"page-4",#N/A,FALSE,"Monthly revision to BOD"}</definedName>
    <definedName name="ssssa_2" hidden="1">{"page-1",#N/A,FALSE,"Monthly revision to BOD";"page-2",#N/A,FALSE,"Monthly revision to BOD";"page-3",#N/A,FALSE,"Monthly revision to BOD";"page-4",#N/A,FALSE,"Monthly revision to BOD"}</definedName>
    <definedName name="ssssss" hidden="1">{"RES-2002",#N/A,FALSE,"BL2000";"A1-2002",#N/A,FALSE,"BL2000";"A2-2002",#N/A,FALSE,"BL2000"}</definedName>
    <definedName name="sssssss" hidden="1">{"COMNUS2000",#N/A,FALSE,"BL2000"}</definedName>
    <definedName name="sssssssss" hidden="1">{"CTO ACUMULADO",#N/A,FALSE,"BASE ANEXOS";"VAR ACUMULADAS",#N/A,FALSE,"BASE ANEXOS"}</definedName>
    <definedName name="ssssssssss" hidden="1">{"Ana1",#N/A,FALSE,"AnalisisA";"Ana2",#N/A,FALSE,"AnalisisA";"Ana3",#N/A,FALSE,"AnalisisA"}</definedName>
    <definedName name="ssssssssssssss" hidden="1">{"AnaM1",#N/A,FALSE,"AnalisisM";"AnaM2",#N/A,FALSE,"AnalisisM";"AnaM3",#N/A,FALSE,"AnalisisM"}</definedName>
    <definedName name="sssssssssssssssss" hidden="1">{"PT2000",#N/A,FALSE,"BL2000"}</definedName>
    <definedName name="sssssssssssssssssssssssss" hidden="1">#REF!</definedName>
    <definedName name="ssssssssssssssssssssssssssssss" hidden="1">{"RES-2002",#N/A,FALSE,"BL2000";"A1-2002",#N/A,FALSE,"BL2000";"A2-2002",#N/A,FALSE,"BL2000"}</definedName>
    <definedName name="SSXCV" localSheetId="3" hidden="1">{#N/A,#N/A,FALSE,"IPEC Stair Step";#N/A,#N/A,FALSE,"Overview";#N/A,#N/A,FALSE,"Supporting Explanations"}</definedName>
    <definedName name="SSXCV" localSheetId="8" hidden="1">{#N/A,#N/A,FALSE,"IPEC Stair Step";#N/A,#N/A,FALSE,"Overview";#N/A,#N/A,FALSE,"Supporting Explanations"}</definedName>
    <definedName name="SSXCV" localSheetId="0" hidden="1">{#N/A,#N/A,FALSE,"IPEC Stair Step";#N/A,#N/A,FALSE,"Overview";#N/A,#N/A,FALSE,"Supporting Explanations"}</definedName>
    <definedName name="SSXCV" localSheetId="11" hidden="1">{#N/A,#N/A,FALSE,"IPEC Stair Step";#N/A,#N/A,FALSE,"Overview";#N/A,#N/A,FALSE,"Supporting Explanations"}</definedName>
    <definedName name="SSXCV" localSheetId="5" hidden="1">{#N/A,#N/A,FALSE,"IPEC Stair Step";#N/A,#N/A,FALSE,"Overview";#N/A,#N/A,FALSE,"Supporting Explanations"}</definedName>
    <definedName name="SSXCV" localSheetId="7" hidden="1">{#N/A,#N/A,FALSE,"IPEC Stair Step";#N/A,#N/A,FALSE,"Overview";#N/A,#N/A,FALSE,"Supporting Explanations"}</definedName>
    <definedName name="SSXCV" localSheetId="1" hidden="1">{#N/A,#N/A,FALSE,"IPEC Stair Step";#N/A,#N/A,FALSE,"Overview";#N/A,#N/A,FALSE,"Supporting Explanations"}</definedName>
    <definedName name="SSXCV" hidden="1">{#N/A,#N/A,FALSE,"IPEC Stair Step";#N/A,#N/A,FALSE,"Overview";#N/A,#N/A,FALSE,"Supporting Explanations"}</definedName>
    <definedName name="STAMPING">#REF!</definedName>
    <definedName name="Stampingdie">#REF!</definedName>
    <definedName name="Stampingdieunit1">#REF!</definedName>
    <definedName name="Stampingmachine">#REF!</definedName>
    <definedName name="stampingmachinepeunit1">#REF!</definedName>
    <definedName name="stampingmachineunit1">#REF!</definedName>
    <definedName name="STANDARDS">#REF!</definedName>
    <definedName name="START">#REF!</definedName>
    <definedName name="STATS">#REF!</definedName>
    <definedName name="Status">#REF!</definedName>
    <definedName name="STEEL">#REF!</definedName>
    <definedName name="step" localSheetId="11" hidden="1">{#N/A,#N/A,FALSE,"IPEC Stair Step";#N/A,#N/A,FALSE,"Overview";#N/A,#N/A,FALSE,"Supporting Explanations"}</definedName>
    <definedName name="step" hidden="1">{#N/A,#N/A,FALSE,"IPEC Stair Step";#N/A,#N/A,FALSE,"Overview";#N/A,#N/A,FALSE,"Supporting Explanations"}</definedName>
    <definedName name="STOP_BIT" localSheetId="11">#N/A</definedName>
    <definedName name="STOP_BIT">#REF!</definedName>
    <definedName name="STRC" localSheetId="11">#REF!</definedName>
    <definedName name="STRC">#REF!</definedName>
    <definedName name="STREGNTHEN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STRUT" localSheetId="11">#REF!</definedName>
    <definedName name="STRUT">#REF!</definedName>
    <definedName name="SUAVE" hidden="1">{"RES-2001",#N/A,FALSE,"BL2000";"A1-2001",#N/A,FALSE,"BL2000";"A2-2001",#N/A,FALSE,"BL2000"}</definedName>
    <definedName name="Sub10LocalModelCode" localSheetId="11">#REF!</definedName>
    <definedName name="Sub10LocalModelCode">#REF!</definedName>
    <definedName name="Sub11LocalModelCode" localSheetId="11">#REF!</definedName>
    <definedName name="Sub11LocalModelCode">#REF!</definedName>
    <definedName name="Sub12LocalModelCode" localSheetId="11">#REF!</definedName>
    <definedName name="Sub12LocalModelCode">#REF!</definedName>
    <definedName name="Sub13LocalModelCode" localSheetId="11">#REF!</definedName>
    <definedName name="Sub13LocalModelCode">#REF!</definedName>
    <definedName name="Sub14LocalModelCode" localSheetId="11">#REF!</definedName>
    <definedName name="Sub14LocalModelCode">#REF!</definedName>
    <definedName name="Sub15LocalModelCode" localSheetId="11">#REF!</definedName>
    <definedName name="Sub15LocalModelCode">#REF!</definedName>
    <definedName name="Sub16LocalModelCode" localSheetId="11">#REF!</definedName>
    <definedName name="Sub16LocalModelCode">#REF!</definedName>
    <definedName name="Sub17LocalModelCode" localSheetId="11">#REF!</definedName>
    <definedName name="Sub17LocalModelCode">#REF!</definedName>
    <definedName name="Sub18LocalModelCode" localSheetId="11">#REF!</definedName>
    <definedName name="Sub18LocalModelCode">#REF!</definedName>
    <definedName name="Sub19LocalModelCode" localSheetId="11">#REF!</definedName>
    <definedName name="Sub19LocalModelCode">#REF!</definedName>
    <definedName name="Sub20LocalModelCode" localSheetId="11">#REF!</definedName>
    <definedName name="Sub20LocalModelCode">#REF!</definedName>
    <definedName name="Sub21LocalModelCode" localSheetId="11">#REF!</definedName>
    <definedName name="Sub21LocalModelCode">#REF!</definedName>
    <definedName name="Sub22LocalModelCode" localSheetId="11">#REF!</definedName>
    <definedName name="Sub22LocalModelCode">#REF!</definedName>
    <definedName name="Sub23LocalModelCode" localSheetId="11">#REF!</definedName>
    <definedName name="Sub23LocalModelCode">#REF!</definedName>
    <definedName name="Sub24LocalModelCode" localSheetId="11">#REF!</definedName>
    <definedName name="Sub24LocalModelCode">#REF!</definedName>
    <definedName name="Sub25LocalModelCode" localSheetId="11">#REF!</definedName>
    <definedName name="Sub25LocalModelCode">#REF!</definedName>
    <definedName name="Sub26LocalModelCode" localSheetId="11">#REF!</definedName>
    <definedName name="Sub26LocalModelCode">#REF!</definedName>
    <definedName name="Sub27LocalModelCode" localSheetId="11">#REF!</definedName>
    <definedName name="Sub27LocalModelCode">#REF!</definedName>
    <definedName name="Sub28LocalModelCode" localSheetId="11">#REF!</definedName>
    <definedName name="Sub28LocalModelCode">#REF!</definedName>
    <definedName name="Sub29LocalModelCode" localSheetId="11">#REF!</definedName>
    <definedName name="Sub29LocalModelCode">#REF!</definedName>
    <definedName name="Sub29LocalModelCoe" localSheetId="11">#N/A</definedName>
    <definedName name="Sub29LocalModelCoe">#REF!</definedName>
    <definedName name="Sub30LocalModelCode" localSheetId="11">#REF!</definedName>
    <definedName name="Sub30LocalModelCode">#REF!</definedName>
    <definedName name="Sub31LocalModelCode" localSheetId="11">#REF!</definedName>
    <definedName name="Sub31LocalModelCode">#REF!</definedName>
    <definedName name="Sub32LocalModelCode" localSheetId="11">#REF!</definedName>
    <definedName name="Sub32LocalModelCode">#REF!</definedName>
    <definedName name="Sub33LocalModelCode" localSheetId="11">#REF!</definedName>
    <definedName name="Sub33LocalModelCode">#REF!</definedName>
    <definedName name="Sub34LocalModelCode" localSheetId="11">#REF!</definedName>
    <definedName name="Sub34LocalModelCode">#REF!</definedName>
    <definedName name="Sub35LocalModelCode" localSheetId="11">#REF!</definedName>
    <definedName name="Sub35LocalModelCode">#REF!</definedName>
    <definedName name="Sub36LocalModelCode" localSheetId="11">#REF!</definedName>
    <definedName name="Sub36LocalModelCode">#REF!</definedName>
    <definedName name="Sub37LocalModelCode" localSheetId="11">#REF!</definedName>
    <definedName name="Sub37LocalModelCode">#REF!</definedName>
    <definedName name="Sub38LocalModelCode" localSheetId="11">#REF!</definedName>
    <definedName name="Sub38LocalModelCode">#REF!</definedName>
    <definedName name="Sub39LocalModelCode" localSheetId="11">#REF!</definedName>
    <definedName name="Sub39LocalModelCode">#REF!</definedName>
    <definedName name="Sub40LocalModelCode" localSheetId="11">#REF!</definedName>
    <definedName name="Sub40LocalModelCode">#REF!</definedName>
    <definedName name="Sub41LocalModelCode" localSheetId="11">#REF!</definedName>
    <definedName name="Sub41LocalModelCode">#REF!</definedName>
    <definedName name="Sub42LocalModelCode" localSheetId="11">#REF!</definedName>
    <definedName name="Sub42LocalModelCode">#REF!</definedName>
    <definedName name="Sub43LocalModelCode" localSheetId="11">#REF!</definedName>
    <definedName name="Sub43LocalModelCode">#REF!</definedName>
    <definedName name="Sub44LocalModelCode" localSheetId="11">#REF!</definedName>
    <definedName name="Sub44LocalModelCode">#REF!</definedName>
    <definedName name="Sub45LocalModelCode" localSheetId="11">#REF!</definedName>
    <definedName name="Sub45LocalModelCode">#REF!</definedName>
    <definedName name="Sub46LocalModelCode" localSheetId="11">#REF!</definedName>
    <definedName name="Sub46LocalModelCode">#REF!</definedName>
    <definedName name="Sub47LocalModelCode" localSheetId="11">#REF!</definedName>
    <definedName name="Sub47LocalModelCode">#REF!</definedName>
    <definedName name="Sub48LocalModelCode" localSheetId="11">#REF!</definedName>
    <definedName name="Sub48LocalModelCode">#REF!</definedName>
    <definedName name="Sub49LocalModelCode" localSheetId="11">#REF!</definedName>
    <definedName name="Sub49LocalModelCode">#REF!</definedName>
    <definedName name="Sub50LocalModelCde" localSheetId="11">#N/A</definedName>
    <definedName name="Sub50LocalModelCde">#REF!</definedName>
    <definedName name="Sub50LocalModelCode" localSheetId="11">#REF!</definedName>
    <definedName name="Sub50LocalModelCode">#REF!</definedName>
    <definedName name="Sub51LocalModelCode" localSheetId="11">#REF!</definedName>
    <definedName name="Sub51LocalModelCode">#REF!</definedName>
    <definedName name="Sub52LocalModelCode" localSheetId="11">#REF!</definedName>
    <definedName name="Sub52LocalModelCode">#REF!</definedName>
    <definedName name="Sub53LocalModelCode" localSheetId="11">#REF!</definedName>
    <definedName name="Sub53LocalModelCode">#REF!</definedName>
    <definedName name="Sub54LocalModelCode" localSheetId="11">#REF!</definedName>
    <definedName name="Sub54LocalModelCode">#REF!</definedName>
    <definedName name="Sub55LocalModelCode" localSheetId="11">#REF!</definedName>
    <definedName name="Sub55LocalModelCode">#REF!</definedName>
    <definedName name="Sub56LocalModelCode" localSheetId="11">#REF!</definedName>
    <definedName name="Sub56LocalModelCode">#REF!</definedName>
    <definedName name="Sub57LocalModelCode" localSheetId="11">#REF!</definedName>
    <definedName name="Sub57LocalModelCode">#REF!</definedName>
    <definedName name="Sub58LocalModelCode" localSheetId="11">#REF!</definedName>
    <definedName name="Sub58LocalModelCode">#REF!</definedName>
    <definedName name="Sub59LocalModelCode" localSheetId="11">#REF!</definedName>
    <definedName name="Sub59LocalModelCode">#REF!</definedName>
    <definedName name="Sub60LocalModelCode" localSheetId="11">#REF!</definedName>
    <definedName name="Sub60LocalModelCode">#REF!</definedName>
    <definedName name="Sub8LocalModelCode" localSheetId="11">#REF!</definedName>
    <definedName name="Sub8LocalModelCode">#REF!</definedName>
    <definedName name="Sub9LocalModelCode" localSheetId="11">#REF!</definedName>
    <definedName name="Sub9LocalModelCode">#REF!</definedName>
    <definedName name="Subject" localSheetId="11">#REF!</definedName>
    <definedName name="Subject">#REF!</definedName>
    <definedName name="sukn">#REF!</definedName>
    <definedName name="sukp">#REF!</definedName>
    <definedName name="sum">#REF!</definedName>
    <definedName name="sum.96">#REF!</definedName>
    <definedName name="sum.97">#REF!</definedName>
    <definedName name="sum.98">#REF!</definedName>
    <definedName name="SUMMARY">#REF!</definedName>
    <definedName name="summary1" hidden="1">{"CTO ACUMULADO",#N/A,FALSE,"BASE ANEXOS";"VAR ACUMULADAS",#N/A,FALSE,"BASE ANEXOS"}</definedName>
    <definedName name="sung" hidden="1">{"'Monthly 1997'!$A$3:$S$89"}</definedName>
    <definedName name="sung2" hidden="1">{"'Monthly 1997'!$A$3:$S$89"}</definedName>
    <definedName name="SUPPLIER">#REF!</definedName>
    <definedName name="sv">#REF!</definedName>
    <definedName name="SVA">#REF!</definedName>
    <definedName name="svgafev" hidden="1">#REF!</definedName>
    <definedName name="SWAS" localSheetId="11">#REF!</definedName>
    <definedName name="SWAS">#REF!</definedName>
    <definedName name="swi" localSheetId="11">#REF!</definedName>
    <definedName name="swi">#REF!</definedName>
    <definedName name="SWOT_BPU">#REF!</definedName>
    <definedName name="SWOT_COA">#REF!</definedName>
    <definedName name="SWOT_CoCode" localSheetId="11">#REF!</definedName>
    <definedName name="SWOT_CoCode">#REF!</definedName>
    <definedName name="SWOT_MktCodeJ" localSheetId="11">#REF!</definedName>
    <definedName name="SWOT_MktCodeJ">#REF!</definedName>
    <definedName name="SWOT_MktCodeROW">#REF!</definedName>
    <definedName name="SWOT_PlantCode">#REF!</definedName>
    <definedName name="SWOT_ProdType" localSheetId="11">#REF!</definedName>
    <definedName name="SWOT_ProdType">#REF!</definedName>
    <definedName name="SWOT_ProjCode">#REF!</definedName>
    <definedName name="SWOT_TransCode">#REF!</definedName>
    <definedName name="Swvu.NRE." hidden="1">#REF!</definedName>
    <definedName name="Syuryo_Click">#N/A</definedName>
    <definedName name="Syuryo_Click_PN_MN">#N/A</definedName>
    <definedName name="Syuryo_Click_PN_WK">#N/A</definedName>
    <definedName name="Syuryo_Click_PT_MN">#N/A</definedName>
    <definedName name="Syuryo_Click_PT_WK">#N/A</definedName>
    <definedName name="ｓでｄｓ" localSheetId="9">#REF!</definedName>
    <definedName name="ｓでｄｓ">#REF!</definedName>
    <definedName name="ｓどぇ" localSheetId="9">#REF!</definedName>
    <definedName name="ｓどぇ">#REF!</definedName>
    <definedName name="t" localSheetId="11">#REF!</definedName>
    <definedName name="t">#REF!</definedName>
    <definedName name="T_STDEXP">#REF!</definedName>
    <definedName name="T_STDLOC">#REF!</definedName>
    <definedName name="T_X">INDIRECT(#REF!,1)</definedName>
    <definedName name="t4t" hidden="1">#REF!</definedName>
    <definedName name="TA3ESP">#REF!</definedName>
    <definedName name="TA5MOTOR">#REF!</definedName>
    <definedName name="taoj" hidden="1">{"RES-2002",#N/A,FALSE,"BL2000";"A1-2002",#N/A,FALSE,"BL2000";"A2-2002",#N/A,FALSE,"BL2000"}</definedName>
    <definedName name="Target_Date">#REF!</definedName>
    <definedName name="Task2">#REF!</definedName>
    <definedName name="tasktype">#REF!</definedName>
    <definedName name="tata">#REF!</definedName>
    <definedName name="TatePrint_Click">#N/A</definedName>
    <definedName name="TatePrint_Click_PN_MN">#N/A</definedName>
    <definedName name="TatePrint_Click_PN_WK">#N/A</definedName>
    <definedName name="TatePrint_Click_PT_MN">#N/A</definedName>
    <definedName name="TatePrint_Click_PT_WK">#N/A</definedName>
    <definedName name="Tax" localSheetId="11">#REF!</definedName>
    <definedName name="Tax">#REF!</definedName>
    <definedName name="TaxTV">10%</definedName>
    <definedName name="TaxXL">5%</definedName>
    <definedName name="TBL">#REF!</definedName>
    <definedName name="TB원">#N/A</definedName>
    <definedName name="TC" localSheetId="11">#REF!</definedName>
    <definedName name="tc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eisyutu" hidden="1">{#N/A,#N/A,FALSE,"IPEC Stair Step";#N/A,#N/A,FALSE,"Overview";#N/A,#N/A,FALSE,"Supporting Explanations"}</definedName>
    <definedName name="telephone" hidden="1">{"BL2000",#N/A,FALSE,"BL2000";"PL2000",#N/A,FALSE,"BL2000";"PT2000",#N/A,FALSE,"BL2000";"INCPRE2000",#N/A,FALSE,"BL2000";"COMNUS2000",#N/A,FALSE,"BL2000";"COMJPN2000",#N/A,FALSE,"BL2000";"B10-2000",#N/A,FALSE,"BL2000"}</definedName>
    <definedName name="telephone08" hidden="1">{"RES-2000",#N/A,FALSE,"BL2000";"A1-2000",#N/A,FALSE,"BL2000";"A2-2000",#N/A,FALSE,"BL2000"}</definedName>
    <definedName name="TEMP_table">#REF!</definedName>
    <definedName name="temp1" localSheetId="3" hidden="1">#REF!</definedName>
    <definedName name="temp1" localSheetId="0" hidden="1">#REF!</definedName>
    <definedName name="temp1" localSheetId="5" hidden="1">#REF!</definedName>
    <definedName name="temp1" localSheetId="7" hidden="1">#REF!</definedName>
    <definedName name="temp1" localSheetId="1" hidden="1">#REF!</definedName>
    <definedName name="temp1" hidden="1">#REF!</definedName>
    <definedName name="temp2" localSheetId="3" hidden="1">#REF!</definedName>
    <definedName name="temp2" localSheetId="0" hidden="1">#REF!</definedName>
    <definedName name="temp2" localSheetId="5" hidden="1">#REF!</definedName>
    <definedName name="temp2" localSheetId="7" hidden="1">#REF!</definedName>
    <definedName name="temp2" hidden="1">#REF!</definedName>
    <definedName name="Ten">#REF!</definedName>
    <definedName name="Ｔｅｎｔａｔｉｖｅ">#REF!</definedName>
    <definedName name="test" localSheetId="11" hidden="1">255</definedName>
    <definedName name="test">#REF!</definedName>
    <definedName name="test_1" localSheetId="11" hidden="1">{"page-1",#N/A,FALSE,"Monthly revision to BOD";"page-2",#N/A,FALSE,"Monthly revision to BOD";"page-3",#N/A,FALSE,"Monthly revision to BOD";"page-4",#N/A,FALSE,"Monthly revision to BOD"}</definedName>
    <definedName name="test_1" hidden="1">{"page-1",#N/A,FALSE,"Monthly revision to BOD";"page-2",#N/A,FALSE,"Monthly revision to BOD";"page-3",#N/A,FALSE,"Monthly revision to BOD";"page-4",#N/A,FALSE,"Monthly revision to BOD"}</definedName>
    <definedName name="test_2" localSheetId="11" hidden="1">{"page-1",#N/A,FALSE,"Monthly revision to BOD";"page-2",#N/A,FALSE,"Monthly revision to BOD";"page-3",#N/A,FALSE,"Monthly revision to BOD";"page-4",#N/A,FALSE,"Monthly revision to BOD"}</definedName>
    <definedName name="test_2" hidden="1">{"page-1",#N/A,FALSE,"Monthly revision to BOD";"page-2",#N/A,FALSE,"Monthly revision to BOD";"page-3",#N/A,FALSE,"Monthly revision to BOD";"page-4",#N/A,FALSE,"Monthly revision to BOD"}</definedName>
    <definedName name="TEST0">#REF!</definedName>
    <definedName name="TEST1" localSheetId="11">#REF!</definedName>
    <definedName name="Test1" hidden="1">{"SUM ALL YR",#N/A,FALSE,"SUM ALL YR";"sum01",#N/A,FALSE,"SUM 01";"sumM2",#N/A,FALSE,"SUM M2";"sum02",#N/A,FALSE,"SUM 02";"sum03",#N/A,FALSE,"SUM 03";"sum04",#N/A,FALSE,"SUM 04";"sum05",#N/A,FALSE,"SUM 05"}</definedName>
    <definedName name="Test12" localSheetId="11" hidden="1">{"SUM GER",#N/A,FALSE,"SUM GER";"SUM FRA",#N/A,FALSE,"SUM FRA";"SUM ITA",#N/A,FALSE,"SUM ITA";"SUM SPA",#N/A,FALSE,"SUM SPA";"SUM EGB",#N/A,FALSE,"SUM EGB";"SUM IND",#N/A,FALSE,"SUM IND"}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localSheetId="11" hidden="1">{"SUM ALL YR",#N/A,FALSE,"SUM ALL YR";"sum01",#N/A,FALSE,"SUM 01";"sumM2",#N/A,FALSE,"SUM M2";"sum02",#N/A,FALSE,"SUM 02";"sum03",#N/A,FALSE,"SUM 03";"sum04",#N/A,FALSE,"SUM 04";"sum05",#N/A,FALSE,"SUM 05"}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2" localSheetId="9">#REF!</definedName>
    <definedName name="test2" localSheetId="11">#REF!</definedName>
    <definedName name="test2">#REF!</definedName>
    <definedName name="test3" localSheetId="9">#REF!</definedName>
    <definedName name="test3" localSheetId="11">#REF!</definedName>
    <definedName name="test3">#REF!</definedName>
    <definedName name="TEST4" localSheetId="11">#REF!</definedName>
    <definedName name="test4" hidden="1">{"SUM GER",#N/A,FALSE,"SUM GER";"SUM FRA",#N/A,FALSE,"SUM FRA";"SUM ITA",#N/A,FALSE,"SUM ITA";"SUM SPA",#N/A,FALSE,"SUM SPA";"SUM EGB",#N/A,FALSE,"SUM EGB";"SUM IND",#N/A,FALSE,"SUM IND"}</definedName>
    <definedName name="TEST5" localSheetId="11">#REF!</definedName>
    <definedName name="test5" hidden="1">{"SUM ALL YR",#N/A,FALSE,"SUM ALL YR";"sum01",#N/A,FALSE,"SUM 01";"sumM2",#N/A,FALSE,"SUM M2";"sum02",#N/A,FALSE,"SUM 02";"sum03",#N/A,FALSE,"SUM 03";"sum04",#N/A,FALSE,"SUM 04";"sum05",#N/A,FALSE,"SUM 05"}</definedName>
    <definedName name="TEST6" localSheetId="11">#REF!</definedName>
    <definedName name="Test6" hidden="1">{"SUM GER",#N/A,FALSE,"SUM GER";"SUM FRA",#N/A,FALSE,"SUM FRA";"SUM ITA",#N/A,FALSE,"SUM ITA";"SUM SPA",#N/A,FALSE,"SUM SPA";"SUM EGB",#N/A,FALSE,"SUM EGB";"SUM IND",#N/A,FALSE,"SUM IND"}</definedName>
    <definedName name="Test7" localSheetId="11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localSheetId="11" hidden="1">{"SUM GER",#N/A,FALSE,"SUM GER";"SUM FRA",#N/A,FALSE,"SUM FRA";"SUM ITA",#N/A,FALSE,"SUM ITA";"SUM SPA",#N/A,FALSE,"SUM SPA";"SUM EGB",#N/A,FALSE,"SUM EGB";"SUM IND",#N/A,FALSE,"SUM IND"}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localSheetId="11" hidden="1">{"SUM ALL YR",#N/A,FALSE,"SUM ALL YR";"sum01",#N/A,FALSE,"SUM 01";"sumM2",#N/A,FALSE,"SUM M2";"sum02",#N/A,FALSE,"SUM 02";"sum03",#N/A,FALSE,"SUM 03";"sum04",#N/A,FALSE,"SUM 04";"sum05",#N/A,FALSE,"SUM 05"}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testa" localSheetId="11" hidden="1">{"page-1",#N/A,FALSE,"Monthly revision to BOD";"page-2",#N/A,FALSE,"Monthly revision to BOD";"page-3",#N/A,FALSE,"Monthly revision to BOD";"page-4",#N/A,FALSE,"Monthly revision to BOD"}</definedName>
    <definedName name="testa" hidden="1">{"page-1",#N/A,FALSE,"Monthly revision to BOD";"page-2",#N/A,FALSE,"Monthly revision to BOD";"page-3",#N/A,FALSE,"Monthly revision to BOD";"page-4",#N/A,FALSE,"Monthly revision to BOD"}</definedName>
    <definedName name="testa_1" localSheetId="11" hidden="1">{"page-1",#N/A,FALSE,"Monthly revision to BOD";"page-2",#N/A,FALSE,"Monthly revision to BOD";"page-3",#N/A,FALSE,"Monthly revision to BOD";"page-4",#N/A,FALSE,"Monthly revision to BOD"}</definedName>
    <definedName name="testa_1" hidden="1">{"page-1",#N/A,FALSE,"Monthly revision to BOD";"page-2",#N/A,FALSE,"Monthly revision to BOD";"page-3",#N/A,FALSE,"Monthly revision to BOD";"page-4",#N/A,FALSE,"Monthly revision to BOD"}</definedName>
    <definedName name="testa_2" localSheetId="11" hidden="1">{"page-1",#N/A,FALSE,"Monthly revision to BOD";"page-2",#N/A,FALSE,"Monthly revision to BOD";"page-3",#N/A,FALSE,"Monthly revision to BOD";"page-4",#N/A,FALSE,"Monthly revision to BOD"}</definedName>
    <definedName name="testa_2" hidden="1">{"page-1",#N/A,FALSE,"Monthly revision to BOD";"page-2",#N/A,FALSE,"Monthly revision to BOD";"page-3",#N/A,FALSE,"Monthly revision to BOD";"page-4",#N/A,FALSE,"Monthly revision to BOD"}</definedName>
    <definedName name="TESTHKEY">#REF!</definedName>
    <definedName name="TESTKEYS" localSheetId="11">#REF!</definedName>
    <definedName name="TESTKEYS">#REF!</definedName>
    <definedName name="testname">"testresult"</definedName>
    <definedName name="TESTVKEY" localSheetId="11">#REF!</definedName>
    <definedName name="TESTVKEY">#REF!</definedName>
    <definedName name="text">#REF!</definedName>
    <definedName name="Texte_X">#REF!</definedName>
    <definedName name="TextRefCopyRangeCount" hidden="1">71</definedName>
    <definedName name="texy" localSheetId="11">#REF!</definedName>
    <definedName name="texy">#REF!</definedName>
    <definedName name="ＴＧＶ" localSheetId="3" hidden="1">{#N/A,#N/A,FALSE,"IPEC Stair Step";#N/A,#N/A,FALSE,"Overview";#N/A,#N/A,FALSE,"Supporting Explanations"}</definedName>
    <definedName name="ＴＧＶ" localSheetId="8" hidden="1">{#N/A,#N/A,FALSE,"IPEC Stair Step";#N/A,#N/A,FALSE,"Overview";#N/A,#N/A,FALSE,"Supporting Explanations"}</definedName>
    <definedName name="ＴＧＶ" localSheetId="0" hidden="1">{#N/A,#N/A,FALSE,"IPEC Stair Step";#N/A,#N/A,FALSE,"Overview";#N/A,#N/A,FALSE,"Supporting Explanations"}</definedName>
    <definedName name="ＴＧＶ" localSheetId="11" hidden="1">{#N/A,#N/A,FALSE,"IPEC Stair Step";#N/A,#N/A,FALSE,"Overview";#N/A,#N/A,FALSE,"Supporting Explanations"}</definedName>
    <definedName name="ＴＧＶ" localSheetId="5" hidden="1">{#N/A,#N/A,FALSE,"IPEC Stair Step";#N/A,#N/A,FALSE,"Overview";#N/A,#N/A,FALSE,"Supporting Explanations"}</definedName>
    <definedName name="ＴＧＶ" localSheetId="7" hidden="1">{#N/A,#N/A,FALSE,"IPEC Stair Step";#N/A,#N/A,FALSE,"Overview";#N/A,#N/A,FALSE,"Supporting Explanations"}</definedName>
    <definedName name="ＴＧＶ" localSheetId="1" hidden="1">{#N/A,#N/A,FALSE,"IPEC Stair Step";#N/A,#N/A,FALSE,"Overview";#N/A,#N/A,FALSE,"Supporting Explanations"}</definedName>
    <definedName name="ＴＧＶ" hidden="1">{#N/A,#N/A,FALSE,"IPEC Stair Step";#N/A,#N/A,FALSE,"Overview";#N/A,#N/A,FALSE,"Supporting Explanations"}</definedName>
    <definedName name="TGY" localSheetId="3" hidden="1">{#N/A,#N/A,FALSE,"IPEC Stair Step";#N/A,#N/A,FALSE,"Overview";#N/A,#N/A,FALSE,"Supporting Explanations"}</definedName>
    <definedName name="TGY" localSheetId="8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GY" localSheetId="11" hidden="1">{#N/A,#N/A,FALSE,"IPEC Stair Step";#N/A,#N/A,FALSE,"Overview";#N/A,#N/A,FALSE,"Supporting Explanations"}</definedName>
    <definedName name="TGY" localSheetId="5" hidden="1">{#N/A,#N/A,FALSE,"IPEC Stair Step";#N/A,#N/A,FALSE,"Overview";#N/A,#N/A,FALSE,"Supporting Explanations"}</definedName>
    <definedName name="TGY" localSheetId="7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ｔｇで" localSheetId="9">#REF!</definedName>
    <definedName name="ｔｇで">#REF!</definedName>
    <definedName name="TH">#N/A</definedName>
    <definedName name="THA" hidden="1">{"RESUMEN",#N/A,FALSE,"BASE ANEXOS";"ANEXO 1",#N/A,FALSE,"BASE ANEXOS";"ANEXO 2",#N/A,FALSE,"BASE ANEXOS"}</definedName>
    <definedName name="THI" localSheetId="11" hidden="1">{"BL2000",#N/A,FALSE,"BL2000"}</definedName>
    <definedName name="THI" hidden="1">{"BL2000",#N/A,FALSE,"BL2000"}</definedName>
    <definedName name="Three">#REF!</definedName>
    <definedName name="TI">#REF!</definedName>
    <definedName name="tiemp" localSheetId="11">#REF!</definedName>
    <definedName name="tiemp">#REF!</definedName>
    <definedName name="TipoCambio" localSheetId="11">#REF!</definedName>
    <definedName name="TipoCambio">#REF!</definedName>
    <definedName name="tiv" localSheetId="11" hidden="1">{"'国別小売台数'!$A$3:$X$55"}</definedName>
    <definedName name="tiv" hidden="1">{"'国別小売台数'!$A$3:$X$55"}</definedName>
    <definedName name="tiv_1" localSheetId="11" hidden="1">{"'国別小売台数'!$A$3:$X$55"}</definedName>
    <definedName name="tiv_1" hidden="1">{"'国別小売台数'!$A$3:$X$55"}</definedName>
    <definedName name="tiv_2" localSheetId="11" hidden="1">{"'国別小売台数'!$A$3:$X$55"}</definedName>
    <definedName name="tiv_2" hidden="1">{"'国別小売台数'!$A$3:$X$55"}</definedName>
    <definedName name="TJAUDLWS" hidden="1">{#N/A,#N/A,TRUE,"Y생산";#N/A,#N/A,TRUE,"Y판매";#N/A,#N/A,TRUE,"Y총물량";#N/A,#N/A,TRUE,"Y능력";#N/A,#N/A,TRUE,"YKD"}</definedName>
    <definedName name="TM">#REF!</definedName>
    <definedName name="tmp" localSheetId="11">#REF!</definedName>
    <definedName name="tmp">#REF!</definedName>
    <definedName name="tmpHandover_Cross_TabWCRAN627" localSheetId="11">#REF!</definedName>
    <definedName name="tmpHandover_Cross_TabWCRAN627">#REF!</definedName>
    <definedName name="TN_Deductibe_taxes">#REF!</definedName>
    <definedName name="TN_Non_deductible_taxes">#REF!</definedName>
    <definedName name="TO">#REF!</definedName>
    <definedName name="TOP" localSheetId="11">#REF!</definedName>
    <definedName name="TOP">#REF!</definedName>
    <definedName name="TOP_E" localSheetId="11">#REF!</definedName>
    <definedName name="TOP_E">#REF!</definedName>
    <definedName name="topn">#REF!</definedName>
    <definedName name="topp">#REF!</definedName>
    <definedName name="TORIAEZU" localSheetId="11">#REF!</definedName>
    <definedName name="TORIAEZU">#REF!</definedName>
    <definedName name="TORQUE" localSheetId="11">#REF!</definedName>
    <definedName name="TORQUE">#REF!</definedName>
    <definedName name="TOTAL">#REF!</definedName>
    <definedName name="total.contracts.os">#REF!</definedName>
    <definedName name="TOTAL_ASSEMBLY_Incluye_Finanzas">#REF!</definedName>
    <definedName name="TOTAL_ASSEMBLY_WITH_OUT_FINANCE">#REF!</definedName>
    <definedName name="Total_Assets">#REF!</definedName>
    <definedName name="TOTAL_COMPLEJO_SILAO">#REF!</definedName>
    <definedName name="total_jan">#REF!</definedName>
    <definedName name="Total_Liab_OE">#REF!</definedName>
    <definedName name="TOTAL_MANUFACTURING">#REF!</definedName>
    <definedName name="Total_Model_Sales">#REF!</definedName>
    <definedName name="total_other">#REF!</definedName>
    <definedName name="total1">#REF!</definedName>
    <definedName name="total10">#REF!</definedName>
    <definedName name="total11">#REF!</definedName>
    <definedName name="total12">#REF!</definedName>
    <definedName name="total1q">#REF!</definedName>
    <definedName name="total2">#REF!</definedName>
    <definedName name="total2q">#REF!</definedName>
    <definedName name="total3">#REF!</definedName>
    <definedName name="total3q">#REF!</definedName>
    <definedName name="total4">#REF!</definedName>
    <definedName name="total4q">#REF!</definedName>
    <definedName name="total5">#REF!</definedName>
    <definedName name="total6">#REF!</definedName>
    <definedName name="total7">#REF!</definedName>
    <definedName name="total8">#REF!</definedName>
    <definedName name="total9">#REF!</definedName>
    <definedName name="TotalBonus1">#REF!</definedName>
    <definedName name="TotalBonus2">#REF!</definedName>
    <definedName name="TotalCash1">#REF!</definedName>
    <definedName name="TotalCashAtTarget1">#REF!</definedName>
    <definedName name="TotalRemunaeration1">#REF!</definedName>
    <definedName name="TotalRemuneration1">#REF!</definedName>
    <definedName name="TotalRemuneration2">#REF!</definedName>
    <definedName name="TOTAVAIL">#REF!</definedName>
    <definedName name="toto">#REF!</definedName>
    <definedName name="TOUB15">#REF!</definedName>
    <definedName name="toun">#REF!</definedName>
    <definedName name="toup">#REF!</definedName>
    <definedName name="touroku.touroku">#N/A</definedName>
    <definedName name="tousi" localSheetId="11" hidden="1">{"RES-2002",#N/A,FALSE,"BL2000";"A1-2002",#N/A,FALSE,"BL2000";"A2-2002",#N/A,FALSE,"BL2000"}</definedName>
    <definedName name="tousi" hidden="1">{"RES-2002",#N/A,FALSE,"BL2000";"A1-2002",#N/A,FALSE,"BL2000";"A2-2002",#N/A,FALSE,"BL2000"}</definedName>
    <definedName name="TPSGALN">#REF!</definedName>
    <definedName name="TPSGALNTA">#REF!</definedName>
    <definedName name="TPSMODN">#REF!</definedName>
    <definedName name="TPSMODNTA">#REF!</definedName>
    <definedName name="tr">#N/A</definedName>
    <definedName name="Tr_C1">#REF!</definedName>
    <definedName name="Tr_PC1">#REF!</definedName>
    <definedName name="Tr_Pièces">#REF!</definedName>
    <definedName name="Tr_PM1">#REF!</definedName>
    <definedName name="Tr_VC1">#REF!</definedName>
    <definedName name="Tr_Véhicules">#REF!</definedName>
    <definedName name="Tr_VM1">#REF!</definedName>
    <definedName name="TRAN">#REF!</definedName>
    <definedName name="TransactionPrice">#REF!</definedName>
    <definedName name="Transport_India">#REF!</definedName>
    <definedName name="TRGS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TRHGTR" hidden="1">{"HS_USA",#N/A,FALSE,"Base"}</definedName>
    <definedName name="TRHSHS" hidden="1">{"COMNUS2000",#N/A,FALSE,"BL2000"}</definedName>
    <definedName name="trhstrh" hidden="1">{"HS_USA",#N/A,FALSE,"Base"}</definedName>
    <definedName name="TRIM">#REF!</definedName>
    <definedName name="TrimChassis">#N/A</definedName>
    <definedName name="trrtr" hidden="1">{"cover",#N/A,FALSE,"Coversheet";"REPORT",#N/A,FALSE,"Report";"Detail",#N/A,FALSE,"Day4worksheet"}</definedName>
    <definedName name="trrtr1" hidden="1">{"cover",#N/A,FALSE,"Coversheet";"REPORT",#N/A,FALSE,"Report";"Detail",#N/A,FALSE,"Day4worksheet"}</definedName>
    <definedName name="TSUDA" localSheetId="3" hidden="1">{#N/A,#N/A,FALSE,"IPEC Stair Step";#N/A,#N/A,FALSE,"Overview";#N/A,#N/A,FALSE,"Supporting Explanations"}</definedName>
    <definedName name="TSUDA" localSheetId="8" hidden="1">{#N/A,#N/A,FALSE,"IPEC Stair Step";#N/A,#N/A,FALSE,"Overview";#N/A,#N/A,FALSE,"Supporting Explanations"}</definedName>
    <definedName name="TSUDA" localSheetId="0" hidden="1">{#N/A,#N/A,FALSE,"IPEC Stair Step";#N/A,#N/A,FALSE,"Overview";#N/A,#N/A,FALSE,"Supporting Explanations"}</definedName>
    <definedName name="TSUDA" localSheetId="11" hidden="1">{#N/A,#N/A,FALSE,"IPEC Stair Step";#N/A,#N/A,FALSE,"Overview";#N/A,#N/A,FALSE,"Supporting Explanations"}</definedName>
    <definedName name="TSUDA" localSheetId="5" hidden="1">{#N/A,#N/A,FALSE,"IPEC Stair Step";#N/A,#N/A,FALSE,"Overview";#N/A,#N/A,FALSE,"Supporting Explanations"}</definedName>
    <definedName name="TSUDA" localSheetId="7" hidden="1">{#N/A,#N/A,FALSE,"IPEC Stair Step";#N/A,#N/A,FALSE,"Overview";#N/A,#N/A,FALSE,"Supporting Explanations"}</definedName>
    <definedName name="TSUDA" localSheetId="1" hidden="1">{#N/A,#N/A,FALSE,"IPEC Stair Step";#N/A,#N/A,FALSE,"Overview";#N/A,#N/A,FALSE,"Supporting Explanations"}</definedName>
    <definedName name="TSUDA" hidden="1">{#N/A,#N/A,FALSE,"IPEC Stair Step";#N/A,#N/A,FALSE,"Overview";#N/A,#N/A,FALSE,"Supporting Explanations"}</definedName>
    <definedName name="TSUTY" localSheetId="3" hidden="1">{#N/A,#N/A,FALSE,"IPEC Stair Step";#N/A,#N/A,FALSE,"Overview";#N/A,#N/A,FALSE,"Supporting Explanations"}</definedName>
    <definedName name="TSUTY" localSheetId="8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SUTY" localSheetId="11" hidden="1">{#N/A,#N/A,FALSE,"IPEC Stair Step";#N/A,#N/A,FALSE,"Overview";#N/A,#N/A,FALSE,"Supporting Explanations"}</definedName>
    <definedName name="TSUTY" localSheetId="5" hidden="1">{#N/A,#N/A,FALSE,"IPEC Stair Step";#N/A,#N/A,FALSE,"Overview";#N/A,#N/A,FALSE,"Supporting Explanations"}</definedName>
    <definedName name="TSUTY" localSheetId="7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" hidden="1">{"Point of discussion",#N/A,FALSE,"Point of discussion";"NMI_NMDI balance sheet",#N/A,FALSE,"Point of discussion";"NMI_NMDI Cashflow",#N/A,FALSE,"Point of discussion";"NMI_NMDI indirect cashflow",#N/A,FALSE,"NMI_NMDI"}</definedName>
    <definedName name="TTB" hidden="1">{"SEPTEMBER PRINT",#N/A,FALSE,"INV_BKDN";"SEPTEMBER PRINT",#N/A,FALSE,"INV_BKDN"}</definedName>
    <definedName name="ttfea" hidden="1">{#N/A,#N/A,FALSE,"단축1";#N/A,#N/A,FALSE,"단축2";#N/A,#N/A,FALSE,"단축3";#N/A,#N/A,FALSE,"장축";#N/A,#N/A,FALSE,"4WD"}</definedName>
    <definedName name="ttrs" hidden="1">{"Costo1",#N/A,FALSE,"Costo Estimado";"Costo2",#N/A,FALSE,"Costo Estimado";"Costos3",#N/A,FALSE,"Costo Estimado";"Costo4",#N/A,FALSE,"Costo Estimado"}</definedName>
    <definedName name="TTT" localSheetId="3" hidden="1">{"SEPTEMBER PRINT",#N/A,FALSE,"INV_BKDN";"SEPTEMBER PRINT",#N/A,FALSE,"INV_BKDN"}</definedName>
    <definedName name="TTT" localSheetId="8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TTT" localSheetId="11" hidden="1">{"SEPTEMBER PRINT",#N/A,FALSE,"INV_BKDN";"SEPTEMBER PRINT",#N/A,FALSE,"INV_BKDN"}</definedName>
    <definedName name="TTT" localSheetId="5" hidden="1">{"SEPTEMBER PRINT",#N/A,FALSE,"INV_BKDN";"SEPTEMBER PRINT",#N/A,FALSE,"INV_BKDN"}</definedName>
    <definedName name="TTT" localSheetId="7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TTT" hidden="1">{"SEPTEMBER PRINT",#N/A,FALSE,"INV_BKDN";"SEPTEMBER PRINT",#N/A,FALSE,"INV_BKDN"}</definedName>
    <definedName name="TTTT">#REF!</definedName>
    <definedName name="ｔｔｔｔｔ" localSheetId="11" hidden="1">{"RES-2002",#N/A,FALSE,"BL2000";"A1-2002",#N/A,FALSE,"BL2000";"A2-2002",#N/A,FALSE,"BL2000"}</definedName>
    <definedName name="ｔｔｔｔｔ" hidden="1">{"RES-2002",#N/A,FALSE,"BL2000";"A1-2002",#N/A,FALSE,"BL2000";"A2-2002",#N/A,FALSE,"BL2000"}</definedName>
    <definedName name="TTYU" localSheetId="3" hidden="1">{#N/A,#N/A,FALSE,"IPEC Stair Step";#N/A,#N/A,FALSE,"Overview";#N/A,#N/A,FALSE,"Supporting Explanations"}</definedName>
    <definedName name="TTYU" localSheetId="8" hidden="1">{#N/A,#N/A,FALSE,"IPEC Stair Step";#N/A,#N/A,FALSE,"Overview";#N/A,#N/A,FALSE,"Supporting Explanations"}</definedName>
    <definedName name="TTYU" localSheetId="0" hidden="1">{#N/A,#N/A,FALSE,"IPEC Stair Step";#N/A,#N/A,FALSE,"Overview";#N/A,#N/A,FALSE,"Supporting Explanations"}</definedName>
    <definedName name="TTYU" localSheetId="11" hidden="1">{#N/A,#N/A,FALSE,"IPEC Stair Step";#N/A,#N/A,FALSE,"Overview";#N/A,#N/A,FALSE,"Supporting Explanations"}</definedName>
    <definedName name="TTYU" localSheetId="5" hidden="1">{#N/A,#N/A,FALSE,"IPEC Stair Step";#N/A,#N/A,FALSE,"Overview";#N/A,#N/A,FALSE,"Supporting Explanations"}</definedName>
    <definedName name="TTYU" localSheetId="7" hidden="1">{#N/A,#N/A,FALSE,"IPEC Stair Step";#N/A,#N/A,FALSE,"Overview";#N/A,#N/A,FALSE,"Supporting Explanations"}</definedName>
    <definedName name="TTYU" localSheetId="1" hidden="1">{#N/A,#N/A,FALSE,"IPEC Stair Step";#N/A,#N/A,FALSE,"Overview";#N/A,#N/A,FALSE,"Supporting Explanations"}</definedName>
    <definedName name="TTYU" hidden="1">{#N/A,#N/A,FALSE,"IPEC Stair Step";#N/A,#N/A,FALSE,"Overview";#N/A,#N/A,FALSE,"Supporting Explanations"}</definedName>
    <definedName name="TTYY" localSheetId="3" hidden="1">{#N/A,#N/A,FALSE,"IPEC Stair Step";#N/A,#N/A,FALSE,"Overview";#N/A,#N/A,FALSE,"Supporting Explanations"}</definedName>
    <definedName name="TTYY" localSheetId="8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" localSheetId="11" hidden="1">{#N/A,#N/A,FALSE,"IPEC Stair Step";#N/A,#N/A,FALSE,"Overview";#N/A,#N/A,FALSE,"Supporting Explanations"}</definedName>
    <definedName name="TTYY" localSheetId="5" hidden="1">{#N/A,#N/A,FALSE,"IPEC Stair Step";#N/A,#N/A,FALSE,"Overview";#N/A,#N/A,FALSE,"Supporting Explanations"}</definedName>
    <definedName name="TTYY" localSheetId="7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localSheetId="3" hidden="1">{#N/A,#N/A,FALSE,"IPEC Stair Step";#N/A,#N/A,FALSE,"Overview";#N/A,#N/A,FALSE,"Supporting Explanations"}</definedName>
    <definedName name="TTYYHN" localSheetId="8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TYYHN" localSheetId="11" hidden="1">{#N/A,#N/A,FALSE,"IPEC Stair Step";#N/A,#N/A,FALSE,"Overview";#N/A,#N/A,FALSE,"Supporting Explanations"}</definedName>
    <definedName name="TTYYHN" localSheetId="5" hidden="1">{#N/A,#N/A,FALSE,"IPEC Stair Step";#N/A,#N/A,FALSE,"Overview";#N/A,#N/A,FALSE,"Supporting Explanations"}</definedName>
    <definedName name="TTYYHN" localSheetId="7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u" hidden="1">#REF!</definedName>
    <definedName name="tutu" localSheetId="9">#REF!,#REF!</definedName>
    <definedName name="tutu">#REF!,#REF!</definedName>
    <definedName name="tututu" hidden="1">#REF!</definedName>
    <definedName name="Twelve" localSheetId="11">#REF!</definedName>
    <definedName name="Twelve">#REF!</definedName>
    <definedName name="Two" localSheetId="11">#REF!</definedName>
    <definedName name="Two">#REF!</definedName>
    <definedName name="txtBl_spin">#N/A</definedName>
    <definedName name="txtChargeTel" localSheetId="11">#REF!</definedName>
    <definedName name="txtChargeTel">#REF!</definedName>
    <definedName name="txtHem_spin">#N/A</definedName>
    <definedName name="txtIppan_spin">#N/A</definedName>
    <definedName name="txtKomono_spin">#N/A</definedName>
    <definedName name="txtSameProtoNo" localSheetId="11">#REF!</definedName>
    <definedName name="txtSameProtoNo">#REF!</definedName>
    <definedName name="ty">#REF!</definedName>
    <definedName name="tyiu">#REF!</definedName>
    <definedName name="TypeAuto">#REF!</definedName>
    <definedName name="TypeCad1">#REF!</definedName>
    <definedName name="TypeCad2">#REF!</definedName>
    <definedName name="TypeComplex">#REF!</definedName>
    <definedName name="TypeDev">#REF!</definedName>
    <definedName name="TypeFlux">#REF!</definedName>
    <definedName name="TypeNiv2">#REF!</definedName>
    <definedName name="TypeNiv22">#REF!</definedName>
    <definedName name="TypePlan">#REF!</definedName>
    <definedName name="TypeSite">#REF!</definedName>
    <definedName name="ｔｙｔｒｔ">#REF!</definedName>
    <definedName name="TYUH" localSheetId="3" hidden="1">{#N/A,#N/A,FALSE,"IPEC Stair Step";#N/A,#N/A,FALSE,"Overview";#N/A,#N/A,FALSE,"Supporting Explanations"}</definedName>
    <definedName name="TYUH" localSheetId="8" hidden="1">{#N/A,#N/A,FALSE,"IPEC Stair Step";#N/A,#N/A,FALSE,"Overview";#N/A,#N/A,FALSE,"Supporting Explanations"}</definedName>
    <definedName name="TYUH" localSheetId="0" hidden="1">{#N/A,#N/A,FALSE,"IPEC Stair Step";#N/A,#N/A,FALSE,"Overview";#N/A,#N/A,FALSE,"Supporting Explanations"}</definedName>
    <definedName name="TYUH" localSheetId="11" hidden="1">{#N/A,#N/A,FALSE,"IPEC Stair Step";#N/A,#N/A,FALSE,"Overview";#N/A,#N/A,FALSE,"Supporting Explanations"}</definedName>
    <definedName name="TYUH" localSheetId="5" hidden="1">{#N/A,#N/A,FALSE,"IPEC Stair Step";#N/A,#N/A,FALSE,"Overview";#N/A,#N/A,FALSE,"Supporting Explanations"}</definedName>
    <definedName name="TYUH" localSheetId="7" hidden="1">{#N/A,#N/A,FALSE,"IPEC Stair Step";#N/A,#N/A,FALSE,"Overview";#N/A,#N/A,FALSE,"Supporting Explanations"}</definedName>
    <definedName name="TYUH" localSheetId="1" hidden="1">{#N/A,#N/A,FALSE,"IPEC Stair Step";#N/A,#N/A,FALSE,"Overview";#N/A,#N/A,FALSE,"Supporting Explanations"}</definedName>
    <definedName name="TYUH" hidden="1">{#N/A,#N/A,FALSE,"IPEC Stair Step";#N/A,#N/A,FALSE,"Overview";#N/A,#N/A,FALSE,"Supporting Explanations"}</definedName>
    <definedName name="TYUI" localSheetId="3" hidden="1">{#N/A,#N/A,FALSE,"IPEC Stair Step";#N/A,#N/A,FALSE,"Overview";#N/A,#N/A,FALSE,"Supporting Explanations"}</definedName>
    <definedName name="TYUI" localSheetId="8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I" localSheetId="11" hidden="1">{#N/A,#N/A,FALSE,"IPEC Stair Step";#N/A,#N/A,FALSE,"Overview";#N/A,#N/A,FALSE,"Supporting Explanations"}</definedName>
    <definedName name="TYUI" localSheetId="5" hidden="1">{#N/A,#N/A,FALSE,"IPEC Stair Step";#N/A,#N/A,FALSE,"Overview";#N/A,#N/A,FALSE,"Supporting Explanations"}</definedName>
    <definedName name="TYUI" localSheetId="7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localSheetId="3" hidden="1">{#N/A,#N/A,FALSE,"IPEC Stair Step";#N/A,#N/A,FALSE,"Overview";#N/A,#N/A,FALSE,"Supporting Explanations"}</definedName>
    <definedName name="TYUK" localSheetId="8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K" localSheetId="11" hidden="1">{#N/A,#N/A,FALSE,"IPEC Stair Step";#N/A,#N/A,FALSE,"Overview";#N/A,#N/A,FALSE,"Supporting Explanations"}</definedName>
    <definedName name="TYUK" localSheetId="5" hidden="1">{#N/A,#N/A,FALSE,"IPEC Stair Step";#N/A,#N/A,FALSE,"Overview";#N/A,#N/A,FALSE,"Supporting Explanations"}</definedName>
    <definedName name="TYUK" localSheetId="7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localSheetId="11" hidden="1">#REF!</definedName>
    <definedName name="tyuu" hidden="1">#REF!</definedName>
    <definedName name="ｔれえｗ">#REF!</definedName>
    <definedName name="ｔれて">#REF!</definedName>
    <definedName name="ｔれてえｓ" localSheetId="9">#REF!</definedName>
    <definedName name="ｔれてえｓ">#REF!</definedName>
    <definedName name="U" hidden="1">{"RES-2002",#N/A,FALSE,"BL2000";"A1-2002",#N/A,FALSE,"BL2000";"A2-2002",#N/A,FALSE,"BL2000"}</definedName>
    <definedName name="ubsn">#REF!</definedName>
    <definedName name="ubsp">#REF!</definedName>
    <definedName name="ucmn">#REF!</definedName>
    <definedName name="ucmp">#REF!</definedName>
    <definedName name="uds">#REF!</definedName>
    <definedName name="UFPrn20030902170221">#REF!</definedName>
    <definedName name="UFPrn20031003084050">#REF!</definedName>
    <definedName name="UFPrn20031102095528">#REF!</definedName>
    <definedName name="UFPrn20031202140915">#REF!</definedName>
    <definedName name="UFPrn20031202201945">#REF!</definedName>
    <definedName name="UFPrn20040112101950">#REF!</definedName>
    <definedName name="UFPrn20040203181809">#REF!</definedName>
    <definedName name="UFPrn20040216175227">#REF!</definedName>
    <definedName name="UFPrn20040306172159">#REF!</definedName>
    <definedName name="UFPrn20041006162754">#REF!</definedName>
    <definedName name="ugyuuyg" hidden="1">#REF!</definedName>
    <definedName name="uhbu" hidden="1">#REF!</definedName>
    <definedName name="uhhhg" hidden="1">#REF!</definedName>
    <definedName name="UIOKTU" hidden="1">{"'Sheet2'!$A$73:$A$74"}</definedName>
    <definedName name="uiop" hidden="1">{#N/A,#N/A,FALSE,"단축1";#N/A,#N/A,FALSE,"단축2";#N/A,#N/A,FALSE,"단축3";#N/A,#N/A,FALSE,"장축";#N/A,#N/A,FALSE,"4WD"}</definedName>
    <definedName name="UIOUO">#N/A</definedName>
    <definedName name="uiuisbxcjzshui" hidden="1">{"B10-2000",#N/A,FALSE,"BL2000"}</definedName>
    <definedName name="uk">#REF!</definedName>
    <definedName name="UKYG" hidden="1">{"'Sheet2'!$A$73:$A$74"}</definedName>
    <definedName name="undn">#REF!</definedName>
    <definedName name="undp">#REF!</definedName>
    <definedName name="UNIAGO" localSheetId="11">#REF!</definedName>
    <definedName name="UNIAGO">#REF!</definedName>
    <definedName name="UNIBP1" localSheetId="11">#REF!</definedName>
    <definedName name="UNIBP1">#REF!</definedName>
    <definedName name="UNICO" localSheetId="11">#REF!,#REF!,#REF!,#REF!,#REF!,#REF!,#REF!</definedName>
    <definedName name="UNICO">#REF!,#REF!,#REF!,#REF!,#REF!,#REF!,#REF!</definedName>
    <definedName name="UNIDEC" localSheetId="11">#REF!</definedName>
    <definedName name="UNIDEC">#REF!</definedName>
    <definedName name="unit" localSheetId="11">#N/A</definedName>
    <definedName name="unit">#REF!</definedName>
    <definedName name="UpButton" localSheetId="11">#REF!</definedName>
    <definedName name="UpButton">#N/A</definedName>
    <definedName name="updated" localSheetId="11">#REF!</definedName>
    <definedName name="updated">#REF!</definedName>
    <definedName name="UploadOCSreportq3" hidden="1">#REF!</definedName>
    <definedName name="UPS" hidden="1">{"'Sheet2'!$A$73:$A$74"}</definedName>
    <definedName name="URV">#REF!</definedName>
    <definedName name="USA_1">#REF!</definedName>
    <definedName name="uu">#REF!</definedName>
    <definedName name="uuuu" hidden="1">{"BL2000",#N/A,FALSE,"BL2000"}</definedName>
    <definedName name="uuuuu" hidden="1">{"Costo1",#N/A,FALSE,"Costo Estimado";"Costo2",#N/A,FALSE,"Costo Estimado";"Costos3",#N/A,FALSE,"Costo Estimado";"Costo4",#N/A,FALSE,"Costo Estimado"}</definedName>
    <definedName name="UV2W" localSheetId="11">#REF!</definedName>
    <definedName name="UV2W">#REF!</definedName>
    <definedName name="UW2R">#REF!</definedName>
    <definedName name="v" localSheetId="3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v" localSheetId="8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v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v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v" localSheetId="5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v" localSheetId="7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v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v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V_TO_W" localSheetId="11">#REF!</definedName>
    <definedName name="V_TO_W">#REF!</definedName>
    <definedName name="valuevx">42.314159</definedName>
    <definedName name="Van" localSheetId="3" hidden="1">{"SEPTEMBER PRINT",#N/A,FALSE,"INV_BKDN";"SEPTEMBER PRINT",#N/A,FALSE,"INV_BKDN"}</definedName>
    <definedName name="Van" localSheetId="8" hidden="1">{"SEPTEMBER PRINT",#N/A,FALSE,"INV_BKDN";"SEPTEMBER PRINT",#N/A,FALSE,"INV_BKDN"}</definedName>
    <definedName name="Van" localSheetId="0" hidden="1">{"SEPTEMBER PRINT",#N/A,FALSE,"INV_BKDN";"SEPTEMBER PRINT",#N/A,FALSE,"INV_BKDN"}</definedName>
    <definedName name="VAN" localSheetId="11">#REF!</definedName>
    <definedName name="Van" localSheetId="5" hidden="1">{"SEPTEMBER PRINT",#N/A,FALSE,"INV_BKDN";"SEPTEMBER PRINT",#N/A,FALSE,"INV_BKDN"}</definedName>
    <definedName name="Van" localSheetId="7" hidden="1">{"SEPTEMBER PRINT",#N/A,FALSE,"INV_BKDN";"SEPTEMBER PRINT",#N/A,FALSE,"INV_BKDN"}</definedName>
    <definedName name="Van" localSheetId="1" hidden="1">{"SEPTEMBER PRINT",#N/A,FALSE,"INV_BKDN";"SEPTEMBER PRINT",#N/A,FALSE,"INV_BKDN"}</definedName>
    <definedName name="Van" hidden="1">{"SEPTEMBER PRINT",#N/A,FALSE,"INV_BKDN";"SEPTEMBER PRINT",#N/A,FALSE,"INV_BKDN"}</definedName>
    <definedName name="VAPM1" localSheetId="11">#REF!</definedName>
    <definedName name="VAPM1">#REF!</definedName>
    <definedName name="var">#REF!</definedName>
    <definedName name="varanalysis" localSheetId="11">#REF!,#REF!</definedName>
    <definedName name="varanalysis">#REF!,#REF!</definedName>
    <definedName name="Variable" localSheetId="11">#REF!</definedName>
    <definedName name="Variable">#REF!</definedName>
    <definedName name="Variac1" localSheetId="11">#REF!</definedName>
    <definedName name="Variac1">#REF!</definedName>
    <definedName name="VARIACIO">#REF!</definedName>
    <definedName name="Variance" hidden="1">{#N/A,#N/A,FALSE,"IPEC Stair Step";#N/A,#N/A,FALSE,"Overview";#N/A,#N/A,FALSE,"Supporting Explanations"}</definedName>
    <definedName name="Variance_vs_BudRep_4" localSheetId="3" hidden="1">{"SEPTEMBER PRINT",#N/A,FALSE,"INV_BKDN";"SEPTEMBER PRINT",#N/A,FALSE,"INV_BKDN"}</definedName>
    <definedName name="Variance_vs_BudRep_4" localSheetId="8" hidden="1">{"SEPTEMBER PRINT",#N/A,FALSE,"INV_BKDN";"SEPTEMBER PRINT",#N/A,FALSE,"INV_BKDN"}</definedName>
    <definedName name="Variance_vs_BudRep_4" localSheetId="0" hidden="1">{"SEPTEMBER PRINT",#N/A,FALSE,"INV_BKDN";"SEPTEMBER PRINT",#N/A,FALSE,"INV_BKDN"}</definedName>
    <definedName name="Variance_vs_BudRep_4" localSheetId="11" hidden="1">{"SEPTEMBER PRINT",#N/A,FALSE,"INV_BKDN";"SEPTEMBER PRINT",#N/A,FALSE,"INV_BKDN"}</definedName>
    <definedName name="Variance_vs_BudRep_4" localSheetId="5" hidden="1">{"SEPTEMBER PRINT",#N/A,FALSE,"INV_BKDN";"SEPTEMBER PRINT",#N/A,FALSE,"INV_BKDN"}</definedName>
    <definedName name="Variance_vs_BudRep_4" localSheetId="7" hidden="1">{"SEPTEMBER PRINT",#N/A,FALSE,"INV_BKDN";"SEPTEMBER PRINT",#N/A,FALSE,"INV_BKDN"}</definedName>
    <definedName name="Variance_vs_BudRep_4" localSheetId="1" hidden="1">{"SEPTEMBER PRINT",#N/A,FALSE,"INV_BKDN";"SEPTEMBER PRINT",#N/A,FALSE,"INV_BKDN"}</definedName>
    <definedName name="Variance_vs_BudRep_4" hidden="1">{"SEPTEMBER PRINT",#N/A,FALSE,"INV_BKDN";"SEPTEMBER PRINT",#N/A,FALSE,"INV_BKDN"}</definedName>
    <definedName name="vb" hidden="1">{"RES-2000",#N/A,FALSE,"BL2000";"A1-2000",#N/A,FALSE,"BL2000";"A2-2000",#N/A,FALSE,"BL2000"}</definedName>
    <definedName name="VBNMHJKYUIJHGFDSR" localSheetId="3" hidden="1">{#N/A,#N/A,FALSE,"IPEC Stair Step";#N/A,#N/A,FALSE,"Overview";#N/A,#N/A,FALSE,"Supporting Explanations"}</definedName>
    <definedName name="VBNMHJKYUIJHGFDSR" localSheetId="8" hidden="1">{#N/A,#N/A,FALSE,"IPEC Stair Step";#N/A,#N/A,FALSE,"Overview";#N/A,#N/A,FALSE,"Supporting Explanations"}</definedName>
    <definedName name="VBNMHJKYUIJHGFDSR" localSheetId="0" hidden="1">{#N/A,#N/A,FALSE,"IPEC Stair Step";#N/A,#N/A,FALSE,"Overview";#N/A,#N/A,FALSE,"Supporting Explanations"}</definedName>
    <definedName name="VBNMHJKYUIJHGFDSR" localSheetId="11" hidden="1">{#N/A,#N/A,FALSE,"IPEC Stair Step";#N/A,#N/A,FALSE,"Overview";#N/A,#N/A,FALSE,"Supporting Explanations"}</definedName>
    <definedName name="VBNMHJKYUIJHGFDSR" localSheetId="5" hidden="1">{#N/A,#N/A,FALSE,"IPEC Stair Step";#N/A,#N/A,FALSE,"Overview";#N/A,#N/A,FALSE,"Supporting Explanations"}</definedName>
    <definedName name="VBNMHJKYUIJHGFDSR" localSheetId="7" hidden="1">{#N/A,#N/A,FALSE,"IPEC Stair Step";#N/A,#N/A,FALSE,"Overview";#N/A,#N/A,FALSE,"Supporting Explanations"}</definedName>
    <definedName name="VBNMHJKYUIJHGFDSR" localSheetId="1" hidden="1">{#N/A,#N/A,FALSE,"IPEC Stair Step";#N/A,#N/A,FALSE,"Overview";#N/A,#N/A,FALSE,"Supporting Explanations"}</definedName>
    <definedName name="VBNMHJKYUIJHGFDSR" hidden="1">{#N/A,#N/A,FALSE,"IPEC Stair Step";#N/A,#N/A,FALSE,"Overview";#N/A,#N/A,FALSE,"Supporting Explanations"}</definedName>
    <definedName name="vc" hidden="1">{"Print_summary and interest",#N/A,FALSE,"697-672WW";"Print_detail",#N/A,FALSE,"697-672WW"}</definedName>
    <definedName name="vcb" hidden="1">#REF!</definedName>
    <definedName name="Vcode">#REF!</definedName>
    <definedName name="ｖｄ" localSheetId="9">#REF!</definedName>
    <definedName name="ｖｄ">#REF!</definedName>
    <definedName name="VDZF" hidden="1">{"RES-2000",#N/A,FALSE,"BL2000";"A1-2000",#N/A,FALSE,"BL2000";"A2-2000",#N/A,FALSE,"BL2000"}</definedName>
    <definedName name="Vehicle_Code">#REF!</definedName>
    <definedName name="Vehicleflt" localSheetId="11">#REF!,#REF!,#REF!,#REF!</definedName>
    <definedName name="Vehicleflt">#REF!,#REF!,#REF!,#REF!</definedName>
    <definedName name="Vehstat" localSheetId="11">#REF!,#REF!</definedName>
    <definedName name="Vehstat">#REF!,#REF!</definedName>
    <definedName name="Ｖｅｈｓｔａｔ１">#REF!,#REF!</definedName>
    <definedName name="verhs" hidden="1">#REF!</definedName>
    <definedName name="vertex42_copyright" hidden="1">"© 2015 Vertex42 LLC"</definedName>
    <definedName name="vertex42_id" hidden="1">"waterfall-chart.xlsx"</definedName>
    <definedName name="vertex42_title" hidden="1">"Waterfall Chart Template"</definedName>
    <definedName name="vgx" hidden="1">{"COMJPN2000",#N/A,FALSE,"BL2000"}</definedName>
    <definedName name="VGYJ" localSheetId="3" hidden="1">{#N/A,#N/A,FALSE,"IPEC Stair Step";#N/A,#N/A,FALSE,"Overview";#N/A,#N/A,FALSE,"Supporting Explanations"}</definedName>
    <definedName name="VGYJ" localSheetId="8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J" localSheetId="11" hidden="1">{#N/A,#N/A,FALSE,"IPEC Stair Step";#N/A,#N/A,FALSE,"Overview";#N/A,#N/A,FALSE,"Supporting Explanations"}</definedName>
    <definedName name="VGYJ" localSheetId="5" hidden="1">{#N/A,#N/A,FALSE,"IPEC Stair Step";#N/A,#N/A,FALSE,"Overview";#N/A,#N/A,FALSE,"Supporting Explanations"}</definedName>
    <definedName name="VGYJ" localSheetId="7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localSheetId="3" hidden="1">{#N/A,#N/A,FALSE,"IPEC Stair Step";#N/A,#N/A,FALSE,"Overview";#N/A,#N/A,FALSE,"Supporting Explanations"}</definedName>
    <definedName name="VGYU" localSheetId="8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GYU" localSheetId="11" hidden="1">{#N/A,#N/A,FALSE,"IPEC Stair Step";#N/A,#N/A,FALSE,"Overview";#N/A,#N/A,FALSE,"Supporting Explanations"}</definedName>
    <definedName name="VGYU" localSheetId="5" hidden="1">{#N/A,#N/A,FALSE,"IPEC Stair Step";#N/A,#N/A,FALSE,"Overview";#N/A,#N/A,FALSE,"Supporting Explanations"}</definedName>
    <definedName name="VGYU" localSheetId="7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h" localSheetId="11">#REF!</definedName>
    <definedName name="vh">#REF!</definedName>
    <definedName name="VII.LAYOU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VITHYA">#N/A</definedName>
    <definedName name="VKBKD">#REF!</definedName>
    <definedName name="VKCHKD">#REF!</definedName>
    <definedName name="vn" hidden="1">{"SUM ALL YR",#N/A,FALSE,"SUM ALL YR";"sum01",#N/A,FALSE,"SUM 01";"sumM2",#N/A,FALSE,"SUM M2";"sum02",#N/A,FALSE,"SUM 02";"sum03",#N/A,FALSE,"SUM 03";"sum04",#N/A,FALSE,"SUM 04";"sum05",#N/A,FALSE,"SUM 05"}</definedName>
    <definedName name="VOL">#REF!</definedName>
    <definedName name="Vol_Bonus_Non_Retro">#REF!</definedName>
    <definedName name="Vol_Bonus_Retro">#REF!</definedName>
    <definedName name="VOLSUM">#REF!</definedName>
    <definedName name="Volume">#REF!</definedName>
    <definedName name="Volume_Bonus">#REF!</definedName>
    <definedName name="Volume_Bonus_Lease_Eligible">#REF!</definedName>
    <definedName name="volume2" localSheetId="11" hidden="1">{"SUM GER",#N/A,FALSE,"SUM GER";"SUM FRA",#N/A,FALSE,"SUM FRA";"SUM ITA",#N/A,FALSE,"SUM ITA";"SUM SPA",#N/A,FALSE,"SUM SPA";"SUM EGB",#N/A,FALSE,"SUM EGB";"SUM IND",#N/A,FALSE,"SUM IND"}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olumeBase" localSheetId="11">#REF!</definedName>
    <definedName name="VolumeBase">#REF!</definedName>
    <definedName name="volumen3" hidden="1">{"SUM GER",#N/A,FALSE,"SUM GER";"SUM FRA",#N/A,FALSE,"SUM FRA";"SUM ITA",#N/A,FALSE,"SUM ITA";"SUM SPA",#N/A,FALSE,"SUM SPA";"SUM EGB",#N/A,FALSE,"SUM EGB";"SUM IND",#N/A,FALSE,"SUM IND"}</definedName>
    <definedName name="VolumePremium" localSheetId="11">#REF!</definedName>
    <definedName name="VolumePremium">#REF!</definedName>
    <definedName name="Volumes">#REF!</definedName>
    <definedName name="VolumeSport">#REF!</definedName>
    <definedName name="VolumeSportPremium">#REF!</definedName>
    <definedName name="VolumeTotal">#REF!</definedName>
    <definedName name="VolumeVIP">#REF!</definedName>
    <definedName name="VOLVAR">#REF!</definedName>
    <definedName name="VOPTS">#REF!</definedName>
    <definedName name="vp" localSheetId="11">#REF!</definedName>
    <definedName name="VP">#N/A</definedName>
    <definedName name="VP_TIV">#REF!</definedName>
    <definedName name="VPBUD">#REF!</definedName>
    <definedName name="VPBUDGET">#REF!</definedName>
    <definedName name="VPC_FYTDPenRateNat">#REF!</definedName>
    <definedName name="VPREP">#REF!</definedName>
    <definedName name="vrsh" hidden="1">#REF!</definedName>
    <definedName name="vs">#REF!</definedName>
    <definedName name="VT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VtasMens">#REF!</definedName>
    <definedName name="VUBUD">#REF!</definedName>
    <definedName name="VUBUDGET">#REF!</definedName>
    <definedName name="VUREP">#REF!</definedName>
    <definedName name="vuuuuuuuuuuuuuuuuu" hidden="1">#REF!</definedName>
    <definedName name="VV">#REF!</definedName>
    <definedName name="VVGH" localSheetId="3" hidden="1">{#N/A,#N/A,FALSE,"IPEC Stair Step";#N/A,#N/A,FALSE,"Overview";#N/A,#N/A,FALSE,"Supporting Explanations"}</definedName>
    <definedName name="VVGH" localSheetId="8" hidden="1">{#N/A,#N/A,FALSE,"IPEC Stair Step";#N/A,#N/A,FALSE,"Overview";#N/A,#N/A,FALSE,"Supporting Explanations"}</definedName>
    <definedName name="VVGH" localSheetId="0" hidden="1">{#N/A,#N/A,FALSE,"IPEC Stair Step";#N/A,#N/A,FALSE,"Overview";#N/A,#N/A,FALSE,"Supporting Explanations"}</definedName>
    <definedName name="VVGH" localSheetId="11" hidden="1">{#N/A,#N/A,FALSE,"IPEC Stair Step";#N/A,#N/A,FALSE,"Overview";#N/A,#N/A,FALSE,"Supporting Explanations"}</definedName>
    <definedName name="VVGH" localSheetId="5" hidden="1">{#N/A,#N/A,FALSE,"IPEC Stair Step";#N/A,#N/A,FALSE,"Overview";#N/A,#N/A,FALSE,"Supporting Explanations"}</definedName>
    <definedName name="VVGH" localSheetId="7" hidden="1">{#N/A,#N/A,FALSE,"IPEC Stair Step";#N/A,#N/A,FALSE,"Overview";#N/A,#N/A,FALSE,"Supporting Explanations"}</definedName>
    <definedName name="VVGH" localSheetId="1" hidden="1">{#N/A,#N/A,FALSE,"IPEC Stair Step";#N/A,#N/A,FALSE,"Overview";#N/A,#N/A,FALSE,"Supporting Explanations"}</definedName>
    <definedName name="VVGH" hidden="1">{#N/A,#N/A,FALSE,"IPEC Stair Step";#N/A,#N/A,FALSE,"Overview";#N/A,#N/A,FALSE,"Supporting Explanations"}</definedName>
    <definedName name="VVGY" localSheetId="11">#REF!</definedName>
    <definedName name="VVGY">#REF!</definedName>
    <definedName name="vvv" localSheetId="3" hidden="1">{"SEPTEMBER PRINT",#N/A,FALSE,"INV_BKDN";"SEPTEMBER PRINT",#N/A,FALSE,"INV_BKDN"}</definedName>
    <definedName name="vvv" localSheetId="8" hidden="1">{"SEPTEMBER PRINT",#N/A,FALSE,"INV_BKDN";"SEPTEMBER PRINT",#N/A,FALSE,"INV_BKDN"}</definedName>
    <definedName name="vvv" localSheetId="0" hidden="1">{"SEPTEMBER PRINT",#N/A,FALSE,"INV_BKDN";"SEPTEMBER PRINT",#N/A,FALSE,"INV_BKDN"}</definedName>
    <definedName name="vvv" localSheetId="11" hidden="1">{"SEPTEMBER PRINT",#N/A,FALSE,"INV_BKDN";"SEPTEMBER PRINT",#N/A,FALSE,"INV_BKDN"}</definedName>
    <definedName name="vvv" localSheetId="5" hidden="1">{"SEPTEMBER PRINT",#N/A,FALSE,"INV_BKDN";"SEPTEMBER PRINT",#N/A,FALSE,"INV_BKDN"}</definedName>
    <definedName name="vvv" localSheetId="7" hidden="1">{"SEPTEMBER PRINT",#N/A,FALSE,"INV_BKDN";"SEPTEMBER PRINT",#N/A,FALSE,"INV_BKDN"}</definedName>
    <definedName name="vvv" localSheetId="1" hidden="1">{"SEPTEMBER PRINT",#N/A,FALSE,"INV_BKDN";"SEPTEMBER PRINT",#N/A,FALSE,"INV_BKDN"}</definedName>
    <definedName name="vvv" hidden="1">{"SEPTEMBER PRINT",#N/A,FALSE,"INV_BKDN";"SEPTEMBER PRINT",#N/A,FALSE,"INV_BKDN"}</definedName>
    <definedName name="vvvvv" localSheetId="3" hidden="1">{"SEPTEMBER PRINT",#N/A,FALSE,"INV_BKDN";"SEPTEMBER PRINT",#N/A,FALSE,"INV_BKDN"}</definedName>
    <definedName name="vvvvv" localSheetId="8" hidden="1">{"SEPTEMBER PRINT",#N/A,FALSE,"INV_BKDN";"SEPTEMBER PRINT",#N/A,FALSE,"INV_BKDN"}</definedName>
    <definedName name="vvvvv" localSheetId="0" hidden="1">{"SEPTEMBER PRINT",#N/A,FALSE,"INV_BKDN";"SEPTEMBER PRINT",#N/A,FALSE,"INV_BKDN"}</definedName>
    <definedName name="vvvvv" localSheetId="11" hidden="1">{"SEPTEMBER PRINT",#N/A,FALSE,"INV_BKDN";"SEPTEMBER PRINT",#N/A,FALSE,"INV_BKDN"}</definedName>
    <definedName name="vvvvv" localSheetId="5" hidden="1">{"SEPTEMBER PRINT",#N/A,FALSE,"INV_BKDN";"SEPTEMBER PRINT",#N/A,FALSE,"INV_BKDN"}</definedName>
    <definedName name="vvvvv" localSheetId="7" hidden="1">{"SEPTEMBER PRINT",#N/A,FALSE,"INV_BKDN";"SEPTEMBER PRINT",#N/A,FALSE,"INV_BKDN"}</definedName>
    <definedName name="vvvvv" localSheetId="1" hidden="1">{"SEPTEMBER PRINT",#N/A,FALSE,"INV_BKDN";"SEPTEMBER PRINT",#N/A,FALSE,"INV_BKDN"}</definedName>
    <definedName name="vvvvv" hidden="1">{"SEPTEMBER PRINT",#N/A,FALSE,"INV_BKDN";"SEPTEMBER PRINT",#N/A,FALSE,"INV_BKDN"}</definedName>
    <definedName name="vvvvvvvvvvv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vvvvvvvvvvv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vvvvvvvvvvv_1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vvvvvvvvvvv_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vvvvvvvvvvv_2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vvvvvvvvvvv_2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vvvvvvvvvvvvvvvvvvvv" hidden="1">{"RES-2001",#N/A,FALSE,"BL2000";"A1-2001",#N/A,FALSE,"BL2000";"A2-2001",#N/A,FALSE,"BL2000"}</definedName>
    <definedName name="W" hidden="1">#N/A</definedName>
    <definedName name="ｗ" localSheetId="11">#REF!</definedName>
    <definedName name="ｗ">#REF!</definedName>
    <definedName name="W_TO_R" localSheetId="11">#REF!</definedName>
    <definedName name="W_TO_R">#REF!</definedName>
    <definedName name="W61C" localSheetId="11" hidden="1">{"AnaM1",#N/A,FALSE,"AnalisisM";"AnaM2",#N/A,FALSE,"AnalisisM";"AnaM3",#N/A,FALSE,"AnalisisM"}</definedName>
    <definedName name="W61C" hidden="1">{"AnaM1",#N/A,FALSE,"AnalisisM";"AnaM2",#N/A,FALSE,"AnalisisM";"AnaM3",#N/A,FALSE,"AnalisisM"}</definedName>
    <definedName name="W61C直接固定費" localSheetId="11" hidden="1">{"SUM GER",#N/A,FALSE,"SUM GER";"SUM FRA",#N/A,FALSE,"SUM FRA";"SUM ITA",#N/A,FALSE,"SUM ITA";"SUM SPA",#N/A,FALSE,"SUM SPA";"SUM EGB",#N/A,FALSE,"SUM EGB";"SUM IND",#N/A,FALSE,"SUM IND"}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akarann" localSheetId="11" hidden="1">{"CTO ACUMULADO",#N/A,FALSE,"BASE ANEXOS";"VAR ACUMULADAS",#N/A,FALSE,"BASE ANEXOS"}</definedName>
    <definedName name="wakarann" hidden="1">{"CTO ACUMULADO",#N/A,FALSE,"BASE ANEXOS";"VAR ACUMULADAS",#N/A,FALSE,"BASE ANEXOS"}</definedName>
    <definedName name="WAKU">#REF!</definedName>
    <definedName name="we" localSheetId="11" hidden="1">{"Current Actual and Expenditures",#N/A,FALSE,"VT SPLIT"}</definedName>
    <definedName name="we" hidden="1">{"Costo1",#N/A,FALSE,"Costo Estimado";"Costo2",#N/A,FALSE,"Costo Estimado";"Costos3",#N/A,FALSE,"Costo Estimado";"Costo4",#N/A,FALSE,"Costo Estimado"}</definedName>
    <definedName name="WEARF" hidden="1">{#N/A,#N/A,TRUE,"Y생산";#N/A,#N/A,TRUE,"Y판매";#N/A,#N/A,TRUE,"Y총물량";#N/A,#N/A,TRUE,"Y능력";#N/A,#N/A,TRUE,"YKD"}</definedName>
    <definedName name="wedfr" hidden="1">{#N/A,#N/A,FALSE,"단축1";#N/A,#N/A,FALSE,"단축2";#N/A,#N/A,FALSE,"단축3";#N/A,#N/A,FALSE,"장축";#N/A,#N/A,FALSE,"4WD"}</definedName>
    <definedName name="wer" localSheetId="11" hidden="1">#REF!</definedName>
    <definedName name="wer" hidden="1">{#N/A,#N/A,FALSE,"단축1";#N/A,#N/A,FALSE,"단축2";#N/A,#N/A,FALSE,"단축3";#N/A,#N/A,FALSE,"장축";#N/A,#N/A,FALSE,"4WD"}</definedName>
    <definedName name="WERFG">#N/A</definedName>
    <definedName name="wert" hidden="1">{#N/A,#N/A,FALSE,"단축1";#N/A,#N/A,FALSE,"단축2";#N/A,#N/A,FALSE,"단축3";#N/A,#N/A,FALSE,"장축";#N/A,#N/A,FALSE,"4WD"}</definedName>
    <definedName name="werwer" localSheetId="11" hidden="1">#REF!</definedName>
    <definedName name="werwer" hidden="1">#REF!</definedName>
    <definedName name="WERYH">#N/A</definedName>
    <definedName name="WFGASD">#N/A</definedName>
    <definedName name="wfhiwhfigh">#REF!</definedName>
    <definedName name="wfhwgwkbfwfcywvcvyuwfyuwcwwwvwvwvwvwfwfwfwfwf">#REF!</definedName>
    <definedName name="wgeaw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hat">#REF!</definedName>
    <definedName name="what_the" localSheetId="11" hidden="1">{#N/A,#N/A,FALSE,"TOTAL MAXIMA";#N/A,#N/A,FALSE,"MAX VEHICLE LESS PWRTRN";#N/A,#N/A,FALSE,"MAX ENGINE (PT)";#N/A,#N/A,FALSE,"MAX TRANS (PT)"}</definedName>
    <definedName name="what_the" hidden="1">{#N/A,#N/A,FALSE,"TOTAL MAXIMA";#N/A,#N/A,FALSE,"MAX VEHICLE LESS PWRTRN";#N/A,#N/A,FALSE,"MAX ENGINE (PT)";#N/A,#N/A,FALSE,"MAX TRANS (PT)"}</definedName>
    <definedName name="wholeList">#REF!</definedName>
    <definedName name="WHRL" hidden="1">{#N/A,#N/A,FALSE,"단축1";#N/A,#N/A,FALSE,"단축2";#N/A,#N/A,FALSE,"단축3";#N/A,#N/A,FALSE,"장축";#N/A,#N/A,FALSE,"4WD"}</definedName>
    <definedName name="wi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IZ00" localSheetId="11">#REF!</definedName>
    <definedName name="WIZ00">#REF!</definedName>
    <definedName name="WIZPCLEAN" localSheetId="11">#REF!</definedName>
    <definedName name="WIZPCLEAN">#REF!</definedName>
    <definedName name="wkwwkwkkwkwkwkwkwkwkwkwkwkw" hidden="1">#REF!</definedName>
    <definedName name="wlse.balloon.payment">#REF!</definedName>
    <definedName name="wlse.curtailment">#REF!</definedName>
    <definedName name="WM" hidden="1">{"RES-2000",#N/A,FALSE,"BL2000";"A1-2000",#N/A,FALSE,"BL2000";"A2-2000",#N/A,FALSE,"BL2000"}</definedName>
    <definedName name="WM.CCC" hidden="1">{"CTO ACUMULADO",#N/A,FALSE,"BASE ANEXOS";"VAR ACUMULADAS",#N/A,FALSE,"BASE ANEXOS"}</definedName>
    <definedName name="WM.COMPJPN" hidden="1">{"COMJPN2000",#N/A,FALSE,"BL2000"}</definedName>
    <definedName name="WM.PT" hidden="1">{"PT2000",#N/A,FALSE,"BL2000"}</definedName>
    <definedName name="WMTD">#REF!</definedName>
    <definedName name="wo" hidden="1">{"PT2000",#N/A,FALSE,"BL2000"}</definedName>
    <definedName name="WonBath">#REF!</definedName>
    <definedName name="WonEuro">#REF!</definedName>
    <definedName name="WonGen">#REF!</definedName>
    <definedName name="WonRpn">#REF!</definedName>
    <definedName name="WonYen">#REF!</definedName>
    <definedName name="wp" hidden="1">{"RESUMEN",#N/A,FALSE,"BASE ANEXOS";"ANEXO 1",#N/A,FALSE,"BASE ANEXOS";"ANEXO 2",#N/A,FALSE,"BASE ANEXOS"}</definedName>
    <definedName name="wptp">#REF!</definedName>
    <definedName name="wqd" localSheetId="3" hidden="1">{"BL2000",#N/A,FALSE,"BL2000"}</definedName>
    <definedName name="wqd" localSheetId="8" hidden="1">{"BL2000",#N/A,FALSE,"BL2000"}</definedName>
    <definedName name="wqd" localSheetId="0" hidden="1">{"BL2000",#N/A,FALSE,"BL2000"}</definedName>
    <definedName name="wqd" localSheetId="11" hidden="1">{"BL2000",#N/A,FALSE,"BL2000"}</definedName>
    <definedName name="wqd" localSheetId="5" hidden="1">{"BL2000",#N/A,FALSE,"BL2000"}</definedName>
    <definedName name="wqd" localSheetId="7" hidden="1">{"BL2000",#N/A,FALSE,"BL2000"}</definedName>
    <definedName name="wqd" localSheetId="1" hidden="1">{"BL2000",#N/A,FALSE,"BL2000"}</definedName>
    <definedName name="wqd" hidden="1">{"BL2000",#N/A,FALSE,"BL2000"}</definedName>
    <definedName name="wq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" hidden="1">{"HS_USA",#N/A,FALSE,"Base"}</definedName>
    <definedName name="WRAP">#REF!</definedName>
    <definedName name="wre" hidden="1">#REF!</definedName>
    <definedName name="wrn" localSheetId="11" hidden="1">{"AX0 format",#N/A,FALSE,"AX0 format";"NMI format",#N/A,FALSE,"AX0 format";"Report",#N/A,FALSE,"AX0 format"}</definedName>
    <definedName name="wrn" hidden="1">{#N/A,#N/A,FALSE,"단축1";#N/A,#N/A,FALSE,"단축2";#N/A,#N/A,FALSE,"단축3";#N/A,#N/A,FALSE,"장축";#N/A,#N/A,FALSE,"4WD"}</definedName>
    <definedName name="wrn.??._.??." hidden="1">{#N/A,#N/A,TRUE,"??"}</definedName>
    <definedName name="wrn.????._.??????." hidden="1">{#N/A,#N/A,FALSE,"???,??";#N/A,#N/A,FALSE,"????";#N/A,#N/A,FALSE,"???";#N/A,#N/A,FALSE,"??";#N/A,#N/A,FALSE,"??";#N/A,#N/A,FALSE,"??";#N/A,#N/A,FALSE,"??";#N/A,#N/A,FALSE,"???";#N/A,#N/A,FALSE,"??";#N/A,#N/A,FALSE,"??";#N/A,#N/A,FALSE,"??";#N/A,#N/A,FALSE,"??";#N/A,#N/A,FALSE,"????";#N/A,#N/A,FALSE,"??????";#N/A,#N/A,FALSE,"????"}</definedName>
    <definedName name="wrn.1" hidden="1">{"COMNUS2000",#N/A,FALSE,"BL2000"}</definedName>
    <definedName name="wrn.1._.TODO." localSheetId="3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8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5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7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_1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_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_2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_2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a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a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a_1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a_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a_2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a_2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3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8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5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7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_1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_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_2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_2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hidden="1">{"RES-2000",#N/A,FALSE,"BL2000";"A1-2000",#N/A,FALSE,"BL2000";"A2-2000",#N/A,FALSE,"BL2000"}</definedName>
    <definedName name="wrn.2000." localSheetId="3" hidden="1">{"RES-2000",#N/A,FALSE,"BL2000";"A1-2000",#N/A,FALSE,"BL2000";"A2-2000",#N/A,FALSE,"BL2000"}</definedName>
    <definedName name="wrn.2000." localSheetId="8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0." localSheetId="11" hidden="1">{"RES-2000",#N/A,FALSE,"BL2000";"A1-2000",#N/A,FALSE,"BL2000";"A2-2000",#N/A,FALSE,"BL2000"}</definedName>
    <definedName name="wrn.2000." localSheetId="5" hidden="1">{"RES-2000",#N/A,FALSE,"BL2000";"A1-2000",#N/A,FALSE,"BL2000";"A2-2000",#N/A,FALSE,"BL2000"}</definedName>
    <definedName name="wrn.2000." localSheetId="7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0._1" localSheetId="11" hidden="1">{"RES-2000",#N/A,FALSE,"BL2000";"A1-2000",#N/A,FALSE,"BL2000";"A2-2000",#N/A,FALSE,"BL2000"}</definedName>
    <definedName name="wrn.2000._1" hidden="1">{"RES-2000",#N/A,FALSE,"BL2000";"A1-2000",#N/A,FALSE,"BL2000";"A2-2000",#N/A,FALSE,"BL2000"}</definedName>
    <definedName name="wrn.2000._2" localSheetId="11" hidden="1">{"RES-2000",#N/A,FALSE,"BL2000";"A1-2000",#N/A,FALSE,"BL2000";"A2-2000",#N/A,FALSE,"BL2000"}</definedName>
    <definedName name="wrn.2000._2" hidden="1">{"RES-2000",#N/A,FALSE,"BL2000";"A1-2000",#N/A,FALSE,"BL2000";"A2-2000",#N/A,FALSE,"BL2000"}</definedName>
    <definedName name="wrn.2001" hidden="1">{"RES-2001",#N/A,FALSE,"BL2000";"A1-2001",#N/A,FALSE,"BL2000";"A2-2001",#N/A,FALSE,"BL2000"}</definedName>
    <definedName name="wrn.2001." localSheetId="3" hidden="1">{"RES-2001",#N/A,FALSE,"BL2000";"A1-2001",#N/A,FALSE,"BL2000";"A2-2001",#N/A,FALSE,"BL2000"}</definedName>
    <definedName name="wrn.2001." localSheetId="8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1." localSheetId="11" hidden="1">{"RES-2001",#N/A,FALSE,"BL2000";"A1-2001",#N/A,FALSE,"BL2000";"A2-2001",#N/A,FALSE,"BL2000"}</definedName>
    <definedName name="wrn.2001." localSheetId="5" hidden="1">{"RES-2001",#N/A,FALSE,"BL2000";"A1-2001",#N/A,FALSE,"BL2000";"A2-2001",#N/A,FALSE,"BL2000"}</definedName>
    <definedName name="wrn.2001." localSheetId="7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1._1" localSheetId="11" hidden="1">{"RES-2001",#N/A,FALSE,"BL2000";"A1-2001",#N/A,FALSE,"BL2000";"A2-2001",#N/A,FALSE,"BL2000"}</definedName>
    <definedName name="wrn.2001._1" hidden="1">{"RES-2001",#N/A,FALSE,"BL2000";"A1-2001",#N/A,FALSE,"BL2000";"A2-2001",#N/A,FALSE,"BL2000"}</definedName>
    <definedName name="wrn.2001._2" localSheetId="11" hidden="1">{"RES-2001",#N/A,FALSE,"BL2000";"A1-2001",#N/A,FALSE,"BL2000";"A2-2001",#N/A,FALSE,"BL2000"}</definedName>
    <definedName name="wrn.2001._2" hidden="1">{"RES-2001",#N/A,FALSE,"BL2000";"A1-2001",#N/A,FALSE,"BL2000";"A2-2001",#N/A,FALSE,"BL2000"}</definedName>
    <definedName name="wrn.2002." localSheetId="3" hidden="1">{"RES-2002",#N/A,FALSE,"BL2000";"A1-2002",#N/A,FALSE,"BL2000";"A2-2002",#N/A,FALSE,"BL2000"}</definedName>
    <definedName name="wrn.2002." localSheetId="8" hidden="1">{"RES-2002",#N/A,FALSE,"BL2000";"A1-2002",#N/A,FALSE,"BL2000";"A2-2002",#N/A,FALSE,"BL2000"}</definedName>
    <definedName name="wrn.2002." localSheetId="0" hidden="1">{"RES-2002",#N/A,FALSE,"BL2000";"A1-2002",#N/A,FALSE,"BL2000";"A2-2002",#N/A,FALSE,"BL2000"}</definedName>
    <definedName name="wrn.2002." localSheetId="11" hidden="1">{"RES-2002",#N/A,FALSE,"BL2000";"A1-2002",#N/A,FALSE,"BL2000";"A2-2002",#N/A,FALSE,"BL2000"}</definedName>
    <definedName name="wrn.2002." localSheetId="5" hidden="1">{"RES-2002",#N/A,FALSE,"BL2000";"A1-2002",#N/A,FALSE,"BL2000";"A2-2002",#N/A,FALSE,"BL2000"}</definedName>
    <definedName name="wrn.2002." localSheetId="7" hidden="1">{"RES-2002",#N/A,FALSE,"BL2000";"A1-2002",#N/A,FALSE,"BL2000";"A2-2002",#N/A,FALSE,"BL2000"}</definedName>
    <definedName name="wrn.2002." localSheetId="1" hidden="1">{"RES-2002",#N/A,FALSE,"BL2000";"A1-2002",#N/A,FALSE,"BL2000";"A2-2002",#N/A,FALSE,"BL2000"}</definedName>
    <definedName name="wrn.2002." hidden="1">{"RES-2002",#N/A,FALSE,"BL2000";"A1-2002",#N/A,FALSE,"BL2000";"A2-2002",#N/A,FALSE,"BL2000"}</definedName>
    <definedName name="wrn.2002._1" localSheetId="11" hidden="1">{"RES-2002",#N/A,FALSE,"BL2000";"A1-2002",#N/A,FALSE,"BL2000";"A2-2002",#N/A,FALSE,"BL2000"}</definedName>
    <definedName name="wrn.2002._1" hidden="1">{"RES-2002",#N/A,FALSE,"BL2000";"A1-2002",#N/A,FALSE,"BL2000";"A2-2002",#N/A,FALSE,"BL2000"}</definedName>
    <definedName name="wrn.2002._2" localSheetId="11" hidden="1">{"RES-2002",#N/A,FALSE,"BL2000";"A1-2002",#N/A,FALSE,"BL2000";"A2-2002",#N/A,FALSE,"BL2000"}</definedName>
    <definedName name="wrn.2002._2" hidden="1">{"RES-2002",#N/A,FALSE,"BL2000";"A1-2002",#N/A,FALSE,"BL2000";"A2-2002",#N/A,FALSE,"BL2000"}</definedName>
    <definedName name="WRN.20021" localSheetId="11" hidden="1">{"RES-2002",#N/A,FALSE,"BL2000";"A1-2002",#N/A,FALSE,"BL2000";"A2-2002",#N/A,FALSE,"BL2000"}</definedName>
    <definedName name="WRN.20021" hidden="1">{"RES-2002",#N/A,FALSE,"BL2000";"A1-2002",#N/A,FALSE,"BL2000";"A2-2002",#N/A,FALSE,"BL2000"}</definedName>
    <definedName name="wrn.2003." localSheetId="3" hidden="1">{"RES-2002",#N/A,FALSE,"BL2000";"A1-2002",#N/A,FALSE,"BL2000";"A2-2002",#N/A,FALSE,"BL2000"}</definedName>
    <definedName name="wrn.2003." localSheetId="8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2003." localSheetId="11" hidden="1">{"RES-2002",#N/A,FALSE,"BL2000";"A1-2002",#N/A,FALSE,"BL2000";"A2-2002",#N/A,FALSE,"BL2000"}</definedName>
    <definedName name="wrn.2003." localSheetId="5" hidden="1">{"RES-2002",#N/A,FALSE,"BL2000";"A1-2002",#N/A,FALSE,"BL2000";"A2-2002",#N/A,FALSE,"BL2000"}</definedName>
    <definedName name="wrn.2003." localSheetId="7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2003._1" localSheetId="11" hidden="1">{"RES-2002",#N/A,FALSE,"BL2000";"A1-2002",#N/A,FALSE,"BL2000";"A2-2002",#N/A,FALSE,"BL2000"}</definedName>
    <definedName name="wrn.2003._1" hidden="1">{"RES-2002",#N/A,FALSE,"BL2000";"A1-2002",#N/A,FALSE,"BL2000";"A2-2002",#N/A,FALSE,"BL2000"}</definedName>
    <definedName name="wrn.2003._2" localSheetId="11" hidden="1">{"RES-2002",#N/A,FALSE,"BL2000";"A1-2002",#N/A,FALSE,"BL2000";"A2-2002",#N/A,FALSE,"BL2000"}</definedName>
    <definedName name="wrn.2003._2" hidden="1">{"RES-2002",#N/A,FALSE,"BL2000";"A1-2002",#N/A,FALSE,"BL2000";"A2-2002",#N/A,FALSE,"BL2000"}</definedName>
    <definedName name="wrn.2007" localSheetId="11" hidden="1">{"RES-2000",#N/A,FALSE,"BL2000";"A1-2000",#N/A,FALSE,"BL2000";"A2-2000",#N/A,FALSE,"BL2000"}</definedName>
    <definedName name="wrn.2007" hidden="1">{"RES-2000",#N/A,FALSE,"BL2000";"A1-2000",#N/A,FALSE,"BL2000";"A2-2000",#N/A,FALSE,"BL2000"}</definedName>
    <definedName name="wrn.6._.Grandes._.Perdidas." hidden="1">{#N/A,#N/A,FALSE,"MAQUINADOS";#N/A,#N/A,FALSE,"ALUMINIO";#N/A,#N/A,FALSE,"ENSAMBLES"}</definedName>
    <definedName name="wrn.AccountDetail." localSheetId="11" hidden="1">{"NissanDetail",#N/A,FALSE,"1096NNA";"InfinitiDetail",#N/A,FALSE,"1096NNA";"PartsServDetail",#N/A,FALSE,"1096NNA";"VehicleOpsDetail",#N/A,FALSE,"1096NNA";"OtherexpDetail",#N/A,FALSE,"1096NNA"}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countDetail._1" localSheetId="11" hidden="1">{"NissanDetail",#N/A,FALSE,"1096NNA";"InfinitiDetail",#N/A,FALSE,"1096NNA";"PartsServDetail",#N/A,FALSE,"1096NNA";"VehicleOpsDetail",#N/A,FALSE,"1096NNA";"OtherexpDetail",#N/A,FALSE,"1096NNA"}</definedName>
    <definedName name="wrn.AccountDetail._1" hidden="1">{"NissanDetail",#N/A,FALSE,"1096NNA";"InfinitiDetail",#N/A,FALSE,"1096NNA";"PartsServDetail",#N/A,FALSE,"1096NNA";"VehicleOpsDetail",#N/A,FALSE,"1096NNA";"OtherexpDetail",#N/A,FALSE,"1096NNA"}</definedName>
    <definedName name="wrn.AccountDetail._2" localSheetId="11" hidden="1">{"NissanDetail",#N/A,FALSE,"1096NNA";"InfinitiDetail",#N/A,FALSE,"1096NNA";"PartsServDetail",#N/A,FALSE,"1096NNA";"VehicleOpsDetail",#N/A,FALSE,"1096NNA";"OtherexpDetail",#N/A,FALSE,"1096NNA"}</definedName>
    <definedName name="wrn.AccountDetail._2" hidden="1">{"NissanDetail",#N/A,FALSE,"1096NNA";"InfinitiDetail",#N/A,FALSE,"1096NNA";"PartsServDetail",#N/A,FALSE,"1096NNA";"VehicleOpsDetail",#N/A,FALSE,"1096NNA";"OtherexpDetail",#N/A,FALSE,"1096NNA"}</definedName>
    <definedName name="wrn.ACUMULADOS." localSheetId="3" hidden="1">{"CTO ACUMULADO",#N/A,FALSE,"BASE ANEXOS";"VAR ACUMULADAS",#N/A,FALSE,"BASE ANEXOS"}</definedName>
    <definedName name="wrn.ACUMULADOS." localSheetId="8" hidden="1">{"CTO ACUMULADO",#N/A,FALSE,"BASE ANEXOS";"VAR ACUMULADAS",#N/A,FALSE,"BASE ANEXOS"}</definedName>
    <definedName name="wrn.ACUMULADOS." localSheetId="0" hidden="1">{"CTO ACUMULADO",#N/A,FALSE,"BASE ANEXOS";"VAR ACUMULADAS",#N/A,FALSE,"BASE ANEXOS"}</definedName>
    <definedName name="wrn.ACUMULADOS." localSheetId="11" hidden="1">{"CTO ACUMULADO",#N/A,FALSE,"BASE ANEXOS";"VAR ACUMULADAS",#N/A,FALSE,"BASE ANEXOS"}</definedName>
    <definedName name="wrn.ACUMULADOS." localSheetId="5" hidden="1">{"CTO ACUMULADO",#N/A,FALSE,"BASE ANEXOS";"VAR ACUMULADAS",#N/A,FALSE,"BASE ANEXOS"}</definedName>
    <definedName name="wrn.ACUMULADOS." localSheetId="7" hidden="1">{"CTO ACUMULADO",#N/A,FALSE,"BASE ANEXOS";"VAR ACUMULADAS",#N/A,FALSE,"BASE ANEXOS"}</definedName>
    <definedName name="wrn.ACUMULADOS." localSheetId="1" hidden="1">{"CTO ACUMULADO",#N/A,FALSE,"BASE ANEXOS";"VAR ACUMULADAS",#N/A,FALSE,"BASE ANEXOS"}</definedName>
    <definedName name="wrn.ACUMULADOS." hidden="1">{"CTO ACUMULADO",#N/A,FALSE,"BASE ANEXOS";"VAR ACUMULADAS",#N/A,FALSE,"BASE ANEXOS"}</definedName>
    <definedName name="wrn.ACUMULADOS._1" localSheetId="11" hidden="1">{"CTO ACUMULADO",#N/A,FALSE,"BASE ANEXOS";"VAR ACUMULADAS",#N/A,FALSE,"BASE ANEXOS"}</definedName>
    <definedName name="wrn.ACUMULADOS._1" hidden="1">{"CTO ACUMULADO",#N/A,FALSE,"BASE ANEXOS";"VAR ACUMULADAS",#N/A,FALSE,"BASE ANEXOS"}</definedName>
    <definedName name="wrn.ACUMULADOS._2" localSheetId="11" hidden="1">{"CTO ACUMULADO",#N/A,FALSE,"BASE ANEXOS";"VAR ACUMULADAS",#N/A,FALSE,"BASE ANEXOS"}</definedName>
    <definedName name="wrn.ACUMULADOS._2" hidden="1">{"CTO ACUMULADO",#N/A,FALSE,"BASE ANEXOS";"VAR ACUMULADAS",#N/A,FALSE,"BASE ANEXOS"}</definedName>
    <definedName name="wrn.acumulados2" hidden="1">{"CTO ACUMULADO",#N/A,FALSE,"BASE ANEXOS";"VAR ACUMULADAS",#N/A,FALSE,"BASE ANEXOS"}</definedName>
    <definedName name="wrn.ALL." localSheetId="3" hidden="1">{"Print_summary and interest",#N/A,FALSE,"697-672WW";"Print_detail",#N/A,FALSE,"697-672WW"}</definedName>
    <definedName name="wrn.ALL." localSheetId="8" hidden="1">{"Print_summary and interest",#N/A,FALSE,"697-672WW";"Print_detail",#N/A,FALSE,"697-672WW"}</definedName>
    <definedName name="wrn.ALL." localSheetId="0" hidden="1">{"Print_summary and interest",#N/A,FALSE,"697-672WW";"Print_detail",#N/A,FALSE,"697-672WW"}</definedName>
    <definedName name="wrn.ALL." localSheetId="11" hidden="1">{"Print_summary and interest",#N/A,FALSE,"697-672WW";"Print_detail",#N/A,FALSE,"697-672WW"}</definedName>
    <definedName name="wrn.ALL." localSheetId="5" hidden="1">{"Print_summary and interest",#N/A,FALSE,"697-672WW";"Print_detail",#N/A,FALSE,"697-672WW"}</definedName>
    <definedName name="wrn.ALL." localSheetId="7" hidden="1">{"Print_summary and interest",#N/A,FALSE,"697-672WW";"Print_detail",#N/A,FALSE,"697-672WW"}</definedName>
    <definedName name="wrn.ALL." localSheetId="1" hidden="1">{"Print_summary and interest",#N/A,FALSE,"697-672WW";"Print_detail",#N/A,FALSE,"697-672WW"}</definedName>
    <definedName name="wrn.ALL." hidden="1">{"Print_summary and interest",#N/A,FALSE,"697-672WW";"Print_detail",#N/A,FALSE,"697-672WW"}</definedName>
    <definedName name="wrn.All._.prints." localSheetId="3" hidden="1">{#N/A,#N/A,FALSE,"May";#N/A,#N/A,FALSE,"YTD";#N/A,#N/A,FALSE,"CMC MTD";#N/A,#N/A,FALSE,"CMC YTD";#N/A,#N/A,FALSE,"Walk-across"}</definedName>
    <definedName name="wrn.All._.prints." localSheetId="8" hidden="1">{#N/A,#N/A,FALSE,"May";#N/A,#N/A,FALSE,"YTD";#N/A,#N/A,FALSE,"CMC MTD";#N/A,#N/A,FALSE,"CMC YTD";#N/A,#N/A,FALSE,"Walk-across"}</definedName>
    <definedName name="wrn.All._.prints." localSheetId="0" hidden="1">{#N/A,#N/A,FALSE,"May";#N/A,#N/A,FALSE,"YTD";#N/A,#N/A,FALSE,"CMC MTD";#N/A,#N/A,FALSE,"CMC YTD";#N/A,#N/A,FALSE,"Walk-across"}</definedName>
    <definedName name="wrn.All._.prints." localSheetId="11" hidden="1">{#N/A,#N/A,FALSE,"May";#N/A,#N/A,FALSE,"YTD";#N/A,#N/A,FALSE,"CMC MTD";#N/A,#N/A,FALSE,"CMC YTD";#N/A,#N/A,FALSE,"Walk-across"}</definedName>
    <definedName name="wrn.All._.prints." localSheetId="5" hidden="1">{#N/A,#N/A,FALSE,"May";#N/A,#N/A,FALSE,"YTD";#N/A,#N/A,FALSE,"CMC MTD";#N/A,#N/A,FALSE,"CMC YTD";#N/A,#N/A,FALSE,"Walk-across"}</definedName>
    <definedName name="wrn.All._.prints." localSheetId="7" hidden="1">{#N/A,#N/A,FALSE,"May";#N/A,#N/A,FALSE,"YTD";#N/A,#N/A,FALSE,"CMC MTD";#N/A,#N/A,FALSE,"CMC YTD";#N/A,#N/A,FALSE,"Walk-across"}</definedName>
    <definedName name="wrn.All._.prints." localSheetId="1" hidden="1">{#N/A,#N/A,FALSE,"May";#N/A,#N/A,FALSE,"YTD";#N/A,#N/A,FALSE,"CMC MTD";#N/A,#N/A,FALSE,"CMC YTD";#N/A,#N/A,FALSE,"Walk-across"}</definedName>
    <definedName name="wrn.All._.prints." hidden="1">{#N/A,#N/A,FALSE,"May";#N/A,#N/A,FALSE,"YTD";#N/A,#N/A,FALSE,"CMC MTD";#N/A,#N/A,FALSE,"CMC YTD";#N/A,#N/A,FALSE,"Walk-across"}</definedName>
    <definedName name="wrn.ALL._1" localSheetId="11" hidden="1">{"Print_summary and interest",#N/A,FALSE,"697-672WW";"Print_detail",#N/A,FALSE,"697-672WW"}</definedName>
    <definedName name="wrn.ALL._1" hidden="1">{"Print_summary and interest",#N/A,FALSE,"697-672WW";"Print_detail",#N/A,FALSE,"697-672WW"}</definedName>
    <definedName name="wrn.ALL._2" localSheetId="11" hidden="1">{"Print_summary and interest",#N/A,FALSE,"697-672WW";"Print_detail",#N/A,FALSE,"697-672WW"}</definedName>
    <definedName name="wrn.ALL._2" hidden="1">{"Print_summary and interest",#N/A,FALSE,"697-672WW";"Print_detail",#N/A,FALSE,"697-672WW"}</definedName>
    <definedName name="wrn.ALO.1." localSheetId="11" hidden="1">{#N/A,#N/A,FALSE,"Sheet1"}</definedName>
    <definedName name="wrn.ALO.1." hidden="1">{#N/A,#N/A,FALSE,"Sheet1"}</definedName>
    <definedName name="wrn.ALTIMA." hidden="1">{#N/A,#N/A,FALSE,"AVERAGE VEHICLE";#N/A,#N/A,FALSE,"FY02 ACCUM  VAR"}</definedName>
    <definedName name="wrn.Analisis._.Acumulado." localSheetId="3" hidden="1">{"Ana1",#N/A,FALSE,"AnalisisA";"Ana2",#N/A,FALSE,"AnalisisA";"Ana3",#N/A,FALSE,"AnalisisA"}</definedName>
    <definedName name="wrn.Analisis._.Acumulado." localSheetId="8" hidden="1">{"Ana1",#N/A,FALSE,"AnalisisA";"Ana2",#N/A,FALSE,"AnalisisA";"Ana3",#N/A,FALSE,"AnalisisA"}</definedName>
    <definedName name="wrn.Analisis._.Acumulado." localSheetId="0" hidden="1">{"Ana1",#N/A,FALSE,"AnalisisA";"Ana2",#N/A,FALSE,"AnalisisA";"Ana3",#N/A,FALSE,"AnalisisA"}</definedName>
    <definedName name="wrn.Analisis._.Acumulado." localSheetId="11" hidden="1">{"Ana1",#N/A,FALSE,"AnalisisA";"Ana2",#N/A,FALSE,"AnalisisA";"Ana3",#N/A,FALSE,"AnalisisA"}</definedName>
    <definedName name="wrn.Analisis._.Acumulado." localSheetId="5" hidden="1">{"Ana1",#N/A,FALSE,"AnalisisA";"Ana2",#N/A,FALSE,"AnalisisA";"Ana3",#N/A,FALSE,"AnalisisA"}</definedName>
    <definedName name="wrn.Analisis._.Acumulado." localSheetId="7" hidden="1">{"Ana1",#N/A,FALSE,"AnalisisA";"Ana2",#N/A,FALSE,"AnalisisA";"Ana3",#N/A,FALSE,"AnalisisA"}</definedName>
    <definedName name="wrn.Analisis._.Acumulado." localSheetId="1" hidden="1">{"Ana1",#N/A,FALSE,"AnalisisA";"Ana2",#N/A,FALSE,"AnalisisA";"Ana3",#N/A,FALSE,"AnalisisA"}</definedName>
    <definedName name="wrn.Analisis._.Acumulado." hidden="1">{"Ana1",#N/A,FALSE,"AnalisisA";"Ana2",#N/A,FALSE,"AnalisisA";"Ana3",#N/A,FALSE,"AnalisisA"}</definedName>
    <definedName name="wrn.Analisis._.Acumulado._1" localSheetId="11" hidden="1">{"Ana1",#N/A,FALSE,"AnalisisA";"Ana2",#N/A,FALSE,"AnalisisA";"Ana3",#N/A,FALSE,"AnalisisA"}</definedName>
    <definedName name="wrn.Analisis._.Acumulado._1" hidden="1">{"Ana1",#N/A,FALSE,"AnalisisA";"Ana2",#N/A,FALSE,"AnalisisA";"Ana3",#N/A,FALSE,"AnalisisA"}</definedName>
    <definedName name="wrn.Analisis._.Acumulado._2" localSheetId="11" hidden="1">{"Ana1",#N/A,FALSE,"AnalisisA";"Ana2",#N/A,FALSE,"AnalisisA";"Ana3",#N/A,FALSE,"AnalisisA"}</definedName>
    <definedName name="wrn.Analisis._.Acumulado._2" hidden="1">{"Ana1",#N/A,FALSE,"AnalisisA";"Ana2",#N/A,FALSE,"AnalisisA";"Ana3",#N/A,FALSE,"AnalisisA"}</definedName>
    <definedName name="wrn.Analisis._.Mensual." localSheetId="3" hidden="1">{"AnaM1",#N/A,FALSE,"AnalisisM";"AnaM2",#N/A,FALSE,"AnalisisM";"AnaM3",#N/A,FALSE,"AnalisisM"}</definedName>
    <definedName name="wrn.Analisis._.Mensual." localSheetId="8" hidden="1">{"AnaM1",#N/A,FALSE,"AnalisisM";"AnaM2",#N/A,FALSE,"AnalisisM";"AnaM3",#N/A,FALSE,"AnalisisM"}</definedName>
    <definedName name="wrn.Analisis._.Mensual." localSheetId="0" hidden="1">{"AnaM1",#N/A,FALSE,"AnalisisM";"AnaM2",#N/A,FALSE,"AnalisisM";"AnaM3",#N/A,FALSE,"AnalisisM"}</definedName>
    <definedName name="wrn.Analisis._.Mensual." localSheetId="11" hidden="1">{"AnaM1",#N/A,FALSE,"AnalisisM";"AnaM2",#N/A,FALSE,"AnalisisM";"AnaM3",#N/A,FALSE,"AnalisisM"}</definedName>
    <definedName name="wrn.Analisis._.Mensual." localSheetId="5" hidden="1">{"AnaM1",#N/A,FALSE,"AnalisisM";"AnaM2",#N/A,FALSE,"AnalisisM";"AnaM3",#N/A,FALSE,"AnalisisM"}</definedName>
    <definedName name="wrn.Analisis._.Mensual." localSheetId="7" hidden="1">{"AnaM1",#N/A,FALSE,"AnalisisM";"AnaM2",#N/A,FALSE,"AnalisisM";"AnaM3",#N/A,FALSE,"AnalisisM"}</definedName>
    <definedName name="wrn.Analisis._.Mensual." localSheetId="1" hidden="1">{"AnaM1",#N/A,FALSE,"AnalisisM";"AnaM2",#N/A,FALSE,"AnalisisM";"AnaM3",#N/A,FALSE,"AnalisisM"}</definedName>
    <definedName name="wrn.Analisis._.Mensual." hidden="1">{"AnaM1",#N/A,FALSE,"AnalisisM";"AnaM2",#N/A,FALSE,"AnalisisM";"AnaM3",#N/A,FALSE,"AnalisisM"}</definedName>
    <definedName name="wrn.Analisis._.Mensual._1" localSheetId="11" hidden="1">{"AnaM1",#N/A,FALSE,"AnalisisM";"AnaM2",#N/A,FALSE,"AnalisisM";"AnaM3",#N/A,FALSE,"AnalisisM"}</definedName>
    <definedName name="wrn.Analisis._.Mensual._1" hidden="1">{"AnaM1",#N/A,FALSE,"AnalisisM";"AnaM2",#N/A,FALSE,"AnalisisM";"AnaM3",#N/A,FALSE,"AnalisisM"}</definedName>
    <definedName name="wrn.Analisis._.Mensual._2" localSheetId="11" hidden="1">{"AnaM1",#N/A,FALSE,"AnalisisM";"AnaM2",#N/A,FALSE,"AnalisisM";"AnaM3",#N/A,FALSE,"AnalisisM"}</definedName>
    <definedName name="wrn.Analisis._.Mensual._2" hidden="1">{"AnaM1",#N/A,FALSE,"AnalisisM";"AnaM2",#N/A,FALSE,"AnalisisM";"AnaM3",#N/A,FALSE,"AnalisisM"}</definedName>
    <definedName name="wrn.AuºIAI¼a." hidden="1">{#N/A,#N/A,FALSE,"´UA";#N/A,#N/A,FALSE,"´UA";#N/A,#N/A,FALSE,"´UA";#N/A,#N/A,FALSE,"Aa";#N/A,#N/A,FALSE,"4WD"}</definedName>
    <definedName name="wrn.B10." localSheetId="3" hidden="1">{"B10-2000",#N/A,FALSE,"BL2000"}</definedName>
    <definedName name="wrn.B10." localSheetId="8" hidden="1">{"B10-2000",#N/A,FALSE,"BL2000"}</definedName>
    <definedName name="wrn.B10." localSheetId="0" hidden="1">{"B10-2000",#N/A,FALSE,"BL2000"}</definedName>
    <definedName name="wrn.B10." localSheetId="11" hidden="1">{"B10-2000",#N/A,FALSE,"BL2000"}</definedName>
    <definedName name="wrn.B10." localSheetId="5" hidden="1">{"B10-2000",#N/A,FALSE,"BL2000"}</definedName>
    <definedName name="wrn.B10." localSheetId="7" hidden="1">{"B10-2000",#N/A,FALSE,"BL2000"}</definedName>
    <definedName name="wrn.B10." localSheetId="1" hidden="1">{"B10-2000",#N/A,FALSE,"BL2000"}</definedName>
    <definedName name="wrn.B10." hidden="1">{"B10-2000",#N/A,FALSE,"BL2000"}</definedName>
    <definedName name="wrn.B10._1" localSheetId="11" hidden="1">{"B10-2000",#N/A,FALSE,"BL2000"}</definedName>
    <definedName name="wrn.B10._1" hidden="1">{"B10-2000",#N/A,FALSE,"BL2000"}</definedName>
    <definedName name="wrn.B10._2" localSheetId="11" hidden="1">{"B10-2000",#N/A,FALSE,"BL2000"}</definedName>
    <definedName name="wrn.B10._2" hidden="1">{"B10-2000",#N/A,FALSE,"BL2000"}</definedName>
    <definedName name="wrn.BL." localSheetId="3" hidden="1">{"BL2000",#N/A,FALSE,"BL2000"}</definedName>
    <definedName name="wrn.BL." localSheetId="8" hidden="1">{"BL2000",#N/A,FALSE,"BL2000"}</definedName>
    <definedName name="wrn.BL." localSheetId="0" hidden="1">{"BL2000",#N/A,FALSE,"BL2000"}</definedName>
    <definedName name="wrn.BL." localSheetId="11" hidden="1">{"BL2000",#N/A,FALSE,"BL2000"}</definedName>
    <definedName name="wrn.BL." localSheetId="5" hidden="1">{"BL2000",#N/A,FALSE,"BL2000"}</definedName>
    <definedName name="wrn.BL." localSheetId="7" hidden="1">{"BL2000",#N/A,FALSE,"BL2000"}</definedName>
    <definedName name="wrn.BL." localSheetId="1" hidden="1">{"BL2000",#N/A,FALSE,"BL2000"}</definedName>
    <definedName name="wrn.BL." hidden="1">{"BL2000",#N/A,FALSE,"BL2000"}</definedName>
    <definedName name="wrn.BL._1" localSheetId="11" hidden="1">{"BL2000",#N/A,FALSE,"BL2000"}</definedName>
    <definedName name="wrn.BL._1" hidden="1">{"BL2000",#N/A,FALSE,"BL2000"}</definedName>
    <definedName name="wrn.BL._2" localSheetId="11" hidden="1">{"BL2000",#N/A,FALSE,"BL2000"}</definedName>
    <definedName name="wrn.BL._2" hidden="1">{"BL2000",#N/A,FALSE,"BL2000"}</definedName>
    <definedName name="wrn.BOD._.ONLY." localSheetId="3" hidden="1">{"BOD",#N/A,FALSE,"bod"}</definedName>
    <definedName name="wrn.BOD._.ONLY." localSheetId="8" hidden="1">{"BOD",#N/A,FALSE,"bod"}</definedName>
    <definedName name="wrn.BOD._.ONLY." localSheetId="0" hidden="1">{"BOD",#N/A,FALSE,"bod"}</definedName>
    <definedName name="wrn.BOD._.ONLY." localSheetId="11" hidden="1">{"BOD",#N/A,FALSE,"bod"}</definedName>
    <definedName name="wrn.BOD._.ONLY." localSheetId="5" hidden="1">{"BOD",#N/A,FALSE,"bod"}</definedName>
    <definedName name="wrn.BOD._.ONLY." localSheetId="7" hidden="1">{"BOD",#N/A,FALSE,"bod"}</definedName>
    <definedName name="wrn.BOD._.ONLY." localSheetId="1" hidden="1">{"BOD",#N/A,FALSE,"bod"}</definedName>
    <definedName name="wrn.BOD._.ONLY." hidden="1">{"BOD",#N/A,FALSE,"bod"}</definedName>
    <definedName name="wrn.Both." localSheetId="3" hidden="1">{"BOD",#N/A,FALSE,"bod";"NRE",#N/A,FALSE,"bod"}</definedName>
    <definedName name="wrn.Both." localSheetId="8" hidden="1">{"BOD",#N/A,FALSE,"bod";"NRE",#N/A,FALSE,"bod"}</definedName>
    <definedName name="wrn.Both." localSheetId="0" hidden="1">{"BOD",#N/A,FALSE,"bod";"NRE",#N/A,FALSE,"bod"}</definedName>
    <definedName name="wrn.Both." localSheetId="11" hidden="1">{"BOD",#N/A,FALSE,"bod";"NRE",#N/A,FALSE,"bod"}</definedName>
    <definedName name="wrn.Both." localSheetId="5" hidden="1">{"BOD",#N/A,FALSE,"bod";"NRE",#N/A,FALSE,"bod"}</definedName>
    <definedName name="wrn.Both." localSheetId="7" hidden="1">{"BOD",#N/A,FALSE,"bod";"NRE",#N/A,FALSE,"bod"}</definedName>
    <definedName name="wrn.Both." localSheetId="1" hidden="1">{"BOD",#N/A,FALSE,"bod";"NRE",#N/A,FALSE,"bod"}</definedName>
    <definedName name="wrn.Both." hidden="1">{"BOD",#N/A,FALSE,"bod";"NRE",#N/A,FALSE,"bod"}</definedName>
    <definedName name="wrn.BY" localSheetId="11" hidden="1">{"SUM ALL YR",#N/A,FALSE,"SUM ALL YR";"sum01",#N/A,FALSE,"SUM 01";"sumM2",#N/A,FALSE,"SUM M2";"sum02",#N/A,FALSE,"SUM 02";"sum03",#N/A,FALSE,"SUM 03";"sum04",#N/A,FALSE,"SUM 04";"sum05",#N/A,FALSE,"SUM 05"}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11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11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apital._.Spending." localSheetId="3" hidden="1">{"Capital Spending",#N/A,FALSE,"CAP SPEND SUM"}</definedName>
    <definedName name="wrn.Capital._.Spending." localSheetId="8" hidden="1">{"Capital Spending",#N/A,FALSE,"CAP SPEND SUM"}</definedName>
    <definedName name="wrn.Capital._.Spending." localSheetId="0" hidden="1">{"Capital Spending",#N/A,FALSE,"CAP SPEND SUM"}</definedName>
    <definedName name="wrn.Capital._.Spending." localSheetId="11" hidden="1">{"Capital Spending",#N/A,FALSE,"CAP SPEND SUM"}</definedName>
    <definedName name="wrn.Capital._.Spending." localSheetId="5" hidden="1">{"Capital Spending",#N/A,FALSE,"CAP SPEND SUM"}</definedName>
    <definedName name="wrn.Capital._.Spending." localSheetId="7" hidden="1">{"Capital Spending",#N/A,FALSE,"CAP SPEND SUM"}</definedName>
    <definedName name="wrn.Capital._.Spending." localSheetId="1" hidden="1">{"Capital Spending",#N/A,FALSE,"CAP SPEND SUM"}</definedName>
    <definedName name="wrn.Capital._.Spending." hidden="1">{"Capital Spending",#N/A,FALSE,"CAP SPEND SUM"}</definedName>
    <definedName name="wrn.chi._.tiÆt." hidden="1">{#N/A,#N/A,FALSE,"Chi tiÆt"}</definedName>
    <definedName name="wrn.COMNUS." localSheetId="3" hidden="1">{"COMNUS2000",#N/A,FALSE,"BL2000"}</definedName>
    <definedName name="wrn.COMNUS." localSheetId="8" hidden="1">{"COMNUS2000",#N/A,FALSE,"BL2000"}</definedName>
    <definedName name="wrn.COMNUS." localSheetId="0" hidden="1">{"COMNUS2000",#N/A,FALSE,"BL2000"}</definedName>
    <definedName name="wrn.COMNUS." localSheetId="11" hidden="1">{"COMNUS2000",#N/A,FALSE,"BL2000"}</definedName>
    <definedName name="wrn.COMNUS." localSheetId="5" hidden="1">{"COMNUS2000",#N/A,FALSE,"BL2000"}</definedName>
    <definedName name="wrn.COMNUS." localSheetId="7" hidden="1">{"COMNUS2000",#N/A,FALSE,"BL2000"}</definedName>
    <definedName name="wrn.COMNUS." localSheetId="1" hidden="1">{"COMNUS2000",#N/A,FALSE,"BL2000"}</definedName>
    <definedName name="wrn.COMNUS." hidden="1">{"COMNUS2000",#N/A,FALSE,"BL2000"}</definedName>
    <definedName name="wrn.COMNUS._1" localSheetId="11" hidden="1">{"COMNUS2000",#N/A,FALSE,"BL2000"}</definedName>
    <definedName name="wrn.COMNUS._1" hidden="1">{"COMNUS2000",#N/A,FALSE,"BL2000"}</definedName>
    <definedName name="wrn.COMNUS._2" localSheetId="11" hidden="1">{"COMNUS2000",#N/A,FALSE,"BL2000"}</definedName>
    <definedName name="wrn.COMNUS._2" hidden="1">{"COMNUS2000",#N/A,FALSE,"BL2000"}</definedName>
    <definedName name="wrn.Comparisons." localSheetId="3" hidden="1">{"Comparisons",#N/A,FALSE,"CAP SPEND SUM"}</definedName>
    <definedName name="wrn.Comparisons." localSheetId="8" hidden="1">{"Comparisons",#N/A,FALSE,"CAP SPEND SUM"}</definedName>
    <definedName name="wrn.Comparisons." localSheetId="0" hidden="1">{"Comparisons",#N/A,FALSE,"CAP SPEND SUM"}</definedName>
    <definedName name="wrn.Comparisons." localSheetId="11" hidden="1">{"Comparisons",#N/A,FALSE,"CAP SPEND SUM"}</definedName>
    <definedName name="wrn.Comparisons." localSheetId="5" hidden="1">{"Comparisons",#N/A,FALSE,"CAP SPEND SUM"}</definedName>
    <definedName name="wrn.Comparisons." localSheetId="7" hidden="1">{"Comparisons",#N/A,FALSE,"CAP SPEND SUM"}</definedName>
    <definedName name="wrn.Comparisons." localSheetId="1" hidden="1">{"Comparisons",#N/A,FALSE,"CAP SPEND SUM"}</definedName>
    <definedName name="wrn.Comparisons." hidden="1">{"Comparisons",#N/A,FALSE,"CAP SPEND SUM"}</definedName>
    <definedName name="wrn.COMPJPN." localSheetId="3" hidden="1">{"COMJPN2000",#N/A,FALSE,"BL2000"}</definedName>
    <definedName name="wrn.COMPJPN." localSheetId="8" hidden="1">{"COMJPN2000",#N/A,FALSE,"BL2000"}</definedName>
    <definedName name="wrn.COMPJPN." localSheetId="0" hidden="1">{"COMJPN2000",#N/A,FALSE,"BL2000"}</definedName>
    <definedName name="wrn.COMPJPN." localSheetId="11" hidden="1">{"COMJPN2000",#N/A,FALSE,"BL2000"}</definedName>
    <definedName name="wrn.COMPJPN." localSheetId="5" hidden="1">{"COMJPN2000",#N/A,FALSE,"BL2000"}</definedName>
    <definedName name="wrn.COMPJPN." localSheetId="7" hidden="1">{"COMJPN2000",#N/A,FALSE,"BL2000"}</definedName>
    <definedName name="wrn.COMPJPN." localSheetId="1" hidden="1">{"COMJPN2000",#N/A,FALSE,"BL2000"}</definedName>
    <definedName name="wrn.COMPJPN." hidden="1">{"COMJPN2000",#N/A,FALSE,"BL2000"}</definedName>
    <definedName name="wrn.COMPJPN._1" localSheetId="11" hidden="1">{"COMJPN2000",#N/A,FALSE,"BL2000"}</definedName>
    <definedName name="wrn.COMPJPN._1" hidden="1">{"COMJPN2000",#N/A,FALSE,"BL2000"}</definedName>
    <definedName name="wrn.COMPJPN._2" localSheetId="11" hidden="1">{"COMJPN2000",#N/A,FALSE,"BL2000"}</definedName>
    <definedName name="wrn.COMPJPN._2" hidden="1">{"COMJPN2000",#N/A,FALSE,"BL2000"}</definedName>
    <definedName name="wrn.COSTO._.INTEGRAL." hidden="1">{"ANEXO13",#N/A,FALSE,"MARZO CON EXT."}</definedName>
    <definedName name="wrn.Costos." localSheetId="3" hidden="1">{"Costo1",#N/A,FALSE,"Costo Estimado";"Costo2",#N/A,FALSE,"Costo Estimado";"Costos3",#N/A,FALSE,"Costo Estimado";"Costo4",#N/A,FALSE,"Costo Estimado"}</definedName>
    <definedName name="wrn.Costos." localSheetId="8" hidden="1">{"Costo1",#N/A,FALSE,"Costo Estimado";"Costo2",#N/A,FALSE,"Costo Estimado";"Costos3",#N/A,FALSE,"Costo Estimado";"Costo4",#N/A,FALSE,"Costo Estimado"}</definedName>
    <definedName name="wrn.Costos." localSheetId="0" hidden="1">{"Costo1",#N/A,FALSE,"Costo Estimado";"Costo2",#N/A,FALSE,"Costo Estimado";"Costos3",#N/A,FALSE,"Costo Estimado";"Costo4",#N/A,FALSE,"Costo Estimado"}</definedName>
    <definedName name="wrn.Costos." localSheetId="11" hidden="1">{"Costo1",#N/A,FALSE,"Costo Estimado";"Costo2",#N/A,FALSE,"Costo Estimado";"Costos3",#N/A,FALSE,"Costo Estimado";"Costo4",#N/A,FALSE,"Costo Estimado"}</definedName>
    <definedName name="wrn.Costos." localSheetId="5" hidden="1">{"Costo1",#N/A,FALSE,"Costo Estimado";"Costo2",#N/A,FALSE,"Costo Estimado";"Costos3",#N/A,FALSE,"Costo Estimado";"Costo4",#N/A,FALSE,"Costo Estimado"}</definedName>
    <definedName name="wrn.Costos." localSheetId="7" hidden="1">{"Costo1",#N/A,FALSE,"Costo Estimado";"Costo2",#N/A,FALSE,"Costo Estimado";"Costos3",#N/A,FALSE,"Costo Estimado";"Costo4",#N/A,FALSE,"Costo Estimado"}</definedName>
    <definedName name="wrn.Costos." localSheetId="1" hidden="1">{"Costo1",#N/A,FALSE,"Costo Estimado";"Costo2",#N/A,FALSE,"Costo Estimado";"Costos3",#N/A,FALSE,"Costo Estimado";"Costo4",#N/A,FALSE,"Costo Estimado"}</definedName>
    <definedName name="wrn.Costos." hidden="1">{"Costo1",#N/A,FALSE,"Costo Estimado";"Costo2",#N/A,FALSE,"Costo Estimado";"Costos3",#N/A,FALSE,"Costo Estimado";"Costo4",#N/A,FALSE,"Costo Estimado"}</definedName>
    <definedName name="wrn.Costos._1" localSheetId="11" hidden="1">{"Costo1",#N/A,FALSE,"Costo Estimado";"Costo2",#N/A,FALSE,"Costo Estimado";"Costos3",#N/A,FALSE,"Costo Estimado";"Costo4",#N/A,FALSE,"Costo Estimado"}</definedName>
    <definedName name="wrn.Costos._1" hidden="1">{"Costo1",#N/A,FALSE,"Costo Estimado";"Costo2",#N/A,FALSE,"Costo Estimado";"Costos3",#N/A,FALSE,"Costo Estimado";"Costo4",#N/A,FALSE,"Costo Estimado"}</definedName>
    <definedName name="wrn.Costos._2" localSheetId="11" hidden="1">{"Costo1",#N/A,FALSE,"Costo Estimado";"Costo2",#N/A,FALSE,"Costo Estimado";"Costos3",#N/A,FALSE,"Costo Estimado";"Costo4",#N/A,FALSE,"Costo Estimado"}</definedName>
    <definedName name="wrn.Costos._2" hidden="1">{"Costo1",#N/A,FALSE,"Costo Estimado";"Costo2",#N/A,FALSE,"Costo Estimado";"Costos3",#N/A,FALSE,"Costo Estimado";"Costo4",#N/A,FALSE,"Costo Estimado"}</definedName>
    <definedName name="wrn.Current._.Actual._.and._.Expenditures." localSheetId="3" hidden="1">{"Current Actual and Expenditures",#N/A,FALSE,"VT SPLIT"}</definedName>
    <definedName name="wrn.Current._.Actual._.and._.Expenditures." localSheetId="8" hidden="1">{"Current Actual and Expenditures",#N/A,FALSE,"VT SPLIT"}</definedName>
    <definedName name="wrn.Current._.Actual._.and._.Expenditures." localSheetId="0" hidden="1">{"Current Actual and Expenditures",#N/A,FALSE,"VT SPLIT"}</definedName>
    <definedName name="wrn.Current._.Actual._.and._.Expenditures." localSheetId="11" hidden="1">{"Current Actual and Expenditures",#N/A,FALSE,"VT SPLIT"}</definedName>
    <definedName name="wrn.Current._.Actual._.and._.Expenditures." localSheetId="5" hidden="1">{"Current Actual and Expenditures",#N/A,FALSE,"VT SPLIT"}</definedName>
    <definedName name="wrn.Current._.Actual._.and._.Expenditures." localSheetId="7" hidden="1">{"Current Actual and Expenditures",#N/A,FALSE,"VT SPLIT"}</definedName>
    <definedName name="wrn.Current._.Actual._.and._.Expenditures." localSheetId="1" hidden="1">{"Current Actual and Expenditures",#N/A,FALSE,"VT SPLIT"}</definedName>
    <definedName name="wrn.Current._.Actual._.and._.Expenditures." hidden="1">{"Current Actual and Expenditures",#N/A,FALSE,"VT SPLIT"}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etail." hidden="1">{"model detail",#N/A,FALSE,"F97C&amp;IALL"}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ESTADO._.RESULTADOS." hidden="1">{"ANEXO1",#N/A,FALSE,"MARZO CON EXT."}</definedName>
    <definedName name="wrn.ESTADOS._.FINANCIEROS." hidden="1">{"ANEXO1",#N/A,FALSE,"MARZO CON EXT.";"ANEXO13",#N/A,FALSE,"MARZO CON EXT.";"ANEXO14",#N/A,FALSE,"MARZO CON EXT."}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inal_print." hidden="1">{"final_print",#N/A,FALSE,"F97C&amp;IALL"}</definedName>
    <definedName name="wrn.Flash._.Report." hidden="1">{"cover",#N/A,FALSE,"Coversheet";"REPORT",#N/A,FALSE,"Report";"Detail",#N/A,FALSE,"Day4worksheet"}</definedName>
    <definedName name="wrn.Forecast._.Print._.Out." localSheetId="3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8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1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5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7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_1" localSheetId="1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_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_2" localSheetId="1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_2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11" hidden="1">{#N/A,#N/A,FALSE,"TOTAL FRONTIER";#N/A,#N/A,FALSE,"FRONTIER VEHICLE ( LESS PWRTRN)";#N/A,#N/A,FALSE,"FRONTIER ENGINE (PT)"}</definedName>
    <definedName name="wrn.Frontier._.Sheets." hidden="1">{#N/A,#N/A,FALSE,"TOTAL FRONTIER";#N/A,#N/A,FALSE,"FRONTIER VEHICLE ( LESS PWRTRN)";#N/A,#N/A,FALSE,"FRONTIER ENGINE (PT)"}</definedName>
    <definedName name="wrn.GL._.Balance." localSheetId="3" hidden="1">{#N/A,#N/A,FALSE,"GL Balances";#N/A,#N/A,FALSE,"FRT &amp; DUTY RATIO"}</definedName>
    <definedName name="wrn.GL._.Balance." localSheetId="8" hidden="1">{#N/A,#N/A,FALSE,"GL Balances";#N/A,#N/A,FALSE,"FRT &amp; DUTY RATIO"}</definedName>
    <definedName name="wrn.GL._.Balance." localSheetId="0" hidden="1">{#N/A,#N/A,FALSE,"GL Balances";#N/A,#N/A,FALSE,"FRT &amp; DUTY RATIO"}</definedName>
    <definedName name="wrn.GL._.Balance." localSheetId="11" hidden="1">{#N/A,#N/A,FALSE,"GL Balances";#N/A,#N/A,FALSE,"FRT &amp; DUTY RATIO"}</definedName>
    <definedName name="wrn.GL._.Balance." localSheetId="5" hidden="1">{#N/A,#N/A,FALSE,"GL Balances";#N/A,#N/A,FALSE,"FRT &amp; DUTY RATIO"}</definedName>
    <definedName name="wrn.GL._.Balance." localSheetId="7" hidden="1">{#N/A,#N/A,FALSE,"GL Balances";#N/A,#N/A,FALSE,"FRT &amp; DUTY RATIO"}</definedName>
    <definedName name="wrn.GL._.Balance." localSheetId="1" hidden="1">{#N/A,#N/A,FALSE,"GL Balances";#N/A,#N/A,FALSE,"FRT &amp; DUTY RATIO"}</definedName>
    <definedName name="wrn.GL._.Balance." hidden="1">{#N/A,#N/A,FALSE,"GL Balances";#N/A,#N/A,FALSE,"FRT &amp; DUTY RATIO"}</definedName>
    <definedName name="wrn.HS_USA." localSheetId="3" hidden="1">{"HS_USA",#N/A,FALSE,"Base"}</definedName>
    <definedName name="wrn.HS_USA." localSheetId="8" hidden="1">{"HS_USA",#N/A,FALSE,"Base"}</definedName>
    <definedName name="wrn.HS_USA." localSheetId="0" hidden="1">{"HS_USA",#N/A,FALSE,"Base"}</definedName>
    <definedName name="wrn.HS_USA." localSheetId="11" hidden="1">{"HS_USA",#N/A,FALSE,"Base"}</definedName>
    <definedName name="wrn.HS_USA." localSheetId="5" hidden="1">{"HS_USA",#N/A,FALSE,"Base"}</definedName>
    <definedName name="wrn.HS_USA." localSheetId="7" hidden="1">{"HS_USA",#N/A,FALSE,"Base"}</definedName>
    <definedName name="wrn.HS_USA." localSheetId="1" hidden="1">{"HS_USA",#N/A,FALSE,"Base"}</definedName>
    <definedName name="wrn.HS_USA." hidden="1">{"HS_USA",#N/A,FALSE,"Base"}</definedName>
    <definedName name="wrn.HS_USA._1" localSheetId="11" hidden="1">{"HS_USA",#N/A,FALSE,"Base"}</definedName>
    <definedName name="wrn.HS_USA._1" hidden="1">{"HS_USA",#N/A,FALSE,"Base"}</definedName>
    <definedName name="wrn.HS_USA._2" localSheetId="11" hidden="1">{"HS_USA",#N/A,FALSE,"Base"}</definedName>
    <definedName name="wrn.HS_USA._2" hidden="1">{"HS_USA",#N/A,FALSE,"Base"}</definedName>
    <definedName name="wrn.HWITEM." hidden="1">{#N/A,#N/A,FALSE,"삼진정공";#N/A,#N/A,FALSE,"영신금속";#N/A,#N/A,FALSE,"태양금속";#N/A,#N/A,FALSE,"진합정공";#N/A,#N/A,FALSE,"코리아";#N/A,#N/A,FALSE,"풍강금속";#N/A,#N/A,FALSE,"선일기계"}</definedName>
    <definedName name="wrn.INCPRE." localSheetId="3" hidden="1">{"INCPRE2000",#N/A,FALSE,"BL2000"}</definedName>
    <definedName name="wrn.INCPRE." localSheetId="8" hidden="1">{"INCPRE2000",#N/A,FALSE,"BL2000"}</definedName>
    <definedName name="wrn.INCPRE." localSheetId="0" hidden="1">{"INCPRE2000",#N/A,FALSE,"BL2000"}</definedName>
    <definedName name="wrn.INCPRE." localSheetId="11" hidden="1">{"INCPRE2000",#N/A,FALSE,"BL2000"}</definedName>
    <definedName name="wrn.INCPRE." localSheetId="5" hidden="1">{"INCPRE2000",#N/A,FALSE,"BL2000"}</definedName>
    <definedName name="wrn.INCPRE." localSheetId="7" hidden="1">{"INCPRE2000",#N/A,FALSE,"BL2000"}</definedName>
    <definedName name="wrn.INCPRE." localSheetId="1" hidden="1">{"INCPRE2000",#N/A,FALSE,"BL2000"}</definedName>
    <definedName name="wrn.INCPRE." hidden="1">{"INCPRE2000",#N/A,FALSE,"BL2000"}</definedName>
    <definedName name="wrn.INCPRE._1" localSheetId="11" hidden="1">{"INCPRE2000",#N/A,FALSE,"BL2000"}</definedName>
    <definedName name="wrn.INCPRE._1" hidden="1">{"INCPRE2000",#N/A,FALSE,"BL2000"}</definedName>
    <definedName name="wrn.INCPRE._2" localSheetId="11" hidden="1">{"INCPRE2000",#N/A,FALSE,"BL2000"}</definedName>
    <definedName name="wrn.INCPRE._2" hidden="1">{"INCPRE2000",#N/A,FALSE,"BL2000"}</definedName>
    <definedName name="wrn.IPEC._.Comparison." localSheetId="3" hidden="1">{#N/A,#N/A,FALSE,"IPEC Stair Step";#N/A,#N/A,FALSE,"Overview";#N/A,#N/A,FALSE,"Supporting Explanations"}</definedName>
    <definedName name="wrn.IPEC._.Comparison." localSheetId="8" hidden="1">{#N/A,#N/A,FALSE,"IPEC Stair Step";#N/A,#N/A,FALSE,"Overview";#N/A,#N/A,FALSE,"Supporting Explanations"}</definedName>
    <definedName name="wrn.IPEC._.Comparison." localSheetId="0" hidden="1">{#N/A,#N/A,FALSE,"IPEC Stair Step";#N/A,#N/A,FALSE,"Overview";#N/A,#N/A,FALSE,"Supporting Explanations"}</definedName>
    <definedName name="wrn.IPEC._.Comparison." localSheetId="11" hidden="1">{#N/A,#N/A,FALSE,"IPEC Stair Step";#N/A,#N/A,FALSE,"Overview";#N/A,#N/A,FALSE,"Supporting Explanations"}</definedName>
    <definedName name="wrn.IPEC._.Comparison." localSheetId="5" hidden="1">{#N/A,#N/A,FALSE,"IPEC Stair Step";#N/A,#N/A,FALSE,"Overview";#N/A,#N/A,FALSE,"Supporting Explanations"}</definedName>
    <definedName name="wrn.IPEC._.Comparison." localSheetId="7" hidden="1">{#N/A,#N/A,FALSE,"IPEC Stair Step";#N/A,#N/A,FALSE,"Overview";#N/A,#N/A,FALSE,"Supporting Explanations"}</definedName>
    <definedName name="wrn.IPEC._.Comparison." localSheetId="1" hidden="1">{#N/A,#N/A,FALSE,"IPEC Stair Step";#N/A,#N/A,FALSE,"Overview";#N/A,#N/A,FALSE,"Supporting Explanations"}</definedName>
    <definedName name="wrn.IPEC._.Comparison." hidden="1">{#N/A,#N/A,FALSE,"IPEC Stair Step";#N/A,#N/A,FALSE,"Overview";#N/A,#N/A,FALSE,"Supporting Explanations"}</definedName>
    <definedName name="wrn.IPEC._.Comparison._1" localSheetId="11" hidden="1">{#N/A,#N/A,FALSE,"IPEC Stair Step";#N/A,#N/A,FALSE,"Overview";#N/A,#N/A,FALSE,"Supporting Explanations"}</definedName>
    <definedName name="wrn.IPEC._.Comparison._1" hidden="1">{#N/A,#N/A,FALSE,"IPEC Stair Step";#N/A,#N/A,FALSE,"Overview";#N/A,#N/A,FALSE,"Supporting Explanations"}</definedName>
    <definedName name="wrn.IPEC._.Comparison._2" localSheetId="11" hidden="1">{#N/A,#N/A,FALSE,"IPEC Stair Step";#N/A,#N/A,FALSE,"Overview";#N/A,#N/A,FALSE,"Supporting Explanations"}</definedName>
    <definedName name="wrn.IPEC._.Comparison._2" hidden="1">{#N/A,#N/A,FALSE,"IPEC Stair Step";#N/A,#N/A,FALSE,"Overview";#N/A,#N/A,FALSE,"Supporting Explanations"}</definedName>
    <definedName name="wrn.KIM2.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MAXIMA." localSheetId="11" hidden="1">{#N/A,#N/A,FALSE,"TOTAL MAXIMA";#N/A,#N/A,FALSE,"MAX VEHICLE LESS PWRTRN";#N/A,#N/A,FALSE,"MAX ENGINE (PT)";#N/A,#N/A,FALSE,"MAX TRANS (PT)"}</definedName>
    <definedName name="wrn.MAXIMA." hidden="1">{#N/A,#N/A,FALSE,"TOTAL MAXIMA";#N/A,#N/A,FALSE,"MAX VEHICLE LESS PWRTRN";#N/A,#N/A,FALSE,"MAX ENGINE (PT)";#N/A,#N/A,FALSE,"MAX TRANS (PT)"}</definedName>
    <definedName name="wrn.MENSUALES." localSheetId="3" hidden="1">{"CTO MES ACTUAL",#N/A,FALSE,"BASE ANEXOS";"VAR MES ACT",#N/A,FALSE,"BASE ANEXOS"}</definedName>
    <definedName name="wrn.MENSUALES." localSheetId="8" hidden="1">{"CTO MES ACTUAL",#N/A,FALSE,"BASE ANEXOS";"VAR MES ACT",#N/A,FALSE,"BASE ANEXOS"}</definedName>
    <definedName name="wrn.MENSUALES." localSheetId="0" hidden="1">{"CTO MES ACTUAL",#N/A,FALSE,"BASE ANEXOS";"VAR MES ACT",#N/A,FALSE,"BASE ANEXOS"}</definedName>
    <definedName name="wrn.MENSUALES." localSheetId="11" hidden="1">{"CTO MES ACTUAL",#N/A,FALSE,"BASE ANEXOS";"VAR MES ACT",#N/A,FALSE,"BASE ANEXOS"}</definedName>
    <definedName name="wrn.MENSUALES." localSheetId="5" hidden="1">{"CTO MES ACTUAL",#N/A,FALSE,"BASE ANEXOS";"VAR MES ACT",#N/A,FALSE,"BASE ANEXOS"}</definedName>
    <definedName name="wrn.MENSUALES." localSheetId="7" hidden="1">{"CTO MES ACTUAL",#N/A,FALSE,"BASE ANEXOS";"VAR MES ACT",#N/A,FALSE,"BASE ANEXOS"}</definedName>
    <definedName name="wrn.MENSUALES." localSheetId="1" hidden="1">{"CTO MES ACTUAL",#N/A,FALSE,"BASE ANEXOS";"VAR MES ACT",#N/A,FALSE,"BASE ANEXOS"}</definedName>
    <definedName name="wrn.MENSUALES." hidden="1">{"CTO MES ACTUAL",#N/A,FALSE,"BASE ANEXOS";"VAR MES ACT",#N/A,FALSE,"BASE ANEXOS"}</definedName>
    <definedName name="wrn.MENSUALES._1" localSheetId="11" hidden="1">{"CTO MES ACTUAL",#N/A,FALSE,"BASE ANEXOS";"VAR MES ACT",#N/A,FALSE,"BASE ANEXOS"}</definedName>
    <definedName name="wrn.MENSUALES._1" hidden="1">{"CTO MES ACTUAL",#N/A,FALSE,"BASE ANEXOS";"VAR MES ACT",#N/A,FALSE,"BASE ANEXOS"}</definedName>
    <definedName name="wrn.MENSUALES._2" localSheetId="11" hidden="1">{"CTO MES ACTUAL",#N/A,FALSE,"BASE ANEXOS";"VAR MES ACT",#N/A,FALSE,"BASE ANEXOS"}</definedName>
    <definedName name="wrn.MENSUALES._2" hidden="1">{"CTO MES ACTUAL",#N/A,FALSE,"BASE ANEXOS";"VAR MES ACT",#N/A,FALSE,"BASE ANEXOS"}</definedName>
    <definedName name="wrn.monthly" localSheetId="11" hidden="1">{"page-1",#N/A,FALSE,"Monthly revision to BOD";"page-2",#N/A,FALSE,"Monthly revision to BOD";"page-3",#N/A,FALSE,"Monthly revision to BOD";"page-4",#N/A,FALSE,"Monthly revision to BOD"}</definedName>
    <definedName name="wrn.monthly" hidden="1">{"page-1",#N/A,FALSE,"Monthly revision to BOD";"page-2",#N/A,FALSE,"Monthly revision to BOD";"page-3",#N/A,FALSE,"Monthly revision to BOD";"page-4",#N/A,FALSE,"Monthly revision to BOD"}</definedName>
    <definedName name="wrn.monthly._.revised." localSheetId="3" hidden="1">{"page-1",#N/A,FALSE,"Monthly revision to BOD";"page-2",#N/A,FALSE,"Monthly revision to BOD";"page-3",#N/A,FALSE,"Monthly revision to BOD";"page-4",#N/A,FALSE,"Monthly revision to BOD"}</definedName>
    <definedName name="wrn.monthly._.revised." localSheetId="8" hidden="1">{"page-1",#N/A,FALSE,"Monthly revision to BOD";"page-2",#N/A,FALSE,"Monthly revision to BOD";"page-3",#N/A,FALSE,"Monthly revision to BOD";"page-4",#N/A,FALSE,"Monthly revision to BOD"}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monthly._.revised." localSheetId="11" hidden="1">{"page-1",#N/A,FALSE,"Monthly revision to BOD";"page-2",#N/A,FALSE,"Monthly revision to BOD";"page-3",#N/A,FALSE,"Monthly revision to BOD";"page-4",#N/A,FALSE,"Monthly revision to BOD"}</definedName>
    <definedName name="wrn.monthly._.revised." localSheetId="5" hidden="1">{"page-1",#N/A,FALSE,"Monthly revision to BOD";"page-2",#N/A,FALSE,"Monthly revision to BOD";"page-3",#N/A,FALSE,"Monthly revision to BOD";"page-4",#N/A,FALSE,"Monthly revision to BOD"}</definedName>
    <definedName name="wrn.monthly._.revised." localSheetId="7" hidden="1">{"page-1",#N/A,FALSE,"Monthly revision to BOD";"page-2",#N/A,FALSE,"Monthly revision to BOD";"page-3",#N/A,FALSE,"Monthly revision to BOD";"page-4",#N/A,FALSE,"Monthly revision to BOD"}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monthly._.revised._1" localSheetId="11" hidden="1">{"page-1",#N/A,FALSE,"Monthly revision to BOD";"page-2",#N/A,FALSE,"Monthly revision to BOD";"page-3",#N/A,FALSE,"Monthly revision to BOD";"page-4",#N/A,FALSE,"Monthly revision to BOD"}</definedName>
    <definedName name="wrn.monthly._.revised._1" hidden="1">{"page-1",#N/A,FALSE,"Monthly revision to BOD";"page-2",#N/A,FALSE,"Monthly revision to BOD";"page-3",#N/A,FALSE,"Monthly revision to BOD";"page-4",#N/A,FALSE,"Monthly revision to BOD"}</definedName>
    <definedName name="wrn.monthly._.revised._2" localSheetId="11" hidden="1">{"page-1",#N/A,FALSE,"Monthly revision to BOD";"page-2",#N/A,FALSE,"Monthly revision to BOD";"page-3",#N/A,FALSE,"Monthly revision to BOD";"page-4",#N/A,FALSE,"Monthly revision to BOD"}</definedName>
    <definedName name="wrn.monthly._.revised._2" hidden="1">{"page-1",#N/A,FALSE,"Monthly revision to BOD";"page-2",#N/A,FALSE,"Monthly revision to BOD";"page-3",#N/A,FALSE,"Monthly revision to BOD";"page-4",#N/A,FALSE,"Monthly revision to BOD"}</definedName>
    <definedName name="wrn.monthly_1" localSheetId="11" hidden="1">{"page-1",#N/A,FALSE,"Monthly revision to BOD";"page-2",#N/A,FALSE,"Monthly revision to BOD";"page-3",#N/A,FALSE,"Monthly revision to BOD";"page-4",#N/A,FALSE,"Monthly revision to BOD"}</definedName>
    <definedName name="wrn.monthly_1" hidden="1">{"page-1",#N/A,FALSE,"Monthly revision to BOD";"page-2",#N/A,FALSE,"Monthly revision to BOD";"page-3",#N/A,FALSE,"Monthly revision to BOD";"page-4",#N/A,FALSE,"Monthly revision to BOD"}</definedName>
    <definedName name="wrn.monthly_2" localSheetId="11" hidden="1">{"page-1",#N/A,FALSE,"Monthly revision to BOD";"page-2",#N/A,FALSE,"Monthly revision to BOD";"page-3",#N/A,FALSE,"Monthly revision to BOD";"page-4",#N/A,FALSE,"Monthly revision to BOD"}</definedName>
    <definedName name="wrn.monthly_2" hidden="1">{"page-1",#N/A,FALSE,"Monthly revision to BOD";"page-2",#N/A,FALSE,"Monthly revision to BOD";"page-3",#N/A,FALSE,"Monthly revision to BOD";"page-4",#N/A,FALSE,"Monthly revision to BOD"}</definedName>
    <definedName name="wrn.MPE." hidden="1">{#N/A,#N/A,FALSE,"MPEDIALX"}</definedName>
    <definedName name="wrn.NMMC._.RRFQ." hidden="1">{#N/A,#N/A,TRUE,"General";#N/A,#N/A,TRUE,"Labor &amp; Equipment";#N/A,#N/A,TRUE,"Raw Materials";#N/A,#N/A,TRUE,"Foreign Content"}</definedName>
    <definedName name="wrn.OTROS._.INGRESOS." hidden="1">{"ANEXO14",#N/A,FALSE,"MARZO CON EXT."}</definedName>
    <definedName name="wrn.P._.by._.P._.PerUnits._.with._.Variances._.all._.yrs." localSheetId="1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_1" localSheetId="1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_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_2" localSheetId="1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_2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11" hidden="1">{"Year 1 P by P PerUnit",#N/A,FALSE,"By Product";"Year 2 P by P - PerUnit",#N/A,FALSE,"By Product";"Year 3 P by P - PerUnit",#N/A,FALSE,"By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PerUnits._.without._.Variances._1" localSheetId="11" hidden="1">{"Year 1 P by P PerUnit",#N/A,FALSE,"By Product";"Year 2 P by P - PerUnit",#N/A,FALSE,"By Product";"Year 3 P by P - PerUnit",#N/A,FALSE,"By Product"}</definedName>
    <definedName name="wrn.P._.by._.P._.PerUnits._.without._.Variances._1" hidden="1">{"Year 1 P by P PerUnit",#N/A,FALSE,"By Product";"Year 2 P by P - PerUnit",#N/A,FALSE,"By Product";"Year 3 P by P - PerUnit",#N/A,FALSE,"By Product"}</definedName>
    <definedName name="wrn.P._.by._.P._.PerUnits._.without._.Variances._2" localSheetId="11" hidden="1">{"Year 1 P by P PerUnit",#N/A,FALSE,"By Product";"Year 2 P by P - PerUnit",#N/A,FALSE,"By Product";"Year 3 P by P - PerUnit",#N/A,FALSE,"By Product"}</definedName>
    <definedName name="wrn.P._.by._.P._.PerUnits._.without._.Variances._2" hidden="1">{"Year 1 P by P PerUnit",#N/A,FALSE,"By Product";"Year 2 P by P - PerUnit",#N/A,FALSE,"By Product";"Year 3 P by P - PerUnit",#N/A,FALSE,"By Product"}</definedName>
    <definedName name="wrn.P._.by._.P._.Total._.Dollars._.all._.years." localSheetId="11" hidden="1">{"Year 1 P by P Total$",#N/A,FALSE,"By Product";"Year 2 P by P Total$",#N/A,FALSE,"By Product";"Year 3 P by P Total$",#N/A,FALSE,"By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._.by._.P._.Total._.Dollars._.all._.years._1" localSheetId="11" hidden="1">{"Year 1 P by P Total$",#N/A,FALSE,"By Product";"Year 2 P by P Total$",#N/A,FALSE,"By Product";"Year 3 P by P Total$",#N/A,FALSE,"By Product"}</definedName>
    <definedName name="wrn.P._.by._.P._.Total._.Dollars._.all._.years._1" hidden="1">{"Year 1 P by P Total$",#N/A,FALSE,"By Product";"Year 2 P by P Total$",#N/A,FALSE,"By Product";"Year 3 P by P Total$",#N/A,FALSE,"By Product"}</definedName>
    <definedName name="wrn.P._.by._.P._.Total._.Dollars._.all._.years._2" localSheetId="11" hidden="1">{"Year 1 P by P Total$",#N/A,FALSE,"By Product";"Year 2 P by P Total$",#N/A,FALSE,"By Product";"Year 3 P by P Total$",#N/A,FALSE,"By Product"}</definedName>
    <definedName name="wrn.P._.by._.P._.Total._.Dollars._.all._.years._2" hidden="1">{"Year 1 P by P Total$",#N/A,FALSE,"By Product";"Year 2 P by P Total$",#N/A,FALSE,"By Product";"Year 3 P by P Total$",#N/A,FALSE,"By Product"}</definedName>
    <definedName name="wrn.PandL._.Variance." hidden="1">{"ActvsBud",#N/A,FALSE,"0897NNA";"variance",#N/A,FALSE,"0897NNA"}</definedName>
    <definedName name="wrn.PL." localSheetId="3" hidden="1">{"PL2000",#N/A,FALSE,"BL2000"}</definedName>
    <definedName name="wrn.PL." localSheetId="8" hidden="1">{"PL2000",#N/A,FALSE,"BL2000"}</definedName>
    <definedName name="wrn.PL." localSheetId="0" hidden="1">{"PL2000",#N/A,FALSE,"BL2000"}</definedName>
    <definedName name="wrn.PL." localSheetId="11" hidden="1">{"PL2000",#N/A,FALSE,"BL2000"}</definedName>
    <definedName name="wrn.PL." localSheetId="5" hidden="1">{"PL2000",#N/A,FALSE,"BL2000"}</definedName>
    <definedName name="wrn.PL." localSheetId="7" hidden="1">{"PL2000",#N/A,FALSE,"BL2000"}</definedName>
    <definedName name="wrn.PL." localSheetId="1" hidden="1">{"PL2000",#N/A,FALSE,"BL2000"}</definedName>
    <definedName name="wrn.PL." hidden="1">{"PL2000",#N/A,FALSE,"BL2000"}</definedName>
    <definedName name="wrn.PL._.with._.cribs." localSheetId="11" hidden="1">{"Year 1 P&amp;L w/cribs",#N/A,FALSE,"P&amp;L";"Year 2 P&amp;L w/cribs",#N/A,FALSE,"P&amp;L";"Year 3 P&amp;L w/cribs",#N/A,FALSE,"P&amp;L"}</definedName>
    <definedName name="wrn.PL._.with._.cribs." hidden="1">{"Year 1 P&amp;L w/cribs",#N/A,FALSE,"P&amp;L";"Year 2 P&amp;L w/cribs",#N/A,FALSE,"P&amp;L";"Year 3 P&amp;L w/cribs",#N/A,FALSE,"P&amp;L"}</definedName>
    <definedName name="wrn.PL._.with._.cribs._1" localSheetId="11" hidden="1">{"Year 1 P&amp;L w/cribs",#N/A,FALSE,"P&amp;L";"Year 2 P&amp;L w/cribs",#N/A,FALSE,"P&amp;L";"Year 3 P&amp;L w/cribs",#N/A,FALSE,"P&amp;L"}</definedName>
    <definedName name="wrn.PL._.with._.cribs._1" hidden="1">{"Year 1 P&amp;L w/cribs",#N/A,FALSE,"P&amp;L";"Year 2 P&amp;L w/cribs",#N/A,FALSE,"P&amp;L";"Year 3 P&amp;L w/cribs",#N/A,FALSE,"P&amp;L"}</definedName>
    <definedName name="wrn.PL._.with._.cribs._2" localSheetId="11" hidden="1">{"Year 1 P&amp;L w/cribs",#N/A,FALSE,"P&amp;L";"Year 2 P&amp;L w/cribs",#N/A,FALSE,"P&amp;L";"Year 3 P&amp;L w/cribs",#N/A,FALSE,"P&amp;L"}</definedName>
    <definedName name="wrn.PL._.with._.cribs._2" hidden="1">{"Year 1 P&amp;L w/cribs",#N/A,FALSE,"P&amp;L";"Year 2 P&amp;L w/cribs",#N/A,FALSE,"P&amp;L";"Year 3 P&amp;L w/cribs",#N/A,FALSE,"P&amp;L"}</definedName>
    <definedName name="wrn.PL._1" localSheetId="11" hidden="1">{"PL2000",#N/A,FALSE,"BL2000"}</definedName>
    <definedName name="wrn.PL._1" hidden="1">{"PL2000",#N/A,FALSE,"BL2000"}</definedName>
    <definedName name="wrn.PL._2" localSheetId="11" hidden="1">{"PL2000",#N/A,FALSE,"BL2000"}</definedName>
    <definedName name="wrn.PL._2" hidden="1">{"PL2000",#N/A,FALSE,"BL2000"}</definedName>
    <definedName name="wrn.Prelim._.check." localSheetId="3" hidden="1">{#N/A,#N/A,FALSE,"Aug";#N/A,#N/A,FALSE,"YTD";#N/A,#N/A,FALSE,"Walk-across";#N/A,#N/A,FALSE,"Jeff's Variance Summary";#N/A,#N/A,FALSE,"Variance Explanations"}</definedName>
    <definedName name="wrn.Prelim._.check." localSheetId="8" hidden="1">{#N/A,#N/A,FALSE,"Aug";#N/A,#N/A,FALSE,"YTD";#N/A,#N/A,FALSE,"Walk-across";#N/A,#N/A,FALSE,"Jeff's Variance Summary";#N/A,#N/A,FALSE,"Variance Explanations"}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elim._.check." localSheetId="11" hidden="1">{#N/A,#N/A,FALSE,"Aug";#N/A,#N/A,FALSE,"YTD";#N/A,#N/A,FALSE,"Walk-across";#N/A,#N/A,FALSE,"Jeff's Variance Summary";#N/A,#N/A,FALSE,"Variance Explanations"}</definedName>
    <definedName name="wrn.Prelim._.check." localSheetId="5" hidden="1">{#N/A,#N/A,FALSE,"Aug";#N/A,#N/A,FALSE,"YTD";#N/A,#N/A,FALSE,"Walk-across";#N/A,#N/A,FALSE,"Jeff's Variance Summary";#N/A,#N/A,FALSE,"Variance Explanations"}</definedName>
    <definedName name="wrn.Prelim._.check." localSheetId="7" hidden="1">{#N/A,#N/A,FALSE,"Aug";#N/A,#N/A,FALSE,"YTD";#N/A,#N/A,FALSE,"Walk-across";#N/A,#N/A,FALSE,"Jeff's Variance Summary";#N/A,#N/A,FALSE,"Variance Explanations"}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elim._.check." hidden="1">{#N/A,#N/A,FALSE,"Aug";#N/A,#N/A,FALSE,"YTD";#N/A,#N/A,FALSE,"Walk-across";#N/A,#N/A,FALSE,"Jeff's Variance Summary";#N/A,#N/A,FALSE,"Variance Explanations"}</definedName>
    <definedName name="wrn.PRELIMINAR." localSheetId="11" hidden="1">{#N/A,#N/A,TRUE,"TMIN";#N/A,#N/A,TRUE,"TMIN";#N/A,#N/A,TRUE,"TMIN"}</definedName>
    <definedName name="wrn.PRELIMINAR." hidden="1">{#N/A,#N/A,TRUE,"TMIN";#N/A,#N/A,TRUE,"TMIN";#N/A,#N/A,TRUE,"TMIN"}</definedName>
    <definedName name="wrn.print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rn.print" hidden="1">{"Point of discussion",#N/A,FALSE,"Point of discussion";"NMI_NMDI balance sheet",#N/A,FALSE,"Point of discussion";"NMI_NMDI Cashflow",#N/A,FALSE,"Point of discussion";"NMI_NMDI indirect cashflow",#N/A,FALSE,"NMI_NMDI"}</definedName>
    <definedName name="wrn.print.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all." localSheetId="3" hidden="1">{"AX0 format",#N/A,FALSE,"AX0 format";"NMI format",#N/A,FALSE,"AX0 format";"Report",#N/A,FALSE,"AX0 format"}</definedName>
    <definedName name="wrn.Print._.all." localSheetId="8" hidden="1">{"AX0 format",#N/A,FALSE,"AX0 format";"NMI format",#N/A,FALSE,"AX0 format";"Report",#N/A,FALSE,"AX0 format"}</definedName>
    <definedName name="wrn.Print._.all." localSheetId="0" hidden="1">{"AX0 format",#N/A,FALSE,"AX0 format";"NMI format",#N/A,FALSE,"AX0 format";"Report",#N/A,FALSE,"AX0 format"}</definedName>
    <definedName name="wrn.Print._.all." localSheetId="11" hidden="1">{"AX0 format",#N/A,FALSE,"AX0 format";"NMI format",#N/A,FALSE,"AX0 format";"Report",#N/A,FALSE,"AX0 format"}</definedName>
    <definedName name="wrn.Print._.all." localSheetId="5" hidden="1">{"AX0 format",#N/A,FALSE,"AX0 format";"NMI format",#N/A,FALSE,"AX0 format";"Report",#N/A,FALSE,"AX0 format"}</definedName>
    <definedName name="wrn.Print._.all." localSheetId="7" hidden="1">{"AX0 format",#N/A,FALSE,"AX0 format";"NMI format",#N/A,FALSE,"AX0 format";"Report",#N/A,FALSE,"AX0 format"}</definedName>
    <definedName name="wrn.Print._.all." localSheetId="1" hidden="1">{"AX0 format",#N/A,FALSE,"AX0 format";"NMI format",#N/A,FALSE,"AX0 format";"Report",#N/A,FALSE,"AX0 format"}</definedName>
    <definedName name="wrn.Print._.all." hidden="1">{"AX0 format",#N/A,FALSE,"AX0 format";"NMI format",#N/A,FALSE,"AX0 format";"Report",#N/A,FALSE,"AX0 format"}</definedName>
    <definedName name="wrn.Print._.all._1" localSheetId="11" hidden="1">{"AX0 format",#N/A,FALSE,"AX0 format";"NMI format",#N/A,FALSE,"AX0 format";"Report",#N/A,FALSE,"AX0 format"}</definedName>
    <definedName name="wrn.Print._.all._1" hidden="1">{"AX0 format",#N/A,FALSE,"AX0 format";"NMI format",#N/A,FALSE,"AX0 format";"Report",#N/A,FALSE,"AX0 format"}</definedName>
    <definedName name="wrn.Print._.all._2" localSheetId="11" hidden="1">{"AX0 format",#N/A,FALSE,"AX0 format";"NMI format",#N/A,FALSE,"AX0 format";"Report",#N/A,FALSE,"AX0 format"}</definedName>
    <definedName name="wrn.Print._.all._2" hidden="1">{"AX0 format",#N/A,FALSE,"AX0 format";"NMI format",#N/A,FALSE,"AX0 format";"Report",#N/A,FALSE,"AX0 format"}</definedName>
    <definedName name="wrn.Print._.discussion." localSheetId="3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8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5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7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3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8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5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7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_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_2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2" hidden="1">{"Point of discussion",#N/A,FALSE,"Point of discussion";"NMI_NMDI balance sheet",#N/A,FALSE,"Point of discussion";"NMI_NMDI Cashflow",#N/A,FALSE,"Point of discussion";"NMI_NMDI indirect cashflow",#N/A,FALSE,"NMI_NMDI"}</definedName>
    <definedName name="wrn.print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rn.print_1" hidden="1">{"Point of discussion",#N/A,FALSE,"Point of discussion";"NMI_NMDI balance sheet",#N/A,FALSE,"Point of discussion";"NMI_NMDI Cashflow",#N/A,FALSE,"Point of discussion";"NMI_NMDI indirect cashflow",#N/A,FALSE,"NMI_NMDI"}</definedName>
    <definedName name="wrn.print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rn.print_2" hidden="1">{"Point of discussion",#N/A,FALSE,"Point of discussion";"NMI_NMDI balance sheet",#N/A,FALSE,"Point of discussion";"NMI_NMDI Cashflow",#N/A,FALSE,"Point of discussion";"NMI_NMDI indirect cashflow",#N/A,FALSE,"NMI_NMDI"}</definedName>
    <definedName name="wrn.print_both." hidden="1">{"ActvsBud",#N/A,FALSE,"0897NNA";"variance",#N/A,FALSE,"0897NNA";"Nissan",#N/A,FALSE,"Nissan";"Infiniti",#N/A,FALSE,"Infiniti";"Remarketing",#N/A,FALSE,"Remarketing";"Customer Service",#N/A,FALSE,"Cust Serv";"Other Expenses",#N/A,FALSE,"Other Exp";"Blank",#N/A,FALSE,"Blank Page";"Blank",#N/A,FALSE,"Blank Page";"Blank",#N/A,FALSE,"Blank Page";"Blank",#N/A,FALSE,"Blank Page"}</definedName>
    <definedName name="wrn.PRINT2." localSheetId="3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8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5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7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_1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_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_2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_2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3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8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1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5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7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all." hidden="1">{"Avg_C I",#N/A,FALSE,"F97C&amp;IALL";"C_i change",#N/A,FALSE,"F97C&amp;IALL";"model detail",#N/A,FALSE,"F97C&amp;IALL"}</definedName>
    <definedName name="wrn.Prior._.Budget._.Projections." localSheetId="3" hidden="1">{"Prior Budget Projections",#N/A,FALSE,"VT SPLIT"}</definedName>
    <definedName name="wrn.Prior._.Budget._.Projections." localSheetId="8" hidden="1">{"Prior Budget Projections",#N/A,FALSE,"VT SPLIT"}</definedName>
    <definedName name="wrn.Prior._.Budget._.Projections." localSheetId="0" hidden="1">{"Prior Budget Projections",#N/A,FALSE,"VT SPLIT"}</definedName>
    <definedName name="wrn.Prior._.Budget._.Projections." localSheetId="11" hidden="1">{"Prior Budget Projections",#N/A,FALSE,"VT SPLIT"}</definedName>
    <definedName name="wrn.Prior._.Budget._.Projections." localSheetId="5" hidden="1">{"Prior Budget Projections",#N/A,FALSE,"VT SPLIT"}</definedName>
    <definedName name="wrn.Prior._.Budget._.Projections." localSheetId="7" hidden="1">{"Prior Budget Projections",#N/A,FALSE,"VT SPLIT"}</definedName>
    <definedName name="wrn.Prior._.Budget._.Projections." localSheetId="1" hidden="1">{"Prior Budget Projections",#N/A,FALSE,"VT SPLIT"}</definedName>
    <definedName name="wrn.Prior._.Budget._.Projections." hidden="1">{"Prior Budget Projections",#N/A,FALSE,"VT SPLIT"}</definedName>
    <definedName name="wrn.Profit._.By._.Product." localSheetId="3" hidden="1">{#N/A,#N/A,FALSE,"FORM 12";#N/A,#N/A,FALSE,"FORM 12A"}</definedName>
    <definedName name="wrn.Profit._.By._.Product." localSheetId="8" hidden="1">{#N/A,#N/A,FALSE,"FORM 12";#N/A,#N/A,FALSE,"FORM 12A"}</definedName>
    <definedName name="wrn.Profit._.By._.Product." localSheetId="0" hidden="1">{#N/A,#N/A,FALSE,"FORM 12";#N/A,#N/A,FALSE,"FORM 12A"}</definedName>
    <definedName name="wrn.Profit._.By._.Product." localSheetId="11" hidden="1">{#N/A,#N/A,FALSE,"FORM 12";#N/A,#N/A,FALSE,"FORM 12A"}</definedName>
    <definedName name="wrn.Profit._.By._.Product." localSheetId="5" hidden="1">{#N/A,#N/A,FALSE,"FORM 12";#N/A,#N/A,FALSE,"FORM 12A"}</definedName>
    <definedName name="wrn.Profit._.By._.Product." localSheetId="7" hidden="1">{#N/A,#N/A,FALSE,"FORM 12";#N/A,#N/A,FALSE,"FORM 12A"}</definedName>
    <definedName name="wrn.Profit._.By._.Product." localSheetId="1" hidden="1">{#N/A,#N/A,FALSE,"FORM 12";#N/A,#N/A,FALSE,"FORM 12A"}</definedName>
    <definedName name="wrn.Profit._.By._.Product." hidden="1">{#N/A,#N/A,FALSE,"FORM 12";#N/A,#N/A,FALSE,"FORM 12A"}</definedName>
    <definedName name="wrn.PT." localSheetId="3" hidden="1">{"PT2000",#N/A,FALSE,"BL2000"}</definedName>
    <definedName name="wrn.PT." localSheetId="8" hidden="1">{"PT2000",#N/A,FALSE,"BL2000"}</definedName>
    <definedName name="wrn.PT." localSheetId="0" hidden="1">{"PT2000",#N/A,FALSE,"BL2000"}</definedName>
    <definedName name="wrn.PT." localSheetId="11" hidden="1">{"PT2000",#N/A,FALSE,"BL2000"}</definedName>
    <definedName name="wrn.PT." localSheetId="5" hidden="1">{"PT2000",#N/A,FALSE,"BL2000"}</definedName>
    <definedName name="wrn.PT." localSheetId="7" hidden="1">{"PT2000",#N/A,FALSE,"BL2000"}</definedName>
    <definedName name="wrn.PT." localSheetId="1" hidden="1">{"PT2000",#N/A,FALSE,"BL2000"}</definedName>
    <definedName name="wrn.PT." hidden="1">{"PT2000",#N/A,FALSE,"BL2000"}</definedName>
    <definedName name="wrn.PT._1" localSheetId="11" hidden="1">{"PT2000",#N/A,FALSE,"BL2000"}</definedName>
    <definedName name="wrn.PT._1" hidden="1">{"PT2000",#N/A,FALSE,"BL2000"}</definedName>
    <definedName name="wrn.PT._2" localSheetId="11" hidden="1">{"PT2000",#N/A,FALSE,"BL2000"}</definedName>
    <definedName name="wrn.PT._2" hidden="1">{"PT2000",#N/A,FALSE,"BL2000"}</definedName>
    <definedName name="wrn.PY_Sum." hidden="1">{"PY_SumDol",#N/A,TRUE,"Revenue";"PY_SumPct",#N/A,TRUE,"Revenue"}</definedName>
    <definedName name="wrn.RESUMENES." localSheetId="3" hidden="1">{"RESUMEN",#N/A,FALSE,"BASE ANEXOS";"ANEXO 1",#N/A,FALSE,"BASE ANEXOS";"ANEXO 2",#N/A,FALSE,"BASE ANEXOS"}</definedName>
    <definedName name="wrn.RESUMENES." localSheetId="8" hidden="1">{"RESUMEN",#N/A,FALSE,"BASE ANEXOS";"ANEXO 1",#N/A,FALSE,"BASE ANEXOS";"ANEXO 2",#N/A,FALSE,"BASE ANEXOS"}</definedName>
    <definedName name="wrn.RESUMENES." localSheetId="0" hidden="1">{"RESUMEN",#N/A,FALSE,"BASE ANEXOS";"ANEXO 1",#N/A,FALSE,"BASE ANEXOS";"ANEXO 2",#N/A,FALSE,"BASE ANEXOS"}</definedName>
    <definedName name="wrn.RESUMENES." localSheetId="11" hidden="1">{"RESUMEN",#N/A,FALSE,"BASE ANEXOS";"ANEXO 1",#N/A,FALSE,"BASE ANEXOS";"ANEXO 2",#N/A,FALSE,"BASE ANEXOS"}</definedName>
    <definedName name="wrn.RESUMENES." localSheetId="5" hidden="1">{"RESUMEN",#N/A,FALSE,"BASE ANEXOS";"ANEXO 1",#N/A,FALSE,"BASE ANEXOS";"ANEXO 2",#N/A,FALSE,"BASE ANEXOS"}</definedName>
    <definedName name="wrn.RESUMENES." localSheetId="7" hidden="1">{"RESUMEN",#N/A,FALSE,"BASE ANEXOS";"ANEXO 1",#N/A,FALSE,"BASE ANEXOS";"ANEXO 2",#N/A,FALSE,"BASE ANEXOS"}</definedName>
    <definedName name="wrn.RESUMENES." localSheetId="1" hidden="1">{"RESUMEN",#N/A,FALSE,"BASE ANEXOS";"ANEXO 1",#N/A,FALSE,"BASE ANEXOS";"ANEXO 2",#N/A,FALSE,"BASE ANEXOS"}</definedName>
    <definedName name="wrn.RESUMENES." hidden="1">{"RESUMEN",#N/A,FALSE,"BASE ANEXOS";"ANEXO 1",#N/A,FALSE,"BASE ANEXOS";"ANEXO 2",#N/A,FALSE,"BASE ANEXOS"}</definedName>
    <definedName name="wrn.RESUMENES._1" localSheetId="11" hidden="1">{"RESUMEN",#N/A,FALSE,"BASE ANEXOS";"ANEXO 1",#N/A,FALSE,"BASE ANEXOS";"ANEXO 2",#N/A,FALSE,"BASE ANEXOS"}</definedName>
    <definedName name="wrn.RESUMENES._1" hidden="1">{"RESUMEN",#N/A,FALSE,"BASE ANEXOS";"ANEXO 1",#N/A,FALSE,"BASE ANEXOS";"ANEXO 2",#N/A,FALSE,"BASE ANEXOS"}</definedName>
    <definedName name="wrn.RESUMENES._2" localSheetId="11" hidden="1">{"RESUMEN",#N/A,FALSE,"BASE ANEXOS";"ANEXO 1",#N/A,FALSE,"BASE ANEXOS";"ANEXO 2",#N/A,FALSE,"BASE ANEXOS"}</definedName>
    <definedName name="wrn.RESUMENES._2" hidden="1">{"RESUMEN",#N/A,FALSE,"BASE ANEXOS";"ANEXO 1",#N/A,FALSE,"BASE ANEXOS";"ANEXO 2",#N/A,FALSE,"BASE ANEXOS"}</definedName>
    <definedName name="wrn.RevMatSchedules1." localSheetId="1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_1" localSheetId="1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_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_2" localSheetId="1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_2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1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_1" localSheetId="1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_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_2" localSheetId="1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_2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1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_1" localSheetId="1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_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_2" localSheetId="1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_2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EPT._.PRINT." localSheetId="3" hidden="1">{"SEPTEMBER PRINT",#N/A,FALSE,"INV_BKDN";"SEPTEMBER PRINT",#N/A,FALSE,"INV_BKDN"}</definedName>
    <definedName name="wrn.SEPT._.PRINT." localSheetId="8" hidden="1">{"SEPTEMBER PRINT",#N/A,FALSE,"INV_BKDN";"SEPTEMBER PRINT",#N/A,FALSE,"INV_BKDN"}</definedName>
    <definedName name="wrn.SEPT._.PRINT." localSheetId="0" hidden="1">{"SEPTEMBER PRINT",#N/A,FALSE,"INV_BKDN";"SEPTEMBER PRINT",#N/A,FALSE,"INV_BKDN"}</definedName>
    <definedName name="wrn.SEPT._.PRINT." localSheetId="11" hidden="1">{"SEPTEMBER PRINT",#N/A,FALSE,"INV_BKDN";"SEPTEMBER PRINT",#N/A,FALSE,"INV_BKDN"}</definedName>
    <definedName name="wrn.SEPT._.PRINT." localSheetId="5" hidden="1">{"SEPTEMBER PRINT",#N/A,FALSE,"INV_BKDN";"SEPTEMBER PRINT",#N/A,FALSE,"INV_BKDN"}</definedName>
    <definedName name="wrn.SEPT._.PRINT." localSheetId="7" hidden="1">{"SEPTEMBER PRINT",#N/A,FALSE,"INV_BKDN";"SEPTEMBER PRINT",#N/A,FALSE,"INV_BKDN"}</definedName>
    <definedName name="wrn.SEPT._.PRINT." localSheetId="1" hidden="1">{"SEPTEMBER PRINT",#N/A,FALSE,"INV_BKDN";"SEPTEMBER PRINT",#N/A,FALSE,"INV_BKDN"}</definedName>
    <definedName name="wrn.SEPT._.PRINT." hidden="1">{"SEPTEMBER PRINT",#N/A,FALSE,"INV_BKDN";"SEPTEMBER PRINT",#N/A,FALSE,"INV_BKDN"}</definedName>
    <definedName name="wrn.SEPT._.PRINT._1" localSheetId="11" hidden="1">{"SEPTEMBER PRINT",#N/A,FALSE,"INV_BKDN";"SEPTEMBER PRINT",#N/A,FALSE,"INV_BKDN"}</definedName>
    <definedName name="wrn.SEPT._.PRINT._1" hidden="1">{"SEPTEMBER PRINT",#N/A,FALSE,"INV_BKDN";"SEPTEMBER PRINT",#N/A,FALSE,"INV_BKDN"}</definedName>
    <definedName name="wrn.SEPT._.PRINT._2" localSheetId="11" hidden="1">{"SEPTEMBER PRINT",#N/A,FALSE,"INV_BKDN";"SEPTEMBER PRINT",#N/A,FALSE,"INV_BKDN"}</definedName>
    <definedName name="wrn.SEPT._.PRINT._2" hidden="1">{"SEPTEMBER PRINT",#N/A,FALSE,"INV_BKDN";"SEPTEMBER PRINT",#N/A,FALSE,"INV_BKDN"}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TABLEAU._.DE._.BORD." localSheetId="11" hidden="1">{#N/A,#N/A,FALSE,"FG";#N/A,#N/A,FALSE,"PU";#N/A,#N/A,FALSE,"TT";#N/A,#N/A,FALSE,"TC";#N/A,#N/A,FALSE,"H";#N/A,#N/A,FALSE,"M2";#N/A,#N/A,FALSE,"M1";#N/A,#N/A,FALSE,"B"}</definedName>
    <definedName name="wrn.TABLEAU._.DE._.BORD." hidden="1">{#N/A,#N/A,FALSE,"FG";#N/A,#N/A,FALSE,"PU";#N/A,#N/A,FALSE,"TT";#N/A,#N/A,FALSE,"TC";#N/A,#N/A,FALSE,"H";#N/A,#N/A,FALSE,"M2";#N/A,#N/A,FALSE,"M1";#N/A,#N/A,FALSE,"B"}</definedName>
    <definedName name="wrn.TK." localSheetId="11" hidden="1">{#N/A,#N/A,FALSE,"TOTAL TK";#N/A,#N/A,FALSE,"TK VEHICLE (LESS PWRTRN)";#N/A,#N/A,FALSE,"TK ENGINE (PWRTRN)";#N/A,#N/A,FALSE,"TK TRANS (PWRTRN)"}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localSheetId="3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8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1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5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7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u구매." hidden="1">{#N/A,#N/A,FALSE,"견적대비-2"}</definedName>
    <definedName name="wrn.Variance._.Reports." localSheetId="3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8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1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5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7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11" hidden="1">{"Year 1 Variance Walk Across",#N/A,FALSE,"Variance Summary";"Year 2 Variance Walk Across",#N/A,FALSE,"Variance Summary";"Year 3 Variance Walk Across",#N/A,FALSE,"Variance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Variance._.Walk._.Accross._1" localSheetId="11" hidden="1">{"Year 1 Variance Walk Across",#N/A,FALSE,"Variance Summary";"Year 2 Variance Walk Across",#N/A,FALSE,"Variance Summary";"Year 3 Variance Walk Across",#N/A,FALSE,"Variance Summary"}</definedName>
    <definedName name="wrn.Variance._.Walk._.Accross._1" hidden="1">{"Year 1 Variance Walk Across",#N/A,FALSE,"Variance Summary";"Year 2 Variance Walk Across",#N/A,FALSE,"Variance Summary";"Year 3 Variance Walk Across",#N/A,FALSE,"Variance Summary"}</definedName>
    <definedName name="wrn.Variance._.Walk._.Accross._2" localSheetId="11" hidden="1">{"Year 1 Variance Walk Across",#N/A,FALSE,"Variance Summary";"Year 2 Variance Walk Across",#N/A,FALSE,"Variance Summary";"Year 3 Variance Walk Across",#N/A,FALSE,"Variance Summary"}</definedName>
    <definedName name="wrn.Variance._.Walk._.Accross._2" hidden="1">{"Year 1 Variance Walk Across",#N/A,FALSE,"Variance Summary";"Year 2 Variance Walk Across",#N/A,FALSE,"Variance Summary";"Year 3 Variance Walk Across",#N/A,FALSE,"Variance Summary"}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xte" hidden="1">{#N/A,#N/A,FALSE,"AVERAGE VEHICLE";#N/A,#N/A,FALSE,"FY02 ACCUM  VAR"}</definedName>
    <definedName name="WRN.XTERRA" hidden="1">{#N/A,#N/A,FALSE,"AVERAGE VEHICLE";#N/A,#N/A,FALSE,"FY02 ACCUM  VAR"}</definedName>
    <definedName name="wrn.xterra._.sheets." localSheetId="11" hidden="1">{#N/A,#N/A,FALSE,"TOTAL XTERRA";#N/A,#N/A,FALSE,"XTERRA VEHICLE (LESS PWRTRN) ";#N/A,#N/A,FALSE,"XTERRA ENGINE (PT)"}</definedName>
    <definedName name="wrn.xterra._.sheets." hidden="1">{#N/A,#N/A,FALSE,"TOTAL XTERRA";#N/A,#N/A,FALSE,"XTERRA VEHICLE (LESS PWRTRN) ";#N/A,#N/A,FALSE,"XTERRA ENGINE (PT)"}</definedName>
    <definedName name="wrn.Y차._.종합." hidden="1">{#N/A,#N/A,TRUE,"Y생산";#N/A,#N/A,TRUE,"Y판매";#N/A,#N/A,TRUE,"Y총물량";#N/A,#N/A,TRUE,"Y능력";#N/A,#N/A,TRUE,"YKD"}</definedName>
    <definedName name="wrn.고명석._.하반기._.업무보고." hidden="1">{#N/A,#N/A,FALSE,"검사-1";#N/A,#N/A,FALSE,"품질관리공정도";#N/A,#N/A,FALSE,"DR-1";#N/A,#N/A,FALSE,"DR-부적합";#N/A,#N/A,FALSE,"검사-부적합";#N/A,#N/A,FALSE,"검사기준서"}</definedName>
    <definedName name="wrn.남재연._.하반기._.업무보고." hidden="1">{#N/A,#N/A,FALSE,"DR-부적합";#N/A,#N/A,FALSE,"DR-제조공정";#N/A,#N/A,FALSE,"검사-부적합";#N/A,#N/A,FALSE,"검사기준서";#N/A,#N/A,FALSE,"품질관리공정도";#N/A,#N/A,FALSE,"검사-1";#N/A,#N/A,FALSE,"DR-1"}</definedName>
    <definedName name="wrn.선사." hidden="1">{#N/A,#N/A,FALSE,"품의서";#N/A,#N/A,FALSE,"전제";#N/A,#N/A,FALSE,"총손";#N/A,#N/A,FALSE,"손익"}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윤원훈._.하반기._.보고." hidden="1">{#N/A,#N/A,FALSE,"검사-1";#N/A,#N/A,FALSE,"품질관리공정도";#N/A,#N/A,FALSE,"DR-1";#N/A,#N/A,FALSE,"검사-부적합";#N/A,#N/A,FALSE,"DR-부적합";#N/A,#N/A,FALSE,"검사기준서"}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주간._.보고." hidden="1">{#N/A,#N/A,TRUE,"일정"}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wrn.하반기2팀._.보고서." hidden="1">{#N/A,#N/A,FALSE,"검사기준서";#N/A,#N/A,FALSE,"품질관리공정도";#N/A,#N/A,FALSE,"검사기준서 data";#N/A,#N/A,FALSE,"품질관리공정도 data";#N/A,#N/A,FALSE,"dr제조공정현황";#N/A,#N/A,FALSE,"DR-1";#N/A,#N/A,FALSE,"검사수행상태감사";#N/A,#N/A,FALSE,"검사수행상태감사data"}</definedName>
    <definedName name="wrn.허치환씨._.하반기._.자료." hidden="1">{#N/A,#N/A,FALSE,"검사-1";#N/A,#N/A,FALSE,"품질관리공정도";#N/A,#N/A,FALSE,"DR-1";#N/A,#N/A,FALSE,"DR-부적합";#N/A,#N/A,FALSE,"DR-제조공정";#N/A,#N/A,FALSE,"검사-부적합";#N/A,#N/A,FALSE,"검사기준서"}</definedName>
    <definedName name="wrn.建付ﾁｪｯｸｼｰﾄ." localSheetId="11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rn_1" localSheetId="11" hidden="1">{"AX0 format",#N/A,FALSE,"AX0 format";"NMI format",#N/A,FALSE,"AX0 format";"Report",#N/A,FALSE,"AX0 format"}</definedName>
    <definedName name="wrn_1" hidden="1">{"AX0 format",#N/A,FALSE,"AX0 format";"NMI format",#N/A,FALSE,"AX0 format";"Report",#N/A,FALSE,"AX0 format"}</definedName>
    <definedName name="wrn_2" localSheetId="11" hidden="1">{"AX0 format",#N/A,FALSE,"AX0 format";"NMI format",#N/A,FALSE,"AX0 format";"Report",#N/A,FALSE,"AX0 format"}</definedName>
    <definedName name="wrn_2" hidden="1">{"AX0 format",#N/A,FALSE,"AX0 format";"NMI format",#N/A,FALSE,"AX0 format";"Report",#N/A,FALSE,"AX0 format"}</definedName>
    <definedName name="WRN2.XTERRA" hidden="1">{#N/A,#N/A,FALSE,"AVERAGE VEHICLE";#N/A,#N/A,FALSE,"FY02 ACCUM  VAR"}</definedName>
    <definedName name="wrn3.All" hidden="1">{#N/A,#N/A,FALSE,"YTD033100";#N/A,#N/A,FALSE,"YTD022900";#N/A,#N/A,FALSE,"YTD013100";#N/A,#N/A,FALSE,"MTD013100";#N/A,#N/A,FALSE,"2000";#N/A,#N/A,FALSE,"1999"}</definedName>
    <definedName name="wrna" localSheetId="11" hidden="1">{"AX0 format",#N/A,FALSE,"AX0 format";"NMI format",#N/A,FALSE,"AX0 format";"Report",#N/A,FALSE,"AX0 format"}</definedName>
    <definedName name="wrna" hidden="1">{"AX0 format",#N/A,FALSE,"AX0 format";"NMI format",#N/A,FALSE,"AX0 format";"Report",#N/A,FALSE,"AX0 format"}</definedName>
    <definedName name="wrna_1" localSheetId="11" hidden="1">{"AX0 format",#N/A,FALSE,"AX0 format";"NMI format",#N/A,FALSE,"AX0 format";"Report",#N/A,FALSE,"AX0 format"}</definedName>
    <definedName name="wrna_1" hidden="1">{"AX0 format",#N/A,FALSE,"AX0 format";"NMI format",#N/A,FALSE,"AX0 format";"Report",#N/A,FALSE,"AX0 format"}</definedName>
    <definedName name="wrna_2" localSheetId="11" hidden="1">{"AX0 format",#N/A,FALSE,"AX0 format";"NMI format",#N/A,FALSE,"AX0 format";"Report",#N/A,FALSE,"AX0 format"}</definedName>
    <definedName name="wrna_2" hidden="1">{"AX0 format",#N/A,FALSE,"AX0 format";"NMI format",#N/A,FALSE,"AX0 format";"Report",#N/A,FALSE,"AX0 format"}</definedName>
    <definedName name="wrnbl" hidden="1">{"BL2000",#N/A,FALSE,"BL2000"}</definedName>
    <definedName name="wrncomnus" hidden="1">{"COMNUS2000",#N/A,FALSE,"BL2000"}</definedName>
    <definedName name="wrnkitamura" hidden="1">{"BL2000",#N/A,FALSE,"BL2000"}</definedName>
    <definedName name="wrnmensuales" hidden="1">{"CTO MES ACTUAL",#N/A,FALSE,"BASE ANEXOS";"VAR MES ACT",#N/A,FALSE,"BASE ANEXOS"}</definedName>
    <definedName name="wrnpl" hidden="1">{"PL2000",#N/A,FALSE,"BL2000"}</definedName>
    <definedName name="wrnpl2" hidden="1">{"PL2000",#N/A,FALSE,"BL2000"}</definedName>
    <definedName name="wrnpt2" hidden="1">{"PT2000",#N/A,FALSE,"BL2000"}</definedName>
    <definedName name="WS">#N/A</definedName>
    <definedName name="WTGY" localSheetId="3" hidden="1">{"SEPTEMBER PRINT",#N/A,FALSE,"INV_BKDN";"SEPTEMBER PRINT",#N/A,FALSE,"INV_BKDN"}</definedName>
    <definedName name="WTGY" localSheetId="8" hidden="1">{"SEPTEMBER PRINT",#N/A,FALSE,"INV_BKDN";"SEPTEMBER PRINT",#N/A,FALSE,"INV_BKDN"}</definedName>
    <definedName name="WTGY" localSheetId="0" hidden="1">{"SEPTEMBER PRINT",#N/A,FALSE,"INV_BKDN";"SEPTEMBER PRINT",#N/A,FALSE,"INV_BKDN"}</definedName>
    <definedName name="WTGY" localSheetId="11" hidden="1">{"SEPTEMBER PRINT",#N/A,FALSE,"INV_BKDN";"SEPTEMBER PRINT",#N/A,FALSE,"INV_BKDN"}</definedName>
    <definedName name="WTGY" localSheetId="5" hidden="1">{"SEPTEMBER PRINT",#N/A,FALSE,"INV_BKDN";"SEPTEMBER PRINT",#N/A,FALSE,"INV_BKDN"}</definedName>
    <definedName name="WTGY" localSheetId="7" hidden="1">{"SEPTEMBER PRINT",#N/A,FALSE,"INV_BKDN";"SEPTEMBER PRINT",#N/A,FALSE,"INV_BKDN"}</definedName>
    <definedName name="WTGY" localSheetId="1" hidden="1">{"SEPTEMBER PRINT",#N/A,FALSE,"INV_BKDN";"SEPTEMBER PRINT",#N/A,FALSE,"INV_BKDN"}</definedName>
    <definedName name="WTGY" hidden="1">{"SEPTEMBER PRINT",#N/A,FALSE,"INV_BKDN";"SEPTEMBER PRINT",#N/A,FALSE,"INV_BKDN"}</definedName>
    <definedName name="wu" hidden="1">{"PL2000",#N/A,FALSE,"BL2000"}</definedName>
    <definedName name="wvu.BOD." localSheetId="3" hidden="1">{TRUE,TRUE,-0.8,-17,483.6,277.2,FALSE,TRUE,TRUE,TRUE,0,1,#N/A,1,#N/A,4.70634920634921,19.6842105263158,1,FALSE,FALSE,3,TRUE,1,FALSE,100,"Swvu.BOD.","ACwvu.BOD.",#N/A,FALSE,FALSE,0,0,0,0.25,2,"","&amp;L&amp;""Times New Roman,Regular""&amp;6F:\BEN\DAILY\PMCPG1&amp;R&amp;""Times New Roman,Regular""&amp;6&amp;D&amp;T",FALSE,FALSE,FALSE,FALSE,1,100,#N/A,#N/A,"=R1C1:R46C8",FALSE,#N/A,#N/A,FALSE,FALSE,TRUE,1,65532,65532,FALSE,FALSE,TRUE,TRUE,TRUE}</definedName>
    <definedName name="wvu.BOD." localSheetId="8" hidden="1">{TRUE,TRUE,-0.8,-17,483.6,277.2,FALSE,TRUE,TRUE,TRUE,0,1,#N/A,1,#N/A,4.70634920634921,19.6842105263158,1,FALSE,FALSE,3,TRUE,1,FALSE,100,"Swvu.BOD.","ACwvu.BOD.",#N/A,FALSE,FALSE,0,0,0,0.25,2,"","&amp;L&amp;""Times New Roman,Regular""&amp;6F:\BEN\DAILY\PMCPG1&amp;R&amp;""Times New Roman,Regular""&amp;6&amp;D&amp;T",FALSE,FALSE,FALSE,FALSE,1,100,#N/A,#N/A,"=R1C1:R46C8",FALSE,#N/A,#N/A,FALSE,FALSE,TRUE,1,65532,65532,FALSE,FALSE,TRUE,TRUE,TRUE}</definedName>
    <definedName name="wvu.BOD." localSheetId="0" hidden="1">{TRUE,TRUE,-0.8,-17,483.6,277.2,FALSE,TRUE,TRUE,TRUE,0,1,#N/A,1,#N/A,4.70634920634921,19.6842105263158,1,FALSE,FALSE,3,TRUE,1,FALSE,100,"Swvu.BOD.","ACwvu.BOD.",#N/A,FALSE,FALSE,0,0,0,0.25,2,"","&amp;L&amp;""Times New Roman,Regular""&amp;6F:\BEN\DAILY\PMCPG1&amp;R&amp;""Times New Roman,Regular""&amp;6&amp;D&amp;T",FALSE,FALSE,FALSE,FALSE,1,100,#N/A,#N/A,"=R1C1:R46C8",FALSE,#N/A,#N/A,FALSE,FALSE,TRUE,1,65532,65532,FALSE,FALSE,TRUE,TRUE,TRUE}</definedName>
    <definedName name="wvu.BOD." localSheetId="11" hidden="1">{TRUE,TRUE,-0.8,-17,483.6,277.2,FALSE,TRUE,TRUE,TRUE,0,1,#N/A,1,#N/A,4.70634920634921,19.6842105263158,1,FALSE,FALSE,3,TRUE,1,FALSE,100,"Swvu.BOD.","ACwvu.BOD.",#N/A,FALSE,FALSE,0,0,0,0.25,2,"","&amp;L&amp;""Times New Roman,Regular""&amp;6F:\BEN\DAILY\PMCPG1&amp;R&amp;""Times New Roman,Regular""&amp;6&amp;D&amp;T",FALSE,FALSE,FALSE,FALSE,1,100,#N/A,#N/A,"=R1C1:R46C8",FALSE,#N/A,#N/A,FALSE,FALSE,TRUE,1,65532,65532,FALSE,FALSE,TRUE,TRUE,TRUE}</definedName>
    <definedName name="wvu.BOD." localSheetId="5" hidden="1">{TRUE,TRUE,-0.8,-17,483.6,277.2,FALSE,TRUE,TRUE,TRUE,0,1,#N/A,1,#N/A,4.70634920634921,19.6842105263158,1,FALSE,FALSE,3,TRUE,1,FALSE,100,"Swvu.BOD.","ACwvu.BOD.",#N/A,FALSE,FALSE,0,0,0,0.25,2,"","&amp;L&amp;""Times New Roman,Regular""&amp;6F:\BEN\DAILY\PMCPG1&amp;R&amp;""Times New Roman,Regular""&amp;6&amp;D&amp;T",FALSE,FALSE,FALSE,FALSE,1,100,#N/A,#N/A,"=R1C1:R46C8",FALSE,#N/A,#N/A,FALSE,FALSE,TRUE,1,65532,65532,FALSE,FALSE,TRUE,TRUE,TRUE}</definedName>
    <definedName name="wvu.BOD." localSheetId="7" hidden="1">{TRUE,TRUE,-0.8,-17,483.6,277.2,FALSE,TRUE,TRUE,TRUE,0,1,#N/A,1,#N/A,4.70634920634921,19.6842105263158,1,FALSE,FALSE,3,TRUE,1,FALSE,100,"Swvu.BOD.","ACwvu.BOD.",#N/A,FALSE,FALSE,0,0,0,0.25,2,"","&amp;L&amp;""Times New Roman,Regular""&amp;6F:\BEN\DAILY\PMCPG1&amp;R&amp;""Times New Roman,Regular""&amp;6&amp;D&amp;T",FALSE,FALSE,FALSE,FALSE,1,100,#N/A,#N/A,"=R1C1:R46C8",FALSE,#N/A,#N/A,FALSE,FALSE,TRUE,1,65532,65532,FALSE,FALSE,TRUE,TRUE,TRUE}</definedName>
    <definedName name="wvu.BOD." localSheetId="1" hidden="1">{TRUE,TRUE,-0.8,-17,483.6,277.2,FALSE,TRUE,TRUE,TRUE,0,1,#N/A,1,#N/A,4.70634920634921,19.6842105263158,1,FALSE,FALSE,3,TRUE,1,FALSE,100,"Swvu.BOD.","ACwvu.BOD.",#N/A,FALSE,FALSE,0,0,0,0.25,2,"","&amp;L&amp;""Times New Roman,Regular""&amp;6F:\BEN\DAILY\PMCPG1&amp;R&amp;""Times New Roman,Regular""&amp;6&amp;D&amp;T",FALSE,FALSE,FALSE,FALSE,1,100,#N/A,#N/A,"=R1C1:R46C8",FALSE,#N/A,#N/A,FALSE,FALSE,TRUE,1,65532,65532,FALSE,FALSE,TRUE,TRUE,TRUE}</definedName>
    <definedName name="wvu.BOD." hidden="1">{TRUE,TRUE,-0.8,-17,483.6,277.2,FALSE,TRUE,TRUE,TRUE,0,1,#N/A,1,#N/A,4.70634920634921,19.6842105263158,1,FALSE,FALSE,3,TRUE,1,FALSE,100,"Swvu.BOD.","ACwvu.BOD.",#N/A,FALSE,FALSE,0,0,0,0.25,2,"","&amp;L&amp;""Times New Roman,Regular""&amp;6F:\BEN\DAILY\PMCPG1&amp;R&amp;""Times New Roman,Regular""&amp;6&amp;D&amp;T",FALSE,FALSE,FALSE,FALSE,1,100,#N/A,#N/A,"=R1C1:R46C8",FALSE,#N/A,#N/A,FALSE,FALSE,TRUE,1,65532,65532,FALSE,FALSE,TRUE,TRUE,TRUE}</definedName>
    <definedName name="wvu.NRE." localSheetId="3" hidden="1">{TRUE,TRUE,-0.8,-17,483.6,277.2,FALSE,TRUE,TRUE,TRUE,0,7,#N/A,1,#N/A,5.40512820512821,19.6842105263158,1,FALSE,FALSE,3,TRUE,1,FALSE,100,"Swvu.NRE.","ACwvu.NRE.",#N/A,FALSE,FALSE,0,0,1,0.25,1,"","&amp;L&amp;""Times New Roman,Regular""&amp;6F:\BEN\DAILY\PMCPG1&amp;R&amp;""Times New Roman,Regular""&amp;6&amp;D&amp;T",TRUE,FALSE,FALSE,FALSE,1,100,#N/A,#N/A,"=R1C10:R14C14",FALSE,#N/A,#N/A,FALSE,FALSE,TRUE,1,65532,65532,FALSE,FALSE,TRUE,TRUE,TRUE}</definedName>
    <definedName name="wvu.NRE." localSheetId="8" hidden="1">{TRUE,TRUE,-0.8,-17,483.6,277.2,FALSE,TRUE,TRUE,TRUE,0,7,#N/A,1,#N/A,5.40512820512821,19.6842105263158,1,FALSE,FALSE,3,TRUE,1,FALSE,100,"Swvu.NRE.","ACwvu.NRE.",#N/A,FALSE,FALSE,0,0,1,0.25,1,"","&amp;L&amp;""Times New Roman,Regular""&amp;6F:\BEN\DAILY\PMCPG1&amp;R&amp;""Times New Roman,Regular""&amp;6&amp;D&amp;T",TRUE,FALSE,FALSE,FALSE,1,100,#N/A,#N/A,"=R1C10:R14C14",FALSE,#N/A,#N/A,FALSE,FALSE,TRUE,1,65532,65532,FALSE,FALSE,TRUE,TRUE,TRUE}</definedName>
    <definedName name="wvu.NRE." localSheetId="0" hidden="1">{TRUE,TRUE,-0.8,-17,483.6,277.2,FALSE,TRUE,TRUE,TRUE,0,7,#N/A,1,#N/A,5.40512820512821,19.6842105263158,1,FALSE,FALSE,3,TRUE,1,FALSE,100,"Swvu.NRE.","ACwvu.NRE.",#N/A,FALSE,FALSE,0,0,1,0.25,1,"","&amp;L&amp;""Times New Roman,Regular""&amp;6F:\BEN\DAILY\PMCPG1&amp;R&amp;""Times New Roman,Regular""&amp;6&amp;D&amp;T",TRUE,FALSE,FALSE,FALSE,1,100,#N/A,#N/A,"=R1C10:R14C14",FALSE,#N/A,#N/A,FALSE,FALSE,TRUE,1,65532,65532,FALSE,FALSE,TRUE,TRUE,TRUE}</definedName>
    <definedName name="wvu.NRE." localSheetId="11" hidden="1">{TRUE,TRUE,-0.8,-17,483.6,277.2,FALSE,TRUE,TRUE,TRUE,0,7,#N/A,1,#N/A,5.40512820512821,19.6842105263158,1,FALSE,FALSE,3,TRUE,1,FALSE,100,"Swvu.NRE.","ACwvu.NRE.",#N/A,FALSE,FALSE,0,0,1,0.25,1,"","&amp;L&amp;""Times New Roman,Regular""&amp;6F:\BEN\DAILY\PMCPG1&amp;R&amp;""Times New Roman,Regular""&amp;6&amp;D&amp;T",TRUE,FALSE,FALSE,FALSE,1,100,#N/A,#N/A,"=R1C10:R14C14",FALSE,#N/A,#N/A,FALSE,FALSE,TRUE,1,65532,65532,FALSE,FALSE,TRUE,TRUE,TRUE}</definedName>
    <definedName name="wvu.NRE." localSheetId="5" hidden="1">{TRUE,TRUE,-0.8,-17,483.6,277.2,FALSE,TRUE,TRUE,TRUE,0,7,#N/A,1,#N/A,5.40512820512821,19.6842105263158,1,FALSE,FALSE,3,TRUE,1,FALSE,100,"Swvu.NRE.","ACwvu.NRE.",#N/A,FALSE,FALSE,0,0,1,0.25,1,"","&amp;L&amp;""Times New Roman,Regular""&amp;6F:\BEN\DAILY\PMCPG1&amp;R&amp;""Times New Roman,Regular""&amp;6&amp;D&amp;T",TRUE,FALSE,FALSE,FALSE,1,100,#N/A,#N/A,"=R1C10:R14C14",FALSE,#N/A,#N/A,FALSE,FALSE,TRUE,1,65532,65532,FALSE,FALSE,TRUE,TRUE,TRUE}</definedName>
    <definedName name="wvu.NRE." localSheetId="7" hidden="1">{TRUE,TRUE,-0.8,-17,483.6,277.2,FALSE,TRUE,TRUE,TRUE,0,7,#N/A,1,#N/A,5.40512820512821,19.6842105263158,1,FALSE,FALSE,3,TRUE,1,FALSE,100,"Swvu.NRE.","ACwvu.NRE.",#N/A,FALSE,FALSE,0,0,1,0.25,1,"","&amp;L&amp;""Times New Roman,Regular""&amp;6F:\BEN\DAILY\PMCPG1&amp;R&amp;""Times New Roman,Regular""&amp;6&amp;D&amp;T",TRUE,FALSE,FALSE,FALSE,1,100,#N/A,#N/A,"=R1C10:R14C14",FALSE,#N/A,#N/A,FALSE,FALSE,TRUE,1,65532,65532,FALSE,FALSE,TRUE,TRUE,TRUE}</definedName>
    <definedName name="wvu.NRE." localSheetId="1" hidden="1">{TRUE,TRUE,-0.8,-17,483.6,277.2,FALSE,TRUE,TRUE,TRUE,0,7,#N/A,1,#N/A,5.40512820512821,19.6842105263158,1,FALSE,FALSE,3,TRUE,1,FALSE,100,"Swvu.NRE.","ACwvu.NRE.",#N/A,FALSE,FALSE,0,0,1,0.25,1,"","&amp;L&amp;""Times New Roman,Regular""&amp;6F:\BEN\DAILY\PMCPG1&amp;R&amp;""Times New Roman,Regular""&amp;6&amp;D&amp;T",TRUE,FALSE,FALSE,FALSE,1,100,#N/A,#N/A,"=R1C10:R14C14",FALSE,#N/A,#N/A,FALSE,FALSE,TRUE,1,65532,65532,FALSE,FALSE,TRUE,TRUE,TRUE}</definedName>
    <definedName name="wvu.NRE." hidden="1">{TRUE,TRUE,-0.8,-17,483.6,277.2,FALSE,TRUE,TRUE,TRUE,0,7,#N/A,1,#N/A,5.40512820512821,19.6842105263158,1,FALSE,FALSE,3,TRUE,1,FALSE,100,"Swvu.NRE.","ACwvu.NRE.",#N/A,FALSE,FALSE,0,0,1,0.25,1,"","&amp;L&amp;""Times New Roman,Regular""&amp;6F:\BEN\DAILY\PMCPG1&amp;R&amp;""Times New Roman,Regular""&amp;6&amp;D&amp;T",TRUE,FALSE,FALSE,FALSE,1,100,#N/A,#N/A,"=R1C10:R14C14",FALSE,#N/A,#N/A,FALSE,FALSE,TRUE,1,65532,65532,FALSE,FALSE,TRUE,TRUE,TRUE}</definedName>
    <definedName name="ww" localSheetId="3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" localSheetId="8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" localSheetId="5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" localSheetId="7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ecbh" hidden="1">{#N/A,#N/A,FALSE,"단축1";#N/A,#N/A,FALSE,"단축2";#N/A,#N/A,FALSE,"단축3";#N/A,#N/A,FALSE,"장축";#N/A,#N/A,FALSE,"4WD"}</definedName>
    <definedName name="wwlw1">#REF!+#REF!</definedName>
    <definedName name="wwlw2">#REF!+#REF!</definedName>
    <definedName name="wwlw3">#REF!+#REF!</definedName>
    <definedName name="www" localSheetId="3" hidden="1">{"Point of discussion",#N/A,FALSE,"Point of discussion";"NMI_NMDI balance sheet",#N/A,FALSE,"Point of discussion";"NMI_NMDI Cashflow",#N/A,FALSE,"Point of discussion";"NMI_NMDI indirect cashflow",#N/A,FALSE,"NMI_NMDI"}</definedName>
    <definedName name="www" localSheetId="8" hidden="1">{"Point of discussion",#N/A,FALSE,"Point of discussion";"NMI_NMDI balance sheet",#N/A,FALSE,"Point of discussion";"NMI_NMDI Cashflow",#N/A,FALSE,"Point of discussion";"NMI_NMDI indirect cashflow",#N/A,FALSE,"NMI_NMDI"}</definedName>
    <definedName name="www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ww" localSheetId="11" hidden="1">{#N/A,#N/A,FALSE,"IPEC Stair Step";#N/A,#N/A,FALSE,"Overview";#N/A,#N/A,FALSE,"Supporting Explanations"}</definedName>
    <definedName name="www" localSheetId="5" hidden="1">{"Point of discussion",#N/A,FALSE,"Point of discussion";"NMI_NMDI balance sheet",#N/A,FALSE,"Point of discussion";"NMI_NMDI Cashflow",#N/A,FALSE,"Point of discussion";"NMI_NMDI indirect cashflow",#N/A,FALSE,"NMI_NMDI"}</definedName>
    <definedName name="www" localSheetId="7" hidden="1">{"Point of discussion",#N/A,FALSE,"Point of discussion";"NMI_NMDI balance sheet",#N/A,FALSE,"Point of discussion";"NMI_NMDI Cashflow",#N/A,FALSE,"Point of discussion";"NMI_NMDI indirect cashflow",#N/A,FALSE,"NMI_NMDI"}</definedName>
    <definedName name="www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ww" hidden="1">{"Point of discussion",#N/A,FALSE,"Point of discussion";"NMI_NMDI balance sheet",#N/A,FALSE,"Point of discussion";"NMI_NMDI Cashflow",#N/A,FALSE,"Point of discussion";"NMI_NMDI indirect cashflow",#N/A,FALSE,"NMI_NMDI"}</definedName>
    <definedName name="ＷＷＷ" localSheetId="11" hidden="1">{#N/A,#N/A,FALSE,"IPEC Stair Step";#N/A,#N/A,FALSE,"Overview";#N/A,#N/A,FALSE,"Supporting Explanations"}</definedName>
    <definedName name="ＷＷＷ" hidden="1">{#N/A,#N/A,FALSE,"IPEC Stair Step";#N/A,#N/A,FALSE,"Overview";#N/A,#N/A,FALSE,"Supporting Explanations"}</definedName>
    <definedName name="www_1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ww_1" hidden="1">{"Point of discussion",#N/A,FALSE,"Point of discussion";"NMI_NMDI balance sheet",#N/A,FALSE,"Point of discussion";"NMI_NMDI Cashflow",#N/A,FALSE,"Point of discussion";"NMI_NMDI indirect cashflow",#N/A,FALSE,"NMI_NMDI"}</definedName>
    <definedName name="www_2" localSheetId="11" hidden="1">{"Point of discussion",#N/A,FALSE,"Point of discussion";"NMI_NMDI balance sheet",#N/A,FALSE,"Point of discussion";"NMI_NMDI Cashflow",#N/A,FALSE,"Point of discussion";"NMI_NMDI indirect cashflow",#N/A,FALSE,"NMI_NMDI"}</definedName>
    <definedName name="www_2" hidden="1">{"Point of discussion",#N/A,FALSE,"Point of discussion";"NMI_NMDI balance sheet",#N/A,FALSE,"Point of discussion";"NMI_NMDI Cashflow",#N/A,FALSE,"Point of discussion";"NMI_NMDI indirect cashflow",#N/A,FALSE,"NMI_NMDI"}</definedName>
    <definedName name="wwww" localSheetId="11" hidden="1">{"Costo1",#N/A,FALSE,"Costo Estimado";"Costo2",#N/A,FALSE,"Costo Estimado";"Costos3",#N/A,FALSE,"Costo Estimado";"Costo4",#N/A,FALSE,"Costo Estimado"}</definedName>
    <definedName name="wwww" hidden="1">{"Costo1",#N/A,FALSE,"Costo Estimado";"Costo2",#N/A,FALSE,"Costo Estimado";"Costos3",#N/A,FALSE,"Costo Estimado";"Costo4",#N/A,FALSE,"Costo Estimado"}</definedName>
    <definedName name="ＷＷＷＷ" localSheetId="3" hidden="1">{#N/A,#N/A,FALSE,"IPEC Stair Step";#N/A,#N/A,FALSE,"Overview";#N/A,#N/A,FALSE,"Supporting Explanations"}</definedName>
    <definedName name="ＷＷＷＷ" localSheetId="8" hidden="1">{#N/A,#N/A,FALSE,"IPEC Stair Step";#N/A,#N/A,FALSE,"Overview";#N/A,#N/A,FALSE,"Supporting Explanations"}</definedName>
    <definedName name="ＷＷＷＷ" localSheetId="0" hidden="1">{#N/A,#N/A,FALSE,"IPEC Stair Step";#N/A,#N/A,FALSE,"Overview";#N/A,#N/A,FALSE,"Supporting Explanations"}</definedName>
    <definedName name="ＷＷＷＷ" localSheetId="11" hidden="1">{#N/A,#N/A,FALSE,"IPEC Stair Step";#N/A,#N/A,FALSE,"Overview";#N/A,#N/A,FALSE,"Supporting Explanations"}</definedName>
    <definedName name="ＷＷＷＷ" localSheetId="5" hidden="1">{#N/A,#N/A,FALSE,"IPEC Stair Step";#N/A,#N/A,FALSE,"Overview";#N/A,#N/A,FALSE,"Supporting Explanations"}</definedName>
    <definedName name="ＷＷＷＷ" localSheetId="7" hidden="1">{#N/A,#N/A,FALSE,"IPEC Stair Step";#N/A,#N/A,FALSE,"Overview";#N/A,#N/A,FALSE,"Supporting Explanations"}</definedName>
    <definedName name="ＷＷＷＷ" localSheetId="1" hidden="1">{#N/A,#N/A,FALSE,"IPEC Stair Step";#N/A,#N/A,FALSE,"Overview";#N/A,#N/A,FALSE,"Supporting Explanations"}</definedName>
    <definedName name="ＷＷＷＷ" hidden="1">{#N/A,#N/A,FALSE,"IPEC Stair Step";#N/A,#N/A,FALSE,"Overview";#N/A,#N/A,FALSE,"Supporting Explanations"}</definedName>
    <definedName name="wwwww" localSheetId="11" hidden="1">{"Print_summary and interest",#N/A,FALSE,"697-672WW";"Print_detail",#N/A,FALSE,"697-672WW"}</definedName>
    <definedName name="wwwww" hidden="1">{"Print_summary and interest",#N/A,FALSE,"697-672WW";"Print_detail",#N/A,FALSE,"697-672WW"}</definedName>
    <definedName name="wwwww_1" localSheetId="11" hidden="1">{"Print_summary and interest",#N/A,FALSE,"697-672WW";"Print_detail",#N/A,FALSE,"697-672WW"}</definedName>
    <definedName name="wwwww_1" hidden="1">{"Print_summary and interest",#N/A,FALSE,"697-672WW";"Print_detail",#N/A,FALSE,"697-672WW"}</definedName>
    <definedName name="wwwww_2" localSheetId="11" hidden="1">{"Print_summary and interest",#N/A,FALSE,"697-672WW";"Print_detail",#N/A,FALSE,"697-672WW"}</definedName>
    <definedName name="wwwww_2" hidden="1">{"Print_summary and interest",#N/A,FALSE,"697-672WW";"Print_detail",#N/A,FALSE,"697-672WW"}</definedName>
    <definedName name="wwwwww" localSheetId="3" hidden="1">{"INCPRE2000",#N/A,FALSE,"BL2000"}</definedName>
    <definedName name="wwwwww" localSheetId="8" hidden="1">{"INCPRE2000",#N/A,FALSE,"BL2000"}</definedName>
    <definedName name="wwwwww" localSheetId="0" hidden="1">{"INCPRE2000",#N/A,FALSE,"BL2000"}</definedName>
    <definedName name="wwwwww" localSheetId="11" hidden="1">{"INCPRE2000",#N/A,FALSE,"BL2000"}</definedName>
    <definedName name="wwwwww" localSheetId="5" hidden="1">{"INCPRE2000",#N/A,FALSE,"BL2000"}</definedName>
    <definedName name="wwwwww" localSheetId="7" hidden="1">{"INCPRE2000",#N/A,FALSE,"BL2000"}</definedName>
    <definedName name="wwwwww" localSheetId="1" hidden="1">{"INCPRE2000",#N/A,FALSE,"BL2000"}</definedName>
    <definedName name="wwwwww" hidden="1">{"INCPRE2000",#N/A,FALSE,"BL2000"}</definedName>
    <definedName name="wwwwwww" localSheetId="3" hidden="1">{"HS_USA",#N/A,FALSE,"Base"}</definedName>
    <definedName name="wwwwwww" localSheetId="8" hidden="1">{"HS_USA",#N/A,FALSE,"Base"}</definedName>
    <definedName name="wwwwwww" localSheetId="0" hidden="1">{"HS_USA",#N/A,FALSE,"Base"}</definedName>
    <definedName name="wwwwwww" localSheetId="11" hidden="1">{"HS_USA",#N/A,FALSE,"Base"}</definedName>
    <definedName name="wwwwwww" localSheetId="5" hidden="1">{"HS_USA",#N/A,FALSE,"Base"}</definedName>
    <definedName name="wwwwwww" localSheetId="7" hidden="1">{"HS_USA",#N/A,FALSE,"Base"}</definedName>
    <definedName name="wwwwwww" localSheetId="1" hidden="1">{"HS_USA",#N/A,FALSE,"Base"}</definedName>
    <definedName name="wwwwwww" hidden="1">{"HS_USA",#N/A,FALSE,"Base"}</definedName>
    <definedName name="wwwwwwwww" localSheetId="3" hidden="1">{"CTO MES ACTUAL",#N/A,FALSE,"BASE ANEXOS";"VAR MES ACT",#N/A,FALSE,"BASE ANEXOS"}</definedName>
    <definedName name="wwwwwwwww" localSheetId="8" hidden="1">{"CTO MES ACTUAL",#N/A,FALSE,"BASE ANEXOS";"VAR MES ACT",#N/A,FALSE,"BASE ANEXOS"}</definedName>
    <definedName name="wwwwwwwww" localSheetId="0" hidden="1">{"CTO MES ACTUAL",#N/A,FALSE,"BASE ANEXOS";"VAR MES ACT",#N/A,FALSE,"BASE ANEXOS"}</definedName>
    <definedName name="wwwwwwwww" localSheetId="11" hidden="1">{"CTO MES ACTUAL",#N/A,FALSE,"BASE ANEXOS";"VAR MES ACT",#N/A,FALSE,"BASE ANEXOS"}</definedName>
    <definedName name="wwwwwwwww" localSheetId="5" hidden="1">{"CTO MES ACTUAL",#N/A,FALSE,"BASE ANEXOS";"VAR MES ACT",#N/A,FALSE,"BASE ANEXOS"}</definedName>
    <definedName name="wwwwwwwww" localSheetId="7" hidden="1">{"CTO MES ACTUAL",#N/A,FALSE,"BASE ANEXOS";"VAR MES ACT",#N/A,FALSE,"BASE ANEXOS"}</definedName>
    <definedName name="wwwwwwwww" localSheetId="1" hidden="1">{"CTO MES ACTUAL",#N/A,FALSE,"BASE ANEXOS";"VAR MES ACT",#N/A,FALSE,"BASE ANEXOS"}</definedName>
    <definedName name="wwwwwwwww" hidden="1">{"CTO MES ACTUAL",#N/A,FALSE,"BASE ANEXOS";"VAR MES ACT",#N/A,FALSE,"BASE ANEXOS"}</definedName>
    <definedName name="ｗｗｗｗｗｗｗｗｗ">#N/A</definedName>
    <definedName name="wwwwwwwwww" localSheetId="3" hidden="1">{"PL2000",#N/A,FALSE,"BL2000"}</definedName>
    <definedName name="wwwwwwwwww" localSheetId="8" hidden="1">{"PL2000",#N/A,FALSE,"BL2000"}</definedName>
    <definedName name="wwwwwwwwww" localSheetId="0" hidden="1">{"PL2000",#N/A,FALSE,"BL2000"}</definedName>
    <definedName name="wwwwwwwwww" localSheetId="11" hidden="1">{"PL2000",#N/A,FALSE,"BL2000"}</definedName>
    <definedName name="wwwwwwwwww" localSheetId="5" hidden="1">{"PL2000",#N/A,FALSE,"BL2000"}</definedName>
    <definedName name="wwwwwwwwww" localSheetId="7" hidden="1">{"PL2000",#N/A,FALSE,"BL2000"}</definedName>
    <definedName name="wwwwwwwwww" localSheetId="1" hidden="1">{"PL2000",#N/A,FALSE,"BL2000"}</definedName>
    <definedName name="wwwwwwwwww" hidden="1">{"PL2000",#N/A,FALSE,"BL2000"}</definedName>
    <definedName name="wwwwwwwwwww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wwwwwwwwwww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wwwwwwwwwwwwwww" hidden="1">{"BL2000",#N/A,FALSE,"BL2000";"PL2000",#N/A,FALSE,"BL2000";"PT2000",#N/A,FALSE,"BL2000";"INCPRE2000",#N/A,FALSE,"BL2000";"COMNUS2000",#N/A,FALSE,"BL2000";"COMJPN2000",#N/A,FALSE,"BL2000";"B10-2000",#N/A,FALSE,"BL2000"}</definedName>
    <definedName name="wwwwwwwwwwwwwwwwww" hidden="1">{"RESUMEN",#N/A,FALSE,"BASE ANEXOS";"ANEXO 1",#N/A,FALSE,"BASE ANEXOS";"ANEXO 2",#N/A,FALSE,"BASE ANEXOS"}</definedName>
    <definedName name="wwwwwwwwwwwwwwwwwww" hidden="1">#REF!</definedName>
    <definedName name="wy" hidden="1">{"CTO MES ACTUAL",#N/A,FALSE,"BASE ANEXOS";"VAR MES ACT",#N/A,FALSE,"BASE ANEXOS"}</definedName>
    <definedName name="ｗせｗｓ" localSheetId="9">#REF!</definedName>
    <definedName name="ｗせｗｓ">#REF!</definedName>
    <definedName name="ｗせｗせ" localSheetId="9">#REF!</definedName>
    <definedName name="ｗせｗせ">#REF!</definedName>
    <definedName name="W행">#REF!</definedName>
    <definedName name="x" localSheetId="11">#REF!</definedName>
    <definedName name="x">#REF!</definedName>
    <definedName name="X_1" localSheetId="11" hidden="1">{"page-1",#N/A,FALSE,"Monthly revision to BOD";"page-2",#N/A,FALSE,"Monthly revision to BOD";"page-3",#N/A,FALSE,"Monthly revision to BOD";"page-4",#N/A,FALSE,"Monthly revision to BOD"}</definedName>
    <definedName name="X_1" hidden="1">{"page-1",#N/A,FALSE,"Monthly revision to BOD";"page-2",#N/A,FALSE,"Monthly revision to BOD";"page-3",#N/A,FALSE,"Monthly revision to BOD";"page-4",#N/A,FALSE,"Monthly revision to BOD"}</definedName>
    <definedName name="X_2" localSheetId="11" hidden="1">{"page-1",#N/A,FALSE,"Monthly revision to BOD";"page-2",#N/A,FALSE,"Monthly revision to BOD";"page-3",#N/A,FALSE,"Monthly revision to BOD";"page-4",#N/A,FALSE,"Monthly revision to BOD"}</definedName>
    <definedName name="X_2" hidden="1">{"page-1",#N/A,FALSE,"Monthly revision to BOD";"page-2",#N/A,FALSE,"Monthly revision to BOD";"page-3",#N/A,FALSE,"Monthly revision to BOD";"page-4",#N/A,FALSE,"Monthly revision to BOD"}</definedName>
    <definedName name="X11E" localSheetId="11" hidden="1">{"COMJPN2000",#N/A,FALSE,"BL2000"}</definedName>
    <definedName name="X11E" hidden="1">{"COMJPN2000",#N/A,FALSE,"BL2000"}</definedName>
    <definedName name="X11M_PartReturn">#REF!</definedName>
    <definedName name="X83_NMISA">#REF!</definedName>
    <definedName name="XAWD" localSheetId="3" hidden="1">{#N/A,#N/A,FALSE,"IPEC Stair Step";#N/A,#N/A,FALSE,"Overview";#N/A,#N/A,FALSE,"Supporting Explanations"}</definedName>
    <definedName name="XAWD" localSheetId="8" hidden="1">{#N/A,#N/A,FALSE,"IPEC Stair Step";#N/A,#N/A,FALSE,"Overview";#N/A,#N/A,FALSE,"Supporting Explanations"}</definedName>
    <definedName name="XAWD" localSheetId="0" hidden="1">{#N/A,#N/A,FALSE,"IPEC Stair Step";#N/A,#N/A,FALSE,"Overview";#N/A,#N/A,FALSE,"Supporting Explanations"}</definedName>
    <definedName name="XAWD" localSheetId="11" hidden="1">{#N/A,#N/A,FALSE,"IPEC Stair Step";#N/A,#N/A,FALSE,"Overview";#N/A,#N/A,FALSE,"Supporting Explanations"}</definedName>
    <definedName name="XAWD" localSheetId="5" hidden="1">{#N/A,#N/A,FALSE,"IPEC Stair Step";#N/A,#N/A,FALSE,"Overview";#N/A,#N/A,FALSE,"Supporting Explanations"}</definedName>
    <definedName name="XAWD" localSheetId="7" hidden="1">{#N/A,#N/A,FALSE,"IPEC Stair Step";#N/A,#N/A,FALSE,"Overview";#N/A,#N/A,FALSE,"Supporting Explanations"}</definedName>
    <definedName name="XAWD" localSheetId="1" hidden="1">{#N/A,#N/A,FALSE,"IPEC Stair Step";#N/A,#N/A,FALSE,"Overview";#N/A,#N/A,FALSE,"Supporting Explanations"}</definedName>
    <definedName name="XAWD" hidden="1">{#N/A,#N/A,FALSE,"IPEC Stair Step";#N/A,#N/A,FALSE,"Overview";#N/A,#N/A,FALSE,"Supporting Explanations"}</definedName>
    <definedName name="xb" hidden="1">{"SUM GER",#N/A,FALSE,"SUM GER";"SUM FRA",#N/A,FALSE,"SUM FRA";"SUM ITA",#N/A,FALSE,"SUM ITA";"SUM SPA",#N/A,FALSE,"SUM SPA";"SUM EGB",#N/A,FALSE,"SUM EGB";"SUM IND",#N/A,FALSE,"SUM IND"}</definedName>
    <definedName name="xc">#N/A</definedName>
    <definedName name="xcxcxcxcxc" localSheetId="11" hidden="1">{"CTO ACUMULADO",#N/A,FALSE,"BASE ANEXOS";"VAR ACUMULADAS",#N/A,FALSE,"BASE ANEXOS"}</definedName>
    <definedName name="xcxcxcxcxc" hidden="1">{"CTO ACUMULADO",#N/A,FALSE,"BASE ANEXOS";"VAR ACUMULADAS",#N/A,FALSE,"BASE ANEXOS"}</definedName>
    <definedName name="xcxcxcxcxc_1" localSheetId="11" hidden="1">{"CTO ACUMULADO",#N/A,FALSE,"BASE ANEXOS";"VAR ACUMULADAS",#N/A,FALSE,"BASE ANEXOS"}</definedName>
    <definedName name="xcxcxcxcxc_1" hidden="1">{"CTO ACUMULADO",#N/A,FALSE,"BASE ANEXOS";"VAR ACUMULADAS",#N/A,FALSE,"BASE ANEXOS"}</definedName>
    <definedName name="xcxcxcxcxc_2" localSheetId="11" hidden="1">{"CTO ACUMULADO",#N/A,FALSE,"BASE ANEXOS";"VAR ACUMULADAS",#N/A,FALSE,"BASE ANEXOS"}</definedName>
    <definedName name="xcxcxcxcxc_2" hidden="1">{"CTO ACUMULADO",#N/A,FALSE,"BASE ANEXOS";"VAR ACUMULADAS",#N/A,FALSE,"BASE ANEXOS"}</definedName>
    <definedName name="XD_00">169900</definedName>
    <definedName name="XD_01">272600</definedName>
    <definedName name="XD_02">301800</definedName>
    <definedName name="XD_03">309400</definedName>
    <definedName name="XD_04">309100</definedName>
    <definedName name="XD_05">114700</definedName>
    <definedName name="XD_06">26600</definedName>
    <definedName name="XD_07">0</definedName>
    <definedName name="XD_99">0</definedName>
    <definedName name="xgnffgxn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xgnffgxn" hidden="1">{"BL2000",#N/A,FALSE,"BL2000";"PL2000",#N/A,FALSE,"BL2000";"PT2000",#N/A,FALSE,"BL2000";"INCPRE2000",#N/A,FALSE,"BL2000";"COMNUS2000",#N/A,FALSE,"BL2000";"COMJPN2000",#N/A,FALSE,"BL2000";"B10-2000",#N/A,FALSE,"BL2000"}</definedName>
    <definedName name="xgnffgxn_1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xgnffgxn_1" hidden="1">{"BL2000",#N/A,FALSE,"BL2000";"PL2000",#N/A,FALSE,"BL2000";"PT2000",#N/A,FALSE,"BL2000";"INCPRE2000",#N/A,FALSE,"BL2000";"COMNUS2000",#N/A,FALSE,"BL2000";"COMJPN2000",#N/A,FALSE,"BL2000";"B10-2000",#N/A,FALSE,"BL2000"}</definedName>
    <definedName name="xgnffgxn_2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xgnffgxn_2" hidden="1">{"BL2000",#N/A,FALSE,"BL2000";"PL2000",#N/A,FALSE,"BL2000";"PT2000",#N/A,FALSE,"BL2000";"INCPRE2000",#N/A,FALSE,"BL2000";"COMNUS2000",#N/A,FALSE,"BL2000";"COMJPN2000",#N/A,FALSE,"BL2000";"B10-2000",#N/A,FALSE,"BL2000"}</definedName>
    <definedName name="xlqCom">"OK3"</definedName>
    <definedName name="XLTree" localSheetId="11">#REF!</definedName>
    <definedName name="XLTree">#REF!</definedName>
    <definedName name="XRefActiveRow" hidden="1">#REF!</definedName>
    <definedName name="XRefColumnsCount" hidden="1">1</definedName>
    <definedName name="XRefCopy1Row" localSheetId="11" hidden="1">#REF!</definedName>
    <definedName name="XRefCopy1Row" hidden="1">#REF!</definedName>
    <definedName name="XRefCopyRangeCount" hidden="1">1</definedName>
    <definedName name="XRefPaste1Row" localSheetId="11" hidden="1">#REF!</definedName>
    <definedName name="XRefPaste1Row" hidden="1">#REF!</definedName>
    <definedName name="XRefPasteRangeCount" hidden="1">1</definedName>
    <definedName name="xshj1">#REF!</definedName>
    <definedName name="xshj2">#REF!</definedName>
    <definedName name="XSRG3">#REF!</definedName>
    <definedName name="xt.wrn" hidden="1">{#N/A,#N/A,FALSE,"AVERAGE VEHICLE";#N/A,#N/A,FALSE,"FY02 ACCUM  VAR"}</definedName>
    <definedName name="XTE">#REF!</definedName>
    <definedName name="Xterra" localSheetId="11">#REF!</definedName>
    <definedName name="Xterra">#REF!</definedName>
    <definedName name="xx">#REF!</definedName>
    <definedName name="XXDF" localSheetId="3" hidden="1">{#N/A,#N/A,FALSE,"IPEC Stair Step";#N/A,#N/A,FALSE,"Overview";#N/A,#N/A,FALSE,"Supporting Explanations"}</definedName>
    <definedName name="XXDF" localSheetId="8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DF" localSheetId="11" hidden="1">{#N/A,#N/A,FALSE,"IPEC Stair Step";#N/A,#N/A,FALSE,"Overview";#N/A,#N/A,FALSE,"Supporting Explanations"}</definedName>
    <definedName name="XXDF" localSheetId="5" hidden="1">{#N/A,#N/A,FALSE,"IPEC Stair Step";#N/A,#N/A,FALSE,"Overview";#N/A,#N/A,FALSE,"Supporting Explanations"}</definedName>
    <definedName name="XXDF" localSheetId="7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" hidden="1">#REF!</definedName>
    <definedName name="xxxx" localSheetId="3" hidden="1">{#N/A,#N/A,FALSE,"IPEC Stair Step";#N/A,#N/A,FALSE,"Overview";#N/A,#N/A,FALSE,"Supporting Explanations"}</definedName>
    <definedName name="xxxx" localSheetId="8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xxx" localSheetId="5" hidden="1">{#N/A,#N/A,FALSE,"IPEC Stair Step";#N/A,#N/A,FALSE,"Overview";#N/A,#N/A,FALSE,"Supporting Explanations"}</definedName>
    <definedName name="xxxx" localSheetId="7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xxxx" localSheetId="3" hidden="1">{"SEPTEMBER PRINT",#N/A,FALSE,"INV_BKDN";"SEPTEMBER PRINT",#N/A,FALSE,"INV_BKDN"}</definedName>
    <definedName name="xxxxx" localSheetId="8" hidden="1">{"SEPTEMBER PRINT",#N/A,FALSE,"INV_BKDN";"SEPTEMBER PRINT",#N/A,FALSE,"INV_BKDN"}</definedName>
    <definedName name="xxxxx" localSheetId="0" hidden="1">{"SEPTEMBER PRINT",#N/A,FALSE,"INV_BKDN";"SEPTEMBER PRINT",#N/A,FALSE,"INV_BKDN"}</definedName>
    <definedName name="xxxxx" localSheetId="11" hidden="1">{"SEPTEMBER PRINT",#N/A,FALSE,"INV_BKDN";"SEPTEMBER PRINT",#N/A,FALSE,"INV_BKDN"}</definedName>
    <definedName name="xxxxx" localSheetId="5" hidden="1">{"SEPTEMBER PRINT",#N/A,FALSE,"INV_BKDN";"SEPTEMBER PRINT",#N/A,FALSE,"INV_BKDN"}</definedName>
    <definedName name="xxxxx" localSheetId="7" hidden="1">{"SEPTEMBER PRINT",#N/A,FALSE,"INV_BKDN";"SEPTEMBER PRINT",#N/A,FALSE,"INV_BKDN"}</definedName>
    <definedName name="xxxxx" localSheetId="1" hidden="1">{"SEPTEMBER PRINT",#N/A,FALSE,"INV_BKDN";"SEPTEMBER PRINT",#N/A,FALSE,"INV_BKDN"}</definedName>
    <definedName name="xxxxx" hidden="1">{"SEPTEMBER PRINT",#N/A,FALSE,"INV_BKDN";"SEPTEMBER PRINT",#N/A,FALSE,"INV_BKDN"}</definedName>
    <definedName name="xxxxxx" localSheetId="3" hidden="1">{"SEPTEMBER PRINT",#N/A,FALSE,"INV_BKDN";"SEPTEMBER PRINT",#N/A,FALSE,"INV_BKDN"}</definedName>
    <definedName name="xxxxxx" localSheetId="8" hidden="1">{"SEPTEMBER PRINT",#N/A,FALSE,"INV_BKDN";"SEPTEMBER PRINT",#N/A,FALSE,"INV_BKDN"}</definedName>
    <definedName name="xxxxxx" localSheetId="0" hidden="1">{"SEPTEMBER PRINT",#N/A,FALSE,"INV_BKDN";"SEPTEMBER PRINT",#N/A,FALSE,"INV_BKDN"}</definedName>
    <definedName name="xxxxxx" localSheetId="11" hidden="1">{"SEPTEMBER PRINT",#N/A,FALSE,"INV_BKDN";"SEPTEMBER PRINT",#N/A,FALSE,"INV_BKDN"}</definedName>
    <definedName name="xxxxxx" localSheetId="5" hidden="1">{"SEPTEMBER PRINT",#N/A,FALSE,"INV_BKDN";"SEPTEMBER PRINT",#N/A,FALSE,"INV_BKDN"}</definedName>
    <definedName name="xxxxxx" localSheetId="7" hidden="1">{"SEPTEMBER PRINT",#N/A,FALSE,"INV_BKDN";"SEPTEMBER PRINT",#N/A,FALSE,"INV_BKDN"}</definedName>
    <definedName name="xxxxxx" localSheetId="1" hidden="1">{"SEPTEMBER PRINT",#N/A,FALSE,"INV_BKDN";"SEPTEMBER PRINT",#N/A,FALSE,"INV_BKDN"}</definedName>
    <definedName name="xxxxxx" hidden="1">{"SEPTEMBER PRINT",#N/A,FALSE,"INV_BKDN";"SEPTEMBER PRINT",#N/A,FALSE,"INV_BKDN"}</definedName>
    <definedName name="xxxxxxx" localSheetId="3" hidden="1">{"SEPTEMBER PRINT",#N/A,FALSE,"INV_BKDN";"SEPTEMBER PRINT",#N/A,FALSE,"INV_BKDN"}</definedName>
    <definedName name="xxxxxxx" localSheetId="8" hidden="1">{"SEPTEMBER PRINT",#N/A,FALSE,"INV_BKDN";"SEPTEMBER PRINT",#N/A,FALSE,"INV_BKDN"}</definedName>
    <definedName name="xxxxxxx" localSheetId="0" hidden="1">{"SEPTEMBER PRINT",#N/A,FALSE,"INV_BKDN";"SEPTEMBER PRINT",#N/A,FALSE,"INV_BKDN"}</definedName>
    <definedName name="xxxxxxx" localSheetId="11" hidden="1">{"SEPTEMBER PRINT",#N/A,FALSE,"INV_BKDN";"SEPTEMBER PRINT",#N/A,FALSE,"INV_BKDN"}</definedName>
    <definedName name="xxxxxxx" localSheetId="5" hidden="1">{"SEPTEMBER PRINT",#N/A,FALSE,"INV_BKDN";"SEPTEMBER PRINT",#N/A,FALSE,"INV_BKDN"}</definedName>
    <definedName name="xxxxxxx" localSheetId="7" hidden="1">{"SEPTEMBER PRINT",#N/A,FALSE,"INV_BKDN";"SEPTEMBER PRINT",#N/A,FALSE,"INV_BKDN"}</definedName>
    <definedName name="xxxxxxx" localSheetId="1" hidden="1">{"SEPTEMBER PRINT",#N/A,FALSE,"INV_BKDN";"SEPTEMBER PRINT",#N/A,FALSE,"INV_BKDN"}</definedName>
    <definedName name="xxxxxxx" hidden="1">{"SEPTEMBER PRINT",#N/A,FALSE,"INV_BKDN";"SEPTEMBER PRINT",#N/A,FALSE,"INV_BKDN"}</definedName>
    <definedName name="xxxxxxxxxxxxxxx" hidden="1">{"SEPTEMBER PRINT",#N/A,FALSE,"INV_BKDN";"SEPTEMBER PRINT",#N/A,FALSE,"INV_BKDN"}</definedName>
    <definedName name="ｘｘｘｘｘｘｘｘｘｘｘｘｘｘｘ">#N/A</definedName>
    <definedName name="ｘｘｘｘｘｘｘｘｘｘｘｘｘｘｘｘｘｘ">#N/A</definedName>
    <definedName name="xxy">#N/A</definedName>
    <definedName name="xz" localSheetId="11" hidden="1">#REF!</definedName>
    <definedName name="xz" hidden="1">{"RES-2002",#N/A,FALSE,"BL2000";"A1-2002",#N/A,FALSE,"BL2000";"A2-2002",#N/A,FALSE,"BL2000"}</definedName>
    <definedName name="XZCV" localSheetId="3" hidden="1">{#N/A,#N/A,FALSE,"IPEC Stair Step";#N/A,#N/A,FALSE,"Overview";#N/A,#N/A,FALSE,"Supporting Explanations"}</definedName>
    <definedName name="XZCV" localSheetId="8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XZCV" localSheetId="11" hidden="1">{#N/A,#N/A,FALSE,"IPEC Stair Step";#N/A,#N/A,FALSE,"Overview";#N/A,#N/A,FALSE,"Supporting Explanations"}</definedName>
    <definedName name="XZCV" localSheetId="5" hidden="1">{#N/A,#N/A,FALSE,"IPEC Stair Step";#N/A,#N/A,FALSE,"Overview";#N/A,#N/A,FALSE,"Supporting Explanations"}</definedName>
    <definedName name="XZCV" localSheetId="7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xzkg" hidden="1">{"RES-2000",#N/A,FALSE,"BL2000";"A1-2000",#N/A,FALSE,"BL2000";"A2-2000",#N/A,FALSE,"BL2000"}</definedName>
    <definedName name="Y" localSheetId="3" hidden="1">{#N/A,#N/A,FALSE,"IPEC Stair Step";#N/A,#N/A,FALSE,"Overview";#N/A,#N/A,FALSE,"Supporting Explanations"}</definedName>
    <definedName name="Y" localSheetId="8" hidden="1">{#N/A,#N/A,FALSE,"IPEC Stair Step";#N/A,#N/A,FALSE,"Overview";#N/A,#N/A,FALSE,"Supporting Explanations"}</definedName>
    <definedName name="Y" localSheetId="0" hidden="1">{#N/A,#N/A,FALSE,"IPEC Stair Step";#N/A,#N/A,FALSE,"Overview";#N/A,#N/A,FALSE,"Supporting Explanations"}</definedName>
    <definedName name="Y" localSheetId="5" hidden="1">{#N/A,#N/A,FALSE,"IPEC Stair Step";#N/A,#N/A,FALSE,"Overview";#N/A,#N/A,FALSE,"Supporting Explanations"}</definedName>
    <definedName name="Y" localSheetId="7" hidden="1">{#N/A,#N/A,FALSE,"IPEC Stair Step";#N/A,#N/A,FALSE,"Overview";#N/A,#N/A,FALSE,"Supporting Explanations"}</definedName>
    <definedName name="Y" localSheetId="1" hidden="1">{#N/A,#N/A,FALSE,"IPEC Stair Step";#N/A,#N/A,FALSE,"Overview";#N/A,#N/A,FALSE,"Supporting Explanations"}</definedName>
    <definedName name="Y" hidden="1">{#N/A,#N/A,FALSE,"IPEC Stair Step";#N/A,#N/A,FALSE,"Overview";#N/A,#N/A,FALSE,"Supporting Explanations"}</definedName>
    <definedName name="YAKUWARI" hidden="1">{"BL2000",#N/A,FALSE,"BL2000"}</definedName>
    <definedName name="yasser2" localSheetId="11" hidden="1">{"PT2000",#N/A,FALSE,"BL2000"}</definedName>
    <definedName name="yasser2" hidden="1">{"PT2000",#N/A,FALSE,"BL2000"}</definedName>
    <definedName name="yasser3" localSheetId="11" hidden="1">{"RESUMEN",#N/A,FALSE,"BASE ANEXOS";"ANEXO 1",#N/A,FALSE,"BASE ANEXOS";"ANEXO 2",#N/A,FALSE,"BASE ANEXOS"}</definedName>
    <definedName name="yasser3" hidden="1">{"RESUMEN",#N/A,FALSE,"BASE ANEXOS";"ANEXO 1",#N/A,FALSE,"BASE ANEXOS";"ANEXO 2",#N/A,FALSE,"BASE ANEXOS"}</definedName>
    <definedName name="yasser4" localSheetId="11" hidden="1">{"SEPTEMBER PRINT",#N/A,FALSE,"INV_BKDN";"SEPTEMBER PRINT",#N/A,FALSE,"INV_BKDN"}</definedName>
    <definedName name="yasser4" hidden="1">{"SEPTEMBER PRINT",#N/A,FALSE,"INV_BKDN";"SEPTEMBER PRINT",#N/A,FALSE,"INV_BKDN"}</definedName>
    <definedName name="YDBKD">#REF!</definedName>
    <definedName name="YDCKD">#REF!</definedName>
    <definedName name="YDHKD">#REF!</definedName>
    <definedName name="YeanEuro">#REF!</definedName>
    <definedName name="YenBath">#REF!</definedName>
    <definedName name="YENDOLLAR">#REF!</definedName>
    <definedName name="YenGen">#REF!</definedName>
    <definedName name="YenRpn">#REF!</definedName>
    <definedName name="YenWon">#REF!</definedName>
    <definedName name="YFCL1">#REF!+#REF!+#REF!+#REF!</definedName>
    <definedName name="YFCL2">#REF!+#REF!+#REF!+#REF!</definedName>
    <definedName name="YFCL3">#REF!+#REF!+#REF!+#REF!</definedName>
    <definedName name="YHUK" localSheetId="3" hidden="1">{#N/A,#N/A,FALSE,"IPEC Stair Step";#N/A,#N/A,FALSE,"Overview";#N/A,#N/A,FALSE,"Supporting Explanations"}</definedName>
    <definedName name="YHUK" localSheetId="8" hidden="1">{#N/A,#N/A,FALSE,"IPEC Stair Step";#N/A,#N/A,FALSE,"Overview";#N/A,#N/A,FALSE,"Supporting Explanations"}</definedName>
    <definedName name="YHUK" localSheetId="0" hidden="1">{#N/A,#N/A,FALSE,"IPEC Stair Step";#N/A,#N/A,FALSE,"Overview";#N/A,#N/A,FALSE,"Supporting Explanations"}</definedName>
    <definedName name="YHUK" localSheetId="11" hidden="1">{#N/A,#N/A,FALSE,"IPEC Stair Step";#N/A,#N/A,FALSE,"Overview";#N/A,#N/A,FALSE,"Supporting Explanations"}</definedName>
    <definedName name="YHUK" localSheetId="5" hidden="1">{#N/A,#N/A,FALSE,"IPEC Stair Step";#N/A,#N/A,FALSE,"Overview";#N/A,#N/A,FALSE,"Supporting Explanations"}</definedName>
    <definedName name="YHUK" localSheetId="7" hidden="1">{#N/A,#N/A,FALSE,"IPEC Stair Step";#N/A,#N/A,FALSE,"Overview";#N/A,#N/A,FALSE,"Supporting Explanations"}</definedName>
    <definedName name="YHUK" localSheetId="1" hidden="1">{#N/A,#N/A,FALSE,"IPEC Stair Step";#N/A,#N/A,FALSE,"Overview";#N/A,#N/A,FALSE,"Supporting Explanations"}</definedName>
    <definedName name="YHUK" hidden="1">{#N/A,#N/A,FALSE,"IPEC Stair Step";#N/A,#N/A,FALSE,"Overview";#N/A,#N/A,FALSE,"Supporting Explanations"}</definedName>
    <definedName name="YN">#REF!</definedName>
    <definedName name="YNM" localSheetId="11" hidden="1">{#N/A,#N/A,FALSE,"IPEC Stair Step";#N/A,#N/A,FALSE,"Overview";#N/A,#N/A,FALSE,"Supporting Explanations"}</definedName>
    <definedName name="YNM" hidden="1">{#N/A,#N/A,FALSE,"IPEC Stair Step";#N/A,#N/A,FALSE,"Overview";#N/A,#N/A,FALSE,"Supporting Explanations"}</definedName>
    <definedName name="you" localSheetId="3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" localSheetId="8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" localSheetId="5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" localSheetId="7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_1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_2" localSheetId="1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ou_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YRGHD">#N/A</definedName>
    <definedName name="YTD" localSheetId="3" hidden="1">{#N/A,#N/A,FALSE,"IPEC Stair Step";#N/A,#N/A,FALSE,"Overview";#N/A,#N/A,FALSE,"Supporting Explanations"}</definedName>
    <definedName name="YTD" localSheetId="8" hidden="1">{#N/A,#N/A,FALSE,"IPEC Stair Step";#N/A,#N/A,FALSE,"Overview";#N/A,#N/A,FALSE,"Supporting Explanations"}</definedName>
    <definedName name="YTD" localSheetId="0" hidden="1">{#N/A,#N/A,FALSE,"IPEC Stair Step";#N/A,#N/A,FALSE,"Overview";#N/A,#N/A,FALSE,"Supporting Explanations"}</definedName>
    <definedName name="YTD" localSheetId="11" hidden="1">{#N/A,#N/A,FALSE,"IPEC Stair Step";#N/A,#N/A,FALSE,"Overview";#N/A,#N/A,FALSE,"Supporting Explanations"}</definedName>
    <definedName name="YTD" localSheetId="5" hidden="1">{#N/A,#N/A,FALSE,"IPEC Stair Step";#N/A,#N/A,FALSE,"Overview";#N/A,#N/A,FALSE,"Supporting Explanations"}</definedName>
    <definedName name="YTD" localSheetId="7" hidden="1">{#N/A,#N/A,FALSE,"IPEC Stair Step";#N/A,#N/A,FALSE,"Overview";#N/A,#N/A,FALSE,"Supporting Explanations"}</definedName>
    <definedName name="YTD" localSheetId="1" hidden="1">{#N/A,#N/A,FALSE,"IPEC Stair Step";#N/A,#N/A,FALSE,"Overview";#N/A,#N/A,FALSE,"Supporting Explanations"}</definedName>
    <definedName name="YTD" hidden="1">{#N/A,#N/A,FALSE,"IPEC Stair Step";#N/A,#N/A,FALSE,"Overview";#N/A,#N/A,FALSE,"Supporting Explanations"}</definedName>
    <definedName name="YTTT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ui" localSheetId="3" hidden="1">{"CTO ACUMULADO",#N/A,FALSE,"BASE ANEXOS";"VAR ACUMULADAS",#N/A,FALSE,"BASE ANEXOS"}</definedName>
    <definedName name="yui" localSheetId="8" hidden="1">{"CTO ACUMULADO",#N/A,FALSE,"BASE ANEXOS";"VAR ACUMULADAS",#N/A,FALSE,"BASE ANEXOS"}</definedName>
    <definedName name="yui" localSheetId="0" hidden="1">{"CTO ACUMULADO",#N/A,FALSE,"BASE ANEXOS";"VAR ACUMULADAS",#N/A,FALSE,"BASE ANEXOS"}</definedName>
    <definedName name="yui" localSheetId="11" hidden="1">{"CTO ACUMULADO",#N/A,FALSE,"BASE ANEXOS";"VAR ACUMULADAS",#N/A,FALSE,"BASE ANEXOS"}</definedName>
    <definedName name="yui" localSheetId="5" hidden="1">{"CTO ACUMULADO",#N/A,FALSE,"BASE ANEXOS";"VAR ACUMULADAS",#N/A,FALSE,"BASE ANEXOS"}</definedName>
    <definedName name="yui" localSheetId="7" hidden="1">{"CTO ACUMULADO",#N/A,FALSE,"BASE ANEXOS";"VAR ACUMULADAS",#N/A,FALSE,"BASE ANEXOS"}</definedName>
    <definedName name="yui" localSheetId="1" hidden="1">{"CTO ACUMULADO",#N/A,FALSE,"BASE ANEXOS";"VAR ACUMULADAS",#N/A,FALSE,"BASE ANEXOS"}</definedName>
    <definedName name="yui" hidden="1">{"CTO ACUMULADO",#N/A,FALSE,"BASE ANEXOS";"VAR ACUMULADAS",#N/A,FALSE,"BASE ANEXOS"}</definedName>
    <definedName name="Yusa" hidden="1">{"page-1",#N/A,FALSE,"Monthly revision to BOD";"page-2",#N/A,FALSE,"Monthly revision to BOD";"page-3",#N/A,FALSE,"Monthly revision to BOD";"page-4",#N/A,FALSE,"Monthly revision to BOD"}</definedName>
    <definedName name="yuuuuuuuuuuuuuuuuuu" hidden="1">#REF!</definedName>
    <definedName name="YUYU" localSheetId="3" hidden="1">{#N/A,#N/A,FALSE,"IPEC Stair Step";#N/A,#N/A,FALSE,"Overview";#N/A,#N/A,FALSE,"Supporting Explanations"}</definedName>
    <definedName name="YUYU" localSheetId="8" hidden="1">{#N/A,#N/A,FALSE,"IPEC Stair Step";#N/A,#N/A,FALSE,"Overview";#N/A,#N/A,FALSE,"Supporting Explanations"}</definedName>
    <definedName name="YUYU" localSheetId="0" hidden="1">{#N/A,#N/A,FALSE,"IPEC Stair Step";#N/A,#N/A,FALSE,"Overview";#N/A,#N/A,FALSE,"Supporting Explanations"}</definedName>
    <definedName name="YUYU" localSheetId="11" hidden="1">{#N/A,#N/A,FALSE,"IPEC Stair Step";#N/A,#N/A,FALSE,"Overview";#N/A,#N/A,FALSE,"Supporting Explanations"}</definedName>
    <definedName name="YUYU" localSheetId="5" hidden="1">{#N/A,#N/A,FALSE,"IPEC Stair Step";#N/A,#N/A,FALSE,"Overview";#N/A,#N/A,FALSE,"Supporting Explanations"}</definedName>
    <definedName name="YUYU" localSheetId="7" hidden="1">{#N/A,#N/A,FALSE,"IPEC Stair Step";#N/A,#N/A,FALSE,"Overview";#N/A,#N/A,FALSE,"Supporting Explanations"}</definedName>
    <definedName name="YUYU" localSheetId="1" hidden="1">{#N/A,#N/A,FALSE,"IPEC Stair Step";#N/A,#N/A,FALSE,"Overview";#N/A,#N/A,FALSE,"Supporting Explanations"}</definedName>
    <definedName name="YUYU" hidden="1">{#N/A,#N/A,FALSE,"IPEC Stair Step";#N/A,#N/A,FALSE,"Overview";#N/A,#N/A,FALSE,"Supporting Explanations"}</definedName>
    <definedName name="YWR">#N/A</definedName>
    <definedName name="yy">#REF!</definedName>
    <definedName name="yyui" hidden="1">{#N/A,#N/A,FALSE,"단축1";#N/A,#N/A,FALSE,"단축2";#N/A,#N/A,FALSE,"단축3";#N/A,#N/A,FALSE,"장축";#N/A,#N/A,FALSE,"4WD"}</definedName>
    <definedName name="YYUJM" localSheetId="3" hidden="1">{#N/A,#N/A,FALSE,"IPEC Stair Step";#N/A,#N/A,FALSE,"Overview";#N/A,#N/A,FALSE,"Supporting Explanations"}</definedName>
    <definedName name="YYUJM" localSheetId="8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UJM" localSheetId="11" hidden="1">{#N/A,#N/A,FALSE,"IPEC Stair Step";#N/A,#N/A,FALSE,"Overview";#N/A,#N/A,FALSE,"Supporting Explanations"}</definedName>
    <definedName name="YYUJM" localSheetId="5" hidden="1">{#N/A,#N/A,FALSE,"IPEC Stair Step";#N/A,#N/A,FALSE,"Overview";#N/A,#N/A,FALSE,"Supporting Explanations"}</definedName>
    <definedName name="YYUJM" localSheetId="7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yyyyyyyyy" localSheetId="11" hidden="1">{"RES-2002",#N/A,FALSE,"BL2000";"A1-2002",#N/A,FALSE,"BL2000";"A2-2002",#N/A,FALSE,"BL2000"}</definedName>
    <definedName name="yyyyyyyyyyyyy" hidden="1">{"RES-2002",#N/A,FALSE,"BL2000";"A1-2002",#N/A,FALSE,"BL2000";"A2-2002",#N/A,FALSE,"BL2000"}</definedName>
    <definedName name="ｙｙｙｙｙｙｙｙｙｙｙｙｙｙｙ" localSheetId="11" hidden="1">#REF!</definedName>
    <definedName name="ｙｙｙｙｙｙｙｙｙｙｙｙｙｙｙ" hidden="1">#REF!</definedName>
    <definedName name="ｙｙｙｙｙｙｙｙｙｙｙｙｙｙｙｙｙｙｙ" localSheetId="2">BlankMacro1</definedName>
    <definedName name="ｙｙｙｙｙｙｙｙｙｙｙｙｙｙｙｙｙｙｙ" localSheetId="9">BlankMacro1</definedName>
    <definedName name="ｙｙｙｙｙｙｙｙｙｙｙｙｙｙｙｙｙｙｙ" localSheetId="11">BlankMacro1</definedName>
    <definedName name="ｙｙｙｙｙｙｙｙｙｙｙｙｙｙｙｙｙｙｙ" localSheetId="5">BlankMacro1</definedName>
    <definedName name="ｙｙｙｙｙｙｙｙｙｙｙｙｙｙｙｙｙｙｙ" localSheetId="7">BlankMacro1</definedName>
    <definedName name="ｙｙｙｙｙｙｙｙｙｙｙｙｙｙｙｙｙｙｙ">BlankMacro1</definedName>
    <definedName name="yyyyyyyyyyyyyyyyyyyyyy" localSheetId="1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yyyyyyyyyyyyyyyyyyyyyy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yyyyyyyyyyyyyyyyyyyyyyy" localSheetId="11" hidden="1">#REF!</definedName>
    <definedName name="yyyyyyyyyyyyyyyyyyyyyyy" hidden="1">#REF!</definedName>
    <definedName name="ｙｙｙｙｙｙｙｙｙｙｙｙｙｙｙｙｙｙｙｙｙｙｙｙ" localSheetId="1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ｙｙｙｙｙｙｙｙｙｙｙｙｙｙｙｙｙｙｙｙｙｙｙｙ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yyyyyyyyyyyyyyyyyyyyyyyyy" localSheetId="2">BlankMacro1</definedName>
    <definedName name="yyyyyyyyyyyyyyyyyyyyyyyyy" localSheetId="9">BlankMacro1</definedName>
    <definedName name="yyyyyyyyyyyyyyyyyyyyyyyyy" localSheetId="11">BlankMacro1</definedName>
    <definedName name="yyyyyyyyyyyyyyyyyyyyyyyyy" localSheetId="5">BlankMacro1</definedName>
    <definedName name="yyyyyyyyyyyyyyyyyyyyyyyyy" localSheetId="7">BlankMacro1</definedName>
    <definedName name="yyyyyyyyyyyyyyyyyyyyyyyyy">BlankMacro1</definedName>
    <definedName name="yyyyyyyyyyyyyyyyyyyyyyyyyy" localSheetId="11" hidden="1">{#N/A,#N/A,FALSE,"IPEC Stair Step";#N/A,#N/A,FALSE,"Overview";#N/A,#N/A,FALSE,"Supporting Explanations"}</definedName>
    <definedName name="yyyyyyyyyyyyyyyyyyyyyyyyyy" hidden="1">{#N/A,#N/A,FALSE,"IPEC Stair Step";#N/A,#N/A,FALSE,"Overview";#N/A,#N/A,FALSE,"Supporting Explanations"}</definedName>
    <definedName name="Z">#N/A</definedName>
    <definedName name="ｚ" hidden="1">{"INCPRE2000",#N/A,FALSE,"BL2000"}</definedName>
    <definedName name="Z\">#REF!</definedName>
    <definedName name="Z_0C8F49D4_BA77_11D6_93F5_0080C8F8896A_.wvu.Cols" localSheetId="11" hidden="1">#REF!,#REF!,#REF!,#REF!</definedName>
    <definedName name="Z_0C8F49D4_BA77_11D6_93F5_0080C8F8896A_.wvu.Cols" hidden="1">#REF!,#REF!,#REF!,#REF!</definedName>
    <definedName name="Z_0C8F49D4_BA77_11D6_93F5_0080C8F8896A_.wvu.FilterData" localSheetId="11" hidden="1">#REF!</definedName>
    <definedName name="Z_0C8F49D4_BA77_11D6_93F5_0080C8F8896A_.wvu.FilterData" hidden="1">#REF!</definedName>
    <definedName name="Z_0C8F49D4_BA77_11D6_93F5_0080C8F8896A_.wvu.PrintArea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localSheetId="11" hidden="1">#REF!,#REF!,#REF!,#REF!</definedName>
    <definedName name="Z_58E4B860_BA76_11D6_93D4_0080C890D38D_.wvu.Cols" hidden="1">#REF!,#REF!,#REF!,#REF!</definedName>
    <definedName name="Z_58E4B860_BA76_11D6_93D4_0080C890D38D_.wvu.FilterData" localSheetId="11" hidden="1">#REF!</definedName>
    <definedName name="Z_58E4B860_BA76_11D6_93D4_0080C890D38D_.wvu.FilterData" hidden="1">#REF!</definedName>
    <definedName name="Z_58E4B860_BA76_11D6_93D4_0080C890D38D_.wvu.PrintArea" hidden="1">#REF!</definedName>
    <definedName name="Z_58E4B860_BA76_11D6_93D4_0080C890D38D_.wvu.PrintTitles" hidden="1">#REF!</definedName>
    <definedName name="Z_681D52F8_2912_11D5_BF7F_0050BA340AE7_.wvu.FilterData" hidden="1">#REF!</definedName>
    <definedName name="Z_6993EFB0_1B89_4ECB_AA37_844F342C516A_.wvu.FilterData" hidden="1">#N/A</definedName>
    <definedName name="Z_818A8381_BA8A_11D6_93D3_0080C890D199_.wvu.Cols" localSheetId="11" hidden="1">#REF!,#REF!,#REF!,#REF!</definedName>
    <definedName name="Z_818A8381_BA8A_11D6_93D3_0080C890D199_.wvu.Cols" hidden="1">#REF!,#REF!,#REF!,#REF!</definedName>
    <definedName name="Z_818A8381_BA8A_11D6_93D3_0080C890D199_.wvu.FilterData" localSheetId="11" hidden="1">#REF!</definedName>
    <definedName name="Z_818A8381_BA8A_11D6_93D3_0080C890D199_.wvu.FilterData" hidden="1">#REF!</definedName>
    <definedName name="Z_818A8381_BA8A_11D6_93D3_0080C890D199_.wvu.PrintArea" hidden="1">#REF!</definedName>
    <definedName name="Z_818A8381_BA8A_11D6_93D3_0080C890D199_.wvu.PrintTitles" hidden="1">#REF!</definedName>
    <definedName name="Z_89D45E9A_0C0E_4B54_A903_21CD7105ECE1_.wvu.Cols" localSheetId="11" hidden="1">#REF!,#REF!,#REF!,#REF!</definedName>
    <definedName name="Z_89D45E9A_0C0E_4B54_A903_21CD7105ECE1_.wvu.Cols" hidden="1">#REF!,#REF!,#REF!,#REF!</definedName>
    <definedName name="Z_89D45E9A_0C0E_4B54_A903_21CD7105ECE1_.wvu.FilterData" localSheetId="11" hidden="1">#REF!</definedName>
    <definedName name="Z_89D45E9A_0C0E_4B54_A903_21CD7105ECE1_.wvu.FilterData" hidden="1">#REF!</definedName>
    <definedName name="Z_89D45E9A_0C0E_4B54_A903_21CD7105ECE1_.wvu.PrintArea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localSheetId="11" hidden="1">#REF!,#REF!,#REF!,#REF!</definedName>
    <definedName name="Z_91182F00_B4E5_11D6_93D3_0080C890F653_.wvu.Cols" hidden="1">#REF!,#REF!,#REF!,#REF!</definedName>
    <definedName name="Z_91182F00_B4E5_11D6_93D3_0080C890F653_.wvu.FilterData" localSheetId="11" hidden="1">#REF!</definedName>
    <definedName name="Z_91182F00_B4E5_11D6_93D3_0080C890F653_.wvu.FilterData" hidden="1">#REF!</definedName>
    <definedName name="Z_91182F00_B4E5_11D6_93D3_0080C890F653_.wvu.PrintArea" hidden="1">#REF!</definedName>
    <definedName name="Z_91182F00_B4E5_11D6_93D3_0080C890F653_.wvu.PrintTitles" hidden="1">#REF!</definedName>
    <definedName name="Z_98054E00_B9D7_11D6_93D5_0080C8495E86_.wvu.Cols" localSheetId="11" hidden="1">#REF!,#REF!,#REF!,#REF!</definedName>
    <definedName name="Z_98054E00_B9D7_11D6_93D5_0080C8495E86_.wvu.Cols" hidden="1">#REF!,#REF!,#REF!,#REF!</definedName>
    <definedName name="Z_98054E00_B9D7_11D6_93D5_0080C8495E86_.wvu.FilterData" localSheetId="11" hidden="1">#REF!</definedName>
    <definedName name="Z_98054E00_B9D7_11D6_93D5_0080C8495E86_.wvu.FilterData" hidden="1">#REF!</definedName>
    <definedName name="Z_98054E00_B9D7_11D6_93D5_0080C8495E86_.wvu.PrintArea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localSheetId="11" hidden="1">#REF!,#REF!,#REF!,#REF!</definedName>
    <definedName name="Z_9A837F92_3F1E_4724_9703_5D2BE239D9C3_.wvu.Cols" hidden="1">#REF!,#REF!,#REF!,#REF!</definedName>
    <definedName name="Z_9A837F92_3F1E_4724_9703_5D2BE239D9C3_.wvu.FilterData" localSheetId="11" hidden="1">#REF!</definedName>
    <definedName name="Z_9A837F92_3F1E_4724_9703_5D2BE239D9C3_.wvu.FilterData" hidden="1">#REF!</definedName>
    <definedName name="Z_9A837F92_3F1E_4724_9703_5D2BE239D9C3_.wvu.PrintArea" hidden="1">#REF!</definedName>
    <definedName name="Z_9A837F92_3F1E_4724_9703_5D2BE239D9C3_.wvu.PrintTitles" hidden="1">#REF!</definedName>
    <definedName name="Z_B17CD5F6_2918_11D5_8E19_0010B554642E_.wvu.Col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C6D3C280_B5D0_11D6_8B44_0000E21AC5F0_.wvu.Cols" localSheetId="11" hidden="1">#REF!,#REF!,#REF!,#REF!</definedName>
    <definedName name="Z_C6D3C280_B5D0_11D6_8B44_0000E21AC5F0_.wvu.Cols" hidden="1">#REF!,#REF!,#REF!,#REF!</definedName>
    <definedName name="Z_C6D3C280_B5D0_11D6_8B44_0000E21AC5F0_.wvu.FilterData" localSheetId="11" hidden="1">#REF!</definedName>
    <definedName name="Z_C6D3C280_B5D0_11D6_8B44_0000E21AC5F0_.wvu.FilterData" hidden="1">#REF!</definedName>
    <definedName name="Z_C6D3C280_B5D0_11D6_8B44_0000E21AC5F0_.wvu.PrintArea" hidden="1">#REF!</definedName>
    <definedName name="Z_C6D3C280_B5D0_11D6_8B44_0000E21AC5F0_.wvu.PrintTitles" hidden="1">#REF!</definedName>
    <definedName name="Z_C75C2920_B41F_11D6_ADAB_0060949B36D7_.wvu.Cols" localSheetId="11" hidden="1">#REF!,#REF!,#REF!,#REF!</definedName>
    <definedName name="Z_C75C2920_B41F_11D6_ADAB_0060949B36D7_.wvu.Cols" hidden="1">#REF!,#REF!,#REF!,#REF!</definedName>
    <definedName name="Z_C75C2920_B41F_11D6_ADAB_0060949B36D7_.wvu.PrintArea" localSheetId="11" hidden="1">#REF!</definedName>
    <definedName name="Z_C75C2920_B41F_11D6_ADAB_0060949B36D7_.wvu.PrintArea" hidden="1">#REF!</definedName>
    <definedName name="Z_C75C2920_B41F_11D6_ADAB_0060949B36D7_.wvu.PrintTitles" hidden="1">#REF!</definedName>
    <definedName name="Z_CAR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localSheetId="11" hidden="1">#REF!,#REF!,#REF!,#REF!</definedName>
    <definedName name="Z_E3EDE140_BAAB_11D6_93D3_0080C890D1E7_.wvu.Cols" hidden="1">#REF!,#REF!,#REF!,#REF!</definedName>
    <definedName name="Z_E3EDE140_BAAB_11D6_93D3_0080C890D1E7_.wvu.FilterData" localSheetId="11" hidden="1">#REF!</definedName>
    <definedName name="Z_E3EDE140_BAAB_11D6_93D3_0080C890D1E7_.wvu.FilterData" hidden="1">#REF!</definedName>
    <definedName name="Z_E3EDE140_BAAB_11D6_93D3_0080C890D1E7_.wvu.PrintArea" hidden="1">#REF!</definedName>
    <definedName name="Z_E3EDE140_BAAB_11D6_93D3_0080C890D1E7_.wvu.PrintTitles" hidden="1">#REF!</definedName>
    <definedName name="Z_E8A956C0_A9F2_11D6_93D3_0080C890E643_.wvu.Cols" localSheetId="11" hidden="1">#REF!,#REF!,#REF!,#REF!</definedName>
    <definedName name="Z_E8A956C0_A9F2_11D6_93D3_0080C890E643_.wvu.Cols" hidden="1">#REF!,#REF!,#REF!,#REF!</definedName>
    <definedName name="Z_E8A956C0_A9F2_11D6_93D3_0080C890E643_.wvu.FilterData" localSheetId="11" hidden="1">#REF!</definedName>
    <definedName name="Z_E8A956C0_A9F2_11D6_93D3_0080C890E643_.wvu.FilterData" hidden="1">#REF!</definedName>
    <definedName name="Z_E8A956C0_A9F2_11D6_93D3_0080C890E643_.wvu.PrintArea" hidden="1">#REF!</definedName>
    <definedName name="Z_E8A956C0_A9F2_11D6_93D3_0080C890E643_.wvu.PrintTitles" hidden="1">#REF!</definedName>
    <definedName name="Z_EB288840_B9F0_11D6_93D4_0080C890D982_.wvu.Cols" localSheetId="11" hidden="1">#REF!,#REF!,#REF!,#REF!</definedName>
    <definedName name="Z_EB288840_B9F0_11D6_93D4_0080C890D982_.wvu.Cols" hidden="1">#REF!,#REF!,#REF!,#REF!</definedName>
    <definedName name="Z_EB288840_B9F0_11D6_93D4_0080C890D982_.wvu.FilterData" localSheetId="11" hidden="1">#REF!</definedName>
    <definedName name="Z_EB288840_B9F0_11D6_93D4_0080C890D982_.wvu.FilterData" hidden="1">#REF!</definedName>
    <definedName name="Z_EB288840_B9F0_11D6_93D4_0080C890D982_.wvu.PrintArea" hidden="1">#REF!</definedName>
    <definedName name="Z_EB288840_B9F0_11D6_93D4_0080C890D982_.wvu.PrintTitles" hidden="1">#REF!</definedName>
    <definedName name="ZENB15">#REF!</definedName>
    <definedName name="ZERT" localSheetId="3" hidden="1">{#N/A,#N/A,FALSE,"IPEC Stair Step";#N/A,#N/A,FALSE,"Overview";#N/A,#N/A,FALSE,"Supporting Explanations"}</definedName>
    <definedName name="ZERT" localSheetId="8" hidden="1">{#N/A,#N/A,FALSE,"IPEC Stair Step";#N/A,#N/A,FALSE,"Overview";#N/A,#N/A,FALSE,"Supporting Explanations"}</definedName>
    <definedName name="ZERT" localSheetId="0" hidden="1">{#N/A,#N/A,FALSE,"IPEC Stair Step";#N/A,#N/A,FALSE,"Overview";#N/A,#N/A,FALSE,"Supporting Explanations"}</definedName>
    <definedName name="ZERT" localSheetId="11" hidden="1">{#N/A,#N/A,FALSE,"IPEC Stair Step";#N/A,#N/A,FALSE,"Overview";#N/A,#N/A,FALSE,"Supporting Explanations"}</definedName>
    <definedName name="ZERT" localSheetId="5" hidden="1">{#N/A,#N/A,FALSE,"IPEC Stair Step";#N/A,#N/A,FALSE,"Overview";#N/A,#N/A,FALSE,"Supporting Explanations"}</definedName>
    <definedName name="ZERT" localSheetId="7" hidden="1">{#N/A,#N/A,FALSE,"IPEC Stair Step";#N/A,#N/A,FALSE,"Overview";#N/A,#N/A,FALSE,"Supporting Explanations"}</definedName>
    <definedName name="ZERT" localSheetId="1" hidden="1">{#N/A,#N/A,FALSE,"IPEC Stair Step";#N/A,#N/A,FALSE,"Overview";#N/A,#N/A,FALSE,"Supporting Explanations"}</definedName>
    <definedName name="ZERT" hidden="1">{#N/A,#N/A,FALSE,"IPEC Stair Step";#N/A,#N/A,FALSE,"Overview";#N/A,#N/A,FALSE,"Supporting Explanations"}</definedName>
    <definedName name="zerzer">#N/A</definedName>
    <definedName name="zerzerazer">#N/A</definedName>
    <definedName name="ZHEJ1">#REF!+#REF!+#REF!+#REF!+#REF!+#REF!</definedName>
    <definedName name="ZHEJ2">#REF!+#REF!+#REF!+#REF!+#REF!+#REF!</definedName>
    <definedName name="ZHEJ3">#REF!+#REF!+#REF!+#REF!+#REF!+#REF!</definedName>
    <definedName name="ZIPCODE" hidden="1">{"SUM GER",#N/A,FALSE,"SUM GER";"SUM FRA",#N/A,FALSE,"SUM FRA";"SUM ITA",#N/A,FALSE,"SUM ITA";"SUM SPA",#N/A,FALSE,"SUM SPA";"SUM EGB",#N/A,FALSE,"SUM EGB";"SUM IND",#N/A,FALSE,"SUM IND"}</definedName>
    <definedName name="zjgz1">#REF!</definedName>
    <definedName name="zjgz2">#REF!</definedName>
    <definedName name="zjgz3">#REF!</definedName>
    <definedName name="zlbzf1">#REF!</definedName>
    <definedName name="zlbzf2">#REF!</definedName>
    <definedName name="zlbzf3">#REF!</definedName>
    <definedName name="ZRMC" hidden="1">{"Ana1",#N/A,FALSE,"AnalisisA";"Ana2",#N/A,FALSE,"AnalisisA";"Ana3",#N/A,FALSE,"AnalisisA"}</definedName>
    <definedName name="zsaa" hidden="1">{#N/A,#N/A,FALSE,"신규dep";#N/A,#N/A,FALSE,"신규dep-금형상각후";#N/A,#N/A,FALSE,"신규dep-연구비상각후";#N/A,#N/A,FALSE,"신규dep-기계,공구상각후"}</definedName>
    <definedName name="ZUL1">#REF!+#REF!+#REF!+#REF!+#REF!+#REF!</definedName>
    <definedName name="ZUL2">#REF!+#REF!+#REF!+#REF!+#REF!+#REF!</definedName>
    <definedName name="ZUL3">#REF!+#REF!+#REF!+#REF!+#REF!+#REF!</definedName>
    <definedName name="zx" hidden="1">{"RES-2002",#N/A,FALSE,"BL2000";"A1-2002",#N/A,FALSE,"BL2000";"A2-2002",#N/A,FALSE,"BL2000"}</definedName>
    <definedName name="ZZ">#REF!</definedName>
    <definedName name="ＺＺ">#REF!</definedName>
    <definedName name="zzjgz1">#REF!</definedName>
    <definedName name="zzjgz2">#REF!</definedName>
    <definedName name="zzjgz3">#REF!</definedName>
    <definedName name="zzz" localSheetId="11" hidden="1">{#N/A,#N/A,FALSE,"FG";#N/A,#N/A,FALSE,"PU";#N/A,#N/A,FALSE,"TT";#N/A,#N/A,FALSE,"TC";#N/A,#N/A,FALSE,"H";#N/A,#N/A,FALSE,"M2";#N/A,#N/A,FALSE,"M1";#N/A,#N/A,FALSE,"B"}</definedName>
    <definedName name="zzz" hidden="1">{#N/A,#N/A,FALSE,"FG";#N/A,#N/A,FALSE,"PU";#N/A,#N/A,FALSE,"TT";#N/A,#N/A,FALSE,"TC";#N/A,#N/A,FALSE,"H";#N/A,#N/A,FALSE,"M2";#N/A,#N/A,FALSE,"M1";#N/A,#N/A,FALSE,"B"}</definedName>
    <definedName name="ＺＺＺ" localSheetId="3" hidden="1">{#N/A,#N/A,FALSE,"IPEC Stair Step";#N/A,#N/A,FALSE,"Overview";#N/A,#N/A,FALSE,"Supporting Explanations"}</definedName>
    <definedName name="ＺＺＺ" localSheetId="8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ＺＺＺ" localSheetId="5" hidden="1">{#N/A,#N/A,FALSE,"IPEC Stair Step";#N/A,#N/A,FALSE,"Overview";#N/A,#N/A,FALSE,"Supporting Explanations"}</definedName>
    <definedName name="ＺＺＺ" localSheetId="7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localSheetId="3" hidden="1">{#N/A,#N/A,FALSE,"IPEC Stair Step";#N/A,#N/A,FALSE,"Overview";#N/A,#N/A,FALSE,"Supporting Explanations"}</definedName>
    <definedName name="ZZZ1" localSheetId="8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ZZZ1" localSheetId="11" hidden="1">{#N/A,#N/A,FALSE,"IPEC Stair Step";#N/A,#N/A,FALSE,"Overview";#N/A,#N/A,FALSE,"Supporting Explanations"}</definedName>
    <definedName name="ZZZ1" localSheetId="5" hidden="1">{#N/A,#N/A,FALSE,"IPEC Stair Step";#N/A,#N/A,FALSE,"Overview";#N/A,#N/A,FALSE,"Supporting Explanations"}</definedName>
    <definedName name="ZZZ1" localSheetId="7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ZZZZ">#N/A</definedName>
    <definedName name="ｚｚｚｚ" localSheetId="3" hidden="1">{#N/A,#N/A,FALSE,"IPEC Stair Step";#N/A,#N/A,FALSE,"Overview";#N/A,#N/A,FALSE,"Supporting Explanations"}</definedName>
    <definedName name="ｚｚｚｚ" localSheetId="8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ｚｚｚｚ" localSheetId="11" hidden="1">{#N/A,#N/A,FALSE,"IPEC Stair Step";#N/A,#N/A,FALSE,"Overview";#N/A,#N/A,FALSE,"Supporting Explanations"}</definedName>
    <definedName name="ｚｚｚｚ" localSheetId="5" hidden="1">{#N/A,#N/A,FALSE,"IPEC Stair Step";#N/A,#N/A,FALSE,"Overview";#N/A,#N/A,FALSE,"Supporting Explanations"}</definedName>
    <definedName name="ｚｚｚｚ" localSheetId="7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ｚｚｚｚｚｚ">#N/A</definedName>
    <definedName name="ZZZZZZZ" localSheetId="11" hidden="1">{"RES-2002",#N/A,FALSE,"BL2000";"A1-2002",#N/A,FALSE,"BL2000";"A2-2002",#N/A,FALSE,"BL2000"}</definedName>
    <definedName name="ZZZZZZZ" hidden="1">{"RES-2002",#N/A,FALSE,"BL2000";"A1-2002",#N/A,FALSE,"BL2000";"A2-2002",#N/A,FALSE,"BL2000"}</definedName>
    <definedName name="ｚｚｚｚｚｚｚｚ">#N/A</definedName>
    <definedName name="ｚｚｚｚｚｚｚｚｚｚ">#N/A</definedName>
    <definedName name="zzzzzzzzzzzz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zzzzzzzzzzzz" hidden="1">{"BL2000",#N/A,FALSE,"BL2000";"PL2000",#N/A,FALSE,"BL2000";"PT2000",#N/A,FALSE,"BL2000";"INCPRE2000",#N/A,FALSE,"BL2000";"COMNUS2000",#N/A,FALSE,"BL2000";"COMJPN2000",#N/A,FALSE,"BL2000";"B10-2000",#N/A,FALSE,"BL2000"}</definedName>
    <definedName name="zzzzzzzzzzzz_1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zzzzzzzzzzzz_1" hidden="1">{"BL2000",#N/A,FALSE,"BL2000";"PL2000",#N/A,FALSE,"BL2000";"PT2000",#N/A,FALSE,"BL2000";"INCPRE2000",#N/A,FALSE,"BL2000";"COMNUS2000",#N/A,FALSE,"BL2000";"COMJPN2000",#N/A,FALSE,"BL2000";"B10-2000",#N/A,FALSE,"BL2000"}</definedName>
    <definedName name="zzzzzzzzzzzz_2" localSheetId="11" hidden="1">{"BL2000",#N/A,FALSE,"BL2000";"PL2000",#N/A,FALSE,"BL2000";"PT2000",#N/A,FALSE,"BL2000";"INCPRE2000",#N/A,FALSE,"BL2000";"COMNUS2000",#N/A,FALSE,"BL2000";"COMJPN2000",#N/A,FALSE,"BL2000";"B10-2000",#N/A,FALSE,"BL2000"}</definedName>
    <definedName name="zzzzzzzzzzzz_2" hidden="1">{"BL2000",#N/A,FALSE,"BL2000";"PL2000",#N/A,FALSE,"BL2000";"PT2000",#N/A,FALSE,"BL2000";"INCPRE2000",#N/A,FALSE,"BL2000";"COMNUS2000",#N/A,FALSE,"BL2000";"COMJPN2000",#N/A,FALSE,"BL2000";"B10-2000",#N/A,FALSE,"BL2000"}</definedName>
    <definedName name="zzzzzzzzzzzzzzzz" localSheetId="11" hidden="1">{"page-1",#N/A,FALSE,"Monthly revision to BOD";"page-2",#N/A,FALSE,"Monthly revision to BOD";"page-3",#N/A,FALSE,"Monthly revision to BOD";"page-4",#N/A,FALSE,"Monthly revision to BOD"}</definedName>
    <definedName name="zzzzzzzzzzzzzzzz" hidden="1">{"page-1",#N/A,FALSE,"Monthly revision to BOD";"page-2",#N/A,FALSE,"Monthly revision to BOD";"page-3",#N/A,FALSE,"Monthly revision to BOD";"page-4",#N/A,FALSE,"Monthly revision to BOD"}</definedName>
    <definedName name="zzzzzzzzzzzzzzzz_1" localSheetId="11" hidden="1">{"page-1",#N/A,FALSE,"Monthly revision to BOD";"page-2",#N/A,FALSE,"Monthly revision to BOD";"page-3",#N/A,FALSE,"Monthly revision to BOD";"page-4",#N/A,FALSE,"Monthly revision to BOD"}</definedName>
    <definedName name="zzzzzzzzzzzzzzzz_1" hidden="1">{"page-1",#N/A,FALSE,"Monthly revision to BOD";"page-2",#N/A,FALSE,"Monthly revision to BOD";"page-3",#N/A,FALSE,"Monthly revision to BOD";"page-4",#N/A,FALSE,"Monthly revision to BOD"}</definedName>
    <definedName name="zzzzzzzzzzzzzzzz_2" localSheetId="11" hidden="1">{"page-1",#N/A,FALSE,"Monthly revision to BOD";"page-2",#N/A,FALSE,"Monthly revision to BOD";"page-3",#N/A,FALSE,"Monthly revision to BOD";"page-4",#N/A,FALSE,"Monthly revision to BOD"}</definedName>
    <definedName name="zzzzzzzzzzzzzzzz_2" hidden="1">{"page-1",#N/A,FALSE,"Monthly revision to BOD";"page-2",#N/A,FALSE,"Monthly revision to BOD";"page-3",#N/A,FALSE,"Monthly revision to BOD";"page-4",#N/A,FALSE,"Monthly revision to BOD"}</definedName>
    <definedName name="あ" localSheetId="11" hidden="1">#N/A</definedName>
    <definedName name="あ" hidden="1">{"RES-2001",#N/A,FALSE,"BL2000";"A1-2001",#N/A,FALSE,"BL2000";"A2-2001",#N/A,FALSE,"BL2000"}</definedName>
    <definedName name="あ１" localSheetId="11">#REF!</definedName>
    <definedName name="あ１">#REF!</definedName>
    <definedName name="あ2" hidden="1">{"'焼型仕様書'!$A$1:$S$56"}</definedName>
    <definedName name="あa1">#REF!</definedName>
    <definedName name="あＱＷさせＲ" localSheetId="3" hidden="1">{#N/A,#N/A,FALSE,"IPEC Stair Step";#N/A,#N/A,FALSE,"Overview";#N/A,#N/A,FALSE,"Supporting Explanations"}</definedName>
    <definedName name="あＱＷさせＲ" localSheetId="8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ＱＷさせＲ" localSheetId="11" hidden="1">{#N/A,#N/A,FALSE,"IPEC Stair Step";#N/A,#N/A,FALSE,"Overview";#N/A,#N/A,FALSE,"Supporting Explanations"}</definedName>
    <definedName name="あＱＷさせＲ" localSheetId="5" hidden="1">{#N/A,#N/A,FALSE,"IPEC Stair Step";#N/A,#N/A,FALSE,"Overview";#N/A,#N/A,FALSE,"Supporting Explanations"}</definedName>
    <definedName name="あＱＷさせＲ" localSheetId="7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localSheetId="3" hidden="1">{#N/A,#N/A,FALSE,"IPEC Stair Step";#N/A,#N/A,FALSE,"Overview";#N/A,#N/A,FALSE,"Supporting Explanations"}</definedName>
    <definedName name="あＳとくあ" localSheetId="8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Ｓとくあ" localSheetId="11" hidden="1">{#N/A,#N/A,FALSE,"IPEC Stair Step";#N/A,#N/A,FALSE,"Overview";#N/A,#N/A,FALSE,"Supporting Explanations"}</definedName>
    <definedName name="あＳとくあ" localSheetId="5" hidden="1">{#N/A,#N/A,FALSE,"IPEC Stair Step";#N/A,#N/A,FALSE,"Overview";#N/A,#N/A,FALSE,"Supporting Explanations"}</definedName>
    <definedName name="あＳとくあ" localSheetId="7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ｱｱ" localSheetId="9">#REF!</definedName>
    <definedName name="ｱｱ">#REF!</definedName>
    <definedName name="ああ" localSheetId="3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ああ" localSheetId="8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ああ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ああ" localSheetId="1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ああ" localSheetId="5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ああ" localSheetId="7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ああ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ああ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ああｒが" hidden="1">{"RES-2002",#N/A,FALSE,"BL2000";"A1-2002",#N/A,FALSE,"BL2000";"A2-2002",#N/A,FALSE,"BL2000"}</definedName>
    <definedName name="ｱｱｱ" localSheetId="9">#REF!</definedName>
    <definedName name="ｱｱｱ">#REF!</definedName>
    <definedName name="あああ" localSheetId="3" hidden="1">{"SEPTEMBER PRINT",#N/A,FALSE,"INV_BKDN";"SEPTEMBER PRINT",#N/A,FALSE,"INV_BKDN"}</definedName>
    <definedName name="あああ" localSheetId="8" hidden="1">{"SEPTEMBER PRINT",#N/A,FALSE,"INV_BKDN";"SEPTEMBER PRINT",#N/A,FALSE,"INV_BKDN"}</definedName>
    <definedName name="あああ" localSheetId="0" hidden="1">{"SEPTEMBER PRINT",#N/A,FALSE,"INV_BKDN";"SEPTEMBER PRINT",#N/A,FALSE,"INV_BKDN"}</definedName>
    <definedName name="あああ" localSheetId="11" hidden="1">{"SEPTEMBER PRINT",#N/A,FALSE,"INV_BKDN";"SEPTEMBER PRINT",#N/A,FALSE,"INV_BKDN"}</definedName>
    <definedName name="あああ" localSheetId="5" hidden="1">{"SEPTEMBER PRINT",#N/A,FALSE,"INV_BKDN";"SEPTEMBER PRINT",#N/A,FALSE,"INV_BKDN"}</definedName>
    <definedName name="あああ" localSheetId="7" hidden="1">{"SEPTEMBER PRINT",#N/A,FALSE,"INV_BKDN";"SEPTEMBER PRINT",#N/A,FALSE,"INV_BKDN"}</definedName>
    <definedName name="あああ" localSheetId="1" hidden="1">{"SEPTEMBER PRINT",#N/A,FALSE,"INV_BKDN";"SEPTEMBER PRINT",#N/A,FALSE,"INV_BKDN"}</definedName>
    <definedName name="あああ" hidden="1">{"SEPTEMBER PRINT",#N/A,FALSE,"INV_BKDN";"SEPTEMBER PRINT",#N/A,FALSE,"INV_BKDN"}</definedName>
    <definedName name="ああああ" localSheetId="11" hidden="1">#REF!</definedName>
    <definedName name="ああああ" hidden="1">#REF!</definedName>
    <definedName name="あああああ" localSheetId="3" hidden="1">{#N/A,#N/A,FALSE,"IPEC Stair Step";#N/A,#N/A,FALSE,"Overview";#N/A,#N/A,FALSE,"Supporting Explanations"}</definedName>
    <definedName name="あああああ" localSheetId="8" hidden="1">{#N/A,#N/A,FALSE,"IPEC Stair Step";#N/A,#N/A,FALSE,"Overview";#N/A,#N/A,FALSE,"Supporting Explanations"}</definedName>
    <definedName name="あああああ" localSheetId="0" hidden="1">{#N/A,#N/A,FALSE,"IPEC Stair Step";#N/A,#N/A,FALSE,"Overview";#N/A,#N/A,FALSE,"Supporting Explanations"}</definedName>
    <definedName name="あああああ" localSheetId="11" hidden="1">{#N/A,#N/A,FALSE,"IPEC Stair Step";#N/A,#N/A,FALSE,"Overview";#N/A,#N/A,FALSE,"Supporting Explanations"}</definedName>
    <definedName name="あああああ" localSheetId="5" hidden="1">{#N/A,#N/A,FALSE,"IPEC Stair Step";#N/A,#N/A,FALSE,"Overview";#N/A,#N/A,FALSE,"Supporting Explanations"}</definedName>
    <definedName name="あああああ" localSheetId="7" hidden="1">{#N/A,#N/A,FALSE,"IPEC Stair Step";#N/A,#N/A,FALSE,"Overview";#N/A,#N/A,FALSE,"Supporting Explanations"}</definedName>
    <definedName name="あああああ" localSheetId="1" hidden="1">{#N/A,#N/A,FALSE,"IPEC Stair Step";#N/A,#N/A,FALSE,"Overview";#N/A,#N/A,FALSE,"Supporting Explanations"}</definedName>
    <definedName name="あああああ" hidden="1">{#N/A,#N/A,FALSE,"IPEC Stair Step";#N/A,#N/A,FALSE,"Overview";#N/A,#N/A,FALSE,"Supporting Explanations"}</definedName>
    <definedName name="ああああああああああああああ">#N/A</definedName>
    <definedName name="アールアクスルモデル">#REF!</definedName>
    <definedName name="アールエイチエスジーエムシー">#REF!</definedName>
    <definedName name="アールエイチエスジーマテリアル">#REF!</definedName>
    <definedName name="アールエフディープラント">#REF!</definedName>
    <definedName name="アールエフディーモデル">#REF!</definedName>
    <definedName name="アールエフディーリージョン">#REF!</definedName>
    <definedName name="アールオプション">#REF!</definedName>
    <definedName name="ｱｲﾃﾑ現状" hidden="1">#REF!</definedName>
    <definedName name="ｱｲﾃﾑ表" hidden="1">#REF!</definedName>
    <definedName name="あだあだ">#N/A</definedName>
    <definedName name="あてた" hidden="1">{"COMNUS2000",#N/A,FALSE,"BL2000"}</definedName>
    <definedName name="い" localSheetId="11">#REF!</definedName>
    <definedName name="い" hidden="1">{"RES-2000",#N/A,FALSE,"BL2000";"A1-2000",#N/A,FALSE,"BL2000";"A2-2000",#N/A,FALSE,"BL2000"}</definedName>
    <definedName name="いい" localSheetId="11">#N/A</definedName>
    <definedName name="いい" hidden="1">{"RES-2002",#N/A,FALSE,"BL2000";"A1-2002",#N/A,FALSE,"BL2000";"A2-2002",#N/A,FALSE,"BL2000"}</definedName>
    <definedName name="イーアールネーム">#REF!</definedName>
    <definedName name="いいい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いいい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いいい_1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いいい_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いいい_2" localSheetId="1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いいい_2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イーシリーズ">#REF!</definedName>
    <definedName name="イーバージョン">#REF!</definedName>
    <definedName name="イーファミリー">#REF!</definedName>
    <definedName name="イープラント">#REF!</definedName>
    <definedName name="イーモデル">#REF!</definedName>
    <definedName name="イーリージョン">#REF!</definedName>
    <definedName name="いさき" hidden="1">{"BL2000",#N/A,FALSE,"BL2000"}</definedName>
    <definedName name="いしそ" hidden="1">{"COMNUS2000",#N/A,FALSE,"BL2000"}</definedName>
    <definedName name="いすと" hidden="1">{"RES-2002",#N/A,FALSE,"BL2000";"A1-2002",#N/A,FALSE,"BL2000";"A2-2002",#N/A,FALSE,"BL2000"}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3" hidden="1">{#N/A,#N/A,FALSE,"IPEC Stair Step";#N/A,#N/A,FALSE,"Overview";#N/A,#N/A,FALSE,"Supporting Explanations"}</definedName>
    <definedName name="いちい" localSheetId="8" hidden="1">{#N/A,#N/A,FALSE,"IPEC Stair Step";#N/A,#N/A,FALSE,"Overview";#N/A,#N/A,FALSE,"Supporting Explanations"}</definedName>
    <definedName name="いちい" localSheetId="0" hidden="1">{#N/A,#N/A,FALSE,"IPEC Stair Step";#N/A,#N/A,FALSE,"Overview";#N/A,#N/A,FALSE,"Supporting Explanations"}</definedName>
    <definedName name="いちい" localSheetId="11" hidden="1">{#N/A,#N/A,FALSE,"IPEC Stair Step";#N/A,#N/A,FALSE,"Overview";#N/A,#N/A,FALSE,"Supporting Explanations"}</definedName>
    <definedName name="いちい" localSheetId="5" hidden="1">{#N/A,#N/A,FALSE,"IPEC Stair Step";#N/A,#N/A,FALSE,"Overview";#N/A,#N/A,FALSE,"Supporting Explanations"}</definedName>
    <definedName name="いちい" localSheetId="7" hidden="1">{#N/A,#N/A,FALSE,"IPEC Stair Step";#N/A,#N/A,FALSE,"Overview";#N/A,#N/A,FALSE,"Supporting Explanations"}</definedName>
    <definedName name="いちい" localSheetId="1" hidden="1">{#N/A,#N/A,FALSE,"IPEC Stair Step";#N/A,#N/A,FALSE,"Overview";#N/A,#N/A,FALSE,"Supporting Explanations"}</definedName>
    <definedName name="いちい" hidden="1">{#N/A,#N/A,FALSE,"IPEC Stair Step";#N/A,#N/A,FALSE,"Overview";#N/A,#N/A,FALSE,"Supporting Explanations"}</definedName>
    <definedName name="ｲﾝｻｲﾄ織込" localSheetId="11" hidden="1">{"RES-2001",#N/A,FALSE,"BL2000";"A1-2001",#N/A,FALSE,"BL2000";"A2-2001",#N/A,FALSE,"BL2000"}</definedName>
    <definedName name="ｲﾝｻｲﾄ織込" hidden="1">{"RES-2001",#N/A,FALSE,"BL2000";"A1-2001",#N/A,FALSE,"BL2000";"A2-2001",#N/A,FALSE,"BL2000"}</definedName>
    <definedName name="いんし" hidden="1">{"RES-2002",#N/A,FALSE,"BL2000";"A1-2002",#N/A,FALSE,"BL2000";"A2-2002",#N/A,FALSE,"BL2000"}</definedName>
    <definedName name="う" localSheetId="11">#REF!</definedName>
    <definedName name="う" hidden="1">{"B10-2000",#N/A,FALSE,"BL2000"}</definedName>
    <definedName name="うう" hidden="1">{"RES-2002",#N/A,FALSE,"BL2000";"A1-2002",#N/A,FALSE,"BL2000";"A2-2002",#N/A,FALSE,"BL2000"}</definedName>
    <definedName name="うううんん" localSheetId="3" hidden="1">{#N/A,#N/A,FALSE,"IPEC Stair Step";#N/A,#N/A,FALSE,"Overview";#N/A,#N/A,FALSE,"Supporting Explanations"}</definedName>
    <definedName name="うううんん" localSheetId="8" hidden="1">{#N/A,#N/A,FALSE,"IPEC Stair Step";#N/A,#N/A,FALSE,"Overview";#N/A,#N/A,FALSE,"Supporting Explanations"}</definedName>
    <definedName name="うううんん" localSheetId="0" hidden="1">{#N/A,#N/A,FALSE,"IPEC Stair Step";#N/A,#N/A,FALSE,"Overview";#N/A,#N/A,FALSE,"Supporting Explanations"}</definedName>
    <definedName name="うううんん" localSheetId="11" hidden="1">{#N/A,#N/A,FALSE,"IPEC Stair Step";#N/A,#N/A,FALSE,"Overview";#N/A,#N/A,FALSE,"Supporting Explanations"}</definedName>
    <definedName name="うううんん" localSheetId="5" hidden="1">{#N/A,#N/A,FALSE,"IPEC Stair Step";#N/A,#N/A,FALSE,"Overview";#N/A,#N/A,FALSE,"Supporting Explanations"}</definedName>
    <definedName name="うううんん" localSheetId="7" hidden="1">{#N/A,#N/A,FALSE,"IPEC Stair Step";#N/A,#N/A,FALSE,"Overview";#N/A,#N/A,FALSE,"Supporting Explanations"}</definedName>
    <definedName name="うううんん" localSheetId="1" hidden="1">{#N/A,#N/A,FALSE,"IPEC Stair Step";#N/A,#N/A,FALSE,"Overview";#N/A,#N/A,FALSE,"Supporting Explanations"}</definedName>
    <definedName name="うううんん" hidden="1">{#N/A,#N/A,FALSE,"IPEC Stair Step";#N/A,#N/A,FALSE,"Overview";#N/A,#N/A,FALSE,"Supporting Explanations"}</definedName>
    <definedName name="うぇｗ" localSheetId="9">#REF!</definedName>
    <definedName name="うぇｗ">#REF!</definedName>
    <definedName name="うぇｗｓ" localSheetId="9">#REF!</definedName>
    <definedName name="うぇｗｓ">#REF!</definedName>
    <definedName name="え" localSheetId="11">#N/A</definedName>
    <definedName name="え" hidden="1">{"RES-2002",#N/A,FALSE,"BL2000";"A1-2002",#N/A,FALSE,"BL2000";"A2-2002",#N/A,FALSE,"BL2000"}</definedName>
    <definedName name="え９６">#REF!</definedName>
    <definedName name="ええ" hidden="1">{"CTO ACUMULADO",#N/A,FALSE,"BASE ANEXOS";"VAR ACUMULADAS",#N/A,FALSE,"BASE ANEXOS"}</definedName>
    <definedName name="えええ" hidden="1">#REF!</definedName>
    <definedName name="ｴﾈﾙｷﾞｰ費" hidden="1">{#N/A,#N/A,FALSE,"IPEC Stair Step";#N/A,#N/A,FALSE,"Overview";#N/A,#N/A,FALSE,"Supporting Explanations"}</definedName>
    <definedName name="エフアクスルモデル">#REF!</definedName>
    <definedName name="エフエフエフアール">#REF!</definedName>
    <definedName name="エフエフディープラント">#REF!</definedName>
    <definedName name="エフエフディーモデル">#REF!</definedName>
    <definedName name="エフエフディーリージョン">#REF!</definedName>
    <definedName name="エフオプション">#REF!</definedName>
    <definedName name="エフケーエヌユーエムシー">#REF!</definedName>
    <definedName name="エフケーエヌユーマテリアル">#REF!</definedName>
    <definedName name="エラー処理">#REF!</definedName>
    <definedName name="えれ">#REF!</definedName>
    <definedName name="えれｒ" localSheetId="9">#REF!</definedName>
    <definedName name="えれｒ">#REF!</definedName>
    <definedName name="ｴﾝｼﾞﾝﾌｨﾙﾀ用" localSheetId="11">#N/A</definedName>
    <definedName name="ｴﾝｼﾞﾝﾌｨﾙﾀ用">#REF!</definedName>
    <definedName name="ｴﾝｼﾞﾝ別台数算出用" localSheetId="11">#N/A</definedName>
    <definedName name="ｴﾝｼﾞﾝ別台数算出用">#REF!</definedName>
    <definedName name="お" localSheetId="11">#REF!</definedName>
    <definedName name="お" hidden="1">{"Ana1",#N/A,FALSE,"AnalisisA";"Ana2",#N/A,FALSE,"AnalisisA";"Ana3",#N/A,FALSE,"AnalisisA"}</definedName>
    <definedName name="おお" hidden="1">{"Ana1",#N/A,FALSE,"AnalisisA";"Ana2",#N/A,FALSE,"AnalisisA";"Ana3",#N/A,FALSE,"AnalisisA"}</definedName>
    <definedName name="オブジェクトの定義" localSheetId="11">#N/A</definedName>
    <definedName name="オブジェクトの定義">#REF!</definedName>
    <definedName name="オワリ" localSheetId="11">#REF!</definedName>
    <definedName name="オワリ">#REF!</definedName>
    <definedName name="か" localSheetId="11" hidden="1">#REF!</definedName>
    <definedName name="か" hidden="1">#REF!</definedName>
    <definedName name="が" hidden="1">{"COMNUS2000",#N/A,FALSE,"BL2000"}</definedName>
    <definedName name="かいす" hidden="1">{"RESUMEN",#N/A,FALSE,"BASE ANEXOS";"ANEXO 1",#N/A,FALSE,"BASE ANEXOS";"ANEXO 2",#N/A,FALSE,"BASE ANEXOS"}</definedName>
    <definedName name="かか" hidden="1">{"AnaM1",#N/A,FALSE,"AnalisisM";"AnaM2",#N/A,FALSE,"AnalisisM";"AnaM3",#N/A,FALSE,"AnalisisM"}</definedName>
    <definedName name="かきは" hidden="1">{"COMNUS2000",#N/A,FALSE,"BL2000"}</definedName>
    <definedName name="かすは" hidden="1">{"B10-2000",#N/A,FALSE,"BL2000"}</definedName>
    <definedName name="カナ置換" localSheetId="11">#REF!</definedName>
    <definedName name="カナ置換">#REF!</definedName>
    <definedName name="カムエムシー">#REF!</definedName>
    <definedName name="カムマテリアル">#REF!</definedName>
    <definedName name="き" localSheetId="11" hidden="1">#REF!</definedName>
    <definedName name="き" hidden="1">#REF!</definedName>
    <definedName name="ぎ" hidden="1">{"CTO ACUMULADO",#N/A,FALSE,"BASE ANEXOS";"VAR ACUMULADAS",#N/A,FALSE,"BASE ANEXOS"}</definedName>
    <definedName name="き1" localSheetId="11">#REF!</definedName>
    <definedName name="き1">#REF!</definedName>
    <definedName name="き2">#REF!</definedName>
    <definedName name="キー01" localSheetId="11">#REF!</definedName>
    <definedName name="キー01">#REF!</definedName>
    <definedName name="キー02" localSheetId="11">#REF!</definedName>
    <definedName name="キー02">#REF!</definedName>
    <definedName name="キー03" localSheetId="11">#REF!</definedName>
    <definedName name="キー03">#REF!</definedName>
    <definedName name="キー04" localSheetId="11">#REF!</definedName>
    <definedName name="キー04">#REF!</definedName>
    <definedName name="キー05" localSheetId="11">#REF!</definedName>
    <definedName name="キー05">#REF!</definedName>
    <definedName name="キー06" localSheetId="11">#REF!</definedName>
    <definedName name="キー06">#REF!</definedName>
    <definedName name="キー07" localSheetId="11">#REF!</definedName>
    <definedName name="キー07">#REF!</definedName>
    <definedName name="キー08" localSheetId="11">#REF!</definedName>
    <definedName name="キー08">#REF!</definedName>
    <definedName name="く" localSheetId="11" hidden="1">#REF!</definedName>
    <definedName name="く" hidden="1">#REF!</definedName>
    <definedName name="ぐ" hidden="1">{"AnaM1",#N/A,FALSE,"AnalisisM";"AnaM2",#N/A,FALSE,"AnalisisM";"AnaM3",#N/A,FALSE,"AnalisisM"}</definedName>
    <definedName name="ｸｧQ" localSheetId="9">#REF!</definedName>
    <definedName name="ｸｧQ">#REF!</definedName>
    <definedName name="くうぇＲＴっゆうい" localSheetId="3" hidden="1">{#N/A,#N/A,FALSE,"IPEC Stair Step";#N/A,#N/A,FALSE,"Overview";#N/A,#N/A,FALSE,"Supporting Explanations"}</definedName>
    <definedName name="くうぇＲＴっゆうい" localSheetId="8" hidden="1">{#N/A,#N/A,FALSE,"IPEC Stair Step";#N/A,#N/A,FALSE,"Overview";#N/A,#N/A,FALSE,"Supporting Explanations"}</definedName>
    <definedName name="くうぇＲＴっゆうい" localSheetId="0" hidden="1">{#N/A,#N/A,FALSE,"IPEC Stair Step";#N/A,#N/A,FALSE,"Overview";#N/A,#N/A,FALSE,"Supporting Explanations"}</definedName>
    <definedName name="くうぇＲＴっゆうい" localSheetId="11" hidden="1">{#N/A,#N/A,FALSE,"IPEC Stair Step";#N/A,#N/A,FALSE,"Overview";#N/A,#N/A,FALSE,"Supporting Explanations"}</definedName>
    <definedName name="くうぇＲＴっゆうい" localSheetId="5" hidden="1">{#N/A,#N/A,FALSE,"IPEC Stair Step";#N/A,#N/A,FALSE,"Overview";#N/A,#N/A,FALSE,"Supporting Explanations"}</definedName>
    <definedName name="くうぇＲＴっゆうい" localSheetId="7" hidden="1">{#N/A,#N/A,FALSE,"IPEC Stair Step";#N/A,#N/A,FALSE,"Overview";#N/A,#N/A,FALSE,"Supporting Explanations"}</definedName>
    <definedName name="くうぇＲＴっゆうい" localSheetId="1" hidden="1">{#N/A,#N/A,FALSE,"IPEC Stair Step";#N/A,#N/A,FALSE,"Overview";#N/A,#N/A,FALSE,"Supporting Explanations"}</definedName>
    <definedName name="くうぇＲＴっゆうい" hidden="1">{#N/A,#N/A,FALSE,"IPEC Stair Step";#N/A,#N/A,FALSE,"Overview";#N/A,#N/A,FALSE,"Supporting Explanations"}</definedName>
    <definedName name="クエリー2">#REF!</definedName>
    <definedName name="グラフ作成ボタン_Click" localSheetId="9">#REF!</definedName>
    <definedName name="グラフ作成ボタン_Click" localSheetId="11">#REF!</definedName>
    <definedName name="グラフ作成ボタン_Click">#REF!</definedName>
    <definedName name="クランクエムシー">#REF!</definedName>
    <definedName name="クランクマテリアル">#REF!</definedName>
    <definedName name="け" localSheetId="11" hidden="1">#REF!</definedName>
    <definedName name="け" hidden="1">#REF!</definedName>
    <definedName name="げ" hidden="1">{"COMJPN2000",#N/A,FALSE,"BL2000"}</definedName>
    <definedName name="こ" localSheetId="11" hidden="1">#REF!</definedName>
    <definedName name="こ" hidden="1">#REF!</definedName>
    <definedName name="ご" hidden="1">{"CTO ACUMULADO",#N/A,FALSE,"BASE ANEXOS";"VAR ACUMULADAS",#N/A,FALSE,"BASE ANEXOS"}</definedName>
    <definedName name="ｺﾋﾟｰA" localSheetId="11">#REF!</definedName>
    <definedName name="ｺﾋﾟｰA">#REF!</definedName>
    <definedName name="ｺﾋﾟｰB" localSheetId="11">#REF!</definedName>
    <definedName name="ｺﾋﾟｰB">#REF!</definedName>
    <definedName name="コンポ一覧表示">#REF!</definedName>
    <definedName name="コンロッドエムシー">#REF!</definedName>
    <definedName name="コンロッドマテリアル">#REF!</definedName>
    <definedName name="さ" localSheetId="11" hidden="1">#REF!</definedName>
    <definedName name="さ" hidden="1">#REF!</definedName>
    <definedName name="ざ" hidden="1">{"SUM GER",#N/A,FALSE,"SUM GER";"SUM FRA",#N/A,FALSE,"SUM FRA";"SUM ITA",#N/A,FALSE,"SUM ITA";"SUM SPA",#N/A,FALSE,"SUM SPA";"SUM EGB",#N/A,FALSE,"SUM EGB";"SUM IND",#N/A,FALSE,"SUM IND"}</definedName>
    <definedName name="さだだだだ">#N/A</definedName>
    <definedName name="サブメニュｰ表示">#REF!</definedName>
    <definedName name="し" localSheetId="11" hidden="1">#REF!</definedName>
    <definedName name="し" hidden="1">#REF!</definedName>
    <definedName name="じ" hidden="1">{"SUM GER",#N/A,FALSE,"SUM GER";"SUM FRA",#N/A,FALSE,"SUM FRA";"SUM ITA",#N/A,FALSE,"SUM ITA";"SUM SPA",#N/A,FALSE,"SUM SPA";"SUM EGB",#N/A,FALSE,"SUM EGB";"SUM IND",#N/A,FALSE,"SUM IND"}</definedName>
    <definedName name="シーエイチエムシー">#REF!</definedName>
    <definedName name="シーエイチマテリアル">#REF!</definedName>
    <definedName name="ジーシリーズ">#REF!</definedName>
    <definedName name="ジータイプ">#REF!</definedName>
    <definedName name="シｰト名LIST">#N/A</definedName>
    <definedName name="ジーバージョン">#REF!</definedName>
    <definedName name="シービーエムシー">#REF!</definedName>
    <definedName name="シービーマテリアル">#REF!</definedName>
    <definedName name="ジープラント">#REF!</definedName>
    <definedName name="ジーモデル">#REF!</definedName>
    <definedName name="ジーリージョン">#REF!</definedName>
    <definedName name="しかく">#REF!</definedName>
    <definedName name="しょげん" hidden="1">#N/A</definedName>
    <definedName name="シリンダー">#REF!</definedName>
    <definedName name="す" localSheetId="11" hidden="1">#REF!</definedName>
    <definedName name="す" hidden="1">#REF!</definedName>
    <definedName name="ず" hidden="1">{"PT2000",#N/A,FALSE,"BL2000"}</definedName>
    <definedName name="すいか" localSheetId="3" hidden="1">{#N/A,#N/A,FALSE,"IPEC Stair Step";#N/A,#N/A,FALSE,"Overview";#N/A,#N/A,FALSE,"Supporting Explanations"}</definedName>
    <definedName name="すいか" localSheetId="8" hidden="1">{#N/A,#N/A,FALSE,"IPEC Stair Step";#N/A,#N/A,FALSE,"Overview";#N/A,#N/A,FALSE,"Supporting Explanations"}</definedName>
    <definedName name="すいか" localSheetId="0" hidden="1">{#N/A,#N/A,FALSE,"IPEC Stair Step";#N/A,#N/A,FALSE,"Overview";#N/A,#N/A,FALSE,"Supporting Explanations"}</definedName>
    <definedName name="すいか" localSheetId="11" hidden="1">{#N/A,#N/A,FALSE,"IPEC Stair Step";#N/A,#N/A,FALSE,"Overview";#N/A,#N/A,FALSE,"Supporting Explanations"}</definedName>
    <definedName name="すいか" localSheetId="5" hidden="1">{#N/A,#N/A,FALSE,"IPEC Stair Step";#N/A,#N/A,FALSE,"Overview";#N/A,#N/A,FALSE,"Supporting Explanations"}</definedName>
    <definedName name="すいか" localSheetId="7" hidden="1">{#N/A,#N/A,FALSE,"IPEC Stair Step";#N/A,#N/A,FALSE,"Overview";#N/A,#N/A,FALSE,"Supporting Explanations"}</definedName>
    <definedName name="すいか" localSheetId="1" hidden="1">{#N/A,#N/A,FALSE,"IPEC Stair Step";#N/A,#N/A,FALSE,"Overview";#N/A,#N/A,FALSE,"Supporting Explanations"}</definedName>
    <definedName name="すいか" hidden="1">{#N/A,#N/A,FALSE,"IPEC Stair Step";#N/A,#N/A,FALSE,"Overview";#N/A,#N/A,FALSE,"Supporting Explanations"}</definedName>
    <definedName name="すかき" hidden="1">{"Ana1",#N/A,FALSE,"AnalisisA";"Ana2",#N/A,FALSE,"AnalisisA";"Ana3",#N/A,FALSE,"AnalisisA"}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ｽｸﾗｯﾌﾟﾘﾀｰﾝ">#N/A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せ" localSheetId="11" hidden="1">#REF!</definedName>
    <definedName name="せ" hidden="1">#REF!</definedName>
    <definedName name="ぜ" hidden="1">{"SUM ALL YR",#N/A,FALSE,"SUM ALL YR";"sum01",#N/A,FALSE,"SUM 01";"sumM2",#N/A,FALSE,"SUM M2";"sum02",#N/A,FALSE,"SUM 02";"sum03",#N/A,FALSE,"SUM 03";"sum04",#N/A,FALSE,"SUM 04";"sum05",#N/A,FALSE,"SUM 05"}</definedName>
    <definedName name="セレクト">"ボタン 22"</definedName>
    <definedName name="そ" localSheetId="11" hidden="1">#REF!</definedName>
    <definedName name="そ" hidden="1">#REF!</definedName>
    <definedName name="ぞ" hidden="1">{"SUM GER",#N/A,FALSE,"SUM GER";"SUM FRA",#N/A,FALSE,"SUM FRA";"SUM ITA",#N/A,FALSE,"SUM ITA";"SUM SPA",#N/A,FALSE,"SUM SPA";"SUM EGB",#N/A,FALSE,"SUM EGB";"SUM IND",#N/A,FALSE,"SUM IND"}</definedName>
    <definedName name="その他増加費用" localSheetId="11">#REF!</definedName>
    <definedName name="その他増加費用">#REF!</definedName>
    <definedName name="た" localSheetId="11" hidden="1">#REF!</definedName>
    <definedName name="た" hidden="1">#REF!</definedName>
    <definedName name="だ" hidden="1">{"SUM GER",#N/A,FALSE,"SUM GER";"SUM FRA",#N/A,FALSE,"SUM FRA";"SUM ITA",#N/A,FALSE,"SUM ITA";"SUM SPA",#N/A,FALSE,"SUM SPA";"SUM EGB",#N/A,FALSE,"SUM EGB";"SUM IND",#N/A,FALSE,"SUM IND"}</definedName>
    <definedName name="たいと" hidden="1">{"CTO ACUMULADO",#N/A,FALSE,"BASE ANEXOS";"VAR ACUMULADAS",#N/A,FALSE,"BASE ANEXOS"}</definedName>
    <definedName name="ﾀｲﾄﾙ" localSheetId="11">#REF!</definedName>
    <definedName name="ﾀｲﾄﾙ">#REF!</definedName>
    <definedName name="たいん" hidden="1">{"PL2000",#N/A,FALSE,"BL2000"}</definedName>
    <definedName name="たかち" hidden="1">{"PT2000",#N/A,FALSE,"BL2000"}</definedName>
    <definedName name="たかと" hidden="1">{"Costo1",#N/A,FALSE,"Costo Estimado";"Costo2",#N/A,FALSE,"Costo Estimado";"Costos3",#N/A,FALSE,"Costo Estimado";"Costo4",#N/A,FALSE,"Costo Estimado"}</definedName>
    <definedName name="たきこ" hidden="1">{"RESUMEN",#N/A,FALSE,"BASE ANEXOS";"ANEXO 1",#N/A,FALSE,"BASE ANEXOS";"ANEXO 2",#N/A,FALSE,"BASE ANEXOS"}</definedName>
    <definedName name="たしひ" hidden="1">{"CTO MES ACTUAL",#N/A,FALSE,"BASE ANEXOS";"VAR MES ACT",#N/A,FALSE,"BASE ANEXOS"}</definedName>
    <definedName name="たすひ" hidden="1">{"HS_USA",#N/A,FALSE,"Base"}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hidden="1">{"COMNUS2000",#N/A,FALSE,"BL2000"}</definedName>
    <definedName name="たちは" hidden="1">{"RES-2002",#N/A,FALSE,"BL2000";"A1-2002",#N/A,FALSE,"BL2000";"A2-2002",#N/A,FALSE,"BL2000"}</definedName>
    <definedName name="たつい" hidden="1">{"COMJPN2000",#N/A,FALSE,"BL2000"}</definedName>
    <definedName name="たつそ" hidden="1">{"Costo1",#N/A,FALSE,"Costo Estimado";"Costo2",#N/A,FALSE,"Costo Estimado";"Costos3",#N/A,FALSE,"Costo Estimado";"Costo4",#N/A,FALSE,"Costo Estimado"}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hidden="1">{"RES-2002",#N/A,FALSE,"BL2000";"A1-2002",#N/A,FALSE,"BL2000";"A2-2002",#N/A,FALSE,"BL2000"}</definedName>
    <definedName name="たてち" hidden="1">{"AnaM1",#N/A,FALSE,"AnalisisM";"AnaM2",#N/A,FALSE,"AnalisisM";"AnaM3",#N/A,FALSE,"AnalisisM"}</definedName>
    <definedName name="たてて" hidden="1">{"COMJPN2000",#N/A,FALSE,"BL2000"}</definedName>
    <definedName name="たとい" hidden="1">{"PL2000",#N/A,FALSE,"BL2000"}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hidden="1">{"HS_USA",#N/A,FALSE,"Base"}</definedName>
    <definedName name="たんと" hidden="1">{"INCPRE2000",#N/A,FALSE,"BL2000"}</definedName>
    <definedName name="ち" localSheetId="11" hidden="1">#REF!</definedName>
    <definedName name="ち" hidden="1">#REF!</definedName>
    <definedName name="ぢ" hidden="1">{"SUM ALL YR",#N/A,FALSE,"SUM ALL YR";"sum01",#N/A,FALSE,"SUM 01";"sumM2",#N/A,FALSE,"SUM M2";"sum02",#N/A,FALSE,"SUM 02";"sum03",#N/A,FALSE,"SUM 03";"sum04",#N/A,FALSE,"SUM 04";"sum05",#N/A,FALSE,"SUM 05"}</definedName>
    <definedName name="チェックシｰト作成" localSheetId="9">#REF!</definedName>
    <definedName name="チェックシｰト作成">#REF!</definedName>
    <definedName name="ちこそ" hidden="1">{"BL2000",#N/A,FALSE,"BL2000"}</definedName>
    <definedName name="ちしと" hidden="1">{"RES-2000",#N/A,FALSE,"BL2000";"A1-2000",#N/A,FALSE,"BL2000";"A2-2000",#N/A,FALSE,"BL2000"}</definedName>
    <definedName name="チャート種類def_スケジュール">#REF!</definedName>
    <definedName name="チャート種類def_マイルストーン">#REF!</definedName>
    <definedName name="チャート種類def_工程文字無">#REF!</definedName>
    <definedName name="チャート種類def_工程用">#REF!</definedName>
    <definedName name="チャート種類def_工程用文字無">#REF!</definedName>
    <definedName name="チャート種類def_工程用無">#REF!</definedName>
    <definedName name="チャート表示設定_イナズマ線表示">#REF!</definedName>
    <definedName name="チャート表示設定_コメント表示">#REF!</definedName>
    <definedName name="チャート表示設定_人月換算">#REF!</definedName>
    <definedName name="チャート表示設定_先行タスク線表示">#REF!</definedName>
    <definedName name="チャート表示設定_実績表示">#REF!</definedName>
    <definedName name="チャート表示設定_工数表示">#REF!</definedName>
    <definedName name="チャート表示設定_状態表示">#REF!</definedName>
    <definedName name="チャート表示設定_現在日">#REF!</definedName>
    <definedName name="チャート表示設定_現在日線表示">#REF!</definedName>
    <definedName name="チャート表示設定_終了日表示">#REF!</definedName>
    <definedName name="チャート表示設定_進捗率表示">#REF!</definedName>
    <definedName name="チャート表示設定_開始日表示">#REF!</definedName>
    <definedName name="チャート設定_ウィンドウ枠固定">#REF!</definedName>
    <definedName name="チャート設定_実績位置">#REF!</definedName>
    <definedName name="チャート設定_線の幅">#REF!</definedName>
    <definedName name="つ" localSheetId="11" hidden="1">#REF!</definedName>
    <definedName name="つ" hidden="1">#REF!</definedName>
    <definedName name="づ" hidden="1">{"RES-2002",#N/A,FALSE,"BL2000";"A1-2002",#N/A,FALSE,"BL2000";"A2-2002",#N/A,FALSE,"BL2000"}</definedName>
    <definedName name="っＫ" hidden="1">#N/A</definedName>
    <definedName name="っくぇＲちゅ" localSheetId="3" hidden="1">{#N/A,#N/A,FALSE,"IPEC Stair Step";#N/A,#N/A,FALSE,"Overview";#N/A,#N/A,FALSE,"Supporting Explanations"}</definedName>
    <definedName name="っくぇＲちゅ" localSheetId="8" hidden="1">{#N/A,#N/A,FALSE,"IPEC Stair Step";#N/A,#N/A,FALSE,"Overview";#N/A,#N/A,FALSE,"Supporting Explanations"}</definedName>
    <definedName name="っくぇＲちゅ" localSheetId="0" hidden="1">{#N/A,#N/A,FALSE,"IPEC Stair Step";#N/A,#N/A,FALSE,"Overview";#N/A,#N/A,FALSE,"Supporting Explanations"}</definedName>
    <definedName name="っくぇＲちゅ" localSheetId="11" hidden="1">{#N/A,#N/A,FALSE,"IPEC Stair Step";#N/A,#N/A,FALSE,"Overview";#N/A,#N/A,FALSE,"Supporting Explanations"}</definedName>
    <definedName name="っくぇＲちゅ" localSheetId="5" hidden="1">{#N/A,#N/A,FALSE,"IPEC Stair Step";#N/A,#N/A,FALSE,"Overview";#N/A,#N/A,FALSE,"Supporting Explanations"}</definedName>
    <definedName name="っくぇＲちゅ" localSheetId="7" hidden="1">{#N/A,#N/A,FALSE,"IPEC Stair Step";#N/A,#N/A,FALSE,"Overview";#N/A,#N/A,FALSE,"Supporting Explanations"}</definedName>
    <definedName name="っくぇＲちゅ" localSheetId="1" hidden="1">{#N/A,#N/A,FALSE,"IPEC Stair Step";#N/A,#N/A,FALSE,"Overview";#N/A,#N/A,FALSE,"Supporting Explanations"}</definedName>
    <definedName name="っくぇＲちゅ" hidden="1">{#N/A,#N/A,FALSE,"IPEC Stair Step";#N/A,#N/A,FALSE,"Overview";#N/A,#N/A,FALSE,"Supporting Explanations"}</definedName>
    <definedName name="っせｄ" localSheetId="9">#REF!</definedName>
    <definedName name="っせｄ">#REF!</definedName>
    <definedName name="て" localSheetId="11" hidden="1">#REF!</definedName>
    <definedName name="て" hidden="1">#REF!</definedName>
    <definedName name="で" hidden="1">{#N/A,#N/A,FALSE,"IPEC Stair Step";#N/A,#N/A,FALSE,"Overview";#N/A,#N/A,FALSE,"Supporting Explanations"}</definedName>
    <definedName name="てｒｗｒ" localSheetId="9">#REF!</definedName>
    <definedName name="てｒｗｒ">#REF!</definedName>
    <definedName name="てｒうぇｗ">#REF!</definedName>
    <definedName name="てｔ">#REF!</definedName>
    <definedName name="ティーエフ">#REF!</definedName>
    <definedName name="ていし" hidden="1">{"B10-2000",#N/A,FALSE,"BL2000"}</definedName>
    <definedName name="ﾃﾞｰﾀ">#N/A</definedName>
    <definedName name="データクリア">#N/A</definedName>
    <definedName name="データ保存">#N/A</definedName>
    <definedName name="ﾃﾞｰﾀ入力" localSheetId="11">#REF!</definedName>
    <definedName name="ﾃﾞｰﾀ入力">#REF!</definedName>
    <definedName name="デｰタ登録">#REF!</definedName>
    <definedName name="ﾃﾞｰﾀ貼り付け用">#REF!</definedName>
    <definedName name="テーブル">#REF!</definedName>
    <definedName name="てかな" hidden="1">{"INCPRE2000",#N/A,FALSE,"BL2000"}</definedName>
    <definedName name="テキスト新車車種_Click">#N/A</definedName>
    <definedName name="ﾃｸﾆｶﾙ" localSheetId="11">#REF!</definedName>
    <definedName name="ﾃｸﾆｶﾙ">#REF!</definedName>
    <definedName name="てすは" hidden="1">{"CTO MES ACTUAL",#N/A,FALSE,"BASE ANEXOS";"VAR MES ACT",#N/A,FALSE,"BASE ANEXOS"}</definedName>
    <definedName name="ててあ" localSheetId="9">#REF!</definedName>
    <definedName name="ててあ">#REF!</definedName>
    <definedName name="てれ">#REF!</definedName>
    <definedName name="てれｒ">#REF!</definedName>
    <definedName name="てれえｗ">#REF!</definedName>
    <definedName name="テンプレート1_一覧表書式">#REF!</definedName>
    <definedName name="テンプレート1_日時表示形式">#REF!</definedName>
    <definedName name="テンプレート1_日程表書式_日">#REF!</definedName>
    <definedName name="テンプレート1_日程表書式_時">#REF!</definedName>
    <definedName name="テンプレート1_日程表書式_週">#REF!</definedName>
    <definedName name="テンプレート1_状態設定">#REF!</definedName>
    <definedName name="テンプレート1_背景画像設定">#REF!</definedName>
    <definedName name="テンプレート2_一覧表書式">#REF!</definedName>
    <definedName name="テンプレート2_日時表示形式">#REF!</definedName>
    <definedName name="テンプレート2_日程表書式_日">#REF!</definedName>
    <definedName name="テンプレート2_日程表書式_時">#REF!</definedName>
    <definedName name="テンプレート2_日程表書式_週">#REF!</definedName>
    <definedName name="テンプレート2_状態設定">#REF!</definedName>
    <definedName name="テンプレート2_背景画像設定">#REF!</definedName>
    <definedName name="と" localSheetId="11" hidden="1">#REF!</definedName>
    <definedName name="と" hidden="1">#REF!</definedName>
    <definedName name="ど" hidden="1">{"RESUMEN",#N/A,FALSE,"BASE ANEXOS";"ANEXO 1",#N/A,FALSE,"BASE ANEXOS";"ANEXO 2",#N/A,FALSE,"BASE ANEXOS"}</definedName>
    <definedName name="どおも" localSheetId="3" hidden="1">#REF!</definedName>
    <definedName name="どおも" localSheetId="0" hidden="1">#REF!</definedName>
    <definedName name="どおも" localSheetId="11" hidden="1">#REF!</definedName>
    <definedName name="どおも" localSheetId="5" hidden="1">#REF!</definedName>
    <definedName name="どおも" localSheetId="7" hidden="1">#REF!</definedName>
    <definedName name="どおも" localSheetId="1" hidden="1">#REF!</definedName>
    <definedName name="どおも" hidden="1">#REF!</definedName>
    <definedName name="ﾄﾖ車1500" localSheetId="11">#REF!</definedName>
    <definedName name="ﾄﾖ車1500">#REF!</definedName>
    <definedName name="な" localSheetId="11" hidden="1">#REF!</definedName>
    <definedName name="な" hidden="1">#REF!</definedName>
    <definedName name="なきく" hidden="1">{"RES-2001",#N/A,FALSE,"BL2000";"A1-2001",#N/A,FALSE,"BL2000";"A2-2001",#N/A,FALSE,"BL2000"}</definedName>
    <definedName name="なし">#N/A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" localSheetId="11" hidden="1">#REF!</definedName>
    <definedName name="に" hidden="1">#REF!</definedName>
    <definedName name="にまみ" hidden="1">{"AnaM1",#N/A,FALSE,"AnalisisM";"AnaM2",#N/A,FALSE,"AnalisisM";"AnaM3",#N/A,FALSE,"AnalisisM"}</definedName>
    <definedName name="ぬ" localSheetId="11" hidden="1">#REF!</definedName>
    <definedName name="ぬ" hidden="1">#REF!</definedName>
    <definedName name="ね" localSheetId="11" hidden="1">#REF!</definedName>
    <definedName name="ね" hidden="1">#REF!</definedName>
    <definedName name="の" localSheetId="11" hidden="1">#REF!</definedName>
    <definedName name="の" hidden="1">#REF!</definedName>
    <definedName name="は" localSheetId="11" hidden="1">#REF!</definedName>
    <definedName name="は" hidden="1">#REF!</definedName>
    <definedName name="ば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ばら撒き準備" localSheetId="3" hidden="1">{"RES-2000",#N/A,FALSE,"BL2000";"A1-2000",#N/A,FALSE,"BL2000";"A2-2000",#N/A,FALSE,"BL2000"}</definedName>
    <definedName name="ばら撒き準備" localSheetId="8" hidden="1">{"RES-2000",#N/A,FALSE,"BL2000";"A1-2000",#N/A,FALSE,"BL2000";"A2-2000",#N/A,FALSE,"BL2000"}</definedName>
    <definedName name="ばら撒き準備" localSheetId="0" hidden="1">{"RES-2000",#N/A,FALSE,"BL2000";"A1-2000",#N/A,FALSE,"BL2000";"A2-2000",#N/A,FALSE,"BL2000"}</definedName>
    <definedName name="ばら撒き準備" localSheetId="11" hidden="1">{"RES-2000",#N/A,FALSE,"BL2000";"A1-2000",#N/A,FALSE,"BL2000";"A2-2000",#N/A,FALSE,"BL2000"}</definedName>
    <definedName name="ばら撒き準備" localSheetId="5" hidden="1">{"RES-2000",#N/A,FALSE,"BL2000";"A1-2000",#N/A,FALSE,"BL2000";"A2-2000",#N/A,FALSE,"BL2000"}</definedName>
    <definedName name="ばら撒き準備" localSheetId="7" hidden="1">{"RES-2000",#N/A,FALSE,"BL2000";"A1-2000",#N/A,FALSE,"BL2000";"A2-2000",#N/A,FALSE,"BL2000"}</definedName>
    <definedName name="ばら撒き準備" localSheetId="1" hidden="1">{"RES-2000",#N/A,FALSE,"BL2000";"A1-2000",#N/A,FALSE,"BL2000";"A2-2000",#N/A,FALSE,"BL2000"}</definedName>
    <definedName name="ばら撒き準備" hidden="1">{"RES-2000",#N/A,FALSE,"BL2000";"A1-2000",#N/A,FALSE,"BL2000";"A2-2000",#N/A,FALSE,"BL2000"}</definedName>
    <definedName name="ひ" localSheetId="11" hidden="1">#REF!</definedName>
    <definedName name="ひ" hidden="1">#REF!</definedName>
    <definedName name="び" hidden="1">{"SUM GER",#N/A,FALSE,"SUM GER";"SUM FRA",#N/A,FALSE,"SUM FRA";"SUM ITA",#N/A,FALSE,"SUM ITA";"SUM SPA",#N/A,FALSE,"SUM SPA";"SUM EGB",#N/A,FALSE,"SUM EGB";"SUM IND",#N/A,FALSE,"SUM IND"}</definedName>
    <definedName name="ふ" localSheetId="11" hidden="1">#REF!</definedName>
    <definedName name="ふ" hidden="1">#REF!</definedName>
    <definedName name="ぶ" hidden="1">{"BL2000",#N/A,FALSE,"BL2000";"PL2000",#N/A,FALSE,"BL2000";"PT2000",#N/A,FALSE,"BL2000";"INCPRE2000",#N/A,FALSE,"BL2000";"COMNUS2000",#N/A,FALSE,"BL2000";"COMJPN2000",#N/A,FALSE,"BL2000";"B10-2000",#N/A,FALSE,"BL2000"}</definedName>
    <definedName name="ﾌｧｲﾙ内容">#REF!</definedName>
    <definedName name="フィールド名">#REF!</definedName>
    <definedName name="フェイズ" localSheetId="11">#REF!</definedName>
    <definedName name="フェイズ">#REF!</definedName>
    <definedName name="ふてと" hidden="1">{"PT2000",#N/A,FALSE,"BL2000"}</definedName>
    <definedName name="へ" localSheetId="11" hidden="1">#REF!</definedName>
    <definedName name="へ" hidden="1">#REF!</definedName>
    <definedName name="べ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ぼ" hidden="1">{"RES-2000",#N/A,FALSE,"BL2000";"A1-2000",#N/A,FALSE,"BL2000";"A2-2000",#N/A,FALSE,"BL2000"}</definedName>
    <definedName name="ボタン4_Click">#N/A</definedName>
    <definedName name="ボタン上_Click">#N/A</definedName>
    <definedName name="ボタン下_Click">#N/A</definedName>
    <definedName name="ボタン入力_工程_Click">#N/A</definedName>
    <definedName name="マクロ" localSheetId="11">#REF!</definedName>
    <definedName name="マクロ">#REF!</definedName>
    <definedName name="ﾏｸﾛ.試作時期選択" localSheetId="9">#REF!</definedName>
    <definedName name="ﾏｸﾛ.試作時期選択">#REF!</definedName>
    <definedName name="マクロ4.試作時期選択" localSheetId="9">#REF!</definedName>
    <definedName name="マクロ4.試作時期選択">#REF!</definedName>
    <definedName name="マクロ5.計算" localSheetId="9">#REF!</definedName>
    <definedName name="マクロ5.計算">#REF!</definedName>
    <definedName name="マクロ6.NPESシｰト作成" localSheetId="9">#REF!</definedName>
    <definedName name="マクロ6.NPESシｰト作成">#REF!</definedName>
    <definedName name="マクロ6.挽回記入" localSheetId="9">#REF!</definedName>
    <definedName name="マクロ6.挽回記入">#REF!</definedName>
    <definedName name="マクロ6.評価シｰト作成" localSheetId="9">#REF!</definedName>
    <definedName name="マクロ6.評価シｰト作成">#REF!</definedName>
    <definedName name="ます" localSheetId="3" hidden="1">{#N/A,#N/A,FALSE,"IPEC Stair Step";#N/A,#N/A,FALSE,"Overview";#N/A,#N/A,FALSE,"Supporting Explanations"}</definedName>
    <definedName name="ます" localSheetId="8" hidden="1">{#N/A,#N/A,FALSE,"IPEC Stair Step";#N/A,#N/A,FALSE,"Overview";#N/A,#N/A,FALSE,"Supporting Explanations"}</definedName>
    <definedName name="ます" localSheetId="0" hidden="1">{#N/A,#N/A,FALSE,"IPEC Stair Step";#N/A,#N/A,FALSE,"Overview";#N/A,#N/A,FALSE,"Supporting Explanations"}</definedName>
    <definedName name="ます" localSheetId="11" hidden="1">{#N/A,#N/A,FALSE,"IPEC Stair Step";#N/A,#N/A,FALSE,"Overview";#N/A,#N/A,FALSE,"Supporting Explanations"}</definedName>
    <definedName name="ます" localSheetId="5" hidden="1">{#N/A,#N/A,FALSE,"IPEC Stair Step";#N/A,#N/A,FALSE,"Overview";#N/A,#N/A,FALSE,"Supporting Explanations"}</definedName>
    <definedName name="ます" localSheetId="7" hidden="1">{#N/A,#N/A,FALSE,"IPEC Stair Step";#N/A,#N/A,FALSE,"Overview";#N/A,#N/A,FALSE,"Supporting Explanations"}</definedName>
    <definedName name="ます" localSheetId="1" hidden="1">{#N/A,#N/A,FALSE,"IPEC Stair Step";#N/A,#N/A,FALSE,"Overview";#N/A,#N/A,FALSE,"Supporting Explanations"}</definedName>
    <definedName name="ます" hidden="1">{#N/A,#N/A,FALSE,"IPEC Stair Step";#N/A,#N/A,FALSE,"Overview";#N/A,#N/A,FALSE,"Supporting Explanations"}</definedName>
    <definedName name="ﾏﾂｶﾝ" hidden="1">#REF!</definedName>
    <definedName name="まとめコピｰ">#N/A</definedName>
    <definedName name="まま" localSheetId="3" hidden="1">{#N/A,#N/A,FALSE,"IPEC Stair Step";#N/A,#N/A,FALSE,"Overview";#N/A,#N/A,FALSE,"Supporting Explanations"}</definedName>
    <definedName name="まま" localSheetId="8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まま" localSheetId="11" hidden="1">{#N/A,#N/A,FALSE,"IPEC Stair Step";#N/A,#N/A,FALSE,"Overview";#N/A,#N/A,FALSE,"Supporting Explanations"}</definedName>
    <definedName name="まま" localSheetId="5" hidden="1">{#N/A,#N/A,FALSE,"IPEC Stair Step";#N/A,#N/A,FALSE,"Overview";#N/A,#N/A,FALSE,"Supporting Explanations"}</definedName>
    <definedName name="まま" localSheetId="7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ﾒｲﾝﾒﾆｭ_">#N/A</definedName>
    <definedName name="ﾒｲﾝﾒﾆｭｰ">#N/A</definedName>
    <definedName name="メーカー表示順3" localSheetId="11">#REF!</definedName>
    <definedName name="メーカー表示順3">#REF!</definedName>
    <definedName name="メニュ_1">#REF!</definedName>
    <definedName name="メニュ_2">#REF!</definedName>
    <definedName name="メニュ_3">#REF!</definedName>
    <definedName name="ﾒﾆｭｰ" localSheetId="11">#N/A</definedName>
    <definedName name="ﾒﾆｭｰ">#REF!</definedName>
    <definedName name="やな" localSheetId="3" hidden="1">{#N/A,#N/A,FALSE,"IPEC Stair Step";#N/A,#N/A,FALSE,"Overview";#N/A,#N/A,FALSE,"Supporting Explanations"}</definedName>
    <definedName name="やな" localSheetId="8" hidden="1">{#N/A,#N/A,FALSE,"IPEC Stair Step";#N/A,#N/A,FALSE,"Overview";#N/A,#N/A,FALSE,"Supporting Explanations"}</definedName>
    <definedName name="やな" localSheetId="0" hidden="1">{#N/A,#N/A,FALSE,"IPEC Stair Step";#N/A,#N/A,FALSE,"Overview";#N/A,#N/A,FALSE,"Supporting Explanations"}</definedName>
    <definedName name="やな" localSheetId="11" hidden="1">{#N/A,#N/A,FALSE,"IPEC Stair Step";#N/A,#N/A,FALSE,"Overview";#N/A,#N/A,FALSE,"Supporting Explanations"}</definedName>
    <definedName name="やな" localSheetId="5" hidden="1">{#N/A,#N/A,FALSE,"IPEC Stair Step";#N/A,#N/A,FALSE,"Overview";#N/A,#N/A,FALSE,"Supporting Explanations"}</definedName>
    <definedName name="やな" localSheetId="7" hidden="1">{#N/A,#N/A,FALSE,"IPEC Stair Step";#N/A,#N/A,FALSE,"Overview";#N/A,#N/A,FALSE,"Supporting Explanations"}</definedName>
    <definedName name="やな" localSheetId="1" hidden="1">{#N/A,#N/A,FALSE,"IPEC Stair Step";#N/A,#N/A,FALSE,"Overview";#N/A,#N/A,FALSE,"Supporting Explanations"}</definedName>
    <definedName name="やな" hidden="1">{#N/A,#N/A,FALSE,"IPEC Stair Step";#N/A,#N/A,FALSE,"Overview";#N/A,#N/A,FALSE,"Supporting Explanations"}</definedName>
    <definedName name="ユーロ" hidden="1">{"CTO ACUMULADO",#N/A,FALSE,"BASE ANEXOS";"VAR ACUMULADAS",#N/A,FALSE,"BASE ANEXOS"}</definedName>
    <definedName name="ユニット" localSheetId="11">#REF!</definedName>
    <definedName name="ユニット">#REF!</definedName>
    <definedName name="ﾗｲﾀﾞｰ内装" localSheetId="11">#REF!</definedName>
    <definedName name="ﾗｲﾀﾞｰ内装">#REF!</definedName>
    <definedName name="らりね" hidden="1">{"B10-2000",#N/A,FALSE,"BL2000"}</definedName>
    <definedName name="らりる" hidden="1">{"CTO ACUMULADO",#N/A,FALSE,"BASE ANEXOS";"VAR ACUMULADAS",#N/A,FALSE,"BASE ANEXOS"}</definedName>
    <definedName name="ﾘﾌﾀ" localSheetId="3" hidden="1">#REF!</definedName>
    <definedName name="ﾘﾌﾀ" localSheetId="0" hidden="1">#REF!</definedName>
    <definedName name="ﾘﾌﾀ" localSheetId="5" hidden="1">#REF!</definedName>
    <definedName name="ﾘﾌﾀ" localSheetId="7" hidden="1">#REF!</definedName>
    <definedName name="ﾘﾌﾀ" localSheetId="1" hidden="1">#REF!</definedName>
    <definedName name="ﾘﾌﾀ" hidden="1">#REF!</definedName>
    <definedName name="ﾘﾌﾀｰ" localSheetId="3" hidden="1">#REF!</definedName>
    <definedName name="ﾘﾌﾀｰ" localSheetId="0" hidden="1">#REF!</definedName>
    <definedName name="ﾘﾌﾀｰ" localSheetId="5" hidden="1">#REF!</definedName>
    <definedName name="ﾘﾌﾀｰ" localSheetId="7" hidden="1">#REF!</definedName>
    <definedName name="ﾘﾌﾀｰ" localSheetId="1" hidden="1">#REF!</definedName>
    <definedName name="ﾘﾌﾀｰ" hidden="1">#REF!</definedName>
    <definedName name="ルノー" hidden="1">{"RESUMEN",#N/A,FALSE,"BASE ANEXOS";"ANEXO 1",#N/A,FALSE,"BASE ANEXOS";"ANEXO 2",#N/A,FALSE,"BASE ANEXOS"}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3" hidden="1">{#N/A,#N/A,FALSE,"IPEC Stair Step";#N/A,#N/A,FALSE,"Overview";#N/A,#N/A,FALSE,"Supporting Explanations"}</definedName>
    <definedName name="るる" localSheetId="8" hidden="1">{#N/A,#N/A,FALSE,"IPEC Stair Step";#N/A,#N/A,FALSE,"Overview";#N/A,#N/A,FALSE,"Supporting Explanations"}</definedName>
    <definedName name="るる" localSheetId="0" hidden="1">{#N/A,#N/A,FALSE,"IPEC Stair Step";#N/A,#N/A,FALSE,"Overview";#N/A,#N/A,FALSE,"Supporting Explanations"}</definedName>
    <definedName name="るる" localSheetId="11" hidden="1">{#N/A,#N/A,FALSE,"IPEC Stair Step";#N/A,#N/A,FALSE,"Overview";#N/A,#N/A,FALSE,"Supporting Explanations"}</definedName>
    <definedName name="るる" localSheetId="5" hidden="1">{#N/A,#N/A,FALSE,"IPEC Stair Step";#N/A,#N/A,FALSE,"Overview";#N/A,#N/A,FALSE,"Supporting Explanations"}</definedName>
    <definedName name="るる" localSheetId="7" hidden="1">{#N/A,#N/A,FALSE,"IPEC Stair Step";#N/A,#N/A,FALSE,"Overview";#N/A,#N/A,FALSE,"Supporting Explanations"}</definedName>
    <definedName name="るる" localSheetId="1" hidden="1">{#N/A,#N/A,FALSE,"IPEC Stair Step";#N/A,#N/A,FALSE,"Overview";#N/A,#N/A,FALSE,"Supporting Explanations"}</definedName>
    <definedName name="るる" hidden="1">{#N/A,#N/A,FALSE,"IPEC Stair Step";#N/A,#N/A,FALSE,"Overview";#N/A,#N/A,FALSE,"Supporting Explanations"}</definedName>
    <definedName name="れｒｗ">#REF!</definedName>
    <definedName name="れｒｗｗ">#REF!</definedName>
    <definedName name="レート表">#N/A</definedName>
    <definedName name="ﾚﾍﾞﾗｰ" localSheetId="11" hidden="1">{#N/A,#N/A,FALSE,"建付HOOD";#N/A,#N/A,FALSE,"建付D00R";#N/A,#N/A,FALSE,"建付DOOR (2)";#N/A,#N/A,FALSE,"建付DOOR (3)";#N/A,#N/A,FALSE,"建付BACK DOOR";#N/A,#N/A,FALSE,"建付OK率";#N/A,#N/A,FALSE,"建付OK率 (2)"}</definedName>
    <definedName name="ﾚﾍﾞﾗｰ" hidden="1">{#N/A,#N/A,FALSE,"建付HOOD";#N/A,#N/A,FALSE,"建付D00R";#N/A,#N/A,FALSE,"建付DOOR (2)";#N/A,#N/A,FALSE,"建付DOOR (3)";#N/A,#N/A,FALSE,"建付BACK DOOR";#N/A,#N/A,FALSE,"建付OK率";#N/A,#N/A,FALSE,"建付OK率 (2)"}</definedName>
    <definedName name="レベル" localSheetId="11">#N/A</definedName>
    <definedName name="レベル">#REF!</definedName>
    <definedName name="わあわ" localSheetId="11" hidden="1">{"CTO ACUMULADO",#N/A,FALSE,"BASE ANEXOS";"VAR ACUMULADAS",#N/A,FALSE,"BASE ANEXOS"}</definedName>
    <definedName name="わあわ" hidden="1">{"CTO ACUMULADO",#N/A,FALSE,"BASE ANEXOS";"VAR ACUMULADAS",#N/A,FALSE,"BASE ANEXOS"}</definedName>
    <definedName name="んかは" hidden="1">{"PT2000",#N/A,FALSE,"BL2000"}</definedName>
    <definedName name="んくみ" hidden="1">{"Ana1",#N/A,FALSE,"AnalisisA";"Ana2",#N/A,FALSE,"AnalisisA";"Ana3",#N/A,FALSE,"AnalisisA"}</definedName>
    <definedName name="んすは" hidden="1">{"RES-2000",#N/A,FALSE,"BL2000";"A1-2000",#N/A,FALSE,"BL2000";"A2-2000",#N/A,FALSE,"BL2000"}</definedName>
    <definedName name="んなら" hidden="1">{"RES-2002",#N/A,FALSE,"BL2000";"A1-2002",#N/A,FALSE,"BL2000";"A2-2002",#N/A,FALSE,"BL2000"}</definedName>
    <definedName name="ش225" localSheetId="11">#REF!</definedName>
    <definedName name="ش225">#REF!</definedName>
    <definedName name="كشف_المرتبات" localSheetId="11">#REF!</definedName>
    <definedName name="كشف_المرتبات">#REF!</definedName>
    <definedName name="لا117" localSheetId="11">#REF!</definedName>
    <definedName name="لا117">#REF!</definedName>
    <definedName name="ㄱㄱㄱ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ㄱㄷㄱㄷㄱㄷㄱ">#N/A</definedName>
    <definedName name="ㄱㄷㄱㅇㅎ" localSheetId="2">BlankMacro1</definedName>
    <definedName name="ㄱㄷㄱㅇㅎ" localSheetId="9">BlankMacro1</definedName>
    <definedName name="ㄱㄷㄱㅇㅎ" localSheetId="11">BlankMacro1</definedName>
    <definedName name="ㄱㄷㄱㅇㅎ" localSheetId="5">BlankMacro1</definedName>
    <definedName name="ㄱㄷㄱㅇㅎ" localSheetId="7">BlankMacro1</definedName>
    <definedName name="ㄱㄷㄱㅇㅎ">BlankMacro1</definedName>
    <definedName name="ㄱ서ㅜ" localSheetId="2">BlankMacro1</definedName>
    <definedName name="ㄱ서ㅜ" localSheetId="9">BlankMacro1</definedName>
    <definedName name="ㄱ서ㅜ" localSheetId="11">BlankMacro1</definedName>
    <definedName name="ㄱ서ㅜ" localSheetId="5">BlankMacro1</definedName>
    <definedName name="ㄱ서ㅜ" localSheetId="7">BlankMacro1</definedName>
    <definedName name="ㄱ서ㅜ">BlankMacro1</definedName>
    <definedName name="ㄱㅇ" hidden="1">{#N/A,#N/A,FALSE,"단축1";#N/A,#N/A,FALSE,"단축2";#N/A,#N/A,FALSE,"단축3";#N/A,#N/A,FALSE,"장축";#N/A,#N/A,FALSE,"4WD"}</definedName>
    <definedName name="ㄱ홍ㅎ" localSheetId="2">BlankMacro1</definedName>
    <definedName name="ㄱ홍ㅎ" localSheetId="9">BlankMacro1</definedName>
    <definedName name="ㄱ홍ㅎ" localSheetId="11">BlankMacro1</definedName>
    <definedName name="ㄱ홍ㅎ" localSheetId="5">BlankMacro1</definedName>
    <definedName name="ㄱ홍ㅎ" localSheetId="7">BlankMacro1</definedName>
    <definedName name="ㄱ홍ㅎ">BlankMacro1</definedName>
    <definedName name="가" hidden="1">{#N/A,#N/A,FALSE,"단축1";#N/A,#N/A,FALSE,"단축2";#N/A,#N/A,FALSE,"단축3";#N/A,#N/A,FALSE,"장축";#N/A,#N/A,FALSE,"4WD"}</definedName>
    <definedName name="가가" hidden="1">{#N/A,#N/A,FALSE,"단축1";#N/A,#N/A,FALSE,"단축2";#N/A,#N/A,FALSE,"단축3";#N/A,#N/A,FALSE,"장축";#N/A,#N/A,FALSE,"4WD"}</definedName>
    <definedName name="강" hidden="1">{#N/A,#N/A,FALSE,"단축1";#N/A,#N/A,FALSE,"단축2";#N/A,#N/A,FALSE,"단축3";#N/A,#N/A,FALSE,"장축";#N/A,#N/A,FALSE,"4WD"}</definedName>
    <definedName name="개발시험종합" hidden="1">#REF!</definedName>
    <definedName name="개선과장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제1" hidden="1">{#N/A,#N/A,FALSE,"단축1";#N/A,#N/A,FALSE,"단축2";#N/A,#N/A,FALSE,"단축3";#N/A,#N/A,FALSE,"장축";#N/A,#N/A,FALSE,"4WD"}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견적" hidden="1">{#N/A,#N/A,FALSE,"단축1";#N/A,#N/A,FALSE,"단축2";#N/A,#N/A,FALSE,"단축3";#N/A,#N/A,FALSE,"장축";#N/A,#N/A,FALSE,"4WD"}</definedName>
    <definedName name="견적list3" hidden="1">{#N/A,#N/A,FALSE,"단축1";#N/A,#N/A,FALSE,"단축2";#N/A,#N/A,FALSE,"단축3";#N/A,#N/A,FALSE,"장축";#N/A,#N/A,FALSE,"4WD"}</definedName>
    <definedName name="결재요약">#N/A</definedName>
    <definedName name="경상비8월" hidden="1">{#N/A,#N/A,FALSE,"단축1";#N/A,#N/A,FALSE,"단축2";#N/A,#N/A,FALSE,"단축3";#N/A,#N/A,FALSE,"장축";#N/A,#N/A,FALSE,"4WD"}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대비" localSheetId="2">BlankMacro1</definedName>
    <definedName name="계획대비" localSheetId="9">BlankMacro1</definedName>
    <definedName name="계획대비" localSheetId="11">BlankMacro1</definedName>
    <definedName name="계획대비" localSheetId="5">BlankMacro1</definedName>
    <definedName name="계획대비" localSheetId="7">BlankMacro1</definedName>
    <definedName name="계획대비">BlankMacro1</definedName>
    <definedName name="고도" localSheetId="2">BlankMacro1</definedName>
    <definedName name="고도" localSheetId="9">BlankMacro1</definedName>
    <definedName name="고도" localSheetId="11">BlankMacro1</definedName>
    <definedName name="고도" localSheetId="5">BlankMacro1</definedName>
    <definedName name="고도" localSheetId="7">BlankMacro1</definedName>
    <definedName name="고도">BlankMacro1</definedName>
    <definedName name="고로" hidden="1">{#N/A,#N/A,TRUE,"일정"}</definedName>
    <definedName name="곧ㅎ" localSheetId="2">BlankMacro1</definedName>
    <definedName name="곧ㅎ" localSheetId="9">BlankMacro1</definedName>
    <definedName name="곧ㅎ" localSheetId="11">BlankMacro1</definedName>
    <definedName name="곧ㅎ" localSheetId="5">BlankMacro1</definedName>
    <definedName name="곧ㅎ" localSheetId="7">BlankMacro1</definedName>
    <definedName name="곧ㅎ">BlankMacro1</definedName>
    <definedName name="공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그거" localSheetId="2">BlankMacro1</definedName>
    <definedName name="그거" localSheetId="9">BlankMacro1</definedName>
    <definedName name="그거" localSheetId="11">BlankMacro1</definedName>
    <definedName name="그거" localSheetId="5">BlankMacro1</definedName>
    <definedName name="그거" localSheetId="7">BlankMacro1</definedName>
    <definedName name="그거">BlankMacro1</definedName>
    <definedName name="근거" hidden="1">{#N/A,#N/A,FALSE,"단축1";#N/A,#N/A,FALSE,"단축2";#N/A,#N/A,FALSE,"단축3";#N/A,#N/A,FALSE,"장축";#N/A,#N/A,FALSE,"4WD"}</definedName>
    <definedName name="근거2" hidden="1">{#N/A,#N/A,FALSE,"단축1";#N/A,#N/A,FALSE,"단축2";#N/A,#N/A,FALSE,"단축3";#N/A,#N/A,FALSE,"장축";#N/A,#N/A,FALSE,"4WD"}</definedName>
    <definedName name="금형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기본자료" localSheetId="11">#REF!</definedName>
    <definedName name="기본자료">#REF!</definedName>
    <definedName name="기안3">#REF!</definedName>
    <definedName name="기안갑">#REF!</definedName>
    <definedName name="기안용지">#REF!</definedName>
    <definedName name="기안을">#REF!</definedName>
    <definedName name="김" hidden="1">{#N/A,#N/A,FALSE,"단축1";#N/A,#N/A,FALSE,"단축2";#N/A,#N/A,FALSE,"단축3";#N/A,#N/A,FALSE,"장축";#N/A,#N/A,FALSE,"4WD"}</definedName>
    <definedName name="김영" hidden="1">{#N/A,#N/A,FALSE,"단축1";#N/A,#N/A,FALSE,"단축2";#N/A,#N/A,FALSE,"단축3";#N/A,#N/A,FALSE,"장축";#N/A,#N/A,FALSE,"4WD"}</definedName>
    <definedName name="김일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김차" hidden="1">{#N/A,#N/A,FALSE,"단축1";#N/A,#N/A,FALSE,"단축2";#N/A,#N/A,FALSE,"단축3";#N/A,#N/A,FALSE,"장축";#N/A,#N/A,FALSE,"4WD"}</definedName>
    <definedName name="ㄴ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ㄷ더" hidden="1">{#N/A,#N/A,FALSE,"단축1";#N/A,#N/A,FALSE,"단축2";#N/A,#N/A,FALSE,"단축3";#N/A,#N/A,FALSE,"장축";#N/A,#N/A,FALSE,"4WD"}</definedName>
    <definedName name="ㄴㅇ" hidden="1">{#N/A,#N/A,TRUE,"Y생산";#N/A,#N/A,TRUE,"Y판매";#N/A,#N/A,TRUE,"Y총물량";#N/A,#N/A,TRUE,"Y능력";#N/A,#N/A,TRUE,"YKD"}</definedName>
    <definedName name="ㄴㅇㅁㄹㄴㄹ" hidden="1">{#N/A,#N/A,TRUE,"일정"}</definedName>
    <definedName name="ㄴㅋ" hidden="1">{#N/A,#N/A,FALSE,"단축1";#N/A,#N/A,FALSE,"단축2";#N/A,#N/A,FALSE,"단축3";#N/A,#N/A,FALSE,"장축";#N/A,#N/A,FALSE,"4WD"}</definedName>
    <definedName name="년도__실적추정은_건설이자_미포" localSheetId="11">#REF!</definedName>
    <definedName name="년도__실적추정은_건설이자_미포">#REF!</definedName>
    <definedName name="ㄷㄷ" hidden="1">{#N/A,#N/A,FALSE,"단축1";#N/A,#N/A,FALSE,"단축2";#N/A,#N/A,FALSE,"단축3";#N/A,#N/A,FALSE,"장축";#N/A,#N/A,FALSE,"4WD"}</definedName>
    <definedName name="ㄷㅅ" localSheetId="2">BlankMacro1</definedName>
    <definedName name="ㄷㅅ" localSheetId="9">BlankMacro1</definedName>
    <definedName name="ㄷㅅ" localSheetId="11">BlankMacro1</definedName>
    <definedName name="ㄷㅅ" localSheetId="5">BlankMacro1</definedName>
    <definedName name="ㄷㅅ" localSheetId="7">BlankMacro1</definedName>
    <definedName name="ㄷㅅ">BlankMacro1</definedName>
    <definedName name="ㄷㅇ" hidden="1">{#N/A,#N/A,TRUE,"Y생산";#N/A,#N/A,TRUE,"Y판매";#N/A,#N/A,TRUE,"Y총물량";#N/A,#N/A,TRUE,"Y능력";#N/A,#N/A,TRUE,"YKD"}</definedName>
    <definedName name="ㄷ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ㄷㅈㅅㅈ" localSheetId="2">BlankMacro1</definedName>
    <definedName name="ㄷㅈㅅㅈ" localSheetId="9">BlankMacro1</definedName>
    <definedName name="ㄷㅈㅅㅈ" localSheetId="11">BlankMacro1</definedName>
    <definedName name="ㄷㅈㅅㅈ" localSheetId="5">BlankMacro1</definedName>
    <definedName name="ㄷㅈㅅㅈ" localSheetId="7">BlankMacro1</definedName>
    <definedName name="ㄷㅈㅅㅈ">BlankMacro1</definedName>
    <definedName name="다시" hidden="1">#REF!</definedName>
    <definedName name="단가" localSheetId="11">#REF!</definedName>
    <definedName name="단가">#REF!</definedName>
    <definedName name="단가__2_" localSheetId="11">#REF!</definedName>
    <definedName name="단가__2_">#REF!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위">1000</definedName>
    <definedName name="단조편성표" hidden="1">{#N/A,#N/A,FALSE,"단축1";#N/A,#N/A,FALSE,"단축2";#N/A,#N/A,FALSE,"단축3";#N/A,#N/A,FALSE,"장축";#N/A,#N/A,FALSE,"4WD"}</definedName>
    <definedName name="담당별조정" hidden="1">{#N/A,#N/A,FALSE,"신규dep";#N/A,#N/A,FALSE,"신규dep-금형상각후";#N/A,#N/A,FALSE,"신규dep-연구비상각후";#N/A,#N/A,FALSE,"신규dep-기계,공구상각후"}</definedName>
    <definedName name="대방총괄" hidden="1">{#N/A,#N/A,FALSE,"단축1";#N/A,#N/A,FALSE,"단축2";#N/A,#N/A,FALSE,"단축3";#N/A,#N/A,FALSE,"장축";#N/A,#N/A,FALSE,"4WD"}</definedName>
    <definedName name="동력성능1" hidden="1">{#N/A,#N/A,FALSE,"단축1";#N/A,#N/A,FALSE,"단축2";#N/A,#N/A,FALSE,"단축3";#N/A,#N/A,FALSE,"장축";#N/A,#N/A,FALSE,"4WD"}</definedName>
    <definedName name="ㄹㅇㄹㅇㅀ">#N/A</definedName>
    <definedName name="ㄹ어ㅓ럴" hidden="1">{#N/A,#N/A,FALSE,"단축1";#N/A,#N/A,FALSE,"단축2";#N/A,#N/A,FALSE,"단축3";#N/A,#N/A,FALSE,"장축";#N/A,#N/A,FALSE,"4WD"}</definedName>
    <definedName name="류류" localSheetId="2">BlankMacro1</definedName>
    <definedName name="류류" localSheetId="9">BlankMacro1</definedName>
    <definedName name="류류" localSheetId="11">BlankMacro1</definedName>
    <definedName name="류류" localSheetId="5">BlankMacro1</definedName>
    <definedName name="류류" localSheetId="7">BlankMacro1</definedName>
    <definedName name="류류">BlankMacro1</definedName>
    <definedName name="륭" localSheetId="2">BlankMacro1</definedName>
    <definedName name="륭" localSheetId="9">BlankMacro1</definedName>
    <definedName name="륭" localSheetId="11">BlankMacro1</definedName>
    <definedName name="륭" localSheetId="5">BlankMacro1</definedName>
    <definedName name="륭" localSheetId="7">BlankMacro1</definedName>
    <definedName name="륭">BlankMacro1</definedName>
    <definedName name="ㄻㅈㄹ" localSheetId="2">BlankMacro1</definedName>
    <definedName name="ㄻㅈㄹ" localSheetId="9">BlankMacro1</definedName>
    <definedName name="ㄻㅈㄹ" localSheetId="11">BlankMacro1</definedName>
    <definedName name="ㄻㅈㄹ" localSheetId="5">BlankMacro1</definedName>
    <definedName name="ㄻㅈㄹ" localSheetId="7">BlankMacro1</definedName>
    <definedName name="ㄻㅈㄹ">BlankMacro1</definedName>
    <definedName name="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1430">#REF!</definedName>
    <definedName name="ㅁㄴㅇ" hidden="1">{#N/A,#N/A,FALSE,"단축1";#N/A,#N/A,FALSE,"단축2";#N/A,#N/A,FALSE,"단축3";#N/A,#N/A,FALSE,"장축";#N/A,#N/A,FALSE,"4WD"}</definedName>
    <definedName name="ㅁㅁㅁ" localSheetId="11">#REF!</definedName>
    <definedName name="ㅁㅁㅁ">#REF!</definedName>
    <definedName name="ㅁㅇㄹㄹㄼㅂㅈㄷ113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마" hidden="1">{#N/A,#N/A,TRUE,"일정"}</definedName>
    <definedName name="모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문제점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미" hidden="1">{#N/A,#N/A,TRUE,"일정"}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ㅂ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ㅈㄷ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바바라" hidden="1">{#N/A,#N/A,TRUE,"Y생산";#N/A,#N/A,TRUE,"Y판매";#N/A,#N/A,TRUE,"Y총물량";#N/A,#N/A,TRUE,"Y능력";#N/A,#N/A,TRUE,"YKD"}</definedName>
    <definedName name="바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4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6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바보7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방진고무" hidden="1">{#N/A,#N/A,FALSE,"단축1";#N/A,#N/A,FALSE,"단축2";#N/A,#N/A,FALSE,"단축3";#N/A,#N/A,FALSE,"장축";#N/A,#N/A,FALSE,"4WD"}</definedName>
    <definedName name="백만">1000000</definedName>
    <definedName name="변경">#REF!</definedName>
    <definedName name="변경2" hidden="1">{#N/A,#N/A,FALSE,"단축1";#N/A,#N/A,FALSE,"단축2";#N/A,#N/A,FALSE,"단축3";#N/A,#N/A,FALSE,"장축";#N/A,#N/A,FALSE,"4WD"}</definedName>
    <definedName name="변경후" hidden="1">{#N/A,#N/A,FALSE,"단축1";#N/A,#N/A,FALSE,"단축2";#N/A,#N/A,FALSE,"단축3";#N/A,#N/A,FALSE,"장축";#N/A,#N/A,FALSE,"4WD"}</definedName>
    <definedName name="보고용">#REF!,#REF!,#REF!,#REF!,#REF!,#REF!,#REF!,#REF!,#REF!,#REF!,#REF!,#REF!,#REF!</definedName>
    <definedName name="보완투자" hidden="1">{#N/A,#N/A,FALSE,"단축1";#N/A,#N/A,FALSE,"단축2";#N/A,#N/A,FALSE,"단축3";#N/A,#N/A,FALSE,"장축";#N/A,#N/A,FALSE,"4WD"}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비교차종" hidden="1">{#N/A,#N/A,FALSE,"단축1";#N/A,#N/A,FALSE,"단축2";#N/A,#N/A,FALSE,"단축3";#N/A,#N/A,FALSE,"장축";#N/A,#N/A,FALSE,"4WD"}</definedName>
    <definedName name="ㅅ고ㅓㄱ도" localSheetId="2">BlankMacro1</definedName>
    <definedName name="ㅅ고ㅓㄱ도" localSheetId="9">BlankMacro1</definedName>
    <definedName name="ㅅ고ㅓㄱ도" localSheetId="11">BlankMacro1</definedName>
    <definedName name="ㅅ고ㅓㄱ도" localSheetId="5">BlankMacro1</definedName>
    <definedName name="ㅅ고ㅓㄱ도" localSheetId="7">BlankMacro1</definedName>
    <definedName name="ㅅ고ㅓㄱ도">BlankMacro1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생산3" hidden="1">{#N/A,#N/A,TRUE,"일정"}</definedName>
    <definedName name="생산혁신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판재" localSheetId="2">BlankMacro1</definedName>
    <definedName name="생판재" localSheetId="9">BlankMacro1</definedName>
    <definedName name="생판재" localSheetId="11">BlankMacro1</definedName>
    <definedName name="생판재" localSheetId="5">BlankMacro1</definedName>
    <definedName name="생판재" localSheetId="7">BlankMacro1</definedName>
    <definedName name="생판재">BlankMacro1</definedName>
    <definedName name="세부실행2" hidden="1">{#N/A,#N/A,TRUE,"일정"}</definedName>
    <definedName name="세부일정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세왕123" hidden="1">{#N/A,#N/A,FALSE,"단축1";#N/A,#N/A,FALSE,"단축2";#N/A,#N/A,FALSE,"단축3";#N/A,#N/A,FALSE,"장축";#N/A,#N/A,FALSE,"4WD"}</definedName>
    <definedName name="소물_BRKT_SUB_용접RH">#REF!</definedName>
    <definedName name="소하프로젝트" hidden="1">{#N/A,#N/A,FALSE,"단축1";#N/A,#N/A,FALSE,"단축2";#N/A,#N/A,FALSE,"단축3";#N/A,#N/A,FALSE,"장축";#N/A,#N/A,FALSE,"4WD"}</definedName>
    <definedName name="수익4속" hidden="1">{#N/A,#N/A,FALSE,"단축1";#N/A,#N/A,FALSE,"단축2";#N/A,#N/A,FALSE,"단축3";#N/A,#N/A,FALSE,"장축";#N/A,#N/A,FALSE,"4WD"}</definedName>
    <definedName name="수정" hidden="1">{#N/A,#N/A,TRUE,"일정"}</definedName>
    <definedName name="수정물량" hidden="1">{#N/A,#N/A,TRUE,"Y생산";#N/A,#N/A,TRUE,"Y판매";#N/A,#N/A,TRUE,"Y총물량";#N/A,#N/A,TRUE,"Y능력";#N/A,#N/A,TRUE,"YKD"}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스거벌" localSheetId="2">BlankMacro1</definedName>
    <definedName name="스거벌" localSheetId="9">BlankMacro1</definedName>
    <definedName name="스거벌" localSheetId="11">BlankMacro1</definedName>
    <definedName name="스거벌" localSheetId="5">BlankMacro1</definedName>
    <definedName name="스거벌" localSheetId="7">BlankMacro1</definedName>
    <definedName name="스거벌">BlankMacro1</definedName>
    <definedName name="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시트">#N/A</definedName>
    <definedName name="신AT종합" hidden="1">{#N/A,#N/A,FALSE,"단축1";#N/A,#N/A,FALSE,"단축2";#N/A,#N/A,FALSE,"단축3";#N/A,#N/A,FALSE,"장축";#N/A,#N/A,FALSE,"4WD"}</definedName>
    <definedName name="신규" hidden="1">{#N/A,#N/A,FALSE,"신규dep";#N/A,#N/A,FALSE,"신규dep-금형상각후";#N/A,#N/A,FALSE,"신규dep-연구비상각후";#N/A,#N/A,FALSE,"신규dep-기계,공구상각후"}</definedName>
    <definedName name="신동" hidden="1">{#N/A,#N/A,FALSE,"신규dep";#N/A,#N/A,FALSE,"신규dep-금형상각후";#N/A,#N/A,FALSE,"신규dep-연구비상각후";#N/A,#N/A,FALSE,"신규dep-기계,공구상각후"}</definedName>
    <definedName name="신동조" hidden="1">{#N/A,#N/A,FALSE,"신규dep";#N/A,#N/A,FALSE,"신규dep-금형상각후";#N/A,#N/A,FALSE,"신규dep-연구비상각후";#N/A,#N/A,FALSE,"신규dep-기계,공구상각후"}</definedName>
    <definedName name="신동좁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입시론" hidden="1">{#N/A,#N/A,FALSE,"단축1";#N/A,#N/A,FALSE,"단축2";#N/A,#N/A,FALSE,"단축3";#N/A,#N/A,FALSE,"장축";#N/A,#N/A,FALSE,"4WD"}</definedName>
    <definedName name="실행예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ㅇㄹㄹㄹㄴㄹ" hidden="1">{#N/A,#N/A,FALSE,"단축1";#N/A,#N/A,FALSE,"단축2";#N/A,#N/A,FALSE,"단축3";#N/A,#N/A,FALSE,"장축";#N/A,#N/A,FALSE,"4WD"}</definedName>
    <definedName name="ㅇㅇㅇㅇㅇ" hidden="1">{#VALUE!,#N/A,TRUE,0}</definedName>
    <definedName name="ㅇㅇㅇㅇㅇㅇㅇㅇㅇㅇ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앗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액슬" hidden="1">{#N/A,#N/A,FALSE,"단축1";#N/A,#N/A,FALSE,"단축2";#N/A,#N/A,FALSE,"단축3";#N/A,#N/A,FALSE,"장축";#N/A,#N/A,FALSE,"4WD"}</definedName>
    <definedName name="양대호" hidden="1">{#N/A,#N/A,FALSE,"단축1";#N/A,#N/A,FALSE,"단축2";#N/A,#N/A,FALSE,"단축3";#N/A,#N/A,FALSE,"장축";#N/A,#N/A,FALSE,"4WD"}</definedName>
    <definedName name="양산조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업체" hidden="1">{#N/A,#N/A,FALSE,"단축1";#N/A,#N/A,FALSE,"단축2";#N/A,#N/A,FALSE,"단축3";#N/A,#N/A,FALSE,"장축";#N/A,#N/A,FALSE,"4WD"}</definedName>
    <definedName name="에어벤트" hidden="1">{#N/A,#N/A,FALSE,"단축1";#N/A,#N/A,FALSE,"단축2";#N/A,#N/A,FALSE,"단축3";#N/A,#N/A,FALSE,"장축";#N/A,#N/A,FALSE,"4WD"}</definedName>
    <definedName name="엔진" hidden="1">{#N/A,#N/A,FALSE,"단축1";#N/A,#N/A,FALSE,"단축2";#N/A,#N/A,FALSE,"단축3";#N/A,#N/A,FALSE,"장축";#N/A,#N/A,FALSE,"4WD"}</definedName>
    <definedName name="열처리" hidden="1">{#N/A,#N/A,FALSE,"단축1";#N/A,#N/A,FALSE,"단축2";#N/A,#N/A,FALSE,"단축3";#N/A,#N/A,FALSE,"장축";#N/A,#N/A,FALSE,"4WD"}</definedName>
    <definedName name="영복" hidden="1">{#N/A,#N/A,FALSE,"단축1";#N/A,#N/A,FALSE,"단축2";#N/A,#N/A,FALSE,"단축3";#N/A,#N/A,FALSE,"장축";#N/A,#N/A,FALSE,"4WD"}</definedName>
    <definedName name="예산" hidden="1">{#N/A,#N/A,FALSE,"단축1";#N/A,#N/A,FALSE,"단축2";#N/A,#N/A,FALSE,"단축3";#N/A,#N/A,FALSE,"장축";#N/A,#N/A,FALSE,"4WD"}</definedName>
    <definedName name="요인비교차종1" hidden="1">{#N/A,#N/A,FALSE,"단축1";#N/A,#N/A,FALSE,"단축2";#N/A,#N/A,FALSE,"단축3";#N/A,#N/A,FALSE,"장축";#N/A,#N/A,FALSE,"4WD"}</definedName>
    <definedName name="요인비교차종별1" hidden="1">{#N/A,#N/A,FALSE,"단축1";#N/A,#N/A,FALSE,"단축2";#N/A,#N/A,FALSE,"단축3";#N/A,#N/A,FALSE,"장축";#N/A,#N/A,FALSE,"4WD"}</definedName>
    <definedName name="용도차" hidden="1">{#N/A,#N/A,FALSE,"단축1";#N/A,#N/A,FALSE,"단축2";#N/A,#N/A,FALSE,"단축3";#N/A,#N/A,FALSE,"장축";#N/A,#N/A,FALSE,"4WD"}</definedName>
    <definedName name="우" localSheetId="2">BlankMacro1</definedName>
    <definedName name="우" localSheetId="9">BlankMacro1</definedName>
    <definedName name="우" localSheetId="11">BlankMacro1</definedName>
    <definedName name="우" localSheetId="5">BlankMacro1</definedName>
    <definedName name="우" localSheetId="7">BlankMacro1</definedName>
    <definedName name="우">BlankMacro1</definedName>
    <definedName name="운영1" hidden="1">{#N/A,#N/A,FALSE,"단축1";#N/A,#N/A,FALSE,"단축2";#N/A,#N/A,FALSE,"단축3";#N/A,#N/A,FALSE,"장축";#N/A,#N/A,FALSE,"4WD"}</definedName>
    <definedName name="원">1</definedName>
    <definedName name="원화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월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유럽별도" hidden="1">{#N/A,#N/A,FALSE,"단축1";#N/A,#N/A,FALSE,"단축2";#N/A,#N/A,FALSE,"단축3";#N/A,#N/A,FALSE,"장축";#N/A,#N/A,FALSE,"4WD"}</definedName>
    <definedName name="이란" hidden="1">{#N/A,#N/A,FALSE,"단축1";#N/A,#N/A,FALSE,"단축2";#N/A,#N/A,FALSE,"단축3";#N/A,#N/A,FALSE,"장축";#N/A,#N/A,FALSE,"4WD"}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인몰드2" hidden="1">{#N/A,#N/A,FALSE,"단축1";#N/A,#N/A,FALSE,"단축2";#N/A,#N/A,FALSE,"단축3";#N/A,#N/A,FALSE,"장축";#N/A,#N/A,FALSE,"4WD"}</definedName>
    <definedName name="인몰드성형" hidden="1">{#N/A,#N/A,FALSE,"단축1";#N/A,#N/A,FALSE,"단축2";#N/A,#N/A,FALSE,"단축3";#N/A,#N/A,FALSE,"장축";#N/A,#N/A,FALSE,"4WD"}</definedName>
    <definedName name="일반경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일이ㅏㄹ" hidden="1">{#N/A,#N/A,FALSE,"단축1";#N/A,#N/A,FALSE,"단축2";#N/A,#N/A,FALSE,"단축3";#N/A,#N/A,FALSE,"장축";#N/A,#N/A,FALSE,"4WD"}</definedName>
    <definedName name="일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임시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임원" localSheetId="2">BlankMacro1</definedName>
    <definedName name="임원" localSheetId="9">BlankMacro1</definedName>
    <definedName name="임원" localSheetId="11">BlankMacro1</definedName>
    <definedName name="임원" localSheetId="5">BlankMacro1</definedName>
    <definedName name="임원" localSheetId="7">BlankMacro1</definedName>
    <definedName name="임원">BlankMacro1</definedName>
    <definedName name="ㅈㄷ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ㅈㄷㅈㄱㄱ">#N/A</definedName>
    <definedName name="ㅈ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작업중" localSheetId="11">#REF!</definedName>
    <definedName name="작업중">#REF!</definedName>
    <definedName name="장기투자.94.BB">#REF!</definedName>
    <definedName name="장호대" hidden="1">{#N/A,#N/A,FALSE,"단축1";#N/A,#N/A,FALSE,"단축2";#N/A,#N/A,FALSE,"단축3";#N/A,#N/A,FALSE,"장축";#N/A,#N/A,FALSE,"4WD"}</definedName>
    <definedName name="전" localSheetId="11">#REF!</definedName>
    <definedName name="전" hidden="1">{#N/A,#N/A,FALSE,"신규dep";#N/A,#N/A,FALSE,"신규dep-금형상각후";#N/A,#N/A,FALSE,"신규dep-연구비상각후";#N/A,#N/A,FALSE,"신규dep-기계,공구상각후"}</definedName>
    <definedName name="전개계획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차종" hidden="1">{#N/A,#N/A,FALSE,"표지";#N/A,#N/A,FALSE,"전제";#N/A,#N/A,FALSE,"대당";#N/A,#N/A,FALSE,"가공비";#N/A,#N/A,FALSE,"재료비";#N/A,#N/A,FALSE,"손익"}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젖" hidden="1">{#N/A,#N/A,FALSE,"단축1";#N/A,#N/A,FALSE,"단축2";#N/A,#N/A,FALSE,"단축3";#N/A,#N/A,FALSE,"장축";#N/A,#N/A,FALSE,"4WD"}</definedName>
    <definedName name="조동" hidden="1">{#N/A,#N/A,FALSE,"단축1";#N/A,#N/A,FALSE,"단축2";#N/A,#N/A,FALSE,"단축3";#N/A,#N/A,FALSE,"장축";#N/A,#N/A,FALSE,"4WD"}</definedName>
    <definedName name="조동신" hidden="1">{#N/A,#N/A,FALSE,"단축1";#N/A,#N/A,FALSE,"단축2";#N/A,#N/A,FALSE,"단축3";#N/A,#N/A,FALSE,"장축";#N/A,#N/A,FALSE,"4WD"}</definedName>
    <definedName name="조립" hidden="1">{#N/A,#N/A,FALSE,"단축1";#N/A,#N/A,FALSE,"단축2";#N/A,#N/A,FALSE,"단축3";#N/A,#N/A,FALSE,"장축";#N/A,#N/A,FALSE,"4WD"}</definedName>
    <definedName name="조부연" localSheetId="2">BlankMacro1</definedName>
    <definedName name="조부연" localSheetId="9">BlankMacro1</definedName>
    <definedName name="조부연" localSheetId="11">BlankMacro1</definedName>
    <definedName name="조부연" localSheetId="5">BlankMacro1</definedName>
    <definedName name="조부연" localSheetId="7">BlankMacro1</definedName>
    <definedName name="조부연">BlankMacro1</definedName>
    <definedName name="조사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종주" hidden="1">{#N/A,#N/A,FALSE,"단축1";#N/A,#N/A,FALSE,"단축2";#N/A,#N/A,FALSE,"단축3";#N/A,#N/A,FALSE,"장축";#N/A,#N/A,FALSE,"4WD"}</definedName>
    <definedName name="종합그래프" hidden="1">{#N/A,#N/A,FALSE,"단축1";#N/A,#N/A,FALSE,"단축2";#N/A,#N/A,FALSE,"단축3";#N/A,#N/A,FALSE,"장축";#N/A,#N/A,FALSE,"4WD"}</definedName>
    <definedName name="주요제원" hidden="1">{#N/A,#N/A,FALSE,"단축1";#N/A,#N/A,FALSE,"단축2";#N/A,#N/A,FALSE,"단축3";#N/A,#N/A,FALSE,"장축";#N/A,#N/A,FALSE,"4WD"}</definedName>
    <definedName name="주택사업본부" localSheetId="11">#REF!</definedName>
    <definedName name="주택사업본부">#REF!</definedName>
    <definedName name="중앙" hidden="1">{#N/A,#N/A,FALSE,"단축1";#N/A,#N/A,FALSE,"단축2";#N/A,#N/A,FALSE,"단축3";#N/A,#N/A,FALSE,"장축";#N/A,#N/A,FALSE,"4WD"}</definedName>
    <definedName name="지그부하1" hidden="1">{#N/A,#N/A,TRUE,"일정"}</definedName>
    <definedName name="지울것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진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ㅊㅊ" hidden="1">{#N/A,#N/A,FALSE,"단축1";#N/A,#N/A,FALSE,"단축2";#N/A,#N/A,FALSE,"단축3";#N/A,#N/A,FALSE,"장축";#N/A,#N/A,FALSE,"4WD"}</definedName>
    <definedName name="ㅊㅊㅊ" hidden="1">{#N/A,#N/A,FALSE,"단축1";#N/A,#N/A,FALSE,"단축2";#N/A,#N/A,FALSE,"단축3";#N/A,#N/A,FALSE,"장축";#N/A,#N/A,FALSE,"4WD"}</definedName>
    <definedName name="차이" localSheetId="2">BlankMacro1</definedName>
    <definedName name="차이" localSheetId="9">BlankMacro1</definedName>
    <definedName name="차이" localSheetId="11">BlankMacro1</definedName>
    <definedName name="차이" localSheetId="5">BlankMacro1</definedName>
    <definedName name="차이" localSheetId="7">BlankMacro1</definedName>
    <definedName name="차이">BlankMacro1</definedName>
    <definedName name="차차" hidden="1">{#N/A,#N/A,TRUE,"일정"}</definedName>
    <definedName name="차체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체기술4" localSheetId="11">#REF!</definedName>
    <definedName name="차체기술4">#REF!</definedName>
    <definedName name="철구사업본부" localSheetId="11">#REF!</definedName>
    <definedName name="철구사업본부">#REF!</definedName>
    <definedName name="초ㅐ" hidden="1">{"'Monthly 1997'!$A$3:$S$89"}</definedName>
    <definedName name="총무3" hidden="1">{#N/A,#N/A,FALSE,"단축1";#N/A,#N/A,FALSE,"단축2";#N/A,#N/A,FALSE,"단축3";#N/A,#N/A,FALSE,"장축";#N/A,#N/A,FALSE,"4WD"}</definedName>
    <definedName name="케이스" hidden="1">{#N/A,#N/A,FALSE,"단축1";#N/A,#N/A,FALSE,"단축2";#N/A,#N/A,FALSE,"단축3";#N/A,#N/A,FALSE,"장축";#N/A,#N/A,FALSE,"4WD"}</definedName>
    <definedName name="ㅌㅊ" hidden="1">{#N/A,#N/A,FALSE,"단축1";#N/A,#N/A,FALSE,"단축2";#N/A,#N/A,FALSE,"단축3";#N/A,#N/A,FALSE,"장축";#N/A,#N/A,FALSE,"4WD"}</definedName>
    <definedName name="템플리트모듈1" localSheetId="2">BlankMacro1</definedName>
    <definedName name="템플리트모듈1" localSheetId="9">BlankMacro1</definedName>
    <definedName name="템플리트모듈1" localSheetId="11">BlankMacro1</definedName>
    <definedName name="템플리트모듈1" localSheetId="5">BlankMacro1</definedName>
    <definedName name="템플리트모듈1" localSheetId="7">BlankMacro1</definedName>
    <definedName name="템플리트모듈1">BlankMacro1</definedName>
    <definedName name="템플리트모듈2" localSheetId="2">BlankMacro1</definedName>
    <definedName name="템플리트모듈2" localSheetId="9">BlankMacro1</definedName>
    <definedName name="템플리트모듈2" localSheetId="11">BlankMacro1</definedName>
    <definedName name="템플리트모듈2" localSheetId="5">BlankMacro1</definedName>
    <definedName name="템플리트모듈2" localSheetId="7">BlankMacro1</definedName>
    <definedName name="템플리트모듈2">BlankMacro1</definedName>
    <definedName name="템플리트모듈3" localSheetId="2">BlankMacro1</definedName>
    <definedName name="템플리트모듈3" localSheetId="9">BlankMacro1</definedName>
    <definedName name="템플리트모듈3" localSheetId="11">BlankMacro1</definedName>
    <definedName name="템플리트모듈3" localSheetId="5">BlankMacro1</definedName>
    <definedName name="템플리트모듈3" localSheetId="7">BlankMacro1</definedName>
    <definedName name="템플리트모듈3">BlankMacro1</definedName>
    <definedName name="템플리트모듈4" localSheetId="2">BlankMacro1</definedName>
    <definedName name="템플리트모듈4" localSheetId="9">BlankMacro1</definedName>
    <definedName name="템플리트모듈4" localSheetId="11">BlankMacro1</definedName>
    <definedName name="템플리트모듈4" localSheetId="5">BlankMacro1</definedName>
    <definedName name="템플리트모듈4" localSheetId="7">BlankMacro1</definedName>
    <definedName name="템플리트모듈4">BlankMacro1</definedName>
    <definedName name="템플리트모듈5" localSheetId="2">BlankMacro1</definedName>
    <definedName name="템플리트모듈5" localSheetId="9">BlankMacro1</definedName>
    <definedName name="템플리트모듈5" localSheetId="11">BlankMacro1</definedName>
    <definedName name="템플리트모듈5" localSheetId="5">BlankMacro1</definedName>
    <definedName name="템플리트모듈5" localSheetId="7">BlankMacro1</definedName>
    <definedName name="템플리트모듈5">BlankMacro1</definedName>
    <definedName name="템플리트모듈6" localSheetId="2">BlankMacro1</definedName>
    <definedName name="템플리트모듈6" localSheetId="9">BlankMacro1</definedName>
    <definedName name="템플리트모듈6" localSheetId="11">BlankMacro1</definedName>
    <definedName name="템플리트모듈6" localSheetId="5">BlankMacro1</definedName>
    <definedName name="템플리트모듈6" localSheetId="7">BlankMacro1</definedName>
    <definedName name="템플리트모듈6">BlankMacro1</definedName>
    <definedName name="투자CONC.182억" hidden="1">{#N/A,#N/A,FALSE,"단축1";#N/A,#N/A,FALSE,"단축2";#N/A,#N/A,FALSE,"단축3";#N/A,#N/A,FALSE,"장축";#N/A,#N/A,FALSE,"4WD"}</definedName>
    <definedName name="투자내역EF">#REF!</definedName>
    <definedName name="투자비.현재" hidden="1">{#N/A,#N/A,FALSE,"단축1";#N/A,#N/A,FALSE,"단축2";#N/A,#N/A,FALSE,"단축3";#N/A,#N/A,FALSE,"장축";#N/A,#N/A,FALSE,"4WD"}</definedName>
    <definedName name="투자비000" hidden="1">{#N/A,#N/A,FALSE,"단축1";#N/A,#N/A,FALSE,"단축2";#N/A,#N/A,FALSE,"단축3";#N/A,#N/A,FALSE,"장축";#N/A,#N/A,FALSE,"4WD"}</definedName>
    <definedName name="투자비3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투자세부" hidden="1">#REF!</definedName>
    <definedName name="판매목표2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준화실적99" hidden="1">{#N/A,#N/A,FALSE,"단축1";#N/A,#N/A,FALSE,"단축2";#N/A,#N/A,FALSE,"단축3";#N/A,#N/A,FALSE,"장축";#N/A,#N/A,FALSE,"4WD"}</definedName>
    <definedName name="프레스" hidden="1">{#N/A,#N/A,FALSE,"단축1";#N/A,#N/A,FALSE,"단축2";#N/A,#N/A,FALSE,"단축3";#N/A,#N/A,FALSE,"장축";#N/A,#N/A,FALSE,"4WD"}</definedName>
    <definedName name="ㅎ로" localSheetId="2">BlankMacro1</definedName>
    <definedName name="ㅎ로" localSheetId="9">BlankMacro1</definedName>
    <definedName name="ㅎ로" localSheetId="11">BlankMacro1</definedName>
    <definedName name="ㅎ로" localSheetId="5">BlankMacro1</definedName>
    <definedName name="ㅎ로" localSheetId="7">BlankMacro1</definedName>
    <definedName name="ㅎ로">BlankMacro1</definedName>
    <definedName name="ㅎ룰후ㅎㅎ" hidden="1">{#N/A,#N/A,FALSE,"단축1";#N/A,#N/A,FALSE,"단축2";#N/A,#N/A,FALSE,"단축3";#N/A,#N/A,FALSE,"장축";#N/A,#N/A,FALSE,"4WD"}</definedName>
    <definedName name="한" hidden="1">{#N/A,#N/A,FALSE,"단축1";#N/A,#N/A,FALSE,"단축2";#N/A,#N/A,FALSE,"단축3";#N/A,#N/A,FALSE,"장축";#N/A,#N/A,FALSE,"4WD"}</definedName>
    <definedName name="한영사전" hidden="1">{#N/A,#N/A,TRUE,"Y생산";#N/A,#N/A,TRUE,"Y판매";#N/A,#N/A,TRUE,"Y총물량";#N/A,#N/A,TRUE,"Y능력";#N/A,#N/A,TRUE,"YKD"}</definedName>
    <definedName name="협조전">#REF!</definedName>
    <definedName name="호ㅜㅡ" localSheetId="2">BlankMacro1</definedName>
    <definedName name="호ㅜㅡ" localSheetId="9">BlankMacro1</definedName>
    <definedName name="호ㅜㅡ" localSheetId="11">BlankMacro1</definedName>
    <definedName name="호ㅜㅡ" localSheetId="5">BlankMacro1</definedName>
    <definedName name="호ㅜㅡ" localSheetId="7">BlankMacro1</definedName>
    <definedName name="호ㅜㅡ">BlankMacro1</definedName>
    <definedName name="ㅓ" localSheetId="2">BlankMacro1</definedName>
    <definedName name="ㅓ" localSheetId="9">BlankMacro1</definedName>
    <definedName name="ㅓ" localSheetId="11">BlankMacro1</definedName>
    <definedName name="ㅓ" localSheetId="5">BlankMacro1</definedName>
    <definedName name="ㅓ" localSheetId="7">BlankMacro1</definedName>
    <definedName name="ㅓ">BlankMacro1</definedName>
    <definedName name="ㅓㅏㅣㅕㅑㅔ" hidden="1">{#N/A,#N/A,FALSE,"단축1";#N/A,#N/A,FALSE,"단축2";#N/A,#N/A,FALSE,"단축3";#N/A,#N/A,FALSE,"장축";#N/A,#N/A,FALSE,"4WD"}</definedName>
    <definedName name="ㅓㅓ" hidden="1">{#N/A,#N/A,FALSE,"단축1";#N/A,#N/A,FALSE,"단축2";#N/A,#N/A,FALSE,"단축3";#N/A,#N/A,FALSE,"장축";#N/A,#N/A,FALSE,"4WD"}</definedName>
    <definedName name="ㅕㅕ" hidden="1">{#N/A,#N/A,FALSE,"단축1";#N/A,#N/A,FALSE,"단축2";#N/A,#N/A,FALSE,"단축3";#N/A,#N/A,FALSE,"장축";#N/A,#N/A,FALSE,"4WD"}</definedName>
    <definedName name="ㅗㅓㅏㅣ" hidden="1">{#N/A,#N/A,FALSE,"단축1";#N/A,#N/A,FALSE,"단축2";#N/A,#N/A,FALSE,"단축3";#N/A,#N/A,FALSE,"장축";#N/A,#N/A,FALSE,"4WD"}</definedName>
    <definedName name="ㅛㅎㄷㅈ" localSheetId="2">BlankMacro1</definedName>
    <definedName name="ㅛㅎㄷㅈ" localSheetId="9">BlankMacro1</definedName>
    <definedName name="ㅛㅎㄷㅈ" localSheetId="11">BlankMacro1</definedName>
    <definedName name="ㅛㅎㄷㅈ" localSheetId="5">BlankMacro1</definedName>
    <definedName name="ㅛㅎㄷㅈ" localSheetId="7">BlankMacro1</definedName>
    <definedName name="ㅛㅎㄷㅈ">BlankMacro1</definedName>
    <definedName name="ㅛㅓ" localSheetId="2">BlankMacro1</definedName>
    <definedName name="ㅛㅓ" localSheetId="9">BlankMacro1</definedName>
    <definedName name="ㅛㅓ" localSheetId="11">BlankMacro1</definedName>
    <definedName name="ㅛㅓ" localSheetId="5">BlankMacro1</definedName>
    <definedName name="ㅛㅓ" localSheetId="7">BlankMacro1</definedName>
    <definedName name="ㅛㅓ">BlankMacro1</definedName>
    <definedName name="ㅛㅓㅗ" localSheetId="2">BlankMacro1</definedName>
    <definedName name="ㅛㅓㅗ" localSheetId="9">BlankMacro1</definedName>
    <definedName name="ㅛㅓㅗ" localSheetId="11">BlankMacro1</definedName>
    <definedName name="ㅛㅓㅗ" localSheetId="5">BlankMacro1</definedName>
    <definedName name="ㅛㅓㅗ" localSheetId="7">BlankMacro1</definedName>
    <definedName name="ㅛㅓㅗ">BlankMacro1</definedName>
    <definedName name="ㅜㄷㅈ" hidden="1">{#N/A,#N/A,FALSE,"단축1";#N/A,#N/A,FALSE,"단축2";#N/A,#N/A,FALSE,"단축3";#N/A,#N/A,FALSE,"장축";#N/A,#N/A,FALSE,"4WD"}</definedName>
    <definedName name="一覧表書式_タイトル">#REF!</definedName>
    <definedName name="一覧表書式_中項目">#REF!</definedName>
    <definedName name="一覧表書式_人月">#REF!</definedName>
    <definedName name="一覧表書式_先行">#REF!</definedName>
    <definedName name="一覧表書式_大項目">#REF!</definedName>
    <definedName name="一覧表書式_工数">#REF!</definedName>
    <definedName name="一覧表書式_担当">#REF!</definedName>
    <definedName name="一覧表書式_標準">#REF!</definedName>
    <definedName name="一覧表書式_項番">#REF!</definedName>
    <definedName name="一覧表書式_項目">#REF!</definedName>
    <definedName name="下見出し無印刷" localSheetId="9">#REF!</definedName>
    <definedName name="下見出し無印刷" localSheetId="11">#REF!</definedName>
    <definedName name="下見出し無印刷">#REF!</definedName>
    <definedName name="主管" localSheetId="11">#REF!</definedName>
    <definedName name="主管">#REF!</definedName>
    <definedName name="予備" localSheetId="11">#REF!</definedName>
    <definedName name="予備">#REF!</definedName>
    <definedName name="予算ｱｲﾃﾑ名" localSheetId="11">#REF!</definedName>
    <definedName name="予算ｱｲﾃﾑ名">#REF!</definedName>
    <definedName name="人調バラシ">#REF!</definedName>
    <definedName name="今日">#REF!</definedName>
    <definedName name="仕様１">#REF!</definedName>
    <definedName name="仕様マスター">#REF!</definedName>
    <definedName name="会議議事録" hidden="1">{"RES-2001",#N/A,FALSE,"BL2000";"A1-2001",#N/A,FALSE,"BL2000";"A2-2001",#N/A,FALSE,"BL2000"}</definedName>
    <definedName name="位置">#REF!</definedName>
    <definedName name="作業日_休業時間1">#REF!</definedName>
    <definedName name="作業日_休業時間2">#REF!</definedName>
    <definedName name="作業日_休業時間3">#REF!</definedName>
    <definedName name="作業日_土">#REF!</definedName>
    <definedName name="作業日_日">#REF!</definedName>
    <definedName name="作業日_月">#REF!</definedName>
    <definedName name="作業日_木">#REF!</definedName>
    <definedName name="作業日_水">#REF!</definedName>
    <definedName name="作業日_火">#REF!</definedName>
    <definedName name="作業日_祝">#REF!</definedName>
    <definedName name="作業日_終了時間">#REF!</definedName>
    <definedName name="作業日_表示終了時間">#REF!</definedName>
    <definedName name="作業日_表示開始時間">#REF!</definedName>
    <definedName name="作業日_金">#REF!</definedName>
    <definedName name="作業日_開始時間">#REF!</definedName>
    <definedName name="作業日設定_休入力">#REF!</definedName>
    <definedName name="作業日設定_休入力E">#REF!</definedName>
    <definedName name="作業日設定_出入力">#REF!</definedName>
    <definedName name="作業日設定_出入力E">#REF!</definedName>
    <definedName name="使うな">#REF!</definedName>
    <definedName name="元">#REF!</definedName>
    <definedName name="先">#REF!</definedName>
    <definedName name="先行情報" localSheetId="11">#N/A</definedName>
    <definedName name="先行情報">#REF!</definedName>
    <definedName name="入札結果試算" hidden="1">{"'details (2)'!$E$11","'details (2)'!$A$1:$C$466"}</definedName>
    <definedName name="全車">#N/A</definedName>
    <definedName name="内製日程" localSheetId="3" hidden="1">#REF!</definedName>
    <definedName name="内製日程" localSheetId="0" hidden="1">#REF!</definedName>
    <definedName name="内製日程" localSheetId="11" hidden="1">#REF!</definedName>
    <definedName name="内製日程" localSheetId="5" hidden="1">#REF!</definedName>
    <definedName name="内製日程" localSheetId="7" hidden="1">#REF!</definedName>
    <definedName name="内製日程" localSheetId="1" hidden="1">#REF!</definedName>
    <definedName name="内製日程" hidden="1">#REF!</definedName>
    <definedName name="冷延板厚ｴｷｽﾄﾗ">#N/A</definedName>
    <definedName name="処理区分" localSheetId="11">#N/A</definedName>
    <definedName name="処理区分">#REF!</definedName>
    <definedName name="出張費">#N/A</definedName>
    <definedName name="分析" localSheetId="11">#REF!</definedName>
    <definedName name="分析">#REF!</definedName>
    <definedName name="分析02BP" localSheetId="3" hidden="1">{#N/A,#N/A,FALSE,"IPEC Stair Step";#N/A,#N/A,FALSE,"Overview";#N/A,#N/A,FALSE,"Supporting Explanations"}</definedName>
    <definedName name="分析02BP" localSheetId="8" hidden="1">{#N/A,#N/A,FALSE,"IPEC Stair Step";#N/A,#N/A,FALSE,"Overview";#N/A,#N/A,FALSE,"Supporting Explanations"}</definedName>
    <definedName name="分析02BP" localSheetId="0" hidden="1">{#N/A,#N/A,FALSE,"IPEC Stair Step";#N/A,#N/A,FALSE,"Overview";#N/A,#N/A,FALSE,"Supporting Explanations"}</definedName>
    <definedName name="分析02BP" localSheetId="11" hidden="1">{#N/A,#N/A,FALSE,"IPEC Stair Step";#N/A,#N/A,FALSE,"Overview";#N/A,#N/A,FALSE,"Supporting Explanations"}</definedName>
    <definedName name="分析02BP" localSheetId="5" hidden="1">{#N/A,#N/A,FALSE,"IPEC Stair Step";#N/A,#N/A,FALSE,"Overview";#N/A,#N/A,FALSE,"Supporting Explanations"}</definedName>
    <definedName name="分析02BP" localSheetId="7" hidden="1">{#N/A,#N/A,FALSE,"IPEC Stair Step";#N/A,#N/A,FALSE,"Overview";#N/A,#N/A,FALSE,"Supporting Explanations"}</definedName>
    <definedName name="分析02BP" localSheetId="1" hidden="1">{#N/A,#N/A,FALSE,"IPEC Stair Step";#N/A,#N/A,FALSE,"Overview";#N/A,#N/A,FALSE,"Supporting Explanations"}</definedName>
    <definedName name="分析02BP" hidden="1">{#N/A,#N/A,FALSE,"IPEC Stair Step";#N/A,#N/A,FALSE,"Overview";#N/A,#N/A,FALSE,"Supporting Explanations"}</definedName>
    <definedName name="分析１" localSheetId="11">#REF!</definedName>
    <definedName name="分析１">#REF!</definedName>
    <definedName name="列再表示">#N/A</definedName>
    <definedName name="列削除">#REF!</definedName>
    <definedName name="列挿入" localSheetId="9">#REF!</definedName>
    <definedName name="列挿入">#REF!</definedName>
    <definedName name="列非表示">#N/A</definedName>
    <definedName name="別" localSheetId="11">#REF!</definedName>
    <definedName name="別">#REF!</definedName>
    <definedName name="別紙" localSheetId="11">#REF!</definedName>
    <definedName name="別紙">#REF!</definedName>
    <definedName name="前月金額" localSheetId="11">#REF!</definedName>
    <definedName name="前月金額">#REF!</definedName>
    <definedName name="効率化" localSheetId="3" hidden="1">{#N/A,#N/A,FALSE,"IPEC Stair Step";#N/A,#N/A,FALSE,"Overview";#N/A,#N/A,FALSE,"Supporting Explanations"}</definedName>
    <definedName name="効率化" localSheetId="8" hidden="1">{#N/A,#N/A,FALSE,"IPEC Stair Step";#N/A,#N/A,FALSE,"Overview";#N/A,#N/A,FALSE,"Supporting Explanations"}</definedName>
    <definedName name="効率化" localSheetId="0" hidden="1">{#N/A,#N/A,FALSE,"IPEC Stair Step";#N/A,#N/A,FALSE,"Overview";#N/A,#N/A,FALSE,"Supporting Explanations"}</definedName>
    <definedName name="効率化" localSheetId="11" hidden="1">{#N/A,#N/A,FALSE,"IPEC Stair Step";#N/A,#N/A,FALSE,"Overview";#N/A,#N/A,FALSE,"Supporting Explanations"}</definedName>
    <definedName name="効率化" localSheetId="5" hidden="1">{#N/A,#N/A,FALSE,"IPEC Stair Step";#N/A,#N/A,FALSE,"Overview";#N/A,#N/A,FALSE,"Supporting Explanations"}</definedName>
    <definedName name="効率化" localSheetId="7" hidden="1">{#N/A,#N/A,FALSE,"IPEC Stair Step";#N/A,#N/A,FALSE,"Overview";#N/A,#N/A,FALSE,"Supporting Explanations"}</definedName>
    <definedName name="効率化" localSheetId="1" hidden="1">{#N/A,#N/A,FALSE,"IPEC Stair Step";#N/A,#N/A,FALSE,"Overview";#N/A,#N/A,FALSE,"Supporting Explanations"}</definedName>
    <definedName name="効率化" hidden="1">{#N/A,#N/A,FALSE,"IPEC Stair Step";#N/A,#N/A,FALSE,"Overview";#N/A,#N/A,FALSE,"Supporting Explanations"}</definedName>
    <definedName name="動作設定_入力補助">#REF!</definedName>
    <definedName name="区分のﾘｽﾄ" localSheetId="11">#REF!</definedName>
    <definedName name="区分のﾘｽﾄ">#REF!</definedName>
    <definedName name="区分ﾘｽﾄ">#REF!</definedName>
    <definedName name="南ア新設に伴う変更" hidden="1">#REF!</definedName>
    <definedName name="単位">#REF!</definedName>
    <definedName name="単価" localSheetId="11">#N/A</definedName>
    <definedName name="単価">#REF!</definedName>
    <definedName name="単価表">#N/A</definedName>
    <definedName name="単価表時期">#N/A</definedName>
    <definedName name="印刷">#N/A</definedName>
    <definedName name="印刷1" localSheetId="11">#REF!</definedName>
    <definedName name="印刷1">#REF!</definedName>
    <definedName name="印刷2">#REF!</definedName>
    <definedName name="印刷3">#REF!</definedName>
    <definedName name="印刷時下見出しつき印刷" localSheetId="9">#REF!</definedName>
    <definedName name="印刷時下見出しつき印刷" localSheetId="11">#REF!</definedName>
    <definedName name="印刷時下見出しつき印刷">#REF!</definedName>
    <definedName name="印刷準備">#REF!</definedName>
    <definedName name="印刷準備0">#REF!</definedName>
    <definedName name="印刷準備11">#REF!</definedName>
    <definedName name="印刷準備2">#REF!</definedName>
    <definedName name="印刷準備3">#REF!</definedName>
    <definedName name="印刷準備4">#REF!</definedName>
    <definedName name="印刷準備5">#REF!</definedName>
    <definedName name="印刷準備6">#REF!</definedName>
    <definedName name="印刷準備7">#REF!</definedName>
    <definedName name="印刷準備8">#REF!</definedName>
    <definedName name="印刷準備9">#REF!</definedName>
    <definedName name="印範">#N/A</definedName>
    <definedName name="印範ｰ1">#N/A</definedName>
    <definedName name="印範ｰ2" localSheetId="11">#REF!</definedName>
    <definedName name="印範ｰ2">#REF!</definedName>
    <definedName name="印範ｰ3">#N/A</definedName>
    <definedName name="印範ｰ4">#N/A</definedName>
    <definedName name="印範ｰ5">#N/A</definedName>
    <definedName name="印範ｰ6">#N/A</definedName>
    <definedName name="印範_2">#N/A</definedName>
    <definedName name="印範1">#N/A</definedName>
    <definedName name="印範2">#N/A</definedName>
    <definedName name="印範3">#N/A</definedName>
    <definedName name="印範4">#N/A</definedName>
    <definedName name="印範7">#N/A</definedName>
    <definedName name="原低" localSheetId="3" hidden="1">{#N/A,#N/A,FALSE,"IPEC Stair Step";#N/A,#N/A,FALSE,"Overview";#N/A,#N/A,FALSE,"Supporting Explanations"}</definedName>
    <definedName name="原低" localSheetId="8" hidden="1">{#N/A,#N/A,FALSE,"IPEC Stair Step";#N/A,#N/A,FALSE,"Overview";#N/A,#N/A,FALSE,"Supporting Explanations"}</definedName>
    <definedName name="原低" localSheetId="0" hidden="1">{#N/A,#N/A,FALSE,"IPEC Stair Step";#N/A,#N/A,FALSE,"Overview";#N/A,#N/A,FALSE,"Supporting Explanations"}</definedName>
    <definedName name="原低" localSheetId="11" hidden="1">{#N/A,#N/A,FALSE,"IPEC Stair Step";#N/A,#N/A,FALSE,"Overview";#N/A,#N/A,FALSE,"Supporting Explanations"}</definedName>
    <definedName name="原低" localSheetId="5" hidden="1">{#N/A,#N/A,FALSE,"IPEC Stair Step";#N/A,#N/A,FALSE,"Overview";#N/A,#N/A,FALSE,"Supporting Explanations"}</definedName>
    <definedName name="原低" localSheetId="7" hidden="1">{#N/A,#N/A,FALSE,"IPEC Stair Step";#N/A,#N/A,FALSE,"Overview";#N/A,#N/A,FALSE,"Supporting Explanations"}</definedName>
    <definedName name="原低" localSheetId="1" hidden="1">{#N/A,#N/A,FALSE,"IPEC Stair Step";#N/A,#N/A,FALSE,"Overview";#N/A,#N/A,FALSE,"Supporting Explanations"}</definedName>
    <definedName name="原低" hidden="1">{#N/A,#N/A,FALSE,"IPEC Stair Step";#N/A,#N/A,FALSE,"Overview";#N/A,#N/A,FALSE,"Supporting Explanations"}</definedName>
    <definedName name="参考" localSheetId="9">#REF!</definedName>
    <definedName name="参考">#REF!</definedName>
    <definedName name="受注区分" localSheetId="11">#N/A</definedName>
    <definedName name="受注区分">#REF!</definedName>
    <definedName name="合計" localSheetId="11">#REF!</definedName>
    <definedName name="合計">#REF!</definedName>
    <definedName name="合計１" localSheetId="11">#REF!</definedName>
    <definedName name="合計１">#REF!</definedName>
    <definedName name="合計２" localSheetId="11">#REF!</definedName>
    <definedName name="合計２">#REF!</definedName>
    <definedName name="合計３" localSheetId="11">#REF!</definedName>
    <definedName name="合計３">#REF!</definedName>
    <definedName name="品名">#REF!</definedName>
    <definedName name="單位阡원_阡￥">#REF!</definedName>
    <definedName name="営ﾓ内製" hidden="1">#REF!</definedName>
    <definedName name="四駆">#REF!</definedName>
    <definedName name="土建区分" localSheetId="11">#N/A</definedName>
    <definedName name="土建区分">#REF!</definedName>
    <definedName name="基本" localSheetId="11">#REF!</definedName>
    <definedName name="基本">#REF!</definedName>
    <definedName name="基準位置1">#REF!</definedName>
    <definedName name="基準位置2">#REF!</definedName>
    <definedName name="基準車1">#REF!</definedName>
    <definedName name="基準車2">#REF!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増加分">#REF!</definedName>
    <definedName name="変動分集計保存ボタン_Click">#N/A</definedName>
    <definedName name="変動分集計完了ボタン_Click">#N/A</definedName>
    <definedName name="変動分集計更新ボタン_Click">#N/A</definedName>
    <definedName name="変動要因" localSheetId="11">#REF!</definedName>
    <definedName name="変動要因">#REF!</definedName>
    <definedName name="変更" hidden="1">#REF!</definedName>
    <definedName name="変更前" localSheetId="3" hidden="1">{#N/A,#N/A,FALSE,"IPEC Stair Step";#N/A,#N/A,FALSE,"Overview";#N/A,#N/A,FALSE,"Supporting Explanations"}</definedName>
    <definedName name="変更前" localSheetId="8" hidden="1">{#N/A,#N/A,FALSE,"IPEC Stair Step";#N/A,#N/A,FALSE,"Overview";#N/A,#N/A,FALSE,"Supporting Explanations"}</definedName>
    <definedName name="変更前" localSheetId="0" hidden="1">{#N/A,#N/A,FALSE,"IPEC Stair Step";#N/A,#N/A,FALSE,"Overview";#N/A,#N/A,FALSE,"Supporting Explanations"}</definedName>
    <definedName name="変更前" localSheetId="11" hidden="1">{#N/A,#N/A,FALSE,"IPEC Stair Step";#N/A,#N/A,FALSE,"Overview";#N/A,#N/A,FALSE,"Supporting Explanations"}</definedName>
    <definedName name="変更前" localSheetId="5" hidden="1">{#N/A,#N/A,FALSE,"IPEC Stair Step";#N/A,#N/A,FALSE,"Overview";#N/A,#N/A,FALSE,"Supporting Explanations"}</definedName>
    <definedName name="変更前" localSheetId="7" hidden="1">{#N/A,#N/A,FALSE,"IPEC Stair Step";#N/A,#N/A,FALSE,"Overview";#N/A,#N/A,FALSE,"Supporting Explanations"}</definedName>
    <definedName name="変更前" localSheetId="1" hidden="1">{#N/A,#N/A,FALSE,"IPEC Stair Step";#N/A,#N/A,FALSE,"Overview";#N/A,#N/A,FALSE,"Supporting Explanations"}</definedName>
    <definedName name="変更前" hidden="1">{#N/A,#N/A,FALSE,"IPEC Stair Step";#N/A,#N/A,FALSE,"Overview";#N/A,#N/A,FALSE,"Supporting Explanations"}</definedName>
    <definedName name="変更対応フラグ" localSheetId="11">#REF!</definedName>
    <definedName name="変更対応フラグ">#REF!</definedName>
    <definedName name="変更注文区分" localSheetId="11">#N/A</definedName>
    <definedName name="変更注文区分">#REF!</definedName>
    <definedName name="外注資材区分" localSheetId="11">#N/A</definedName>
    <definedName name="外注資材区分">#REF!</definedName>
    <definedName name="大分類" localSheetId="11">#REF!</definedName>
    <definedName name="大分類">#REF!</definedName>
    <definedName name="始め">#REF!</definedName>
    <definedName name="実績単価">#REF!</definedName>
    <definedName name="実績合計（個数倍）">#REF!</definedName>
    <definedName name="実行1">#N/A</definedName>
    <definedName name="寒川" localSheetId="3" hidden="1">{#N/A,#N/A,FALSE,"IPEC Stair Step";#N/A,#N/A,FALSE,"Overview";#N/A,#N/A,FALSE,"Supporting Explanations"}</definedName>
    <definedName name="寒川" localSheetId="8" hidden="1">{#N/A,#N/A,FALSE,"IPEC Stair Step";#N/A,#N/A,FALSE,"Overview";#N/A,#N/A,FALSE,"Supporting Explanations"}</definedName>
    <definedName name="寒川" localSheetId="0" hidden="1">{#N/A,#N/A,FALSE,"IPEC Stair Step";#N/A,#N/A,FALSE,"Overview";#N/A,#N/A,FALSE,"Supporting Explanations"}</definedName>
    <definedName name="寒川" localSheetId="11" hidden="1">{#N/A,#N/A,FALSE,"IPEC Stair Step";#N/A,#N/A,FALSE,"Overview";#N/A,#N/A,FALSE,"Supporting Explanations"}</definedName>
    <definedName name="寒川" localSheetId="5" hidden="1">{#N/A,#N/A,FALSE,"IPEC Stair Step";#N/A,#N/A,FALSE,"Overview";#N/A,#N/A,FALSE,"Supporting Explanations"}</definedName>
    <definedName name="寒川" localSheetId="7" hidden="1">{#N/A,#N/A,FALSE,"IPEC Stair Step";#N/A,#N/A,FALSE,"Overview";#N/A,#N/A,FALSE,"Supporting Explanations"}</definedName>
    <definedName name="寒川" localSheetId="1" hidden="1">{#N/A,#N/A,FALSE,"IPEC Stair Step";#N/A,#N/A,FALSE,"Overview";#N/A,#N/A,FALSE,"Supporting Explanations"}</definedName>
    <definedName name="寒川" hidden="1">{#N/A,#N/A,FALSE,"IPEC Stair Step";#N/A,#N/A,FALSE,"Overview";#N/A,#N/A,FALSE,"Supporting Explanations"}</definedName>
    <definedName name="履歴２" localSheetId="11">#REF!</definedName>
    <definedName name="履歴２">#REF!</definedName>
    <definedName name="山川" localSheetId="3" hidden="1">{#N/A,#N/A,FALSE,"IPEC Stair Step";#N/A,#N/A,FALSE,"Overview";#N/A,#N/A,FALSE,"Supporting Explanations"}</definedName>
    <definedName name="山川" localSheetId="8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" localSheetId="11" hidden="1">{#N/A,#N/A,FALSE,"IPEC Stair Step";#N/A,#N/A,FALSE,"Overview";#N/A,#N/A,FALSE,"Supporting Explanations"}</definedName>
    <definedName name="山川" localSheetId="5" hidden="1">{#N/A,#N/A,FALSE,"IPEC Stair Step";#N/A,#N/A,FALSE,"Overview";#N/A,#N/A,FALSE,"Supporting Explanations"}</definedName>
    <definedName name="山川" localSheetId="7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localSheetId="3" hidden="1">{#N/A,#N/A,FALSE,"IPEC Stair Step";#N/A,#N/A,FALSE,"Overview";#N/A,#N/A,FALSE,"Supporting Explanations"}</definedName>
    <definedName name="山川掃除" localSheetId="8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山川掃除" localSheetId="11" hidden="1">{#N/A,#N/A,FALSE,"IPEC Stair Step";#N/A,#N/A,FALSE,"Overview";#N/A,#N/A,FALSE,"Supporting Explanations"}</definedName>
    <definedName name="山川掃除" localSheetId="5" hidden="1">{#N/A,#N/A,FALSE,"IPEC Stair Step";#N/A,#N/A,FALSE,"Overview";#N/A,#N/A,FALSE,"Supporting Explanations"}</definedName>
    <definedName name="山川掃除" localSheetId="7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hidden="1">{"AnaM1",#N/A,FALSE,"AnalisisM";"AnaM2",#N/A,FALSE,"AnalisisM";"AnaM3",#N/A,FALSE,"AnalisisM"}</definedName>
    <definedName name="峯案" hidden="1">{"BL2000",#N/A,FALSE,"BL2000"}</definedName>
    <definedName name="工数表" localSheetId="11">#REF!</definedName>
    <definedName name="工数表">#REF!</definedName>
    <definedName name="工説表紙１" localSheetId="11">#REF!</definedName>
    <definedName name="工説表紙１">#REF!</definedName>
    <definedName name="平均値F">#REF!</definedName>
    <definedName name="平均値R">#REF!</definedName>
    <definedName name="年収">#REF!</definedName>
    <definedName name="年月">#REF!</definedName>
    <definedName name="年調給与額">#REF!</definedName>
    <definedName name="座間地区">#REF!</definedName>
    <definedName name="当月金額">#REF!</definedName>
    <definedName name="役割分担案" hidden="1">{"B10-2000",#N/A,FALSE,"BL2000"}</definedName>
    <definedName name="役割分担案Ｂ０１００１" hidden="1">{"HS_USA",#N/A,FALSE,"Base"}</definedName>
    <definedName name="役割報告" hidden="1">{"Costo1",#N/A,FALSE,"Costo Estimado";"Costo2",#N/A,FALSE,"Costo Estimado";"Costos3",#N/A,FALSE,"Costo Estimado";"Costo4",#N/A,FALSE,"Costo Estimado"}</definedName>
    <definedName name="役割案" hidden="1">{"RES-2001",#N/A,FALSE,"BL2000";"A1-2001",#N/A,FALSE,"BL2000";"A2-2001",#N/A,FALSE,"BL2000"}</definedName>
    <definedName name="役割案1" hidden="1">{"RES-2000",#N/A,FALSE,"BL2000";"A1-2000",#N/A,FALSE,"BL2000";"A2-2000",#N/A,FALSE,"BL2000"}</definedName>
    <definedName name="役割案Ｂ０１" hidden="1">{"Ana1",#N/A,FALSE,"AnalisisA";"Ana2",#N/A,FALSE,"AnalisisA";"Ana3",#N/A,FALSE,"AnalisisA"}</definedName>
    <definedName name="役割現状" hidden="1">{"COMJPN2000",#N/A,FALSE,"BL2000"}</definedName>
    <definedName name="感情" localSheetId="3" hidden="1">{#N/A,#N/A,FALSE,"IPEC Stair Step";#N/A,#N/A,FALSE,"Overview";#N/A,#N/A,FALSE,"Supporting Explanations"}</definedName>
    <definedName name="感情" localSheetId="8" hidden="1">{#N/A,#N/A,FALSE,"IPEC Stair Step";#N/A,#N/A,FALSE,"Overview";#N/A,#N/A,FALSE,"Supporting Explanations"}</definedName>
    <definedName name="感情" localSheetId="0" hidden="1">{#N/A,#N/A,FALSE,"IPEC Stair Step";#N/A,#N/A,FALSE,"Overview";#N/A,#N/A,FALSE,"Supporting Explanations"}</definedName>
    <definedName name="感情" localSheetId="11" hidden="1">{#N/A,#N/A,FALSE,"IPEC Stair Step";#N/A,#N/A,FALSE,"Overview";#N/A,#N/A,FALSE,"Supporting Explanations"}</definedName>
    <definedName name="感情" localSheetId="5" hidden="1">{#N/A,#N/A,FALSE,"IPEC Stair Step";#N/A,#N/A,FALSE,"Overview";#N/A,#N/A,FALSE,"Supporting Explanations"}</definedName>
    <definedName name="感情" localSheetId="7" hidden="1">{#N/A,#N/A,FALSE,"IPEC Stair Step";#N/A,#N/A,FALSE,"Overview";#N/A,#N/A,FALSE,"Supporting Explanations"}</definedName>
    <definedName name="感情" localSheetId="1" hidden="1">{#N/A,#N/A,FALSE,"IPEC Stair Step";#N/A,#N/A,FALSE,"Overview";#N/A,#N/A,FALSE,"Supporting Explanations"}</definedName>
    <definedName name="感情" hidden="1">{#N/A,#N/A,FALSE,"IPEC Stair Step";#N/A,#N/A,FALSE,"Overview";#N/A,#N/A,FALSE,"Supporting Explanations"}</definedName>
    <definedName name="承認状況" localSheetId="11">#N/A</definedName>
    <definedName name="承認状況">#REF!</definedName>
    <definedName name="投資推移" localSheetId="11">#REF!</definedName>
    <definedName name="投資推移">#REF!</definedName>
    <definedName name="投資目的">#REF!</definedName>
    <definedName name="投資額">#N/A</definedName>
    <definedName name="投资" localSheetId="11" hidden="1">{"AnaM1",#N/A,FALSE,"AnalisisM";"AnaM2",#N/A,FALSE,"AnalisisM";"AnaM3",#N/A,FALSE,"AnalisisM"}</definedName>
    <definedName name="投资" hidden="1">{"AnaM1",#N/A,FALSE,"AnalisisM";"AnaM2",#N/A,FALSE,"AnalisisM";"AnaM3",#N/A,FALSE,"AnalisisM"}</definedName>
    <definedName name="投资_1" localSheetId="11" hidden="1">{"AnaM1",#N/A,FALSE,"AnalisisM";"AnaM2",#N/A,FALSE,"AnalisisM";"AnaM3",#N/A,FALSE,"AnalisisM"}</definedName>
    <definedName name="投资_1" hidden="1">{"AnaM1",#N/A,FALSE,"AnalisisM";"AnaM2",#N/A,FALSE,"AnalisisM";"AnaM3",#N/A,FALSE,"AnalisisM"}</definedName>
    <definedName name="投资_2" localSheetId="11" hidden="1">{"AnaM1",#N/A,FALSE,"AnalisisM";"AnaM2",#N/A,FALSE,"AnalisisM";"AnaM3",#N/A,FALSE,"AnalisisM"}</definedName>
    <definedName name="投资_2" hidden="1">{"AnaM1",#N/A,FALSE,"AnalisisM";"AnaM2",#N/A,FALSE,"AnalisisM";"AnaM3",#N/A,FALSE,"AnalisisM"}</definedName>
    <definedName name="抽出_TODO表示">#REF!</definedName>
    <definedName name="抽出_表示">#REF!</definedName>
    <definedName name="抽出10">#REF!</definedName>
    <definedName name="抽出11">#REF!</definedName>
    <definedName name="抽出12">#REF!</definedName>
    <definedName name="抽出20">#REF!</definedName>
    <definedName name="抽出21">#REF!</definedName>
    <definedName name="抽出22">#REF!</definedName>
    <definedName name="担当者一覧_サンプル">#REF!</definedName>
    <definedName name="担当者一覧_メンバ">#REF!</definedName>
    <definedName name="担当者一覧_担当">#REF!</definedName>
    <definedName name="担当者一覧_終了">#REF!</definedName>
    <definedName name="担当者一覧_設定">#REF!</definedName>
    <definedName name="担当者一覧_開始">#REF!</definedName>
    <definedName name="挽回シｰト作成" localSheetId="9">#REF!</definedName>
    <definedName name="挽回シｰト作成">#REF!</definedName>
    <definedName name="挽回記入" localSheetId="9">#REF!</definedName>
    <definedName name="挽回記入">#REF!</definedName>
    <definedName name="採否通知書" localSheetId="11">#REF!</definedName>
    <definedName name="採否通知書">#REF!</definedName>
    <definedName name="提出" hidden="1">{"RES-2002",#N/A,FALSE,"BL2000";"A1-2002",#N/A,FALSE,"BL2000";"A2-2002",#N/A,FALSE,"BL2000"}</definedName>
    <definedName name="換算F">#REF!</definedName>
    <definedName name="換算R">#REF!</definedName>
    <definedName name="支払状況" localSheetId="11">#N/A</definedName>
    <definedName name="支払状況">#REF!</definedName>
    <definedName name="散布図作成">#REF!</definedName>
    <definedName name="数値01" localSheetId="11">#REF!</definedName>
    <definedName name="数値01">#REF!</definedName>
    <definedName name="数値02" localSheetId="11">#REF!</definedName>
    <definedName name="数値02">#REF!</definedName>
    <definedName name="数値03" localSheetId="11">#REF!</definedName>
    <definedName name="数値03">#REF!</definedName>
    <definedName name="数値04" localSheetId="11">#REF!</definedName>
    <definedName name="数値04">#REF!</definedName>
    <definedName name="数値05" localSheetId="11">#REF!</definedName>
    <definedName name="数値05">#REF!</definedName>
    <definedName name="数値06" localSheetId="11">#REF!</definedName>
    <definedName name="数値06">#REF!</definedName>
    <definedName name="数値07" localSheetId="11">#REF!</definedName>
    <definedName name="数値07">#REF!</definedName>
    <definedName name="数値08" localSheetId="11">#REF!</definedName>
    <definedName name="数値08">#REF!</definedName>
    <definedName name="文化" localSheetId="3" hidden="1">{#N/A,#N/A,FALSE,"IPEC Stair Step";#N/A,#N/A,FALSE,"Overview";#N/A,#N/A,FALSE,"Supporting Explanations"}</definedName>
    <definedName name="文化" localSheetId="8" hidden="1">{#N/A,#N/A,FALSE,"IPEC Stair Step";#N/A,#N/A,FALSE,"Overview";#N/A,#N/A,FALSE,"Supporting Explanations"}</definedName>
    <definedName name="文化" localSheetId="0" hidden="1">{#N/A,#N/A,FALSE,"IPEC Stair Step";#N/A,#N/A,FALSE,"Overview";#N/A,#N/A,FALSE,"Supporting Explanations"}</definedName>
    <definedName name="文化" localSheetId="11" hidden="1">{#N/A,#N/A,FALSE,"IPEC Stair Step";#N/A,#N/A,FALSE,"Overview";#N/A,#N/A,FALSE,"Supporting Explanations"}</definedName>
    <definedName name="文化" localSheetId="5" hidden="1">{#N/A,#N/A,FALSE,"IPEC Stair Step";#N/A,#N/A,FALSE,"Overview";#N/A,#N/A,FALSE,"Supporting Explanations"}</definedName>
    <definedName name="文化" localSheetId="7" hidden="1">{#N/A,#N/A,FALSE,"IPEC Stair Step";#N/A,#N/A,FALSE,"Overview";#N/A,#N/A,FALSE,"Supporting Explanations"}</definedName>
    <definedName name="文化" localSheetId="1" hidden="1">{#N/A,#N/A,FALSE,"IPEC Stair Step";#N/A,#N/A,FALSE,"Overview";#N/A,#N/A,FALSE,"Supporting Explanations"}</definedName>
    <definedName name="文化" hidden="1">{#N/A,#N/A,FALSE,"IPEC Stair Step";#N/A,#N/A,FALSE,"Overview";#N/A,#N/A,FALSE,"Supporting Explanations"}</definedName>
    <definedName name="文字2">"文字 2"</definedName>
    <definedName name="新" localSheetId="11" hidden="1">{"RES-2001",#N/A,FALSE,"BL2000";"A1-2001",#N/A,FALSE,"BL2000";"A2-2001",#N/A,FALSE,"BL2000"}</definedName>
    <definedName name="新" hidden="1">{"RES-2001",#N/A,FALSE,"BL2000";"A1-2001",#N/A,FALSE,"BL2000";"A2-2001",#N/A,FALSE,"BL2000"}</definedName>
    <definedName name="新_1" localSheetId="11" hidden="1">{"RES-2001",#N/A,FALSE,"BL2000";"A1-2001",#N/A,FALSE,"BL2000";"A2-2001",#N/A,FALSE,"BL2000"}</definedName>
    <definedName name="新_1" hidden="1">{"RES-2001",#N/A,FALSE,"BL2000";"A1-2001",#N/A,FALSE,"BL2000";"A2-2001",#N/A,FALSE,"BL2000"}</definedName>
    <definedName name="新_2" localSheetId="11" hidden="1">{"RES-2001",#N/A,FALSE,"BL2000";"A1-2001",#N/A,FALSE,"BL2000";"A2-2001",#N/A,FALSE,"BL2000"}</definedName>
    <definedName name="新_2" hidden="1">{"RES-2001",#N/A,FALSE,"BL2000";"A1-2001",#N/A,FALSE,"BL2000";"A2-2001",#N/A,FALSE,"BL2000"}</definedName>
    <definedName name="新・改">#REF!</definedName>
    <definedName name="新卒">#REF!</definedName>
    <definedName name="新商品" hidden="1">{"AnaM1",#N/A,FALSE,"AnalisisM";"AnaM2",#N/A,FALSE,"AnalisisM";"AnaM3",#N/A,FALSE,"AnalisisM"}</definedName>
    <definedName name="新商品役割分担" hidden="1">{"PT2000",#N/A,FALSE,"BL2000"}</definedName>
    <definedName name="新商品見積もり業務T分担案" hidden="1">{"CTO ACUMULADO",#N/A,FALSE,"BASE ANEXOS";"VAR ACUMULADAS",#N/A,FALSE,"BASE ANEXOS"}</definedName>
    <definedName name="新商品議事録" hidden="1">{"RES-2002",#N/A,FALSE,"BL2000";"A1-2002",#N/A,FALSE,"BL2000";"A2-2002",#N/A,FALSE,"BL2000"}</definedName>
    <definedName name="新商品議事録をつけます" hidden="1">{"CTO ACUMULADO",#N/A,FALSE,"BASE ANEXOS";"VAR ACUMULADAS",#N/A,FALSE,"BASE ANEXOS"}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機種" hidden="1">#REF!</definedName>
    <definedName name="新消費" hidden="1">{"RES-2002",#N/A,FALSE,"BL2000";"A1-2002",#N/A,FALSE,"BL2000";"A2-2002",#N/A,FALSE,"BL2000"}</definedName>
    <definedName name="新車開發進度" hidden="1">{"PT2000",#N/A,FALSE,"BL2000"}</definedName>
    <definedName name="方針書" localSheetId="11" hidden="1">{"PL2000",#N/A,FALSE,"BL2000"}</definedName>
    <definedName name="方針書" hidden="1">{"PL2000",#N/A,FALSE,"BL2000"}</definedName>
    <definedName name="方針書A" localSheetId="11" hidden="1">{"RES-2001",#N/A,FALSE,"BL2000";"A1-2001",#N/A,FALSE,"BL2000";"A2-2001",#N/A,FALSE,"BL2000"}</definedName>
    <definedName name="方針書A" hidden="1">{"RES-2001",#N/A,FALSE,"BL2000";"A1-2001",#N/A,FALSE,"BL2000";"A2-2001",#N/A,FALSE,"BL2000"}</definedName>
    <definedName name="方針書Attachment" localSheetId="11" hidden="1">{"RES-2000",#N/A,FALSE,"BL2000";"A1-2000",#N/A,FALSE,"BL2000";"A2-2000",#N/A,FALSE,"BL2000"}</definedName>
    <definedName name="方針書Attachment" hidden="1">{"RES-2000",#N/A,FALSE,"BL2000";"A1-2000",#N/A,FALSE,"BL2000";"A2-2000",#N/A,FALSE,"BL2000"}</definedName>
    <definedName name="既存列挿入">#REF!</definedName>
    <definedName name="日付">"テキスト 6"</definedName>
    <definedName name="日時表示形式_予定日">#REF!</definedName>
    <definedName name="日時表示形式_予定時">#REF!</definedName>
    <definedName name="日時表示形式_実績日">#REF!</definedName>
    <definedName name="日時表示形式_実績時">#REF!</definedName>
    <definedName name="日時表示形式_幅調整">#REF!</definedName>
    <definedName name="日時表示形式_日数">#REF!</definedName>
    <definedName name="日時表示形式_時間">#REF!</definedName>
    <definedName name="日時表示形式_進捗日">#REF!</definedName>
    <definedName name="日時表示形式_進捗時">#REF!</definedName>
    <definedName name="日時表示形式_遅れ日">#REF!</definedName>
    <definedName name="日時表示形式_遅れ時">#REF!</definedName>
    <definedName name="日產貴賓" hidden="1">{"COMJPN2000",#N/A,FALSE,"BL2000"}</definedName>
    <definedName name="日産提示版" hidden="1">#REF!</definedName>
    <definedName name="日程" hidden="1">{#N/A,#N/A,FALSE,"IPEC Stair Step";#N/A,#N/A,FALSE,"Overview";#N/A,#N/A,FALSE,"Supporting Explanations"}</definedName>
    <definedName name="日程２" localSheetId="11" hidden="1">#REF!</definedName>
    <definedName name="日程２" hidden="1">#REF!</definedName>
    <definedName name="日程表">#N/A</definedName>
    <definedName name="日程表25ｽﾀｰﾄ案">#N/A</definedName>
    <definedName name="日程表当初案">#N/A</definedName>
    <definedName name="日程表書式_日_幅">#REF!</definedName>
    <definedName name="日程表書式_日_日">#REF!</definedName>
    <definedName name="日程表書式_日_月">#REF!</definedName>
    <definedName name="日程表書式_時_休">#REF!</definedName>
    <definedName name="日程表書式_時_出">#REF!</definedName>
    <definedName name="日程表書式_時_幅">#REF!</definedName>
    <definedName name="日程表書式_時_日">#REF!</definedName>
    <definedName name="日程表書式_時_枠">#REF!</definedName>
    <definedName name="日程表書式_曜日_土">#REF!</definedName>
    <definedName name="日程表書式_曜日_日">#REF!</definedName>
    <definedName name="日程表書式_曜日_月">#REF!</definedName>
    <definedName name="日程表書式_枠_月">#REF!</definedName>
    <definedName name="日程表書式_週_幅">#REF!</definedName>
    <definedName name="日程表書式_週_日">#REF!</definedName>
    <definedName name="日程表書式_週_月">#REF!</definedName>
    <definedName name="日程表書式_週_枠">#REF!</definedName>
    <definedName name="日車" localSheetId="11">#N/A</definedName>
    <definedName name="日車">#REF!</definedName>
    <definedName name="時間表" localSheetId="11">#REF!</definedName>
    <definedName name="時間表">#REF!</definedName>
    <definedName name="更新日時設定">#REF!</definedName>
    <definedName name="更新日時設定_書式">#REF!</definedName>
    <definedName name="最後尾">#REF!</definedName>
    <definedName name="期間">#REF!</definedName>
    <definedName name="本企形式3">#REF!</definedName>
    <definedName name="東" hidden="1">{"BL2000",#N/A,FALSE,"BL2000"}</definedName>
    <definedName name="梱包数量集計">#N/A</definedName>
    <definedName name="検索メイン画面表示">#REF!</definedName>
    <definedName name="検討結果詳細へのリンク">"テキスト 99"</definedName>
    <definedName name="概略" localSheetId="11" hidden="1">{"AnaM1",#N/A,FALSE,"AnalisisM";"AnaM2",#N/A,FALSE,"AnalisisM";"AnaM3",#N/A,FALSE,"AnalisisM"}</definedName>
    <definedName name="概略" hidden="1">{"AnaM1",#N/A,FALSE,"AnalisisM";"AnaM2",#N/A,FALSE,"AnalisisM";"AnaM3",#N/A,FALSE,"AnalisisM"}</definedName>
    <definedName name="概要">#REF!</definedName>
    <definedName name="構想書NO" localSheetId="11">#REF!</definedName>
    <definedName name="構想書NO">#REF!</definedName>
    <definedName name="標準車">#N/A</definedName>
    <definedName name="機能軸推移" localSheetId="11">#REF!</definedName>
    <definedName name="機能軸推移">#REF!</definedName>
    <definedName name="正規">#REF!</definedName>
    <definedName name="正規１">#REF!</definedName>
    <definedName name="比例費" hidden="1">255</definedName>
    <definedName name="津田" localSheetId="11">#REF!</definedName>
    <definedName name="津田">#REF!</definedName>
    <definedName name="活動計劃書" localSheetId="11" hidden="1">#REF!</definedName>
    <definedName name="活動計劃書" hidden="1">#N/A</definedName>
    <definedName name="混流CBMAIN">#REF!</definedName>
    <definedName name="混流CBSUB">#REF!</definedName>
    <definedName name="混流CH">#REF!</definedName>
    <definedName name="混流CHKD">#REF!</definedName>
    <definedName name="混流CS">#REF!</definedName>
    <definedName name="添付資料__ヘッダーサンプル">#REF!</definedName>
    <definedName name="為替影響分析" hidden="1">255</definedName>
    <definedName name="熱延板厚ｴｷｽﾄﾗ">#N/A</definedName>
    <definedName name="特記">#REF!</definedName>
    <definedName name="特記２">#REF!</definedName>
    <definedName name="状態">#REF!</definedName>
    <definedName name="状態設定_デフォルト">#REF!</definedName>
    <definedName name="状態設定_予定間近">#REF!</definedName>
    <definedName name="状態設定_予定間近日数">#REF!</definedName>
    <definedName name="状態設定_完了">#REF!</definedName>
    <definedName name="状態設定_実行中">#REF!</definedName>
    <definedName name="状態設定_実行中残り">#REF!</definedName>
    <definedName name="状態設定_実行中残り日数">#REF!</definedName>
    <definedName name="状態設定_終了遅れ">#REF!</definedName>
    <definedName name="状態設定_開始遅れ">#REF!</definedName>
    <definedName name="生涯管理">#N/A</definedName>
    <definedName name="用語範囲">#REF!</definedName>
    <definedName name="画面遷移図１" hidden="1">{"'焼型仕様書'!$A$1:$S$56"}</definedName>
    <definedName name="画面遷移図２" hidden="1">{"'焼型仕様書'!$A$1:$S$56"}</definedName>
    <definedName name="画面遷移図3" hidden="1">{"'焼型仕様書'!$A$1:$S$56"}</definedName>
    <definedName name="画面遷移図4" hidden="1">{"'焼型仕様書'!$A$1:$S$56"}</definedName>
    <definedName name="登録">#REF!</definedName>
    <definedName name="登録2">#REF!</definedName>
    <definedName name="登録3">#REF!</definedName>
    <definedName name="登録4">#REF!</definedName>
    <definedName name="目次1">#N/A</definedName>
    <definedName name="直接固定費" localSheetId="11" hidden="1">{"COMNUS2000",#N/A,FALSE,"BL2000"}</definedName>
    <definedName name="直接固定費" hidden="1">{"COMNUS2000",#N/A,FALSE,"BL2000"}</definedName>
    <definedName name="短" localSheetId="11">#REF!</definedName>
    <definedName name="短">#REF!</definedName>
    <definedName name="科目余额表">#REF!</definedName>
    <definedName name="稼動" localSheetId="9">#REF!</definedName>
    <definedName name="稼動" localSheetId="11">[0]!cmd_Print_Click</definedName>
    <definedName name="稼動">#REF!</definedName>
    <definedName name="空調器ｻｲｽﾞ">#REF!</definedName>
    <definedName name="範囲1">#REF!</definedName>
    <definedName name="範囲入力">#REF!</definedName>
    <definedName name="範囲名">#REF!</definedName>
    <definedName name="簡易プレス加工費">#REF!</definedName>
    <definedName name="素重列番">#N/A</definedName>
    <definedName name="終了" localSheetId="11">#REF!</definedName>
    <definedName name="終了">#REF!</definedName>
    <definedName name="終了J">#REF!</definedName>
    <definedName name="終了S">#REF!</definedName>
    <definedName name="経費推移">#REF!</definedName>
    <definedName name="給与所得後の金額">#REF!</definedName>
    <definedName name="総括表">#N/A</definedName>
    <definedName name="结果" localSheetId="11">#REF!</definedName>
    <definedName name="结果">#REF!</definedName>
    <definedName name="背景画像設定">#REF!</definedName>
    <definedName name="菊池・阿比留組">#REF!</definedName>
    <definedName name="表">#REF!</definedName>
    <definedName name="表ｰ1番地">#N/A</definedName>
    <definedName name="表ｰ2番地">#N/A</definedName>
    <definedName name="表ｰ3番地">#N/A</definedName>
    <definedName name="表ｰ4番地">#N/A</definedName>
    <definedName name="表ｰ5番地">#N/A</definedName>
    <definedName name="表ｰ6番地">#N/A</definedName>
    <definedName name="表ｰ7番地">#N/A</definedName>
    <definedName name="表_1" localSheetId="11">#REF!</definedName>
    <definedName name="表_1">#REF!</definedName>
    <definedName name="表_2" localSheetId="11">#REF!</definedName>
    <definedName name="表_2">#REF!</definedName>
    <definedName name="表_3">#REF!</definedName>
    <definedName name="表_4">#REF!</definedName>
    <definedName name="表_5">#N/A</definedName>
    <definedName name="表_61" localSheetId="11">#REF!</definedName>
    <definedName name="表_61">#REF!</definedName>
    <definedName name="表_62" localSheetId="11">#REF!</definedName>
    <definedName name="表_62">#REF!</definedName>
    <definedName name="表_7" localSheetId="11">#REF!</definedName>
    <definedName name="表_7">#REF!</definedName>
    <definedName name="表1">#REF!</definedName>
    <definedName name="表１．年調給与額">#REF!</definedName>
    <definedName name="表2">#REF!</definedName>
    <definedName name="表２．給与所得控除後の金額">#REF!</definedName>
    <definedName name="表3">#REF!</definedName>
    <definedName name="表３．所得控除額表">#REF!</definedName>
    <definedName name="表4">#REF!</definedName>
    <definedName name="表４．所得年税算出表">#REF!</definedName>
    <definedName name="表５．住民税算出表">#REF!</definedName>
    <definedName name="表示設定_表示単位">#REF!</definedName>
    <definedName name="表紙">#REF!</definedName>
    <definedName name="製造５" localSheetId="1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製造５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製造計画名">#REF!</definedName>
    <definedName name="製造課" localSheetId="11">#REF!</definedName>
    <definedName name="製造課">#REF!</definedName>
    <definedName name="製重列番">#N/A</definedName>
    <definedName name="襄樊" hidden="1">{"RES-2001",#N/A,FALSE,"BL2000";"A1-2001",#N/A,FALSE,"BL2000";"A2-2001",#N/A,FALSE,"BL2000"}</definedName>
    <definedName name="要因ｺｰﾄﾞ" localSheetId="11">#REF!</definedName>
    <definedName name="要因ｺｰﾄﾞ">#REF!</definedName>
    <definedName name="見出">#N/A</definedName>
    <definedName name="見出し">#N/A</definedName>
    <definedName name="見出し2">#N/A</definedName>
    <definedName name="見出し3">#N/A</definedName>
    <definedName name="見出し4">#N/A</definedName>
    <definedName name="見出し6">#N/A</definedName>
    <definedName name="解_任_" localSheetId="11">#REF!</definedName>
    <definedName name="解_任_">#REF!</definedName>
    <definedName name="計画品" localSheetId="3" hidden="1">{#N/A,#N/A,FALSE,"IPEC Stair Step";#N/A,#N/A,FALSE,"Overview";#N/A,#N/A,FALSE,"Supporting Explanations"}</definedName>
    <definedName name="計画品" localSheetId="8" hidden="1">{#N/A,#N/A,FALSE,"IPEC Stair Step";#N/A,#N/A,FALSE,"Overview";#N/A,#N/A,FALSE,"Supporting Explanations"}</definedName>
    <definedName name="計画品" localSheetId="0" hidden="1">{#N/A,#N/A,FALSE,"IPEC Stair Step";#N/A,#N/A,FALSE,"Overview";#N/A,#N/A,FALSE,"Supporting Explanations"}</definedName>
    <definedName name="計画品" localSheetId="11" hidden="1">{#N/A,#N/A,FALSE,"IPEC Stair Step";#N/A,#N/A,FALSE,"Overview";#N/A,#N/A,FALSE,"Supporting Explanations"}</definedName>
    <definedName name="計画品" localSheetId="5" hidden="1">{#N/A,#N/A,FALSE,"IPEC Stair Step";#N/A,#N/A,FALSE,"Overview";#N/A,#N/A,FALSE,"Supporting Explanations"}</definedName>
    <definedName name="計画品" localSheetId="7" hidden="1">{#N/A,#N/A,FALSE,"IPEC Stair Step";#N/A,#N/A,FALSE,"Overview";#N/A,#N/A,FALSE,"Supporting Explanations"}</definedName>
    <definedName name="計画品" localSheetId="1" hidden="1">{#N/A,#N/A,FALSE,"IPEC Stair Step";#N/A,#N/A,FALSE,"Overview";#N/A,#N/A,FALSE,"Supporting Explanations"}</definedName>
    <definedName name="計画品" hidden="1">{#N/A,#N/A,FALSE,"IPEC Stair Step";#N/A,#N/A,FALSE,"Overview";#N/A,#N/A,FALSE,"Supporting Explanations"}</definedName>
    <definedName name="計算" localSheetId="9">#REF!</definedName>
    <definedName name="計算">#REF!</definedName>
    <definedName name="計算範囲">#N/A</definedName>
    <definedName name="記事">#REF!,#REF!</definedName>
    <definedName name="評価シート作成" localSheetId="9">#REF!</definedName>
    <definedName name="評価シート作成">#REF!</definedName>
    <definedName name="評価表作成" localSheetId="9">#REF!</definedName>
    <definedName name="評価表作成">#REF!</definedName>
    <definedName name="読み">#N/A</definedName>
    <definedName name="読み込み">#N/A</definedName>
    <definedName name="課ｺｰﾄﾞ" localSheetId="11">#REF!</definedName>
    <definedName name="課ｺｰﾄﾞ">#REF!</definedName>
    <definedName name="調物" localSheetId="3" hidden="1">{#N/A,#N/A,FALSE,"IPEC Stair Step";#N/A,#N/A,FALSE,"Overview";#N/A,#N/A,FALSE,"Supporting Explanations"}</definedName>
    <definedName name="調物" localSheetId="8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物" localSheetId="11" hidden="1">{#N/A,#N/A,FALSE,"IPEC Stair Step";#N/A,#N/A,FALSE,"Overview";#N/A,#N/A,FALSE,"Supporting Explanations"}</definedName>
    <definedName name="調物" localSheetId="5" hidden="1">{#N/A,#N/A,FALSE,"IPEC Stair Step";#N/A,#N/A,FALSE,"Overview";#N/A,#N/A,FALSE,"Supporting Explanations"}</definedName>
    <definedName name="調物" localSheetId="7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localSheetId="3" hidden="1">{#N/A,#N/A,FALSE,"IPEC Stair Step";#N/A,#N/A,FALSE,"Overview";#N/A,#N/A,FALSE,"Supporting Explanations"}</definedName>
    <definedName name="調達" localSheetId="8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調達" localSheetId="11" hidden="1">{#N/A,#N/A,FALSE,"IPEC Stair Step";#N/A,#N/A,FALSE,"Overview";#N/A,#N/A,FALSE,"Supporting Explanations"}</definedName>
    <definedName name="調達" localSheetId="5" hidden="1">{#N/A,#N/A,FALSE,"IPEC Stair Step";#N/A,#N/A,FALSE,"Overview";#N/A,#N/A,FALSE,"Supporting Explanations"}</definedName>
    <definedName name="調達" localSheetId="7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hidden="1">{"BL2000",#N/A,FALSE,"BL2000"}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負荷">#REF!</definedName>
    <definedName name="貼り付け用">#REF!</definedName>
    <definedName name="賞与手当て" localSheetId="3" hidden="1">{#N/A,#N/A,FALSE,"IPEC Stair Step";#N/A,#N/A,FALSE,"Overview";#N/A,#N/A,FALSE,"Supporting Explanations"}</definedName>
    <definedName name="賞与手当て" localSheetId="8" hidden="1">{#N/A,#N/A,FALSE,"IPEC Stair Step";#N/A,#N/A,FALSE,"Overview";#N/A,#N/A,FALSE,"Supporting Explanations"}</definedName>
    <definedName name="賞与手当て" localSheetId="0" hidden="1">{#N/A,#N/A,FALSE,"IPEC Stair Step";#N/A,#N/A,FALSE,"Overview";#N/A,#N/A,FALSE,"Supporting Explanations"}</definedName>
    <definedName name="賞与手当て" localSheetId="11" hidden="1">{#N/A,#N/A,FALSE,"IPEC Stair Step";#N/A,#N/A,FALSE,"Overview";#N/A,#N/A,FALSE,"Supporting Explanations"}</definedName>
    <definedName name="賞与手当て" localSheetId="5" hidden="1">{#N/A,#N/A,FALSE,"IPEC Stair Step";#N/A,#N/A,FALSE,"Overview";#N/A,#N/A,FALSE,"Supporting Explanations"}</definedName>
    <definedName name="賞与手当て" localSheetId="7" hidden="1">{#N/A,#N/A,FALSE,"IPEC Stair Step";#N/A,#N/A,FALSE,"Overview";#N/A,#N/A,FALSE,"Supporting Explanations"}</definedName>
    <definedName name="賞与手当て" localSheetId="1" hidden="1">{#N/A,#N/A,FALSE,"IPEC Stair Step";#N/A,#N/A,FALSE,"Overview";#N/A,#N/A,FALSE,"Supporting Explanations"}</definedName>
    <definedName name="賞与手当て" hidden="1">{#N/A,#N/A,FALSE,"IPEC Stair Step";#N/A,#N/A,FALSE,"Overview";#N/A,#N/A,FALSE,"Supporting Explanations"}</definedName>
    <definedName name="購入品明細">#REF!</definedName>
    <definedName name="费用">#REF!+#REF!</definedName>
    <definedName name="車両追加検索">#REF!</definedName>
    <definedName name="車種別台数" localSheetId="11">#N/A</definedName>
    <definedName name="車種別台数">#REF!</definedName>
    <definedName name="輸出" localSheetId="11">#N/A</definedName>
    <definedName name="輸出">#REF!</definedName>
    <definedName name="輸出車" localSheetId="11">#N/A</definedName>
    <definedName name="輸出車">#REF!</definedName>
    <definedName name="輸出車種" localSheetId="11">#N/A</definedName>
    <definedName name="輸出車種">#REF!</definedName>
    <definedName name="退手" localSheetId="3" hidden="1">{#N/A,#N/A,FALSE,"IPEC Stair Step";#N/A,#N/A,FALSE,"Overview";#N/A,#N/A,FALSE,"Supporting Explanations"}</definedName>
    <definedName name="退手" localSheetId="8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退手" localSheetId="11" hidden="1">{#N/A,#N/A,FALSE,"IPEC Stair Step";#N/A,#N/A,FALSE,"Overview";#N/A,#N/A,FALSE,"Supporting Explanations"}</definedName>
    <definedName name="退手" localSheetId="5" hidden="1">{#N/A,#N/A,FALSE,"IPEC Stair Step";#N/A,#N/A,FALSE,"Overview";#N/A,#N/A,FALSE,"Supporting Explanations"}</definedName>
    <definedName name="退手" localSheetId="7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選択">#REF!</definedName>
    <definedName name="選択1" localSheetId="9">#REF!</definedName>
    <definedName name="選択1">#REF!</definedName>
    <definedName name="選択10" localSheetId="9">#REF!</definedName>
    <definedName name="選択10">#REF!</definedName>
    <definedName name="選択11" localSheetId="9">#REF!</definedName>
    <definedName name="選択11">#REF!</definedName>
    <definedName name="選択12" localSheetId="9">#REF!</definedName>
    <definedName name="選択12">#REF!</definedName>
    <definedName name="選択13" localSheetId="9">#REF!</definedName>
    <definedName name="選択13">#REF!</definedName>
    <definedName name="選択14" localSheetId="9">#REF!</definedName>
    <definedName name="選択14">#REF!</definedName>
    <definedName name="選択15" localSheetId="9">#REF!</definedName>
    <definedName name="選択15">#REF!</definedName>
    <definedName name="選択2" localSheetId="9">#REF!</definedName>
    <definedName name="選択2">#REF!</definedName>
    <definedName name="選択3" localSheetId="9">#REF!</definedName>
    <definedName name="選択3">#REF!</definedName>
    <definedName name="選択4" localSheetId="9">#REF!</definedName>
    <definedName name="選択4">#REF!</definedName>
    <definedName name="選択5" localSheetId="9">#REF!</definedName>
    <definedName name="選択5">#REF!</definedName>
    <definedName name="選択6" localSheetId="9">#REF!</definedName>
    <definedName name="選択6">#REF!</definedName>
    <definedName name="選択7" localSheetId="9">#REF!</definedName>
    <definedName name="選択7">#REF!</definedName>
    <definedName name="選択8" localSheetId="9">#REF!</definedName>
    <definedName name="選択8">#REF!</definedName>
    <definedName name="選択9" localSheetId="9">#REF!</definedName>
    <definedName name="選択9">#REF!</definedName>
    <definedName name="選択A" localSheetId="9">#REF!</definedName>
    <definedName name="選択A">#REF!</definedName>
    <definedName name="選択B" localSheetId="9">#REF!</definedName>
    <definedName name="選択B">#REF!</definedName>
    <definedName name="選考過程">#REF!</definedName>
    <definedName name="部品比較" localSheetId="9">#REF!</definedName>
    <definedName name="部品比較">#REF!</definedName>
    <definedName name="部品部" localSheetId="3" hidden="1">{#N/A,#N/A,FALSE,"IPEC Stair Step";#N/A,#N/A,FALSE,"Overview";#N/A,#N/A,FALSE,"Supporting Explanations"}</definedName>
    <definedName name="部品部" localSheetId="8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部品部" localSheetId="11" hidden="1">{#N/A,#N/A,FALSE,"IPEC Stair Step";#N/A,#N/A,FALSE,"Overview";#N/A,#N/A,FALSE,"Supporting Explanations"}</definedName>
    <definedName name="部品部" localSheetId="5" hidden="1">{#N/A,#N/A,FALSE,"IPEC Stair Step";#N/A,#N/A,FALSE,"Overview";#N/A,#N/A,FALSE,"Supporting Explanations"}</definedName>
    <definedName name="部品部" localSheetId="7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部署" localSheetId="11">#REF!</definedName>
    <definedName name="部署">#REF!</definedName>
    <definedName name="部長会ACC" localSheetId="11" hidden="1">{"PL2000",#N/A,FALSE,"BL2000"}</definedName>
    <definedName name="部長会ACC" hidden="1">{"PL2000",#N/A,FALSE,"BL2000"}</definedName>
    <definedName name="部長会ACC_1" localSheetId="11" hidden="1">{"PL2000",#N/A,FALSE,"BL2000"}</definedName>
    <definedName name="部長会ACC_1" hidden="1">{"PL2000",#N/A,FALSE,"BL2000"}</definedName>
    <definedName name="部長会ACC_2" localSheetId="11" hidden="1">{"PL2000",#N/A,FALSE,"BL2000"}</definedName>
    <definedName name="部長会ACC_2" hidden="1">{"PL2000",#N/A,FALSE,"BL2000"}</definedName>
    <definedName name="金額単位">#REF!</definedName>
    <definedName name="鋼材費列番">#N/A</definedName>
    <definedName name="開始A" localSheetId="11">#REF!</definedName>
    <definedName name="開始A">#REF!</definedName>
    <definedName name="開始日">#REF!</definedName>
    <definedName name="開発日程" localSheetId="11" hidden="1">#REF!</definedName>
    <definedName name="開発日程" hidden="1">#REF!</definedName>
    <definedName name="関連表" localSheetId="3" hidden="1">#REF!</definedName>
    <definedName name="関連表" localSheetId="0" hidden="1">#REF!</definedName>
    <definedName name="関連表" localSheetId="5" hidden="1">#REF!</definedName>
    <definedName name="関連表" localSheetId="7" hidden="1">#REF!</definedName>
    <definedName name="関連表" localSheetId="1" hidden="1">#REF!</definedName>
    <definedName name="関連表" hidden="1">#REF!</definedName>
    <definedName name="降">#REF!+#REF!+#REF!</definedName>
    <definedName name="降低">#REF!+#REF!+#REF!+#REF!+#REF!+#REF!</definedName>
    <definedName name="降底">#REF!+#REF!+#REF!+#REF!+#REF!</definedName>
    <definedName name="集約表">#N/A</definedName>
    <definedName name="集約表1" localSheetId="11">#REF!</definedName>
    <definedName name="集約表1">#REF!</definedName>
    <definedName name="集約表2">#REF!</definedName>
    <definedName name="頭出し">#N/A</definedName>
    <definedName name="題名">#N/A</definedName>
    <definedName name="高性能ﾄｰﾁ" hidden="1">#REF!</definedName>
  </definedName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6" i="22" l="1"/>
  <c r="AG196" i="22"/>
  <c r="AF196" i="22"/>
  <c r="AE196" i="22"/>
  <c r="AD196" i="22"/>
  <c r="AC196" i="22"/>
  <c r="AB196" i="22"/>
  <c r="AA196" i="22"/>
  <c r="AM192" i="22"/>
  <c r="AM196" i="22" s="1"/>
  <c r="AL192" i="22"/>
  <c r="AL196" i="22" s="1"/>
  <c r="AA192" i="22"/>
  <c r="Z192" i="22"/>
  <c r="Z196" i="22" s="1"/>
  <c r="Y192" i="22"/>
  <c r="Y196" i="22" s="1"/>
  <c r="X192" i="22"/>
  <c r="X196" i="22" s="1"/>
  <c r="W192" i="22"/>
  <c r="W196" i="22" s="1"/>
  <c r="AN191" i="22"/>
  <c r="AI191" i="22"/>
  <c r="AJ191" i="22" s="1"/>
  <c r="AN190" i="22"/>
  <c r="AJ190" i="22"/>
  <c r="AI190" i="22"/>
  <c r="AN189" i="22"/>
  <c r="AI189" i="22"/>
  <c r="AJ189" i="22" s="1"/>
  <c r="AN188" i="22"/>
  <c r="AI188" i="22"/>
  <c r="AJ188" i="22" s="1"/>
  <c r="AN187" i="22"/>
  <c r="AI187" i="22"/>
  <c r="AJ187" i="22" s="1"/>
  <c r="AN186" i="22"/>
  <c r="AI186" i="22"/>
  <c r="AJ186" i="22" s="1"/>
  <c r="AN185" i="22"/>
  <c r="AI185" i="22"/>
  <c r="AJ185" i="22" s="1"/>
  <c r="AN184" i="22"/>
  <c r="AI184" i="22"/>
  <c r="AJ184" i="22" s="1"/>
  <c r="AN183" i="22"/>
  <c r="AI183" i="22"/>
  <c r="AJ183" i="22" s="1"/>
  <c r="AN182" i="22"/>
  <c r="AI182" i="22"/>
  <c r="AJ182" i="22" s="1"/>
  <c r="AN181" i="22"/>
  <c r="AJ181" i="22"/>
  <c r="AI181" i="22"/>
  <c r="AN180" i="22"/>
  <c r="AI180" i="22"/>
  <c r="AJ180" i="22" s="1"/>
  <c r="AN179" i="22"/>
  <c r="AI179" i="22"/>
  <c r="AJ179" i="22" s="1"/>
  <c r="AN178" i="22"/>
  <c r="AI178" i="22"/>
  <c r="AJ178" i="22" s="1"/>
  <c r="AN177" i="22"/>
  <c r="AI177" i="22"/>
  <c r="AJ177" i="22" s="1"/>
  <c r="AN176" i="22"/>
  <c r="AI176" i="22"/>
  <c r="AJ176" i="22" s="1"/>
  <c r="AN175" i="22"/>
  <c r="AJ175" i="22"/>
  <c r="AI175" i="22"/>
  <c r="AN174" i="22"/>
  <c r="AI174" i="22"/>
  <c r="AJ174" i="22" s="1"/>
  <c r="AN173" i="22"/>
  <c r="AI173" i="22"/>
  <c r="AJ173" i="22" s="1"/>
  <c r="AN172" i="22"/>
  <c r="AI172" i="22"/>
  <c r="AJ172" i="22" s="1"/>
  <c r="AN171" i="22"/>
  <c r="AI171" i="22"/>
  <c r="AJ171" i="22" s="1"/>
  <c r="AN170" i="22"/>
  <c r="AI170" i="22"/>
  <c r="AJ170" i="22" s="1"/>
  <c r="AN169" i="22"/>
  <c r="AJ169" i="22"/>
  <c r="AI169" i="22"/>
  <c r="AN168" i="22"/>
  <c r="AI168" i="22"/>
  <c r="AJ168" i="22" s="1"/>
  <c r="AN167" i="22"/>
  <c r="AI167" i="22"/>
  <c r="AJ167" i="22" s="1"/>
  <c r="AN166" i="22"/>
  <c r="AI166" i="22"/>
  <c r="AJ166" i="22" s="1"/>
  <c r="AN165" i="22"/>
  <c r="AI165" i="22"/>
  <c r="AJ165" i="22" s="1"/>
  <c r="AN164" i="22"/>
  <c r="AI164" i="22"/>
  <c r="AJ164" i="22" s="1"/>
  <c r="AN163" i="22"/>
  <c r="AJ163" i="22"/>
  <c r="AI163" i="22"/>
  <c r="AN162" i="22"/>
  <c r="AI162" i="22"/>
  <c r="AJ162" i="22" s="1"/>
  <c r="AN161" i="22"/>
  <c r="AI161" i="22"/>
  <c r="AJ161" i="22" s="1"/>
  <c r="AN160" i="22"/>
  <c r="AI160" i="22"/>
  <c r="AJ160" i="22" s="1"/>
  <c r="AN159" i="22"/>
  <c r="AI159" i="22"/>
  <c r="AJ159" i="22" s="1"/>
  <c r="AN158" i="22"/>
  <c r="AI158" i="22"/>
  <c r="AJ158" i="22" s="1"/>
  <c r="AN157" i="22"/>
  <c r="AI157" i="22"/>
  <c r="AJ157" i="22" s="1"/>
  <c r="AN156" i="22"/>
  <c r="AI156" i="22"/>
  <c r="AJ156" i="22" s="1"/>
  <c r="AN155" i="22"/>
  <c r="AI155" i="22"/>
  <c r="AJ155" i="22" s="1"/>
  <c r="AN154" i="22"/>
  <c r="AJ154" i="22"/>
  <c r="AI154" i="22"/>
  <c r="AN153" i="22"/>
  <c r="AI153" i="22"/>
  <c r="AJ153" i="22" s="1"/>
  <c r="AN152" i="22"/>
  <c r="AI152" i="22"/>
  <c r="AJ152" i="22" s="1"/>
  <c r="AN151" i="22"/>
  <c r="AI151" i="22"/>
  <c r="AJ151" i="22" s="1"/>
  <c r="AN150" i="22"/>
  <c r="AI150" i="22"/>
  <c r="AJ150" i="22" s="1"/>
  <c r="AN149" i="22"/>
  <c r="AI149" i="22"/>
  <c r="AJ149" i="22" s="1"/>
  <c r="AN148" i="22"/>
  <c r="AI148" i="22"/>
  <c r="AJ148" i="22" s="1"/>
  <c r="AN147" i="22"/>
  <c r="AI147" i="22"/>
  <c r="AJ147" i="22" s="1"/>
  <c r="AN146" i="22"/>
  <c r="AI146" i="22"/>
  <c r="AJ146" i="22" s="1"/>
  <c r="AN145" i="22"/>
  <c r="AJ145" i="22"/>
  <c r="AI145" i="22"/>
  <c r="AN144" i="22"/>
  <c r="AI144" i="22"/>
  <c r="AJ144" i="22" s="1"/>
  <c r="AN143" i="22"/>
  <c r="AI143" i="22"/>
  <c r="AJ143" i="22" s="1"/>
  <c r="AN142" i="22"/>
  <c r="AI142" i="22"/>
  <c r="AJ142" i="22" s="1"/>
  <c r="AN141" i="22"/>
  <c r="AI141" i="22"/>
  <c r="AJ141" i="22" s="1"/>
  <c r="AN140" i="22"/>
  <c r="AI140" i="22"/>
  <c r="AJ140" i="22" s="1"/>
  <c r="AN139" i="22"/>
  <c r="AJ139" i="22"/>
  <c r="AI139" i="22"/>
  <c r="AN138" i="22"/>
  <c r="AI138" i="22"/>
  <c r="AJ138" i="22" s="1"/>
  <c r="AN137" i="22"/>
  <c r="AI137" i="22"/>
  <c r="AJ137" i="22" s="1"/>
  <c r="AN136" i="22"/>
  <c r="AI136" i="22"/>
  <c r="AJ136" i="22" s="1"/>
  <c r="AN135" i="22"/>
  <c r="AI135" i="22"/>
  <c r="AJ135" i="22" s="1"/>
  <c r="AN134" i="22"/>
  <c r="AI134" i="22"/>
  <c r="AJ134" i="22" s="1"/>
  <c r="AN133" i="22"/>
  <c r="AJ133" i="22"/>
  <c r="AI133" i="22"/>
  <c r="AN132" i="22"/>
  <c r="AI132" i="22"/>
  <c r="AJ132" i="22" s="1"/>
  <c r="AN131" i="22"/>
  <c r="AI131" i="22"/>
  <c r="AJ131" i="22" s="1"/>
  <c r="AN130" i="22"/>
  <c r="AI130" i="22"/>
  <c r="AJ130" i="22" s="1"/>
  <c r="AN129" i="22"/>
  <c r="AI129" i="22"/>
  <c r="AJ129" i="22" s="1"/>
  <c r="AN128" i="22"/>
  <c r="AI128" i="22"/>
  <c r="AJ128" i="22" s="1"/>
  <c r="AN127" i="22"/>
  <c r="AI127" i="22"/>
  <c r="AJ127" i="22" s="1"/>
  <c r="AN126" i="22"/>
  <c r="AI126" i="22"/>
  <c r="AJ126" i="22" s="1"/>
  <c r="AN125" i="22"/>
  <c r="AI125" i="22"/>
  <c r="AJ125" i="22" s="1"/>
  <c r="AN124" i="22"/>
  <c r="AI124" i="22"/>
  <c r="AJ124" i="22" s="1"/>
  <c r="AN123" i="22"/>
  <c r="AI123" i="22"/>
  <c r="AJ123" i="22" s="1"/>
  <c r="AN122" i="22"/>
  <c r="AI122" i="22"/>
  <c r="AJ122" i="22" s="1"/>
  <c r="AN121" i="22"/>
  <c r="AI121" i="22"/>
  <c r="AJ121" i="22" s="1"/>
  <c r="AN120" i="22"/>
  <c r="AI120" i="22"/>
  <c r="AJ120" i="22" s="1"/>
  <c r="AN119" i="22"/>
  <c r="AI119" i="22"/>
  <c r="AJ119" i="22" s="1"/>
  <c r="AN118" i="22"/>
  <c r="AJ118" i="22"/>
  <c r="AI118" i="22"/>
  <c r="AN117" i="22"/>
  <c r="AI117" i="22"/>
  <c r="AJ117" i="22" s="1"/>
  <c r="AN116" i="22"/>
  <c r="AI116" i="22"/>
  <c r="AJ116" i="22" s="1"/>
  <c r="AN115" i="22"/>
  <c r="AI115" i="22"/>
  <c r="AJ115" i="22" s="1"/>
  <c r="AN114" i="22"/>
  <c r="AI114" i="22"/>
  <c r="AJ114" i="22" s="1"/>
  <c r="AN113" i="22"/>
  <c r="AI113" i="22"/>
  <c r="AJ113" i="22" s="1"/>
  <c r="AN112" i="22"/>
  <c r="AI112" i="22"/>
  <c r="AJ112" i="22" s="1"/>
  <c r="AN111" i="22"/>
  <c r="AI111" i="22"/>
  <c r="AJ111" i="22" s="1"/>
  <c r="AN110" i="22"/>
  <c r="AI110" i="22"/>
  <c r="AJ110" i="22" s="1"/>
  <c r="AN109" i="22"/>
  <c r="AJ109" i="22"/>
  <c r="AI109" i="22"/>
  <c r="R109" i="22"/>
  <c r="AN108" i="22"/>
  <c r="AJ108" i="22"/>
  <c r="AI108" i="22"/>
  <c r="AN107" i="22"/>
  <c r="AI107" i="22"/>
  <c r="AJ107" i="22" s="1"/>
  <c r="AN106" i="22"/>
  <c r="AI106" i="22"/>
  <c r="AJ106" i="22" s="1"/>
  <c r="AN105" i="22"/>
  <c r="AJ105" i="22"/>
  <c r="AI105" i="22"/>
  <c r="R105" i="22"/>
  <c r="AN104" i="22"/>
  <c r="AJ104" i="22"/>
  <c r="AI104" i="22"/>
  <c r="AN103" i="22"/>
  <c r="AI103" i="22"/>
  <c r="AJ103" i="22" s="1"/>
  <c r="AN102" i="22"/>
  <c r="AI102" i="22"/>
  <c r="AJ102" i="22" s="1"/>
  <c r="AN101" i="22"/>
  <c r="AJ101" i="22"/>
  <c r="AI101" i="22"/>
  <c r="AN100" i="22"/>
  <c r="AI100" i="22"/>
  <c r="AJ100" i="22" s="1"/>
  <c r="AN99" i="22"/>
  <c r="AI99" i="22"/>
  <c r="AJ99" i="22" s="1"/>
  <c r="AN98" i="22"/>
  <c r="AI98" i="22"/>
  <c r="R98" i="22"/>
  <c r="AJ98" i="22" s="1"/>
  <c r="AN97" i="22"/>
  <c r="AI97" i="22"/>
  <c r="AJ97" i="22" s="1"/>
  <c r="AN96" i="22"/>
  <c r="AI96" i="22"/>
  <c r="AJ96" i="22" s="1"/>
  <c r="AN95" i="22"/>
  <c r="AI95" i="22"/>
  <c r="AJ95" i="22" s="1"/>
  <c r="AN94" i="22"/>
  <c r="AJ94" i="22"/>
  <c r="AI94" i="22"/>
  <c r="AN93" i="22"/>
  <c r="AI93" i="22"/>
  <c r="AJ93" i="22" s="1"/>
  <c r="AN92" i="22"/>
  <c r="AI92" i="22"/>
  <c r="AJ92" i="22" s="1"/>
  <c r="AN91" i="22"/>
  <c r="AI91" i="22"/>
  <c r="AJ91" i="22" s="1"/>
  <c r="AN90" i="22"/>
  <c r="AI90" i="22"/>
  <c r="R90" i="22"/>
  <c r="AN89" i="22"/>
  <c r="AI89" i="22"/>
  <c r="AJ89" i="22" s="1"/>
  <c r="AN88" i="22"/>
  <c r="AI88" i="22"/>
  <c r="AJ88" i="22" s="1"/>
  <c r="R88" i="22"/>
  <c r="AN87" i="22"/>
  <c r="AI87" i="22"/>
  <c r="AJ87" i="22" s="1"/>
  <c r="AN86" i="22"/>
  <c r="AJ86" i="22"/>
  <c r="AI86" i="22"/>
  <c r="AN85" i="22"/>
  <c r="AJ85" i="22"/>
  <c r="AI85" i="22"/>
  <c r="AN84" i="22"/>
  <c r="AI84" i="22"/>
  <c r="AJ84" i="22" s="1"/>
  <c r="AN83" i="22"/>
  <c r="AI83" i="22"/>
  <c r="AJ83" i="22" s="1"/>
  <c r="AN82" i="22"/>
  <c r="AJ82" i="22"/>
  <c r="AI82" i="22"/>
  <c r="AN81" i="22"/>
  <c r="AI81" i="22"/>
  <c r="AJ81" i="22" s="1"/>
  <c r="AN80" i="22"/>
  <c r="AI80" i="22"/>
  <c r="AJ80" i="22" s="1"/>
  <c r="AN79" i="22"/>
  <c r="AI79" i="22"/>
  <c r="AJ79" i="22" s="1"/>
  <c r="R79" i="22"/>
  <c r="AN78" i="22"/>
  <c r="AJ78" i="22"/>
  <c r="AI78" i="22"/>
  <c r="AN77" i="22"/>
  <c r="AI77" i="22"/>
  <c r="R77" i="22"/>
  <c r="AN76" i="22"/>
  <c r="AI76" i="22"/>
  <c r="AJ76" i="22" s="1"/>
  <c r="AN75" i="22"/>
  <c r="AI75" i="22"/>
  <c r="AJ75" i="22" s="1"/>
  <c r="AN74" i="22"/>
  <c r="AJ74" i="22"/>
  <c r="AI74" i="22"/>
  <c r="AN73" i="22"/>
  <c r="AI73" i="22"/>
  <c r="AJ73" i="22" s="1"/>
  <c r="AN72" i="22"/>
  <c r="AI72" i="22"/>
  <c r="AJ72" i="22" s="1"/>
  <c r="AN71" i="22"/>
  <c r="AI71" i="22"/>
  <c r="AJ71" i="22" s="1"/>
  <c r="AN70" i="22"/>
  <c r="AI70" i="22"/>
  <c r="AJ70" i="22" s="1"/>
  <c r="AN69" i="22"/>
  <c r="AI69" i="22"/>
  <c r="R69" i="22"/>
  <c r="AN68" i="22"/>
  <c r="AI68" i="22"/>
  <c r="AJ68" i="22" s="1"/>
  <c r="AN67" i="22"/>
  <c r="AI67" i="22"/>
  <c r="AJ67" i="22" s="1"/>
  <c r="AN66" i="22"/>
  <c r="AI66" i="22"/>
  <c r="AJ66" i="22" s="1"/>
  <c r="AN65" i="22"/>
  <c r="AI65" i="22"/>
  <c r="AJ65" i="22" s="1"/>
  <c r="AN64" i="22"/>
  <c r="AI64" i="22"/>
  <c r="AJ64" i="22" s="1"/>
  <c r="AN63" i="22"/>
  <c r="AJ63" i="22"/>
  <c r="AI63" i="22"/>
  <c r="AN62" i="22"/>
  <c r="AI62" i="22"/>
  <c r="AJ62" i="22" s="1"/>
  <c r="AN61" i="22"/>
  <c r="AI61" i="22"/>
  <c r="AJ61" i="22" s="1"/>
  <c r="AN60" i="22"/>
  <c r="AI60" i="22"/>
  <c r="AJ60" i="22" s="1"/>
  <c r="AN59" i="22"/>
  <c r="AI59" i="22"/>
  <c r="AJ59" i="22" s="1"/>
  <c r="AN58" i="22"/>
  <c r="AI58" i="22"/>
  <c r="AJ58" i="22" s="1"/>
  <c r="AN57" i="22"/>
  <c r="AJ57" i="22"/>
  <c r="AI57" i="22"/>
  <c r="AN56" i="22"/>
  <c r="AI56" i="22"/>
  <c r="AJ56" i="22" s="1"/>
  <c r="AN55" i="22"/>
  <c r="AI55" i="22"/>
  <c r="AJ55" i="22" s="1"/>
  <c r="AN54" i="22"/>
  <c r="AI54" i="22"/>
  <c r="AJ54" i="22" s="1"/>
  <c r="AN53" i="22"/>
  <c r="AI53" i="22"/>
  <c r="AJ53" i="22" s="1"/>
  <c r="AN52" i="22"/>
  <c r="AI52" i="22"/>
  <c r="AJ52" i="22" s="1"/>
  <c r="AN51" i="22"/>
  <c r="AI51" i="22"/>
  <c r="AJ51" i="22" s="1"/>
  <c r="AN50" i="22"/>
  <c r="AI50" i="22"/>
  <c r="AJ50" i="22" s="1"/>
  <c r="AN49" i="22"/>
  <c r="AI49" i="22"/>
  <c r="AJ49" i="22" s="1"/>
  <c r="AN48" i="22"/>
  <c r="AI48" i="22"/>
  <c r="AJ48" i="22" s="1"/>
  <c r="AN47" i="22"/>
  <c r="AI47" i="22"/>
  <c r="AJ47" i="22" s="1"/>
  <c r="AN46" i="22"/>
  <c r="AI46" i="22"/>
  <c r="AJ46" i="22" s="1"/>
  <c r="AN45" i="22"/>
  <c r="AI45" i="22"/>
  <c r="AJ45" i="22" s="1"/>
  <c r="AN44" i="22"/>
  <c r="AI44" i="22"/>
  <c r="AJ44" i="22" s="1"/>
  <c r="AN43" i="22"/>
  <c r="AI43" i="22"/>
  <c r="AJ43" i="22" s="1"/>
  <c r="AN42" i="22"/>
  <c r="AJ42" i="22"/>
  <c r="AI42" i="22"/>
  <c r="AN41" i="22"/>
  <c r="AI41" i="22"/>
  <c r="AJ41" i="22" s="1"/>
  <c r="AN40" i="22"/>
  <c r="AI40" i="22"/>
  <c r="R40" i="22"/>
  <c r="AJ40" i="22" s="1"/>
  <c r="AN39" i="22"/>
  <c r="AI39" i="22"/>
  <c r="AJ39" i="22" s="1"/>
  <c r="AN38" i="22"/>
  <c r="AJ38" i="22"/>
  <c r="AI38" i="22"/>
  <c r="AN37" i="22"/>
  <c r="AI37" i="22"/>
  <c r="AJ37" i="22" s="1"/>
  <c r="S37" i="22"/>
  <c r="AN36" i="22"/>
  <c r="AI36" i="22"/>
  <c r="AJ36" i="22" s="1"/>
  <c r="AN35" i="22"/>
  <c r="AI35" i="22"/>
  <c r="R35" i="22"/>
  <c r="AJ35" i="22" s="1"/>
  <c r="AN34" i="22"/>
  <c r="AI34" i="22"/>
  <c r="AJ34" i="22" s="1"/>
  <c r="AN33" i="22"/>
  <c r="AI33" i="22"/>
  <c r="R33" i="22"/>
  <c r="AN32" i="22"/>
  <c r="AI32" i="22"/>
  <c r="S32" i="22"/>
  <c r="R32" i="22"/>
  <c r="AJ32" i="22" s="1"/>
  <c r="AN31" i="22"/>
  <c r="AI31" i="22"/>
  <c r="AJ31" i="22" s="1"/>
  <c r="S31" i="22"/>
  <c r="AN30" i="22"/>
  <c r="AI30" i="22"/>
  <c r="AJ30" i="22" s="1"/>
  <c r="AN29" i="22"/>
  <c r="AI29" i="22"/>
  <c r="R29" i="22"/>
  <c r="AN28" i="22"/>
  <c r="AI28" i="22"/>
  <c r="AJ28" i="22" s="1"/>
  <c r="R28" i="22"/>
  <c r="AN27" i="22"/>
  <c r="AI27" i="22"/>
  <c r="AJ27" i="22" s="1"/>
  <c r="AN26" i="22"/>
  <c r="AI26" i="22"/>
  <c r="AJ26" i="22" s="1"/>
  <c r="AN25" i="22"/>
  <c r="AJ25" i="22"/>
  <c r="AI25" i="22"/>
  <c r="AN24" i="22"/>
  <c r="AI24" i="22"/>
  <c r="AJ24" i="22" s="1"/>
  <c r="S24" i="22"/>
  <c r="AN23" i="22"/>
  <c r="AI23" i="22"/>
  <c r="AJ23" i="22" s="1"/>
  <c r="AN22" i="22"/>
  <c r="AI22" i="22"/>
  <c r="AJ22" i="22" s="1"/>
  <c r="AN21" i="22"/>
  <c r="AI21" i="22"/>
  <c r="AJ21" i="22" s="1"/>
  <c r="AN20" i="22"/>
  <c r="AI20" i="22"/>
  <c r="AJ20" i="22" s="1"/>
  <c r="AN19" i="22"/>
  <c r="AI19" i="22"/>
  <c r="AJ19" i="22" s="1"/>
  <c r="AN18" i="22"/>
  <c r="AI18" i="22"/>
  <c r="AJ18" i="22" s="1"/>
  <c r="AN17" i="22"/>
  <c r="AI17" i="22"/>
  <c r="AJ17" i="22" s="1"/>
  <c r="AN16" i="22"/>
  <c r="AI16" i="22"/>
  <c r="AJ16" i="22" s="1"/>
  <c r="AN15" i="22"/>
  <c r="AJ15" i="22"/>
  <c r="AI15" i="22"/>
  <c r="S15" i="22"/>
  <c r="AN14" i="22"/>
  <c r="AI14" i="22"/>
  <c r="AJ14" i="22" s="1"/>
  <c r="AN13" i="22"/>
  <c r="AI13" i="22"/>
  <c r="S13" i="22"/>
  <c r="R13" i="22"/>
  <c r="AJ13" i="22" s="1"/>
  <c r="AN12" i="22"/>
  <c r="AJ12" i="22"/>
  <c r="AI12" i="22"/>
  <c r="AN11" i="22"/>
  <c r="AI11" i="22"/>
  <c r="AJ11" i="22" s="1"/>
  <c r="AN10" i="22"/>
  <c r="AI10" i="22"/>
  <c r="AJ10" i="22" s="1"/>
  <c r="R10" i="22"/>
  <c r="AN9" i="22"/>
  <c r="AI9" i="22"/>
  <c r="AJ9" i="22" s="1"/>
  <c r="AN8" i="22"/>
  <c r="AI8" i="22"/>
  <c r="AJ8" i="22" s="1"/>
  <c r="AN7" i="22"/>
  <c r="AI7" i="22"/>
  <c r="R7" i="22"/>
  <c r="R192" i="22" s="1"/>
  <c r="AN6" i="22"/>
  <c r="AI6" i="22"/>
  <c r="AJ6" i="22" s="1"/>
  <c r="AN5" i="22"/>
  <c r="AI5" i="22"/>
  <c r="AJ5" i="22" s="1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N4" i="22"/>
  <c r="AN2" i="22" s="1"/>
  <c r="AI4" i="22"/>
  <c r="AJ4" i="22" s="1"/>
  <c r="AM2" i="22"/>
  <c r="AL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S2" i="22"/>
  <c r="R2" i="22"/>
  <c r="AL1" i="22"/>
  <c r="X1" i="22"/>
  <c r="Y1" i="22" s="1"/>
  <c r="Z1" i="22" s="1"/>
  <c r="AA1" i="22" s="1"/>
  <c r="AB1" i="22" s="1"/>
  <c r="AC1" i="22" s="1"/>
  <c r="AD1" i="22" s="1"/>
  <c r="AE1" i="22" s="1"/>
  <c r="AF1" i="22" s="1"/>
  <c r="AG1" i="22" s="1"/>
  <c r="AH1" i="22" s="1"/>
  <c r="AH196" i="21"/>
  <c r="AG196" i="21"/>
  <c r="AF196" i="21"/>
  <c r="AE196" i="21"/>
  <c r="AD196" i="21"/>
  <c r="AC196" i="21"/>
  <c r="AB196" i="21"/>
  <c r="AM192" i="21"/>
  <c r="AM196" i="21" s="1"/>
  <c r="AL192" i="21"/>
  <c r="AL196" i="21" s="1"/>
  <c r="AA192" i="21"/>
  <c r="AA196" i="21" s="1"/>
  <c r="Z192" i="21"/>
  <c r="Z196" i="21" s="1"/>
  <c r="Y192" i="21"/>
  <c r="Y196" i="21" s="1"/>
  <c r="X192" i="21"/>
  <c r="X196" i="21" s="1"/>
  <c r="W192" i="21"/>
  <c r="W196" i="21" s="1"/>
  <c r="AN191" i="21"/>
  <c r="AI191" i="21"/>
  <c r="AJ191" i="21" s="1"/>
  <c r="AN190" i="21"/>
  <c r="AI190" i="21"/>
  <c r="AJ190" i="21" s="1"/>
  <c r="AN189" i="21"/>
  <c r="AI189" i="21"/>
  <c r="AJ189" i="21" s="1"/>
  <c r="AN188" i="21"/>
  <c r="AI188" i="21"/>
  <c r="AJ188" i="21" s="1"/>
  <c r="AN187" i="21"/>
  <c r="AI187" i="21"/>
  <c r="AJ187" i="21" s="1"/>
  <c r="AN186" i="21"/>
  <c r="AI186" i="21"/>
  <c r="AJ186" i="21" s="1"/>
  <c r="AN185" i="21"/>
  <c r="AI185" i="21"/>
  <c r="AJ185" i="21" s="1"/>
  <c r="AN184" i="21"/>
  <c r="AI184" i="21"/>
  <c r="AJ184" i="21" s="1"/>
  <c r="AN183" i="21"/>
  <c r="AI183" i="21"/>
  <c r="AJ183" i="21" s="1"/>
  <c r="AN182" i="21"/>
  <c r="AI182" i="21"/>
  <c r="AJ182" i="21" s="1"/>
  <c r="AN181" i="21"/>
  <c r="AJ181" i="21"/>
  <c r="AI181" i="21"/>
  <c r="AN180" i="21"/>
  <c r="AI180" i="21"/>
  <c r="AJ180" i="21" s="1"/>
  <c r="AN179" i="21"/>
  <c r="AI179" i="21"/>
  <c r="AJ179" i="21" s="1"/>
  <c r="AN178" i="21"/>
  <c r="AI178" i="21"/>
  <c r="AJ178" i="21" s="1"/>
  <c r="AN177" i="21"/>
  <c r="AI177" i="21"/>
  <c r="AJ177" i="21" s="1"/>
  <c r="AN176" i="21"/>
  <c r="AI176" i="21"/>
  <c r="AJ176" i="21" s="1"/>
  <c r="AN175" i="21"/>
  <c r="AI175" i="21"/>
  <c r="AJ175" i="21" s="1"/>
  <c r="AN174" i="21"/>
  <c r="AI174" i="21"/>
  <c r="AJ174" i="21" s="1"/>
  <c r="AN173" i="21"/>
  <c r="AI173" i="21"/>
  <c r="AJ173" i="21" s="1"/>
  <c r="AN172" i="21"/>
  <c r="AI172" i="21"/>
  <c r="AJ172" i="21" s="1"/>
  <c r="AN171" i="21"/>
  <c r="AI171" i="21"/>
  <c r="AJ171" i="21" s="1"/>
  <c r="AN170" i="21"/>
  <c r="AI170" i="21"/>
  <c r="AJ170" i="21" s="1"/>
  <c r="AN169" i="21"/>
  <c r="AI169" i="21"/>
  <c r="AJ169" i="21" s="1"/>
  <c r="AN168" i="21"/>
  <c r="AI168" i="21"/>
  <c r="AJ168" i="21" s="1"/>
  <c r="AN167" i="21"/>
  <c r="AI167" i="21"/>
  <c r="AJ167" i="21" s="1"/>
  <c r="AN166" i="21"/>
  <c r="AI166" i="21"/>
  <c r="AJ166" i="21" s="1"/>
  <c r="AN165" i="21"/>
  <c r="AI165" i="21"/>
  <c r="AJ165" i="21" s="1"/>
  <c r="AN164" i="21"/>
  <c r="AI164" i="21"/>
  <c r="AJ164" i="21" s="1"/>
  <c r="AN163" i="21"/>
  <c r="AI163" i="21"/>
  <c r="AJ163" i="21" s="1"/>
  <c r="AN162" i="21"/>
  <c r="AI162" i="21"/>
  <c r="AJ162" i="21" s="1"/>
  <c r="AN161" i="21"/>
  <c r="AI161" i="21"/>
  <c r="AJ161" i="21" s="1"/>
  <c r="AN160" i="21"/>
  <c r="AI160" i="21"/>
  <c r="AJ160" i="21" s="1"/>
  <c r="AN159" i="21"/>
  <c r="AI159" i="21"/>
  <c r="AJ159" i="21" s="1"/>
  <c r="AN158" i="21"/>
  <c r="AI158" i="21"/>
  <c r="AJ158" i="21" s="1"/>
  <c r="AN157" i="21"/>
  <c r="AI157" i="21"/>
  <c r="AJ157" i="21" s="1"/>
  <c r="AN156" i="21"/>
  <c r="AI156" i="21"/>
  <c r="AJ156" i="21" s="1"/>
  <c r="AN155" i="21"/>
  <c r="AI155" i="21"/>
  <c r="AJ155" i="21" s="1"/>
  <c r="AN154" i="21"/>
  <c r="AI154" i="21"/>
  <c r="AJ154" i="21" s="1"/>
  <c r="AN153" i="21"/>
  <c r="AI153" i="21"/>
  <c r="AJ153" i="21" s="1"/>
  <c r="AN152" i="21"/>
  <c r="AI152" i="21"/>
  <c r="AJ152" i="21" s="1"/>
  <c r="AN151" i="21"/>
  <c r="AI151" i="21"/>
  <c r="AJ151" i="21" s="1"/>
  <c r="AN150" i="21"/>
  <c r="AI150" i="21"/>
  <c r="AJ150" i="21" s="1"/>
  <c r="AN149" i="21"/>
  <c r="AI149" i="21"/>
  <c r="AJ149" i="21" s="1"/>
  <c r="AN148" i="21"/>
  <c r="AI148" i="21"/>
  <c r="AJ148" i="21" s="1"/>
  <c r="AN147" i="21"/>
  <c r="AI147" i="21"/>
  <c r="AJ147" i="21" s="1"/>
  <c r="AN146" i="21"/>
  <c r="AI146" i="21"/>
  <c r="AJ146" i="21" s="1"/>
  <c r="AN145" i="21"/>
  <c r="AI145" i="21"/>
  <c r="AJ145" i="21" s="1"/>
  <c r="AN144" i="21"/>
  <c r="AI144" i="21"/>
  <c r="AJ144" i="21" s="1"/>
  <c r="AN143" i="21"/>
  <c r="AI143" i="21"/>
  <c r="AJ143" i="21" s="1"/>
  <c r="AN142" i="21"/>
  <c r="AI142" i="21"/>
  <c r="AJ142" i="21" s="1"/>
  <c r="AN141" i="21"/>
  <c r="AI141" i="21"/>
  <c r="AJ141" i="21" s="1"/>
  <c r="AN140" i="21"/>
  <c r="AI140" i="21"/>
  <c r="AJ140" i="21" s="1"/>
  <c r="AN139" i="21"/>
  <c r="AI139" i="21"/>
  <c r="AJ139" i="21" s="1"/>
  <c r="AN138" i="21"/>
  <c r="AI138" i="21"/>
  <c r="AJ138" i="21" s="1"/>
  <c r="AN137" i="21"/>
  <c r="AI137" i="21"/>
  <c r="AJ137" i="21" s="1"/>
  <c r="AN136" i="21"/>
  <c r="AI136" i="21"/>
  <c r="AJ136" i="21" s="1"/>
  <c r="AN135" i="21"/>
  <c r="AI135" i="21"/>
  <c r="AJ135" i="21" s="1"/>
  <c r="AN134" i="21"/>
  <c r="AI134" i="21"/>
  <c r="AJ134" i="21" s="1"/>
  <c r="AN133" i="21"/>
  <c r="AI133" i="21"/>
  <c r="AJ133" i="21" s="1"/>
  <c r="AN132" i="21"/>
  <c r="AI132" i="21"/>
  <c r="AJ132" i="21" s="1"/>
  <c r="AN131" i="21"/>
  <c r="AI131" i="21"/>
  <c r="AJ131" i="21" s="1"/>
  <c r="AN130" i="21"/>
  <c r="AI130" i="21"/>
  <c r="AJ130" i="21" s="1"/>
  <c r="AN129" i="21"/>
  <c r="AI129" i="21"/>
  <c r="AJ129" i="21" s="1"/>
  <c r="AN128" i="21"/>
  <c r="AI128" i="21"/>
  <c r="AJ128" i="21" s="1"/>
  <c r="AN127" i="21"/>
  <c r="AI127" i="21"/>
  <c r="AJ127" i="21" s="1"/>
  <c r="AN126" i="21"/>
  <c r="AI126" i="21"/>
  <c r="AJ126" i="21" s="1"/>
  <c r="AN125" i="21"/>
  <c r="AI125" i="21"/>
  <c r="AJ125" i="21" s="1"/>
  <c r="AN124" i="21"/>
  <c r="AI124" i="21"/>
  <c r="AJ124" i="21" s="1"/>
  <c r="AN123" i="21"/>
  <c r="AI123" i="21"/>
  <c r="AJ123" i="21" s="1"/>
  <c r="AN122" i="21"/>
  <c r="AI122" i="21"/>
  <c r="AJ122" i="21" s="1"/>
  <c r="AN121" i="21"/>
  <c r="AI121" i="21"/>
  <c r="AJ121" i="21" s="1"/>
  <c r="AN120" i="21"/>
  <c r="AI120" i="21"/>
  <c r="AJ120" i="21" s="1"/>
  <c r="AN119" i="21"/>
  <c r="AI119" i="21"/>
  <c r="AJ119" i="21" s="1"/>
  <c r="AN118" i="21"/>
  <c r="AI118" i="21"/>
  <c r="AJ118" i="21" s="1"/>
  <c r="AN117" i="21"/>
  <c r="AI117" i="21"/>
  <c r="AJ117" i="21" s="1"/>
  <c r="AN116" i="21"/>
  <c r="AI116" i="21"/>
  <c r="AJ116" i="21" s="1"/>
  <c r="AN115" i="21"/>
  <c r="AI115" i="21"/>
  <c r="AJ115" i="21" s="1"/>
  <c r="AN114" i="21"/>
  <c r="AI114" i="21"/>
  <c r="AJ114" i="21" s="1"/>
  <c r="AN113" i="21"/>
  <c r="AI113" i="21"/>
  <c r="AJ113" i="21" s="1"/>
  <c r="AN112" i="21"/>
  <c r="AI112" i="21"/>
  <c r="AJ112" i="21" s="1"/>
  <c r="AN111" i="21"/>
  <c r="AI111" i="21"/>
  <c r="AJ111" i="21" s="1"/>
  <c r="AN110" i="21"/>
  <c r="AI110" i="21"/>
  <c r="AJ110" i="21" s="1"/>
  <c r="AN109" i="21"/>
  <c r="AI109" i="21"/>
  <c r="R109" i="21"/>
  <c r="AN108" i="21"/>
  <c r="AI108" i="21"/>
  <c r="AJ108" i="21" s="1"/>
  <c r="AN107" i="21"/>
  <c r="AI107" i="21"/>
  <c r="AJ107" i="21" s="1"/>
  <c r="AN106" i="21"/>
  <c r="AI106" i="21"/>
  <c r="AJ106" i="21" s="1"/>
  <c r="AN105" i="21"/>
  <c r="AI105" i="21"/>
  <c r="R105" i="21"/>
  <c r="AN104" i="21"/>
  <c r="AI104" i="21"/>
  <c r="AJ104" i="21" s="1"/>
  <c r="AN103" i="21"/>
  <c r="AI103" i="21"/>
  <c r="AJ103" i="21" s="1"/>
  <c r="AN102" i="21"/>
  <c r="AI102" i="21"/>
  <c r="AJ102" i="21" s="1"/>
  <c r="AN101" i="21"/>
  <c r="AI101" i="21"/>
  <c r="AJ101" i="21" s="1"/>
  <c r="AN100" i="21"/>
  <c r="AI100" i="21"/>
  <c r="AJ100" i="21" s="1"/>
  <c r="AN99" i="21"/>
  <c r="AI99" i="21"/>
  <c r="AJ99" i="21" s="1"/>
  <c r="AN98" i="21"/>
  <c r="AI98" i="21"/>
  <c r="R98" i="21"/>
  <c r="AN97" i="21"/>
  <c r="AI97" i="21"/>
  <c r="AJ97" i="21" s="1"/>
  <c r="AN96" i="21"/>
  <c r="AI96" i="21"/>
  <c r="AJ96" i="21" s="1"/>
  <c r="AN95" i="21"/>
  <c r="AI95" i="21"/>
  <c r="AJ95" i="21" s="1"/>
  <c r="AN94" i="21"/>
  <c r="AI94" i="21"/>
  <c r="AJ94" i="21" s="1"/>
  <c r="AN93" i="21"/>
  <c r="AI93" i="21"/>
  <c r="AJ93" i="21" s="1"/>
  <c r="AN92" i="21"/>
  <c r="AI92" i="21"/>
  <c r="AJ92" i="21" s="1"/>
  <c r="AN91" i="21"/>
  <c r="AI91" i="21"/>
  <c r="AJ91" i="21" s="1"/>
  <c r="AN90" i="21"/>
  <c r="AI90" i="21"/>
  <c r="R90" i="21"/>
  <c r="AN89" i="21"/>
  <c r="AI89" i="21"/>
  <c r="AJ89" i="21" s="1"/>
  <c r="AN88" i="21"/>
  <c r="AI88" i="21"/>
  <c r="R88" i="21"/>
  <c r="AN87" i="21"/>
  <c r="AI87" i="21"/>
  <c r="AJ87" i="21" s="1"/>
  <c r="AN86" i="21"/>
  <c r="AI86" i="21"/>
  <c r="AJ86" i="21" s="1"/>
  <c r="AN85" i="21"/>
  <c r="AI85" i="21"/>
  <c r="AJ85" i="21" s="1"/>
  <c r="AN84" i="21"/>
  <c r="AI84" i="21"/>
  <c r="AJ84" i="21" s="1"/>
  <c r="AN83" i="21"/>
  <c r="AI83" i="21"/>
  <c r="AJ83" i="21" s="1"/>
  <c r="AN82" i="21"/>
  <c r="AI82" i="21"/>
  <c r="AJ82" i="21" s="1"/>
  <c r="AN81" i="21"/>
  <c r="AI81" i="21"/>
  <c r="AJ81" i="21" s="1"/>
  <c r="AN80" i="21"/>
  <c r="AI80" i="21"/>
  <c r="AJ80" i="21" s="1"/>
  <c r="AN79" i="21"/>
  <c r="AI79" i="21"/>
  <c r="R79" i="21"/>
  <c r="AN78" i="21"/>
  <c r="AI78" i="21"/>
  <c r="AJ78" i="21" s="1"/>
  <c r="AN77" i="21"/>
  <c r="AI77" i="21"/>
  <c r="R77" i="21"/>
  <c r="AN76" i="21"/>
  <c r="AI76" i="21"/>
  <c r="AJ76" i="21" s="1"/>
  <c r="AN75" i="21"/>
  <c r="AI75" i="21"/>
  <c r="AJ75" i="21" s="1"/>
  <c r="AN74" i="21"/>
  <c r="AI74" i="21"/>
  <c r="AJ74" i="21" s="1"/>
  <c r="AN73" i="21"/>
  <c r="AI73" i="21"/>
  <c r="AJ73" i="21" s="1"/>
  <c r="AN72" i="21"/>
  <c r="AI72" i="21"/>
  <c r="AJ72" i="21" s="1"/>
  <c r="AN71" i="21"/>
  <c r="AI71" i="21"/>
  <c r="AJ71" i="21" s="1"/>
  <c r="AN70" i="21"/>
  <c r="AI70" i="21"/>
  <c r="AJ70" i="21" s="1"/>
  <c r="AN69" i="21"/>
  <c r="AI69" i="21"/>
  <c r="R69" i="21"/>
  <c r="AN68" i="21"/>
  <c r="AI68" i="21"/>
  <c r="AJ68" i="21" s="1"/>
  <c r="AN67" i="21"/>
  <c r="AI67" i="21"/>
  <c r="AJ67" i="21" s="1"/>
  <c r="AN66" i="21"/>
  <c r="AI66" i="21"/>
  <c r="AJ66" i="21" s="1"/>
  <c r="AN65" i="21"/>
  <c r="AI65" i="21"/>
  <c r="AJ65" i="21" s="1"/>
  <c r="AN64" i="21"/>
  <c r="AI64" i="21"/>
  <c r="AJ64" i="21" s="1"/>
  <c r="AN63" i="21"/>
  <c r="AI63" i="21"/>
  <c r="AJ63" i="21" s="1"/>
  <c r="AN62" i="21"/>
  <c r="AI62" i="21"/>
  <c r="AJ62" i="21" s="1"/>
  <c r="AN61" i="21"/>
  <c r="AI61" i="21"/>
  <c r="AJ61" i="21" s="1"/>
  <c r="AN60" i="21"/>
  <c r="AJ60" i="21"/>
  <c r="AI60" i="21"/>
  <c r="AN59" i="21"/>
  <c r="AI59" i="21"/>
  <c r="AJ59" i="21" s="1"/>
  <c r="AN58" i="21"/>
  <c r="AI58" i="21"/>
  <c r="AJ58" i="21" s="1"/>
  <c r="AN57" i="21"/>
  <c r="AI57" i="21"/>
  <c r="AJ57" i="21" s="1"/>
  <c r="AN56" i="21"/>
  <c r="AI56" i="21"/>
  <c r="AJ56" i="21" s="1"/>
  <c r="AN55" i="21"/>
  <c r="AI55" i="21"/>
  <c r="AJ55" i="21" s="1"/>
  <c r="AN54" i="21"/>
  <c r="AI54" i="21"/>
  <c r="AJ54" i="21" s="1"/>
  <c r="AN53" i="21"/>
  <c r="AI53" i="21"/>
  <c r="AJ53" i="21" s="1"/>
  <c r="AN52" i="21"/>
  <c r="AI52" i="21"/>
  <c r="AJ52" i="21" s="1"/>
  <c r="AN51" i="21"/>
  <c r="AI51" i="21"/>
  <c r="AJ51" i="21" s="1"/>
  <c r="AN50" i="21"/>
  <c r="AI50" i="21"/>
  <c r="AJ50" i="21" s="1"/>
  <c r="AN49" i="21"/>
  <c r="AI49" i="21"/>
  <c r="AJ49" i="21" s="1"/>
  <c r="AN48" i="21"/>
  <c r="AI48" i="21"/>
  <c r="AJ48" i="21" s="1"/>
  <c r="AN47" i="21"/>
  <c r="AI47" i="21"/>
  <c r="AJ47" i="21" s="1"/>
  <c r="AN46" i="21"/>
  <c r="AI46" i="21"/>
  <c r="AJ46" i="21" s="1"/>
  <c r="AN45" i="21"/>
  <c r="AI45" i="21"/>
  <c r="AJ45" i="21" s="1"/>
  <c r="AN44" i="21"/>
  <c r="AI44" i="21"/>
  <c r="AJ44" i="21" s="1"/>
  <c r="AN43" i="21"/>
  <c r="AI43" i="21"/>
  <c r="AJ43" i="21" s="1"/>
  <c r="AN42" i="21"/>
  <c r="AI42" i="21"/>
  <c r="AJ42" i="21" s="1"/>
  <c r="AN41" i="21"/>
  <c r="AI41" i="21"/>
  <c r="AJ41" i="21" s="1"/>
  <c r="AN40" i="21"/>
  <c r="AI40" i="21"/>
  <c r="R40" i="21"/>
  <c r="AN39" i="21"/>
  <c r="AI39" i="21"/>
  <c r="AJ39" i="21" s="1"/>
  <c r="AN38" i="21"/>
  <c r="AI38" i="21"/>
  <c r="AJ38" i="21" s="1"/>
  <c r="AN37" i="21"/>
  <c r="AI37" i="21"/>
  <c r="AJ37" i="21" s="1"/>
  <c r="S37" i="21"/>
  <c r="AN36" i="21"/>
  <c r="AI36" i="21"/>
  <c r="AJ36" i="21" s="1"/>
  <c r="AN35" i="21"/>
  <c r="AI35" i="21"/>
  <c r="R35" i="21"/>
  <c r="AN34" i="21"/>
  <c r="AI34" i="21"/>
  <c r="AJ34" i="21" s="1"/>
  <c r="AN33" i="21"/>
  <c r="AI33" i="21"/>
  <c r="R33" i="21"/>
  <c r="AN32" i="21"/>
  <c r="AI32" i="21"/>
  <c r="S32" i="21"/>
  <c r="R32" i="21"/>
  <c r="AN31" i="21"/>
  <c r="AI31" i="21"/>
  <c r="AJ31" i="21" s="1"/>
  <c r="S31" i="21"/>
  <c r="AN30" i="21"/>
  <c r="AI30" i="21"/>
  <c r="AJ30" i="21" s="1"/>
  <c r="AN29" i="21"/>
  <c r="AI29" i="21"/>
  <c r="R29" i="21"/>
  <c r="AN28" i="21"/>
  <c r="AI28" i="21"/>
  <c r="R28" i="21"/>
  <c r="AN27" i="21"/>
  <c r="AI27" i="21"/>
  <c r="AJ27" i="21" s="1"/>
  <c r="AN26" i="21"/>
  <c r="AI26" i="21"/>
  <c r="AJ26" i="21" s="1"/>
  <c r="AN25" i="21"/>
  <c r="AI25" i="21"/>
  <c r="AJ25" i="21" s="1"/>
  <c r="AN24" i="21"/>
  <c r="AI24" i="21"/>
  <c r="AJ24" i="21" s="1"/>
  <c r="S24" i="21"/>
  <c r="AN23" i="21"/>
  <c r="AI23" i="21"/>
  <c r="AJ23" i="21" s="1"/>
  <c r="AN22" i="21"/>
  <c r="AI22" i="21"/>
  <c r="AJ22" i="21" s="1"/>
  <c r="AN21" i="21"/>
  <c r="AI21" i="21"/>
  <c r="AJ21" i="21" s="1"/>
  <c r="AN20" i="21"/>
  <c r="AI20" i="21"/>
  <c r="AJ20" i="21" s="1"/>
  <c r="AN19" i="21"/>
  <c r="AI19" i="21"/>
  <c r="AJ19" i="21" s="1"/>
  <c r="AN18" i="21"/>
  <c r="AI18" i="21"/>
  <c r="AJ18" i="21" s="1"/>
  <c r="AN17" i="21"/>
  <c r="AI17" i="21"/>
  <c r="AJ17" i="21" s="1"/>
  <c r="AN16" i="21"/>
  <c r="AI16" i="21"/>
  <c r="AJ16" i="21" s="1"/>
  <c r="AN15" i="21"/>
  <c r="AI15" i="21"/>
  <c r="AJ15" i="21" s="1"/>
  <c r="S15" i="21"/>
  <c r="AN14" i="21"/>
  <c r="AI14" i="21"/>
  <c r="AJ14" i="21" s="1"/>
  <c r="AN13" i="21"/>
  <c r="AI13" i="21"/>
  <c r="S13" i="21"/>
  <c r="R13" i="21"/>
  <c r="AN12" i="21"/>
  <c r="AI12" i="21"/>
  <c r="AJ12" i="21" s="1"/>
  <c r="AN11" i="21"/>
  <c r="AI11" i="21"/>
  <c r="AJ11" i="21" s="1"/>
  <c r="AN10" i="21"/>
  <c r="AI10" i="21"/>
  <c r="R10" i="21"/>
  <c r="AN9" i="21"/>
  <c r="AI9" i="21"/>
  <c r="AJ9" i="21" s="1"/>
  <c r="AN8" i="21"/>
  <c r="AI8" i="21"/>
  <c r="AJ8" i="21" s="1"/>
  <c r="AN7" i="21"/>
  <c r="AI7" i="21"/>
  <c r="R7" i="21"/>
  <c r="AN6" i="21"/>
  <c r="AI6" i="21"/>
  <c r="AJ6" i="21" s="1"/>
  <c r="AN5" i="21"/>
  <c r="AI5" i="21"/>
  <c r="AJ5" i="21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N4" i="21"/>
  <c r="AI4" i="21"/>
  <c r="AM2" i="21"/>
  <c r="AL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S2" i="21"/>
  <c r="AL1" i="21"/>
  <c r="X1" i="21"/>
  <c r="Y1" i="21" s="1"/>
  <c r="Z1" i="21" s="1"/>
  <c r="AA1" i="21" s="1"/>
  <c r="AB1" i="21" s="1"/>
  <c r="AC1" i="21" s="1"/>
  <c r="AD1" i="21" s="1"/>
  <c r="AE1" i="21" s="1"/>
  <c r="AF1" i="21" s="1"/>
  <c r="AG1" i="21" s="1"/>
  <c r="AH1" i="21" s="1"/>
  <c r="AB196" i="20"/>
  <c r="AA196" i="20"/>
  <c r="Z196" i="20"/>
  <c r="Y196" i="20"/>
  <c r="X196" i="20"/>
  <c r="W196" i="20"/>
  <c r="V196" i="20"/>
  <c r="U196" i="20"/>
  <c r="T196" i="20"/>
  <c r="Q196" i="20"/>
  <c r="AG192" i="20"/>
  <c r="AG196" i="20" s="1"/>
  <c r="AF192" i="20"/>
  <c r="AF196" i="20" s="1"/>
  <c r="AC192" i="20"/>
  <c r="U192" i="20"/>
  <c r="T192" i="20"/>
  <c r="S192" i="20"/>
  <c r="S196" i="20" s="1"/>
  <c r="R192" i="20"/>
  <c r="R196" i="20" s="1"/>
  <c r="Q192" i="20"/>
  <c r="AH191" i="20"/>
  <c r="AC191" i="20"/>
  <c r="AD191" i="20" s="1"/>
  <c r="AH190" i="20"/>
  <c r="AD190" i="20"/>
  <c r="AC190" i="20"/>
  <c r="AH189" i="20"/>
  <c r="AD189" i="20"/>
  <c r="AC189" i="20"/>
  <c r="AH188" i="20"/>
  <c r="AC188" i="20"/>
  <c r="AD188" i="20" s="1"/>
  <c r="AH187" i="20"/>
  <c r="AD187" i="20"/>
  <c r="AC187" i="20"/>
  <c r="AH186" i="20"/>
  <c r="AD186" i="20"/>
  <c r="AC186" i="20"/>
  <c r="AH185" i="20"/>
  <c r="AC185" i="20"/>
  <c r="AD185" i="20" s="1"/>
  <c r="AH184" i="20"/>
  <c r="AD184" i="20"/>
  <c r="AC184" i="20"/>
  <c r="AH183" i="20"/>
  <c r="AD183" i="20"/>
  <c r="AC183" i="20"/>
  <c r="AH182" i="20"/>
  <c r="AC182" i="20"/>
  <c r="AD182" i="20" s="1"/>
  <c r="AH181" i="20"/>
  <c r="AD181" i="20"/>
  <c r="AC181" i="20"/>
  <c r="AH180" i="20"/>
  <c r="AD180" i="20"/>
  <c r="AC180" i="20"/>
  <c r="AH179" i="20"/>
  <c r="AC179" i="20"/>
  <c r="AD179" i="20" s="1"/>
  <c r="AH178" i="20"/>
  <c r="AD178" i="20"/>
  <c r="AC178" i="20"/>
  <c r="AH177" i="20"/>
  <c r="AD177" i="20"/>
  <c r="AC177" i="20"/>
  <c r="AH176" i="20"/>
  <c r="AC176" i="20"/>
  <c r="AD176" i="20" s="1"/>
  <c r="AH175" i="20"/>
  <c r="AD175" i="20"/>
  <c r="AC175" i="20"/>
  <c r="AH174" i="20"/>
  <c r="AD174" i="20"/>
  <c r="AC174" i="20"/>
  <c r="AH173" i="20"/>
  <c r="AC173" i="20"/>
  <c r="AD173" i="20" s="1"/>
  <c r="AH172" i="20"/>
  <c r="AD172" i="20"/>
  <c r="AC172" i="20"/>
  <c r="AH171" i="20"/>
  <c r="AD171" i="20"/>
  <c r="AC171" i="20"/>
  <c r="AH170" i="20"/>
  <c r="AC170" i="20"/>
  <c r="AD170" i="20" s="1"/>
  <c r="AH169" i="20"/>
  <c r="AD169" i="20"/>
  <c r="AC169" i="20"/>
  <c r="AH168" i="20"/>
  <c r="AD168" i="20"/>
  <c r="AC168" i="20"/>
  <c r="AH167" i="20"/>
  <c r="AC167" i="20"/>
  <c r="AD167" i="20" s="1"/>
  <c r="AH166" i="20"/>
  <c r="AD166" i="20"/>
  <c r="AC166" i="20"/>
  <c r="AH165" i="20"/>
  <c r="AD165" i="20"/>
  <c r="AC165" i="20"/>
  <c r="AH164" i="20"/>
  <c r="AC164" i="20"/>
  <c r="AD164" i="20" s="1"/>
  <c r="AH163" i="20"/>
  <c r="AD163" i="20"/>
  <c r="AC163" i="20"/>
  <c r="AH162" i="20"/>
  <c r="AD162" i="20"/>
  <c r="AC162" i="20"/>
  <c r="AH161" i="20"/>
  <c r="AC161" i="20"/>
  <c r="AD161" i="20" s="1"/>
  <c r="AH160" i="20"/>
  <c r="AD160" i="20"/>
  <c r="AC160" i="20"/>
  <c r="AH159" i="20"/>
  <c r="AD159" i="20"/>
  <c r="AC159" i="20"/>
  <c r="AH158" i="20"/>
  <c r="AC158" i="20"/>
  <c r="AD158" i="20" s="1"/>
  <c r="AH157" i="20"/>
  <c r="AD157" i="20"/>
  <c r="AC157" i="20"/>
  <c r="AH156" i="20"/>
  <c r="AD156" i="20"/>
  <c r="AC156" i="20"/>
  <c r="AH155" i="20"/>
  <c r="AC155" i="20"/>
  <c r="AD155" i="20" s="1"/>
  <c r="AH154" i="20"/>
  <c r="AD154" i="20"/>
  <c r="AC154" i="20"/>
  <c r="AH153" i="20"/>
  <c r="AD153" i="20"/>
  <c r="AC153" i="20"/>
  <c r="AH152" i="20"/>
  <c r="AC152" i="20"/>
  <c r="AD152" i="20" s="1"/>
  <c r="AH151" i="20"/>
  <c r="AD151" i="20"/>
  <c r="AC151" i="20"/>
  <c r="AH150" i="20"/>
  <c r="AD150" i="20"/>
  <c r="AC150" i="20"/>
  <c r="AH149" i="20"/>
  <c r="AC149" i="20"/>
  <c r="AD149" i="20" s="1"/>
  <c r="AH148" i="20"/>
  <c r="AD148" i="20"/>
  <c r="AC148" i="20"/>
  <c r="AH147" i="20"/>
  <c r="AD147" i="20"/>
  <c r="AC147" i="20"/>
  <c r="AH146" i="20"/>
  <c r="AC146" i="20"/>
  <c r="AD146" i="20" s="1"/>
  <c r="AH145" i="20"/>
  <c r="AD145" i="20"/>
  <c r="AC145" i="20"/>
  <c r="AH144" i="20"/>
  <c r="AD144" i="20"/>
  <c r="AC144" i="20"/>
  <c r="AH143" i="20"/>
  <c r="AC143" i="20"/>
  <c r="AD143" i="20" s="1"/>
  <c r="AH142" i="20"/>
  <c r="AD142" i="20"/>
  <c r="AC142" i="20"/>
  <c r="AH141" i="20"/>
  <c r="AD141" i="20"/>
  <c r="AC141" i="20"/>
  <c r="AH140" i="20"/>
  <c r="AC140" i="20"/>
  <c r="AD140" i="20" s="1"/>
  <c r="AH139" i="20"/>
  <c r="AD139" i="20"/>
  <c r="AC139" i="20"/>
  <c r="AH138" i="20"/>
  <c r="AD138" i="20"/>
  <c r="AC138" i="20"/>
  <c r="AH137" i="20"/>
  <c r="AC137" i="20"/>
  <c r="AD137" i="20" s="1"/>
  <c r="AH136" i="20"/>
  <c r="AD136" i="20"/>
  <c r="AC136" i="20"/>
  <c r="AH135" i="20"/>
  <c r="AD135" i="20"/>
  <c r="AC135" i="20"/>
  <c r="AH134" i="20"/>
  <c r="AC134" i="20"/>
  <c r="AD134" i="20" s="1"/>
  <c r="AH133" i="20"/>
  <c r="AD133" i="20"/>
  <c r="AC133" i="20"/>
  <c r="AH132" i="20"/>
  <c r="AD132" i="20"/>
  <c r="AC132" i="20"/>
  <c r="AH131" i="20"/>
  <c r="AC131" i="20"/>
  <c r="AD131" i="20" s="1"/>
  <c r="AH130" i="20"/>
  <c r="AD130" i="20"/>
  <c r="AC130" i="20"/>
  <c r="AH129" i="20"/>
  <c r="AD129" i="20"/>
  <c r="AC129" i="20"/>
  <c r="AH128" i="20"/>
  <c r="AC128" i="20"/>
  <c r="AD128" i="20" s="1"/>
  <c r="AH127" i="20"/>
  <c r="AD127" i="20"/>
  <c r="AC127" i="20"/>
  <c r="AH126" i="20"/>
  <c r="AD126" i="20"/>
  <c r="AC126" i="20"/>
  <c r="AH125" i="20"/>
  <c r="AC125" i="20"/>
  <c r="AD125" i="20" s="1"/>
  <c r="AH124" i="20"/>
  <c r="AD124" i="20"/>
  <c r="AC124" i="20"/>
  <c r="AH123" i="20"/>
  <c r="AD123" i="20"/>
  <c r="AC123" i="20"/>
  <c r="AH122" i="20"/>
  <c r="AC122" i="20"/>
  <c r="AD122" i="20" s="1"/>
  <c r="AH121" i="20"/>
  <c r="AD121" i="20"/>
  <c r="AC121" i="20"/>
  <c r="AH120" i="20"/>
  <c r="AD120" i="20"/>
  <c r="AC120" i="20"/>
  <c r="AH119" i="20"/>
  <c r="AC119" i="20"/>
  <c r="AD119" i="20" s="1"/>
  <c r="AH118" i="20"/>
  <c r="AD118" i="20"/>
  <c r="AC118" i="20"/>
  <c r="AH117" i="20"/>
  <c r="AD117" i="20"/>
  <c r="AC117" i="20"/>
  <c r="AH116" i="20"/>
  <c r="AC116" i="20"/>
  <c r="AD116" i="20" s="1"/>
  <c r="AH115" i="20"/>
  <c r="AD115" i="20"/>
  <c r="AC115" i="20"/>
  <c r="AH114" i="20"/>
  <c r="AD114" i="20"/>
  <c r="AC114" i="20"/>
  <c r="AH113" i="20"/>
  <c r="AC113" i="20"/>
  <c r="AD113" i="20" s="1"/>
  <c r="AH112" i="20"/>
  <c r="AD112" i="20"/>
  <c r="AC112" i="20"/>
  <c r="AH111" i="20"/>
  <c r="AD111" i="20"/>
  <c r="AC111" i="20"/>
  <c r="AH110" i="20"/>
  <c r="AC110" i="20"/>
  <c r="AD110" i="20" s="1"/>
  <c r="AH109" i="20"/>
  <c r="AD109" i="20"/>
  <c r="AC109" i="20"/>
  <c r="L109" i="20"/>
  <c r="AH108" i="20"/>
  <c r="AC108" i="20"/>
  <c r="AD108" i="20" s="1"/>
  <c r="AH107" i="20"/>
  <c r="AC107" i="20"/>
  <c r="AD107" i="20" s="1"/>
  <c r="AH106" i="20"/>
  <c r="AC106" i="20"/>
  <c r="AD106" i="20" s="1"/>
  <c r="AH105" i="20"/>
  <c r="AC105" i="20"/>
  <c r="L105" i="20"/>
  <c r="AD105" i="20" s="1"/>
  <c r="AH104" i="20"/>
  <c r="AC104" i="20"/>
  <c r="AD104" i="20" s="1"/>
  <c r="AH103" i="20"/>
  <c r="AC103" i="20"/>
  <c r="AD103" i="20" s="1"/>
  <c r="AH102" i="20"/>
  <c r="AC102" i="20"/>
  <c r="AD102" i="20" s="1"/>
  <c r="AH101" i="20"/>
  <c r="AC101" i="20"/>
  <c r="AD101" i="20" s="1"/>
  <c r="AH100" i="20"/>
  <c r="AC100" i="20"/>
  <c r="AD100" i="20" s="1"/>
  <c r="AH99" i="20"/>
  <c r="AC99" i="20"/>
  <c r="AD99" i="20" s="1"/>
  <c r="AH98" i="20"/>
  <c r="AC98" i="20"/>
  <c r="AD98" i="20" s="1"/>
  <c r="L98" i="20"/>
  <c r="AH97" i="20"/>
  <c r="AC97" i="20"/>
  <c r="AD97" i="20" s="1"/>
  <c r="AH96" i="20"/>
  <c r="AC96" i="20"/>
  <c r="AD96" i="20" s="1"/>
  <c r="AH95" i="20"/>
  <c r="AD95" i="20"/>
  <c r="AC95" i="20"/>
  <c r="AH94" i="20"/>
  <c r="AC94" i="20"/>
  <c r="AD94" i="20" s="1"/>
  <c r="AH93" i="20"/>
  <c r="AC93" i="20"/>
  <c r="AD93" i="20" s="1"/>
  <c r="AH92" i="20"/>
  <c r="AC92" i="20"/>
  <c r="AD92" i="20" s="1"/>
  <c r="AH91" i="20"/>
  <c r="AC91" i="20"/>
  <c r="AD91" i="20" s="1"/>
  <c r="AH90" i="20"/>
  <c r="AC90" i="20"/>
  <c r="L90" i="20"/>
  <c r="AD90" i="20" s="1"/>
  <c r="AH89" i="20"/>
  <c r="AD89" i="20"/>
  <c r="AC89" i="20"/>
  <c r="AH88" i="20"/>
  <c r="AD88" i="20"/>
  <c r="AC88" i="20"/>
  <c r="L88" i="20"/>
  <c r="AH87" i="20"/>
  <c r="AD87" i="20"/>
  <c r="AC87" i="20"/>
  <c r="AH86" i="20"/>
  <c r="AC86" i="20"/>
  <c r="AD86" i="20" s="1"/>
  <c r="AH85" i="20"/>
  <c r="AC85" i="20"/>
  <c r="AD85" i="20" s="1"/>
  <c r="AH84" i="20"/>
  <c r="AC84" i="20"/>
  <c r="AD84" i="20" s="1"/>
  <c r="AH83" i="20"/>
  <c r="AC83" i="20"/>
  <c r="AD83" i="20" s="1"/>
  <c r="AH82" i="20"/>
  <c r="AC82" i="20"/>
  <c r="AD82" i="20" s="1"/>
  <c r="AH81" i="20"/>
  <c r="AD81" i="20"/>
  <c r="AC81" i="20"/>
  <c r="AH80" i="20"/>
  <c r="AC80" i="20"/>
  <c r="AD80" i="20" s="1"/>
  <c r="AH79" i="20"/>
  <c r="AC79" i="20"/>
  <c r="L79" i="20"/>
  <c r="AD79" i="20" s="1"/>
  <c r="AH78" i="20"/>
  <c r="AC78" i="20"/>
  <c r="AD78" i="20" s="1"/>
  <c r="AH77" i="20"/>
  <c r="AC77" i="20"/>
  <c r="L77" i="20"/>
  <c r="AD77" i="20" s="1"/>
  <c r="AH76" i="20"/>
  <c r="AC76" i="20"/>
  <c r="AD76" i="20" s="1"/>
  <c r="AH75" i="20"/>
  <c r="AD75" i="20"/>
  <c r="AC75" i="20"/>
  <c r="AH74" i="20"/>
  <c r="AC74" i="20"/>
  <c r="AD74" i="20" s="1"/>
  <c r="AH73" i="20"/>
  <c r="AC73" i="20"/>
  <c r="AD73" i="20" s="1"/>
  <c r="AH72" i="20"/>
  <c r="AC72" i="20"/>
  <c r="AD72" i="20" s="1"/>
  <c r="AH71" i="20"/>
  <c r="AC71" i="20"/>
  <c r="AD71" i="20" s="1"/>
  <c r="AH70" i="20"/>
  <c r="AC70" i="20"/>
  <c r="AD70" i="20" s="1"/>
  <c r="AH69" i="20"/>
  <c r="AC69" i="20"/>
  <c r="AD69" i="20" s="1"/>
  <c r="L69" i="20"/>
  <c r="AH68" i="20"/>
  <c r="AD68" i="20"/>
  <c r="AC68" i="20"/>
  <c r="AH67" i="20"/>
  <c r="AD67" i="20"/>
  <c r="AC67" i="20"/>
  <c r="AH66" i="20"/>
  <c r="AD66" i="20"/>
  <c r="AC66" i="20"/>
  <c r="AH65" i="20"/>
  <c r="AD65" i="20"/>
  <c r="AC65" i="20"/>
  <c r="AH64" i="20"/>
  <c r="AC64" i="20"/>
  <c r="AD64" i="20" s="1"/>
  <c r="AH63" i="20"/>
  <c r="AD63" i="20"/>
  <c r="AC63" i="20"/>
  <c r="AH62" i="20"/>
  <c r="AD62" i="20"/>
  <c r="AC62" i="20"/>
  <c r="AH61" i="20"/>
  <c r="AC61" i="20"/>
  <c r="AD61" i="20" s="1"/>
  <c r="AH60" i="20"/>
  <c r="AD60" i="20"/>
  <c r="AC60" i="20"/>
  <c r="AH59" i="20"/>
  <c r="AD59" i="20"/>
  <c r="AC59" i="20"/>
  <c r="AH58" i="20"/>
  <c r="AC58" i="20"/>
  <c r="AD58" i="20" s="1"/>
  <c r="AH57" i="20"/>
  <c r="AD57" i="20"/>
  <c r="AC57" i="20"/>
  <c r="AH56" i="20"/>
  <c r="AD56" i="20"/>
  <c r="AC56" i="20"/>
  <c r="AH55" i="20"/>
  <c r="AD55" i="20"/>
  <c r="AC55" i="20"/>
  <c r="AH54" i="20"/>
  <c r="AD54" i="20"/>
  <c r="AC54" i="20"/>
  <c r="AH53" i="20"/>
  <c r="AD53" i="20"/>
  <c r="AC53" i="20"/>
  <c r="AH52" i="20"/>
  <c r="AC52" i="20"/>
  <c r="AD52" i="20" s="1"/>
  <c r="AH51" i="20"/>
  <c r="AD51" i="20"/>
  <c r="AC51" i="20"/>
  <c r="AH50" i="20"/>
  <c r="AD50" i="20"/>
  <c r="AC50" i="20"/>
  <c r="AH49" i="20"/>
  <c r="AD49" i="20"/>
  <c r="AC49" i="20"/>
  <c r="AH48" i="20"/>
  <c r="AD48" i="20"/>
  <c r="AC48" i="20"/>
  <c r="AH47" i="20"/>
  <c r="AD47" i="20"/>
  <c r="AC47" i="20"/>
  <c r="AH46" i="20"/>
  <c r="AC46" i="20"/>
  <c r="AD46" i="20" s="1"/>
  <c r="AH45" i="20"/>
  <c r="AD45" i="20"/>
  <c r="AC45" i="20"/>
  <c r="AH44" i="20"/>
  <c r="AD44" i="20"/>
  <c r="AC44" i="20"/>
  <c r="AH43" i="20"/>
  <c r="AC43" i="20"/>
  <c r="AD43" i="20" s="1"/>
  <c r="AH42" i="20"/>
  <c r="AD42" i="20"/>
  <c r="AC42" i="20"/>
  <c r="AH41" i="20"/>
  <c r="AD41" i="20"/>
  <c r="AC41" i="20"/>
  <c r="AH40" i="20"/>
  <c r="AC40" i="20"/>
  <c r="L40" i="20"/>
  <c r="AD40" i="20" s="1"/>
  <c r="AH39" i="20"/>
  <c r="AC39" i="20"/>
  <c r="AD39" i="20" s="1"/>
  <c r="AH38" i="20"/>
  <c r="AC38" i="20"/>
  <c r="AD38" i="20" s="1"/>
  <c r="AH37" i="20"/>
  <c r="AD37" i="20"/>
  <c r="AC37" i="20"/>
  <c r="M37" i="20"/>
  <c r="AH36" i="20"/>
  <c r="AC36" i="20"/>
  <c r="AD36" i="20" s="1"/>
  <c r="AH35" i="20"/>
  <c r="AC35" i="20"/>
  <c r="L35" i="20"/>
  <c r="AH34" i="20"/>
  <c r="AD34" i="20"/>
  <c r="AC34" i="20"/>
  <c r="AH33" i="20"/>
  <c r="AC33" i="20"/>
  <c r="AD33" i="20" s="1"/>
  <c r="L33" i="20"/>
  <c r="AH32" i="20"/>
  <c r="AC32" i="20"/>
  <c r="AD32" i="20" s="1"/>
  <c r="M32" i="20"/>
  <c r="L32" i="20"/>
  <c r="AH31" i="20"/>
  <c r="AC31" i="20"/>
  <c r="AD31" i="20" s="1"/>
  <c r="M31" i="20"/>
  <c r="AH30" i="20"/>
  <c r="AC30" i="20"/>
  <c r="AD30" i="20" s="1"/>
  <c r="AH29" i="20"/>
  <c r="AC29" i="20"/>
  <c r="AD29" i="20" s="1"/>
  <c r="L29" i="20"/>
  <c r="AH28" i="20"/>
  <c r="AD28" i="20"/>
  <c r="AC28" i="20"/>
  <c r="L28" i="20"/>
  <c r="AH27" i="20"/>
  <c r="AC27" i="20"/>
  <c r="AD27" i="20" s="1"/>
  <c r="AH26" i="20"/>
  <c r="AC26" i="20"/>
  <c r="AD26" i="20" s="1"/>
  <c r="AH25" i="20"/>
  <c r="AC25" i="20"/>
  <c r="AD25" i="20" s="1"/>
  <c r="AH24" i="20"/>
  <c r="AC24" i="20"/>
  <c r="AD24" i="20" s="1"/>
  <c r="M24" i="20"/>
  <c r="AH23" i="20"/>
  <c r="AC23" i="20"/>
  <c r="AD23" i="20" s="1"/>
  <c r="AH22" i="20"/>
  <c r="AC22" i="20"/>
  <c r="AD22" i="20" s="1"/>
  <c r="AH21" i="20"/>
  <c r="AD21" i="20"/>
  <c r="AC21" i="20"/>
  <c r="AH20" i="20"/>
  <c r="AC20" i="20"/>
  <c r="AD20" i="20" s="1"/>
  <c r="AH19" i="20"/>
  <c r="AC19" i="20"/>
  <c r="AD19" i="20" s="1"/>
  <c r="AH18" i="20"/>
  <c r="AC18" i="20"/>
  <c r="AD18" i="20" s="1"/>
  <c r="AH17" i="20"/>
  <c r="AC17" i="20"/>
  <c r="AD17" i="20" s="1"/>
  <c r="AH16" i="20"/>
  <c r="AC16" i="20"/>
  <c r="AD16" i="20" s="1"/>
  <c r="AH15" i="20"/>
  <c r="AD15" i="20"/>
  <c r="AC15" i="20"/>
  <c r="M15" i="20"/>
  <c r="AH14" i="20"/>
  <c r="AC14" i="20"/>
  <c r="AD14" i="20" s="1"/>
  <c r="AH13" i="20"/>
  <c r="AC13" i="20"/>
  <c r="M13" i="20"/>
  <c r="L13" i="20"/>
  <c r="AD13" i="20" s="1"/>
  <c r="AH12" i="20"/>
  <c r="AC12" i="20"/>
  <c r="AD12" i="20" s="1"/>
  <c r="AH11" i="20"/>
  <c r="AC11" i="20"/>
  <c r="AD11" i="20" s="1"/>
  <c r="AH10" i="20"/>
  <c r="AC10" i="20"/>
  <c r="L10" i="20"/>
  <c r="AD10" i="20" s="1"/>
  <c r="AH9" i="20"/>
  <c r="AC9" i="20"/>
  <c r="AD9" i="20" s="1"/>
  <c r="AH8" i="20"/>
  <c r="AC8" i="20"/>
  <c r="AD8" i="20" s="1"/>
  <c r="AH7" i="20"/>
  <c r="AD7" i="20"/>
  <c r="AC7" i="20"/>
  <c r="L7" i="20"/>
  <c r="AH6" i="20"/>
  <c r="AC6" i="20"/>
  <c r="AD6" i="20" s="1"/>
  <c r="AH5" i="20"/>
  <c r="AC5" i="20"/>
  <c r="AD5" i="20" s="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H4" i="20"/>
  <c r="AC4" i="20"/>
  <c r="AG2" i="20"/>
  <c r="AF2" i="20"/>
  <c r="AB2" i="20"/>
  <c r="AA2" i="20"/>
  <c r="Z2" i="20"/>
  <c r="Y2" i="20"/>
  <c r="X2" i="20"/>
  <c r="W2" i="20"/>
  <c r="V2" i="20"/>
  <c r="U2" i="20"/>
  <c r="T2" i="20"/>
  <c r="S2" i="20"/>
  <c r="R2" i="20"/>
  <c r="Q2" i="20"/>
  <c r="M2" i="20"/>
  <c r="AF1" i="20"/>
  <c r="R1" i="20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I2" i="22" l="1"/>
  <c r="AJ77" i="22"/>
  <c r="AJ90" i="22"/>
  <c r="AJ29" i="22"/>
  <c r="AJ33" i="22"/>
  <c r="AN192" i="22"/>
  <c r="AN196" i="22" s="1"/>
  <c r="AJ69" i="22"/>
  <c r="AI192" i="22"/>
  <c r="AJ192" i="22" s="1"/>
  <c r="AJ7" i="22"/>
  <c r="AJ2" i="22" s="1"/>
  <c r="AJ32" i="21"/>
  <c r="AJ28" i="21"/>
  <c r="AJ77" i="21"/>
  <c r="AJ88" i="21"/>
  <c r="AJ40" i="21"/>
  <c r="AJ109" i="21"/>
  <c r="AJ33" i="21"/>
  <c r="AJ69" i="21"/>
  <c r="AJ79" i="21"/>
  <c r="AJ105" i="21"/>
  <c r="AJ13" i="21"/>
  <c r="AJ35" i="21"/>
  <c r="AJ90" i="21"/>
  <c r="AN192" i="21"/>
  <c r="AN196" i="21" s="1"/>
  <c r="AJ10" i="21"/>
  <c r="AJ29" i="21"/>
  <c r="AN2" i="21"/>
  <c r="AJ98" i="21"/>
  <c r="R192" i="21"/>
  <c r="AJ7" i="21"/>
  <c r="R2" i="21"/>
  <c r="AI2" i="21"/>
  <c r="AJ4" i="21"/>
  <c r="AI192" i="21"/>
  <c r="AC2" i="20"/>
  <c r="AD4" i="20"/>
  <c r="AH192" i="20"/>
  <c r="AH196" i="20" s="1"/>
  <c r="AH2" i="20"/>
  <c r="AD35" i="20"/>
  <c r="L2" i="20"/>
  <c r="L192" i="20"/>
  <c r="AD192" i="20" s="1"/>
  <c r="AJ192" i="21" l="1"/>
  <c r="AJ2" i="21" s="1"/>
  <c r="AD2" i="20"/>
  <c r="V21" i="16" l="1"/>
  <c r="V22" i="16"/>
  <c r="V23" i="16"/>
  <c r="V24" i="16"/>
  <c r="V25" i="16"/>
  <c r="V26" i="16"/>
  <c r="V27" i="16"/>
  <c r="V28" i="16"/>
  <c r="V29" i="16"/>
  <c r="V3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N11" i="13" l="1"/>
  <c r="N10" i="13"/>
  <c r="N8" i="13"/>
  <c r="N7" i="13"/>
  <c r="N6" i="13"/>
  <c r="N5" i="13"/>
  <c r="N4" i="13"/>
  <c r="M3" i="13"/>
  <c r="L3" i="13"/>
  <c r="K3" i="13"/>
  <c r="J3" i="13"/>
  <c r="I3" i="13"/>
  <c r="H3" i="13"/>
  <c r="G3" i="13"/>
  <c r="F3" i="13"/>
  <c r="E3" i="13"/>
  <c r="D3" i="13"/>
  <c r="C3" i="13"/>
  <c r="B3" i="13"/>
  <c r="N3" i="13" s="1"/>
  <c r="O54" i="12"/>
  <c r="N54" i="12"/>
  <c r="M54" i="12"/>
  <c r="L54" i="12"/>
  <c r="K54" i="12"/>
  <c r="J54" i="12"/>
  <c r="I54" i="12"/>
  <c r="H54" i="12"/>
  <c r="G54" i="12"/>
  <c r="F54" i="12"/>
  <c r="E54" i="12"/>
  <c r="D54" i="12"/>
  <c r="P53" i="12"/>
  <c r="P52" i="12"/>
  <c r="P51" i="12"/>
  <c r="O51" i="12"/>
  <c r="N51" i="12"/>
  <c r="M51" i="12"/>
  <c r="L51" i="12"/>
  <c r="F51" i="12"/>
  <c r="E51" i="12"/>
  <c r="D51" i="12"/>
  <c r="O47" i="12"/>
  <c r="F47" i="12"/>
  <c r="N46" i="12"/>
  <c r="N47" i="12" s="1"/>
  <c r="M46" i="12"/>
  <c r="M47" i="12" s="1"/>
  <c r="L46" i="12"/>
  <c r="L47" i="12" s="1"/>
  <c r="K46" i="12"/>
  <c r="K47" i="12" s="1"/>
  <c r="J46" i="12"/>
  <c r="J47" i="12" s="1"/>
  <c r="I46" i="12"/>
  <c r="I47" i="12" s="1"/>
  <c r="H46" i="12"/>
  <c r="H47" i="12" s="1"/>
  <c r="G46" i="12"/>
  <c r="G47" i="12" s="1"/>
  <c r="F46" i="12"/>
  <c r="E46" i="12"/>
  <c r="E47" i="12" s="1"/>
  <c r="D46" i="12"/>
  <c r="D47" i="12" s="1"/>
  <c r="P45" i="12"/>
  <c r="P44" i="12"/>
  <c r="P43" i="12"/>
  <c r="O43" i="12"/>
  <c r="N43" i="12"/>
  <c r="M43" i="12"/>
  <c r="L43" i="12"/>
  <c r="K43" i="12"/>
  <c r="K51" i="12" s="1"/>
  <c r="J43" i="12"/>
  <c r="J51" i="12" s="1"/>
  <c r="I43" i="12"/>
  <c r="I51" i="12" s="1"/>
  <c r="H43" i="12"/>
  <c r="H51" i="12" s="1"/>
  <c r="G43" i="12"/>
  <c r="G51" i="12" s="1"/>
  <c r="F43" i="12"/>
  <c r="E43" i="12"/>
  <c r="D43" i="12"/>
  <c r="L37" i="12"/>
  <c r="L48" i="12" s="1"/>
  <c r="K37" i="12"/>
  <c r="K48" i="12" s="1"/>
  <c r="O35" i="12"/>
  <c r="N35" i="12"/>
  <c r="M35" i="12"/>
  <c r="L35" i="12"/>
  <c r="K35" i="12"/>
  <c r="J35" i="12"/>
  <c r="I35" i="12"/>
  <c r="H35" i="12"/>
  <c r="G35" i="12"/>
  <c r="F35" i="12"/>
  <c r="E35" i="12"/>
  <c r="D35" i="12"/>
  <c r="P34" i="12"/>
  <c r="P33" i="12"/>
  <c r="P35" i="12" s="1"/>
  <c r="O31" i="12"/>
  <c r="O37" i="12" s="1"/>
  <c r="O48" i="12" s="1"/>
  <c r="N31" i="12"/>
  <c r="N37" i="12" s="1"/>
  <c r="L31" i="12"/>
  <c r="D31" i="12"/>
  <c r="D37" i="12" s="1"/>
  <c r="D48" i="12" s="1"/>
  <c r="P30" i="12"/>
  <c r="P29" i="12"/>
  <c r="O29" i="12"/>
  <c r="N29" i="12"/>
  <c r="M29" i="12"/>
  <c r="M31" i="12" s="1"/>
  <c r="M37" i="12" s="1"/>
  <c r="M48" i="12" s="1"/>
  <c r="L29" i="12"/>
  <c r="K29" i="12"/>
  <c r="J29" i="12"/>
  <c r="I29" i="12"/>
  <c r="H29" i="12"/>
  <c r="G29" i="12"/>
  <c r="F29" i="12"/>
  <c r="E29" i="12"/>
  <c r="D29" i="12"/>
  <c r="P28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9" i="12"/>
  <c r="O9" i="12"/>
  <c r="N9" i="12"/>
  <c r="M9" i="12"/>
  <c r="L9" i="12"/>
  <c r="K9" i="12"/>
  <c r="K31" i="12" s="1"/>
  <c r="J9" i="12"/>
  <c r="J31" i="12" s="1"/>
  <c r="J37" i="12" s="1"/>
  <c r="J48" i="12" s="1"/>
  <c r="I9" i="12"/>
  <c r="I31" i="12" s="1"/>
  <c r="I37" i="12" s="1"/>
  <c r="I48" i="12" s="1"/>
  <c r="H9" i="12"/>
  <c r="H31" i="12" s="1"/>
  <c r="H37" i="12" s="1"/>
  <c r="G9" i="12"/>
  <c r="F9" i="12"/>
  <c r="E9" i="12"/>
  <c r="E31" i="12" s="1"/>
  <c r="E37" i="12" s="1"/>
  <c r="E48" i="12" s="1"/>
  <c r="D9" i="12"/>
  <c r="P8" i="12"/>
  <c r="P7" i="12"/>
  <c r="P6" i="12"/>
  <c r="P4" i="12"/>
  <c r="O2" i="12"/>
  <c r="N2" i="12"/>
  <c r="M2" i="12"/>
  <c r="L2" i="12"/>
  <c r="K2" i="12"/>
  <c r="J2" i="12"/>
  <c r="I2" i="12"/>
  <c r="H2" i="12"/>
  <c r="G2" i="12"/>
  <c r="F2" i="12"/>
  <c r="E2" i="12"/>
  <c r="D2" i="12"/>
  <c r="G23" i="11"/>
  <c r="F23" i="11"/>
  <c r="E23" i="11"/>
  <c r="D23" i="11"/>
  <c r="C23" i="11"/>
  <c r="O23" i="11" s="1"/>
  <c r="B23" i="11"/>
  <c r="M21" i="11"/>
  <c r="L21" i="11"/>
  <c r="K21" i="11"/>
  <c r="J21" i="11"/>
  <c r="I21" i="11"/>
  <c r="H21" i="11"/>
  <c r="Q21" i="11" s="1"/>
  <c r="G21" i="11"/>
  <c r="F21" i="11"/>
  <c r="E21" i="11"/>
  <c r="P21" i="11" s="1"/>
  <c r="D21" i="11"/>
  <c r="C21" i="11"/>
  <c r="B21" i="11"/>
  <c r="O21" i="11" s="1"/>
  <c r="S20" i="11"/>
  <c r="R20" i="11"/>
  <c r="Q20" i="11"/>
  <c r="P20" i="11"/>
  <c r="O20" i="11"/>
  <c r="N20" i="11"/>
  <c r="R19" i="11"/>
  <c r="S19" i="11" s="1"/>
  <c r="Q19" i="11"/>
  <c r="P19" i="11"/>
  <c r="O19" i="11"/>
  <c r="N19" i="11"/>
  <c r="S18" i="11"/>
  <c r="R18" i="11"/>
  <c r="Q18" i="11"/>
  <c r="P18" i="11"/>
  <c r="O18" i="11"/>
  <c r="N18" i="11"/>
  <c r="N21" i="11" s="1"/>
  <c r="M16" i="11"/>
  <c r="M23" i="11" s="1"/>
  <c r="L16" i="11"/>
  <c r="L23" i="11" s="1"/>
  <c r="K16" i="11"/>
  <c r="J16" i="11"/>
  <c r="J23" i="11" s="1"/>
  <c r="I16" i="11"/>
  <c r="I23" i="11" s="1"/>
  <c r="H16" i="11"/>
  <c r="Q16" i="11" s="1"/>
  <c r="G16" i="11"/>
  <c r="F16" i="11"/>
  <c r="E16" i="11"/>
  <c r="P16" i="11" s="1"/>
  <c r="D16" i="11"/>
  <c r="C16" i="11"/>
  <c r="B16" i="11"/>
  <c r="O16" i="11" s="1"/>
  <c r="S15" i="11"/>
  <c r="R15" i="11"/>
  <c r="Q15" i="11"/>
  <c r="P15" i="11"/>
  <c r="O15" i="11"/>
  <c r="N15" i="11"/>
  <c r="R14" i="11"/>
  <c r="S14" i="11" s="1"/>
  <c r="Q14" i="11"/>
  <c r="P14" i="11"/>
  <c r="O14" i="11"/>
  <c r="N14" i="11"/>
  <c r="S13" i="11"/>
  <c r="R13" i="11"/>
  <c r="Q13" i="11"/>
  <c r="P13" i="11"/>
  <c r="O13" i="11"/>
  <c r="N13" i="11"/>
  <c r="R12" i="11"/>
  <c r="S12" i="11" s="1"/>
  <c r="Q12" i="11"/>
  <c r="P12" i="11"/>
  <c r="O12" i="11"/>
  <c r="N12" i="11"/>
  <c r="R11" i="11"/>
  <c r="Q11" i="11"/>
  <c r="S11" i="11" s="1"/>
  <c r="P11" i="11"/>
  <c r="O11" i="11"/>
  <c r="N11" i="11"/>
  <c r="R10" i="11"/>
  <c r="S10" i="11" s="1"/>
  <c r="Q10" i="11"/>
  <c r="P10" i="11"/>
  <c r="O10" i="11"/>
  <c r="N10" i="11"/>
  <c r="R9" i="11"/>
  <c r="Q9" i="11"/>
  <c r="S9" i="11" s="1"/>
  <c r="P9" i="11"/>
  <c r="O9" i="11"/>
  <c r="N9" i="11"/>
  <c r="R8" i="11"/>
  <c r="S8" i="11" s="1"/>
  <c r="Q8" i="11"/>
  <c r="P8" i="11"/>
  <c r="O8" i="11"/>
  <c r="N8" i="11"/>
  <c r="R7" i="11"/>
  <c r="Q7" i="11"/>
  <c r="S7" i="11" s="1"/>
  <c r="P7" i="11"/>
  <c r="O7" i="11"/>
  <c r="N7" i="11"/>
  <c r="R6" i="11"/>
  <c r="S6" i="11" s="1"/>
  <c r="Q6" i="11"/>
  <c r="P6" i="11"/>
  <c r="O6" i="11"/>
  <c r="N6" i="11"/>
  <c r="S5" i="11"/>
  <c r="R5" i="11"/>
  <c r="Q5" i="11"/>
  <c r="P5" i="11"/>
  <c r="O5" i="11"/>
  <c r="N5" i="11"/>
  <c r="R4" i="11"/>
  <c r="S4" i="11" s="1"/>
  <c r="Q4" i="11"/>
  <c r="P4" i="11"/>
  <c r="O4" i="11"/>
  <c r="N4" i="11"/>
  <c r="N16" i="11" s="1"/>
  <c r="S204" i="10"/>
  <c r="N204" i="10"/>
  <c r="M204" i="10"/>
  <c r="L204" i="10"/>
  <c r="J204" i="10"/>
  <c r="G204" i="10"/>
  <c r="X202" i="10"/>
  <c r="S202" i="10"/>
  <c r="P202" i="10"/>
  <c r="I202" i="10"/>
  <c r="X201" i="10"/>
  <c r="X204" i="10" s="1"/>
  <c r="S201" i="10"/>
  <c r="P201" i="10"/>
  <c r="P204" i="10" s="1"/>
  <c r="N201" i="10"/>
  <c r="M201" i="10"/>
  <c r="L201" i="10"/>
  <c r="K201" i="10"/>
  <c r="K204" i="10" s="1"/>
  <c r="J201" i="10"/>
  <c r="I201" i="10"/>
  <c r="I204" i="10" s="1"/>
  <c r="H201" i="10"/>
  <c r="H204" i="10" s="1"/>
  <c r="G201" i="10"/>
  <c r="F201" i="10"/>
  <c r="F204" i="10" s="1"/>
  <c r="E201" i="10"/>
  <c r="E204" i="10" s="1"/>
  <c r="D201" i="10"/>
  <c r="D204" i="10" s="1"/>
  <c r="C201" i="10"/>
  <c r="W190" i="10"/>
  <c r="T187" i="10" s="1"/>
  <c r="V188" i="10"/>
  <c r="V187" i="10"/>
  <c r="W186" i="10"/>
  <c r="V186" i="10"/>
  <c r="G175" i="10"/>
  <c r="L174" i="10"/>
  <c r="G174" i="10"/>
  <c r="E174" i="10"/>
  <c r="C174" i="10"/>
  <c r="M173" i="10"/>
  <c r="J173" i="10"/>
  <c r="E173" i="10"/>
  <c r="M171" i="10"/>
  <c r="I171" i="10"/>
  <c r="F171" i="10"/>
  <c r="R170" i="10"/>
  <c r="N170" i="10"/>
  <c r="I170" i="10"/>
  <c r="E170" i="10"/>
  <c r="R169" i="10"/>
  <c r="M169" i="10"/>
  <c r="J169" i="10"/>
  <c r="E169" i="10"/>
  <c r="K168" i="10"/>
  <c r="H168" i="10"/>
  <c r="C168" i="10"/>
  <c r="M167" i="10"/>
  <c r="I167" i="10"/>
  <c r="F167" i="10"/>
  <c r="R166" i="10"/>
  <c r="N166" i="10"/>
  <c r="I166" i="10"/>
  <c r="H166" i="10"/>
  <c r="G166" i="10"/>
  <c r="E166" i="10"/>
  <c r="R165" i="10"/>
  <c r="M165" i="10"/>
  <c r="J165" i="10"/>
  <c r="E165" i="10"/>
  <c r="M164" i="10"/>
  <c r="I164" i="10"/>
  <c r="F164" i="10"/>
  <c r="N159" i="10"/>
  <c r="N175" i="10" s="1"/>
  <c r="M159" i="10"/>
  <c r="M175" i="10" s="1"/>
  <c r="L159" i="10"/>
  <c r="L175" i="10" s="1"/>
  <c r="K159" i="10"/>
  <c r="K175" i="10" s="1"/>
  <c r="J159" i="10"/>
  <c r="J175" i="10" s="1"/>
  <c r="I159" i="10"/>
  <c r="I175" i="10" s="1"/>
  <c r="H159" i="10"/>
  <c r="H175" i="10" s="1"/>
  <c r="G159" i="10"/>
  <c r="F159" i="10"/>
  <c r="F175" i="10" s="1"/>
  <c r="E159" i="10"/>
  <c r="E175" i="10" s="1"/>
  <c r="D159" i="10"/>
  <c r="D175" i="10" s="1"/>
  <c r="C159" i="10"/>
  <c r="C175" i="10" s="1"/>
  <c r="N158" i="10"/>
  <c r="N174" i="10" s="1"/>
  <c r="M158" i="10"/>
  <c r="M174" i="10" s="1"/>
  <c r="L158" i="10"/>
  <c r="K158" i="10"/>
  <c r="K174" i="10" s="1"/>
  <c r="J158" i="10"/>
  <c r="J174" i="10" s="1"/>
  <c r="I158" i="10"/>
  <c r="I174" i="10" s="1"/>
  <c r="H158" i="10"/>
  <c r="H174" i="10" s="1"/>
  <c r="G158" i="10"/>
  <c r="F158" i="10"/>
  <c r="F174" i="10" s="1"/>
  <c r="E158" i="10"/>
  <c r="D158" i="10"/>
  <c r="D174" i="10" s="1"/>
  <c r="C158" i="10"/>
  <c r="N157" i="10"/>
  <c r="N173" i="10" s="1"/>
  <c r="M157" i="10"/>
  <c r="L157" i="10"/>
  <c r="L173" i="10" s="1"/>
  <c r="K157" i="10"/>
  <c r="K173" i="10" s="1"/>
  <c r="J157" i="10"/>
  <c r="I157" i="10"/>
  <c r="I173" i="10" s="1"/>
  <c r="H157" i="10"/>
  <c r="H173" i="10" s="1"/>
  <c r="G157" i="10"/>
  <c r="G173" i="10" s="1"/>
  <c r="F157" i="10"/>
  <c r="F173" i="10" s="1"/>
  <c r="E157" i="10"/>
  <c r="D157" i="10"/>
  <c r="D173" i="10" s="1"/>
  <c r="C157" i="10"/>
  <c r="C173" i="10" s="1"/>
  <c r="N155" i="10"/>
  <c r="N171" i="10" s="1"/>
  <c r="M155" i="10"/>
  <c r="L155" i="10"/>
  <c r="L171" i="10" s="1"/>
  <c r="K155" i="10"/>
  <c r="K171" i="10" s="1"/>
  <c r="J155" i="10"/>
  <c r="J171" i="10" s="1"/>
  <c r="I155" i="10"/>
  <c r="H155" i="10"/>
  <c r="H171" i="10" s="1"/>
  <c r="G155" i="10"/>
  <c r="G171" i="10" s="1"/>
  <c r="F155" i="10"/>
  <c r="E155" i="10"/>
  <c r="E171" i="10" s="1"/>
  <c r="D155" i="10"/>
  <c r="D171" i="10" s="1"/>
  <c r="C155" i="10"/>
  <c r="C171" i="10" s="1"/>
  <c r="R154" i="10"/>
  <c r="N154" i="10"/>
  <c r="M154" i="10"/>
  <c r="M170" i="10" s="1"/>
  <c r="L154" i="10"/>
  <c r="L170" i="10" s="1"/>
  <c r="K154" i="10"/>
  <c r="K170" i="10" s="1"/>
  <c r="J154" i="10"/>
  <c r="J170" i="10" s="1"/>
  <c r="I154" i="10"/>
  <c r="H154" i="10"/>
  <c r="H170" i="10" s="1"/>
  <c r="G154" i="10"/>
  <c r="G170" i="10" s="1"/>
  <c r="F154" i="10"/>
  <c r="F170" i="10" s="1"/>
  <c r="E154" i="10"/>
  <c r="D154" i="10"/>
  <c r="D170" i="10" s="1"/>
  <c r="C154" i="10"/>
  <c r="C170" i="10" s="1"/>
  <c r="R153" i="10"/>
  <c r="N153" i="10"/>
  <c r="N169" i="10" s="1"/>
  <c r="M153" i="10"/>
  <c r="L153" i="10"/>
  <c r="L169" i="10" s="1"/>
  <c r="K153" i="10"/>
  <c r="K169" i="10" s="1"/>
  <c r="J153" i="10"/>
  <c r="I153" i="10"/>
  <c r="I169" i="10" s="1"/>
  <c r="H153" i="10"/>
  <c r="H169" i="10" s="1"/>
  <c r="G153" i="10"/>
  <c r="G169" i="10" s="1"/>
  <c r="F153" i="10"/>
  <c r="F169" i="10" s="1"/>
  <c r="E153" i="10"/>
  <c r="D153" i="10"/>
  <c r="D169" i="10" s="1"/>
  <c r="C153" i="10"/>
  <c r="C169" i="10" s="1"/>
  <c r="N152" i="10"/>
  <c r="N168" i="10" s="1"/>
  <c r="M152" i="10"/>
  <c r="M168" i="10" s="1"/>
  <c r="L152" i="10"/>
  <c r="L168" i="10" s="1"/>
  <c r="K152" i="10"/>
  <c r="J152" i="10"/>
  <c r="J168" i="10" s="1"/>
  <c r="I152" i="10"/>
  <c r="I168" i="10" s="1"/>
  <c r="H152" i="10"/>
  <c r="G152" i="10"/>
  <c r="G168" i="10" s="1"/>
  <c r="F152" i="10"/>
  <c r="F168" i="10" s="1"/>
  <c r="E152" i="10"/>
  <c r="E168" i="10" s="1"/>
  <c r="D152" i="10"/>
  <c r="D168" i="10" s="1"/>
  <c r="C152" i="10"/>
  <c r="N151" i="10"/>
  <c r="N167" i="10" s="1"/>
  <c r="M151" i="10"/>
  <c r="L151" i="10"/>
  <c r="L167" i="10" s="1"/>
  <c r="K151" i="10"/>
  <c r="K167" i="10" s="1"/>
  <c r="J151" i="10"/>
  <c r="J167" i="10" s="1"/>
  <c r="I151" i="10"/>
  <c r="H151" i="10"/>
  <c r="H167" i="10" s="1"/>
  <c r="G151" i="10"/>
  <c r="G167" i="10" s="1"/>
  <c r="F151" i="10"/>
  <c r="E151" i="10"/>
  <c r="E167" i="10" s="1"/>
  <c r="D151" i="10"/>
  <c r="D167" i="10" s="1"/>
  <c r="C151" i="10"/>
  <c r="C167" i="10" s="1"/>
  <c r="R150" i="10"/>
  <c r="N150" i="10"/>
  <c r="M150" i="10"/>
  <c r="M166" i="10" s="1"/>
  <c r="L150" i="10"/>
  <c r="L166" i="10" s="1"/>
  <c r="K150" i="10"/>
  <c r="K166" i="10" s="1"/>
  <c r="J150" i="10"/>
  <c r="J166" i="10" s="1"/>
  <c r="I150" i="10"/>
  <c r="H150" i="10"/>
  <c r="G150" i="10"/>
  <c r="F150" i="10"/>
  <c r="F166" i="10" s="1"/>
  <c r="E150" i="10"/>
  <c r="D150" i="10"/>
  <c r="D166" i="10" s="1"/>
  <c r="C150" i="10"/>
  <c r="C166" i="10" s="1"/>
  <c r="R149" i="10"/>
  <c r="N149" i="10"/>
  <c r="N165" i="10" s="1"/>
  <c r="M149" i="10"/>
  <c r="L149" i="10"/>
  <c r="L165" i="10" s="1"/>
  <c r="K149" i="10"/>
  <c r="K165" i="10" s="1"/>
  <c r="J149" i="10"/>
  <c r="I149" i="10"/>
  <c r="I165" i="10" s="1"/>
  <c r="H149" i="10"/>
  <c r="H165" i="10" s="1"/>
  <c r="G149" i="10"/>
  <c r="G165" i="10" s="1"/>
  <c r="F149" i="10"/>
  <c r="F165" i="10" s="1"/>
  <c r="E149" i="10"/>
  <c r="D149" i="10"/>
  <c r="D165" i="10" s="1"/>
  <c r="C149" i="10"/>
  <c r="C165" i="10" s="1"/>
  <c r="R148" i="10"/>
  <c r="R164" i="10" s="1"/>
  <c r="N148" i="10"/>
  <c r="N164" i="10" s="1"/>
  <c r="M148" i="10"/>
  <c r="L148" i="10"/>
  <c r="L164" i="10" s="1"/>
  <c r="K148" i="10"/>
  <c r="K164" i="10" s="1"/>
  <c r="J148" i="10"/>
  <c r="J164" i="10" s="1"/>
  <c r="I148" i="10"/>
  <c r="H148" i="10"/>
  <c r="H164" i="10" s="1"/>
  <c r="G148" i="10"/>
  <c r="G164" i="10" s="1"/>
  <c r="F148" i="10"/>
  <c r="E148" i="10"/>
  <c r="E164" i="10" s="1"/>
  <c r="D148" i="10"/>
  <c r="D164" i="10" s="1"/>
  <c r="C148" i="10"/>
  <c r="C164" i="10" s="1"/>
  <c r="Z145" i="10"/>
  <c r="Y145" i="10"/>
  <c r="W145" i="10"/>
  <c r="V145" i="10"/>
  <c r="U145" i="10"/>
  <c r="T145" i="10"/>
  <c r="O145" i="10"/>
  <c r="Z144" i="10"/>
  <c r="Y144" i="10"/>
  <c r="W144" i="10"/>
  <c r="V144" i="10"/>
  <c r="U144" i="10"/>
  <c r="T144" i="10"/>
  <c r="O144" i="10"/>
  <c r="Z143" i="10"/>
  <c r="Y143" i="10"/>
  <c r="W143" i="10"/>
  <c r="V143" i="10"/>
  <c r="U143" i="10"/>
  <c r="T143" i="10"/>
  <c r="Q143" i="10"/>
  <c r="R143" i="10" s="1"/>
  <c r="O143" i="10"/>
  <c r="Z142" i="10"/>
  <c r="Y142" i="10"/>
  <c r="W142" i="10"/>
  <c r="V142" i="10"/>
  <c r="U142" i="10"/>
  <c r="T142" i="10"/>
  <c r="Q142" i="10"/>
  <c r="R142" i="10" s="1"/>
  <c r="O142" i="10"/>
  <c r="Z141" i="10"/>
  <c r="Y141" i="10"/>
  <c r="W141" i="10"/>
  <c r="V141" i="10"/>
  <c r="U141" i="10"/>
  <c r="T141" i="10"/>
  <c r="Q141" i="10"/>
  <c r="O141" i="10"/>
  <c r="T140" i="10"/>
  <c r="N140" i="10"/>
  <c r="M140" i="10"/>
  <c r="L140" i="10"/>
  <c r="K140" i="10"/>
  <c r="J140" i="10"/>
  <c r="I140" i="10"/>
  <c r="H140" i="10"/>
  <c r="G140" i="10"/>
  <c r="Y140" i="10" s="1"/>
  <c r="F140" i="10"/>
  <c r="E140" i="10"/>
  <c r="D140" i="10"/>
  <c r="C140" i="10"/>
  <c r="Z139" i="10"/>
  <c r="Y139" i="10"/>
  <c r="W139" i="10"/>
  <c r="V139" i="10"/>
  <c r="U139" i="10"/>
  <c r="T139" i="10"/>
  <c r="Q139" i="10"/>
  <c r="R139" i="10" s="1"/>
  <c r="O139" i="10"/>
  <c r="W138" i="10"/>
  <c r="V138" i="10"/>
  <c r="U138" i="10"/>
  <c r="T138" i="10"/>
  <c r="Q138" i="10"/>
  <c r="O138" i="10"/>
  <c r="W137" i="10"/>
  <c r="V137" i="10"/>
  <c r="U137" i="10"/>
  <c r="T137" i="10"/>
  <c r="Q137" i="10"/>
  <c r="O137" i="10"/>
  <c r="Z136" i="10"/>
  <c r="Y136" i="10"/>
  <c r="W136" i="10"/>
  <c r="V136" i="10"/>
  <c r="U136" i="10"/>
  <c r="T136" i="10"/>
  <c r="Q136" i="10"/>
  <c r="R136" i="10" s="1"/>
  <c r="O136" i="10"/>
  <c r="Z135" i="10"/>
  <c r="Y135" i="10"/>
  <c r="W135" i="10"/>
  <c r="V135" i="10"/>
  <c r="U135" i="10"/>
  <c r="T135" i="10"/>
  <c r="Q135" i="10"/>
  <c r="O135" i="10"/>
  <c r="W134" i="10"/>
  <c r="V134" i="10"/>
  <c r="U134" i="10"/>
  <c r="T134" i="10"/>
  <c r="Q134" i="10"/>
  <c r="O134" i="10"/>
  <c r="W133" i="10"/>
  <c r="V133" i="10"/>
  <c r="U133" i="10"/>
  <c r="T133" i="10"/>
  <c r="Q133" i="10"/>
  <c r="O133" i="10"/>
  <c r="W132" i="10"/>
  <c r="V132" i="10"/>
  <c r="U132" i="10"/>
  <c r="T132" i="10"/>
  <c r="Q132" i="10"/>
  <c r="O132" i="10"/>
  <c r="Z131" i="10"/>
  <c r="Z147" i="10" s="1"/>
  <c r="Z163" i="10" s="1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Z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R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R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R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R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R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Z115" i="10"/>
  <c r="Y115" i="10"/>
  <c r="Y131" i="10" s="1"/>
  <c r="Y147" i="10" s="1"/>
  <c r="Y163" i="10" s="1"/>
  <c r="H110" i="10"/>
  <c r="F110" i="10"/>
  <c r="H107" i="10"/>
  <c r="AB106" i="10"/>
  <c r="F106" i="10"/>
  <c r="N105" i="10"/>
  <c r="I103" i="10"/>
  <c r="E102" i="10"/>
  <c r="M101" i="10"/>
  <c r="I100" i="10"/>
  <c r="Z99" i="10"/>
  <c r="Y99" i="10"/>
  <c r="F96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D92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T90" i="10"/>
  <c r="R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R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T86" i="10"/>
  <c r="R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R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R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K81" i="10"/>
  <c r="D81" i="10"/>
  <c r="Y80" i="10"/>
  <c r="U80" i="10"/>
  <c r="N80" i="10"/>
  <c r="M80" i="10"/>
  <c r="M160" i="10" s="1"/>
  <c r="L80" i="10"/>
  <c r="K80" i="10"/>
  <c r="K160" i="10" s="1"/>
  <c r="J80" i="10"/>
  <c r="I80" i="10"/>
  <c r="H80" i="10"/>
  <c r="G80" i="10"/>
  <c r="F80" i="10"/>
  <c r="F81" i="10" s="1"/>
  <c r="E80" i="10"/>
  <c r="E81" i="10" s="1"/>
  <c r="D80" i="10"/>
  <c r="C80" i="10"/>
  <c r="Z79" i="10"/>
  <c r="Z159" i="10" s="1"/>
  <c r="Y79" i="10"/>
  <c r="W79" i="10"/>
  <c r="W159" i="10" s="1"/>
  <c r="W175" i="10" s="1"/>
  <c r="V79" i="10"/>
  <c r="U79" i="10"/>
  <c r="T79" i="10"/>
  <c r="Q79" i="10"/>
  <c r="O79" i="10"/>
  <c r="Z78" i="10"/>
  <c r="Y78" i="10"/>
  <c r="W78" i="10"/>
  <c r="W158" i="10" s="1"/>
  <c r="V78" i="10"/>
  <c r="U78" i="10"/>
  <c r="T78" i="10"/>
  <c r="Q78" i="10"/>
  <c r="O78" i="10"/>
  <c r="Z77" i="10"/>
  <c r="Y77" i="10"/>
  <c r="W77" i="10"/>
  <c r="V77" i="10"/>
  <c r="U77" i="10"/>
  <c r="U157" i="10" s="1"/>
  <c r="T77" i="10"/>
  <c r="Q77" i="10"/>
  <c r="O77" i="10"/>
  <c r="Y76" i="10"/>
  <c r="Y81" i="10" s="1"/>
  <c r="N76" i="10"/>
  <c r="M76" i="10"/>
  <c r="L76" i="10"/>
  <c r="K76" i="10"/>
  <c r="J76" i="10"/>
  <c r="J92" i="10" s="1"/>
  <c r="I76" i="10"/>
  <c r="I81" i="10" s="1"/>
  <c r="H76" i="10"/>
  <c r="H81" i="10" s="1"/>
  <c r="G76" i="10"/>
  <c r="G81" i="10" s="1"/>
  <c r="F76" i="10"/>
  <c r="F92" i="10" s="1"/>
  <c r="E76" i="10"/>
  <c r="E156" i="10" s="1"/>
  <c r="D76" i="10"/>
  <c r="C76" i="10"/>
  <c r="Z75" i="10"/>
  <c r="Y75" i="10"/>
  <c r="W75" i="10"/>
  <c r="V75" i="10"/>
  <c r="U75" i="10"/>
  <c r="T75" i="10"/>
  <c r="Q75" i="10"/>
  <c r="O75" i="10"/>
  <c r="AF74" i="10"/>
  <c r="AB74" i="10"/>
  <c r="Z74" i="10"/>
  <c r="Y74" i="10"/>
  <c r="W74" i="10"/>
  <c r="V74" i="10"/>
  <c r="U74" i="10"/>
  <c r="U90" i="10" s="1"/>
  <c r="T74" i="10"/>
  <c r="Q74" i="10"/>
  <c r="O74" i="10"/>
  <c r="W73" i="10"/>
  <c r="W153" i="10" s="1"/>
  <c r="V73" i="10"/>
  <c r="V153" i="10" s="1"/>
  <c r="U73" i="10"/>
  <c r="T73" i="10"/>
  <c r="Q73" i="10"/>
  <c r="O73" i="10"/>
  <c r="Z72" i="10"/>
  <c r="Y72" i="10"/>
  <c r="W72" i="10"/>
  <c r="AE74" i="10" s="1"/>
  <c r="V72" i="10"/>
  <c r="U72" i="10"/>
  <c r="U76" i="10" s="1"/>
  <c r="T72" i="10"/>
  <c r="Q72" i="10"/>
  <c r="O72" i="10"/>
  <c r="Z71" i="10"/>
  <c r="Y71" i="10"/>
  <c r="W71" i="10"/>
  <c r="V71" i="10"/>
  <c r="U71" i="10"/>
  <c r="T71" i="10"/>
  <c r="T87" i="10" s="1"/>
  <c r="Q71" i="10"/>
  <c r="O71" i="10"/>
  <c r="O151" i="10" s="1"/>
  <c r="W70" i="10"/>
  <c r="V70" i="10"/>
  <c r="U70" i="10"/>
  <c r="T70" i="10"/>
  <c r="Q70" i="10"/>
  <c r="O70" i="10"/>
  <c r="W69" i="10"/>
  <c r="W101" i="10" s="1"/>
  <c r="V69" i="10"/>
  <c r="U69" i="10"/>
  <c r="T69" i="10"/>
  <c r="T149" i="10" s="1"/>
  <c r="Q69" i="10"/>
  <c r="O69" i="10"/>
  <c r="W68" i="10"/>
  <c r="V68" i="10"/>
  <c r="U68" i="10"/>
  <c r="T68" i="10"/>
  <c r="Q68" i="10"/>
  <c r="O68" i="10"/>
  <c r="K64" i="10"/>
  <c r="K48" i="10" s="1"/>
  <c r="F64" i="10"/>
  <c r="W63" i="10"/>
  <c r="W111" i="10" s="1"/>
  <c r="N63" i="10"/>
  <c r="N111" i="10" s="1"/>
  <c r="M63" i="10"/>
  <c r="M111" i="10" s="1"/>
  <c r="L63" i="10"/>
  <c r="L111" i="10" s="1"/>
  <c r="K63" i="10"/>
  <c r="K111" i="10" s="1"/>
  <c r="J63" i="10"/>
  <c r="J111" i="10" s="1"/>
  <c r="I63" i="10"/>
  <c r="H63" i="10"/>
  <c r="H111" i="10" s="1"/>
  <c r="G63" i="10"/>
  <c r="G111" i="10" s="1"/>
  <c r="F63" i="10"/>
  <c r="F111" i="10" s="1"/>
  <c r="E63" i="10"/>
  <c r="E111" i="10" s="1"/>
  <c r="D63" i="10"/>
  <c r="D111" i="10" s="1"/>
  <c r="C63" i="10"/>
  <c r="C111" i="10" s="1"/>
  <c r="Q62" i="10"/>
  <c r="N62" i="10"/>
  <c r="N110" i="10" s="1"/>
  <c r="M62" i="10"/>
  <c r="M110" i="10" s="1"/>
  <c r="L62" i="10"/>
  <c r="L110" i="10" s="1"/>
  <c r="K62" i="10"/>
  <c r="K110" i="10" s="1"/>
  <c r="J62" i="10"/>
  <c r="J110" i="10" s="1"/>
  <c r="I62" i="10"/>
  <c r="I110" i="10" s="1"/>
  <c r="H62" i="10"/>
  <c r="G62" i="10"/>
  <c r="G110" i="10" s="1"/>
  <c r="F62" i="10"/>
  <c r="E62" i="10"/>
  <c r="E110" i="10" s="1"/>
  <c r="D62" i="10"/>
  <c r="D110" i="10" s="1"/>
  <c r="C62" i="10"/>
  <c r="Y61" i="10"/>
  <c r="Y45" i="10" s="1"/>
  <c r="N61" i="10"/>
  <c r="N109" i="10" s="1"/>
  <c r="M61" i="10"/>
  <c r="M109" i="10" s="1"/>
  <c r="L61" i="10"/>
  <c r="L109" i="10" s="1"/>
  <c r="K61" i="10"/>
  <c r="K109" i="10" s="1"/>
  <c r="J61" i="10"/>
  <c r="I61" i="10"/>
  <c r="I109" i="10" s="1"/>
  <c r="H61" i="10"/>
  <c r="H64" i="10" s="1"/>
  <c r="H48" i="10" s="1"/>
  <c r="G61" i="10"/>
  <c r="G109" i="10" s="1"/>
  <c r="F61" i="10"/>
  <c r="F109" i="10" s="1"/>
  <c r="E61" i="10"/>
  <c r="E109" i="10" s="1"/>
  <c r="D61" i="10"/>
  <c r="D109" i="10" s="1"/>
  <c r="C61" i="10"/>
  <c r="Q61" i="10" s="1"/>
  <c r="W59" i="10"/>
  <c r="W107" i="10" s="1"/>
  <c r="Q59" i="10"/>
  <c r="N59" i="10"/>
  <c r="N107" i="10" s="1"/>
  <c r="M59" i="10"/>
  <c r="M107" i="10" s="1"/>
  <c r="L59" i="10"/>
  <c r="L107" i="10" s="1"/>
  <c r="K59" i="10"/>
  <c r="K107" i="10" s="1"/>
  <c r="J59" i="10"/>
  <c r="J107" i="10" s="1"/>
  <c r="I59" i="10"/>
  <c r="I107" i="10" s="1"/>
  <c r="H59" i="10"/>
  <c r="G59" i="10"/>
  <c r="G107" i="10" s="1"/>
  <c r="F59" i="10"/>
  <c r="F107" i="10" s="1"/>
  <c r="E59" i="10"/>
  <c r="E107" i="10" s="1"/>
  <c r="D59" i="10"/>
  <c r="D107" i="10" s="1"/>
  <c r="C59" i="10"/>
  <c r="C107" i="10" s="1"/>
  <c r="V58" i="10"/>
  <c r="N58" i="10"/>
  <c r="N106" i="10" s="1"/>
  <c r="M58" i="10"/>
  <c r="M106" i="10" s="1"/>
  <c r="L58" i="10"/>
  <c r="L106" i="10" s="1"/>
  <c r="K58" i="10"/>
  <c r="Z58" i="10" s="1"/>
  <c r="J58" i="10"/>
  <c r="J106" i="10" s="1"/>
  <c r="I58" i="10"/>
  <c r="I106" i="10" s="1"/>
  <c r="H58" i="10"/>
  <c r="H106" i="10" s="1"/>
  <c r="G58" i="10"/>
  <c r="G106" i="10" s="1"/>
  <c r="F58" i="10"/>
  <c r="E58" i="10"/>
  <c r="E106" i="10" s="1"/>
  <c r="D58" i="10"/>
  <c r="D106" i="10" s="1"/>
  <c r="C58" i="10"/>
  <c r="C106" i="10" s="1"/>
  <c r="T57" i="10"/>
  <c r="Q57" i="10"/>
  <c r="N57" i="10"/>
  <c r="M57" i="10"/>
  <c r="M105" i="10" s="1"/>
  <c r="L57" i="10"/>
  <c r="L105" i="10" s="1"/>
  <c r="K57" i="10"/>
  <c r="K105" i="10" s="1"/>
  <c r="J57" i="10"/>
  <c r="J105" i="10" s="1"/>
  <c r="I57" i="10"/>
  <c r="V57" i="10" s="1"/>
  <c r="V105" i="10" s="1"/>
  <c r="H57" i="10"/>
  <c r="H105" i="10" s="1"/>
  <c r="G57" i="10"/>
  <c r="G60" i="10" s="1"/>
  <c r="F57" i="10"/>
  <c r="F105" i="10" s="1"/>
  <c r="E57" i="10"/>
  <c r="E105" i="10" s="1"/>
  <c r="D57" i="10"/>
  <c r="D105" i="10" s="1"/>
  <c r="C57" i="10"/>
  <c r="C105" i="10" s="1"/>
  <c r="AI56" i="10"/>
  <c r="V56" i="10"/>
  <c r="V40" i="10" s="1"/>
  <c r="Q56" i="10"/>
  <c r="N56" i="10"/>
  <c r="N104" i="10" s="1"/>
  <c r="M56" i="10"/>
  <c r="M104" i="10" s="1"/>
  <c r="L56" i="10"/>
  <c r="W56" i="10" s="1"/>
  <c r="K56" i="10"/>
  <c r="K104" i="10" s="1"/>
  <c r="J56" i="10"/>
  <c r="J104" i="10" s="1"/>
  <c r="I56" i="10"/>
  <c r="I104" i="10" s="1"/>
  <c r="H56" i="10"/>
  <c r="H104" i="10" s="1"/>
  <c r="G56" i="10"/>
  <c r="G104" i="10" s="1"/>
  <c r="F56" i="10"/>
  <c r="F104" i="10" s="1"/>
  <c r="E56" i="10"/>
  <c r="E104" i="10" s="1"/>
  <c r="D56" i="10"/>
  <c r="D104" i="10" s="1"/>
  <c r="C56" i="10"/>
  <c r="C104" i="10" s="1"/>
  <c r="Y55" i="10"/>
  <c r="T55" i="10"/>
  <c r="T39" i="10" s="1"/>
  <c r="N55" i="10"/>
  <c r="N103" i="10" s="1"/>
  <c r="M55" i="10"/>
  <c r="M103" i="10" s="1"/>
  <c r="L55" i="10"/>
  <c r="L103" i="10" s="1"/>
  <c r="K55" i="10"/>
  <c r="K103" i="10" s="1"/>
  <c r="J55" i="10"/>
  <c r="V55" i="10" s="1"/>
  <c r="V39" i="10" s="1"/>
  <c r="I55" i="10"/>
  <c r="H55" i="10"/>
  <c r="H103" i="10" s="1"/>
  <c r="G55" i="10"/>
  <c r="G103" i="10" s="1"/>
  <c r="F55" i="10"/>
  <c r="F103" i="10" s="1"/>
  <c r="E55" i="10"/>
  <c r="E103" i="10" s="1"/>
  <c r="D55" i="10"/>
  <c r="D103" i="10" s="1"/>
  <c r="C55" i="10"/>
  <c r="Q55" i="10" s="1"/>
  <c r="T54" i="10"/>
  <c r="T102" i="10" s="1"/>
  <c r="Q54" i="10"/>
  <c r="N54" i="10"/>
  <c r="N102" i="10" s="1"/>
  <c r="M54" i="10"/>
  <c r="M102" i="10" s="1"/>
  <c r="L54" i="10"/>
  <c r="L102" i="10" s="1"/>
  <c r="K54" i="10"/>
  <c r="K102" i="10" s="1"/>
  <c r="J54" i="10"/>
  <c r="J102" i="10" s="1"/>
  <c r="I54" i="10"/>
  <c r="I102" i="10" s="1"/>
  <c r="H54" i="10"/>
  <c r="H102" i="10" s="1"/>
  <c r="G54" i="10"/>
  <c r="G102" i="10" s="1"/>
  <c r="F54" i="10"/>
  <c r="F102" i="10" s="1"/>
  <c r="E54" i="10"/>
  <c r="D54" i="10"/>
  <c r="D102" i="10" s="1"/>
  <c r="C54" i="10"/>
  <c r="C102" i="10" s="1"/>
  <c r="N53" i="10"/>
  <c r="W53" i="10" s="1"/>
  <c r="M53" i="10"/>
  <c r="L53" i="10"/>
  <c r="L101" i="10" s="1"/>
  <c r="K53" i="10"/>
  <c r="K101" i="10" s="1"/>
  <c r="J53" i="10"/>
  <c r="J101" i="10" s="1"/>
  <c r="I53" i="10"/>
  <c r="I60" i="10" s="1"/>
  <c r="H53" i="10"/>
  <c r="H101" i="10" s="1"/>
  <c r="G53" i="10"/>
  <c r="G101" i="10" s="1"/>
  <c r="F53" i="10"/>
  <c r="F101" i="10" s="1"/>
  <c r="E53" i="10"/>
  <c r="E101" i="10" s="1"/>
  <c r="D53" i="10"/>
  <c r="D101" i="10" s="1"/>
  <c r="C53" i="10"/>
  <c r="C101" i="10" s="1"/>
  <c r="T52" i="10"/>
  <c r="N52" i="10"/>
  <c r="N100" i="10" s="1"/>
  <c r="M52" i="10"/>
  <c r="M100" i="10" s="1"/>
  <c r="L52" i="10"/>
  <c r="L100" i="10" s="1"/>
  <c r="K52" i="10"/>
  <c r="K100" i="10" s="1"/>
  <c r="J52" i="10"/>
  <c r="J60" i="10" s="1"/>
  <c r="I52" i="10"/>
  <c r="H52" i="10"/>
  <c r="H60" i="10" s="1"/>
  <c r="G52" i="10"/>
  <c r="G100" i="10" s="1"/>
  <c r="F52" i="10"/>
  <c r="F100" i="10" s="1"/>
  <c r="E52" i="10"/>
  <c r="E60" i="10" s="1"/>
  <c r="D52" i="10"/>
  <c r="D100" i="10" s="1"/>
  <c r="C52" i="10"/>
  <c r="Q52" i="10" s="1"/>
  <c r="Q51" i="10"/>
  <c r="C51" i="10"/>
  <c r="C67" i="10" s="1"/>
  <c r="D67" i="10" s="1"/>
  <c r="E67" i="10" s="1"/>
  <c r="F67" i="10" s="1"/>
  <c r="G67" i="10" s="1"/>
  <c r="H67" i="10" s="1"/>
  <c r="I67" i="10" s="1"/>
  <c r="J67" i="10" s="1"/>
  <c r="K67" i="10" s="1"/>
  <c r="L67" i="10" s="1"/>
  <c r="M67" i="10" s="1"/>
  <c r="N67" i="10" s="1"/>
  <c r="F48" i="10"/>
  <c r="B46" i="10"/>
  <c r="B62" i="10" s="1"/>
  <c r="B78" i="10" s="1"/>
  <c r="B94" i="10" s="1"/>
  <c r="B110" i="10" s="1"/>
  <c r="B126" i="10" s="1"/>
  <c r="B142" i="10" s="1"/>
  <c r="B158" i="10" s="1"/>
  <c r="B174" i="10" s="1"/>
  <c r="B45" i="10"/>
  <c r="B61" i="10" s="1"/>
  <c r="B77" i="10" s="1"/>
  <c r="B93" i="10" s="1"/>
  <c r="B109" i="10" s="1"/>
  <c r="B125" i="10" s="1"/>
  <c r="B141" i="10" s="1"/>
  <c r="B157" i="10" s="1"/>
  <c r="B173" i="10" s="1"/>
  <c r="B44" i="10"/>
  <c r="B60" i="10" s="1"/>
  <c r="B76" i="10" s="1"/>
  <c r="B92" i="10" s="1"/>
  <c r="B108" i="10" s="1"/>
  <c r="B124" i="10" s="1"/>
  <c r="B140" i="10" s="1"/>
  <c r="B156" i="10" s="1"/>
  <c r="B172" i="10" s="1"/>
  <c r="B42" i="10"/>
  <c r="B58" i="10" s="1"/>
  <c r="B74" i="10" s="1"/>
  <c r="B90" i="10" s="1"/>
  <c r="B106" i="10" s="1"/>
  <c r="B122" i="10" s="1"/>
  <c r="B138" i="10" s="1"/>
  <c r="B154" i="10" s="1"/>
  <c r="B170" i="10" s="1"/>
  <c r="O41" i="10"/>
  <c r="B41" i="10"/>
  <c r="B57" i="10" s="1"/>
  <c r="B73" i="10" s="1"/>
  <c r="B89" i="10" s="1"/>
  <c r="B105" i="10" s="1"/>
  <c r="B121" i="10" s="1"/>
  <c r="B137" i="10" s="1"/>
  <c r="B153" i="10" s="1"/>
  <c r="B169" i="10" s="1"/>
  <c r="AE40" i="10"/>
  <c r="O38" i="10"/>
  <c r="O37" i="10"/>
  <c r="O36" i="10"/>
  <c r="Q35" i="10"/>
  <c r="C35" i="10"/>
  <c r="D35" i="10" s="1"/>
  <c r="E35" i="10" s="1"/>
  <c r="F35" i="10" s="1"/>
  <c r="G35" i="10" s="1"/>
  <c r="H35" i="10" s="1"/>
  <c r="I35" i="10" s="1"/>
  <c r="J35" i="10" s="1"/>
  <c r="K35" i="10" s="1"/>
  <c r="L35" i="10" s="1"/>
  <c r="M35" i="10" s="1"/>
  <c r="N35" i="10" s="1"/>
  <c r="L33" i="10"/>
  <c r="K33" i="10"/>
  <c r="G33" i="10"/>
  <c r="C33" i="10"/>
  <c r="B33" i="10"/>
  <c r="B49" i="10" s="1"/>
  <c r="B65" i="10" s="1"/>
  <c r="B81" i="10" s="1"/>
  <c r="B97" i="10" s="1"/>
  <c r="B113" i="10" s="1"/>
  <c r="B129" i="10" s="1"/>
  <c r="B145" i="10" s="1"/>
  <c r="B161" i="10" s="1"/>
  <c r="B177" i="10" s="1"/>
  <c r="W32" i="10"/>
  <c r="N32" i="10"/>
  <c r="M32" i="10"/>
  <c r="L32" i="10"/>
  <c r="K32" i="10"/>
  <c r="K128" i="10" s="1"/>
  <c r="J32" i="10"/>
  <c r="I32" i="10"/>
  <c r="H32" i="10"/>
  <c r="G32" i="10"/>
  <c r="F32" i="10"/>
  <c r="E32" i="10"/>
  <c r="D32" i="10"/>
  <c r="D33" i="10" s="1"/>
  <c r="C32" i="10"/>
  <c r="B32" i="10"/>
  <c r="B48" i="10" s="1"/>
  <c r="B64" i="10" s="1"/>
  <c r="B80" i="10" s="1"/>
  <c r="B96" i="10" s="1"/>
  <c r="B112" i="10" s="1"/>
  <c r="B128" i="10" s="1"/>
  <c r="B144" i="10" s="1"/>
  <c r="B160" i="10" s="1"/>
  <c r="B176" i="10" s="1"/>
  <c r="W31" i="10"/>
  <c r="W127" i="10" s="1"/>
  <c r="V31" i="10"/>
  <c r="Z31" i="10" s="1"/>
  <c r="Z127" i="10" s="1"/>
  <c r="U31" i="10"/>
  <c r="Y31" i="10" s="1"/>
  <c r="T31" i="10"/>
  <c r="Q31" i="10"/>
  <c r="O31" i="10"/>
  <c r="B31" i="10"/>
  <c r="B47" i="10" s="1"/>
  <c r="B63" i="10" s="1"/>
  <c r="B79" i="10" s="1"/>
  <c r="B95" i="10" s="1"/>
  <c r="B111" i="10" s="1"/>
  <c r="B127" i="10" s="1"/>
  <c r="B143" i="10" s="1"/>
  <c r="B159" i="10" s="1"/>
  <c r="B175" i="10" s="1"/>
  <c r="W30" i="10"/>
  <c r="Z30" i="10" s="1"/>
  <c r="V30" i="10"/>
  <c r="U30" i="10"/>
  <c r="T30" i="10"/>
  <c r="T174" i="10" s="1"/>
  <c r="Q30" i="10"/>
  <c r="R30" i="10" s="1"/>
  <c r="O30" i="10"/>
  <c r="B30" i="10"/>
  <c r="Z29" i="10"/>
  <c r="W29" i="10"/>
  <c r="V29" i="10"/>
  <c r="V32" i="10" s="1"/>
  <c r="U29" i="10"/>
  <c r="U32" i="10" s="1"/>
  <c r="T29" i="10"/>
  <c r="Q29" i="10"/>
  <c r="O29" i="10"/>
  <c r="O32" i="10" s="1"/>
  <c r="B29" i="10"/>
  <c r="N28" i="10"/>
  <c r="N33" i="10" s="1"/>
  <c r="M28" i="10"/>
  <c r="M33" i="10" s="1"/>
  <c r="L28" i="10"/>
  <c r="K28" i="10"/>
  <c r="J28" i="10"/>
  <c r="J33" i="10" s="1"/>
  <c r="I28" i="10"/>
  <c r="I33" i="10" s="1"/>
  <c r="H28" i="10"/>
  <c r="H33" i="10" s="1"/>
  <c r="G28" i="10"/>
  <c r="F28" i="10"/>
  <c r="F33" i="10" s="1"/>
  <c r="E28" i="10"/>
  <c r="E33" i="10" s="1"/>
  <c r="D28" i="10"/>
  <c r="C28" i="10"/>
  <c r="B28" i="10"/>
  <c r="Z27" i="10"/>
  <c r="W27" i="10"/>
  <c r="V27" i="10"/>
  <c r="U27" i="10"/>
  <c r="T27" i="10"/>
  <c r="Y27" i="10" s="1"/>
  <c r="Q27" i="10"/>
  <c r="O27" i="10"/>
  <c r="B27" i="10"/>
  <c r="B43" i="10" s="1"/>
  <c r="B59" i="10" s="1"/>
  <c r="B75" i="10" s="1"/>
  <c r="B91" i="10" s="1"/>
  <c r="B107" i="10" s="1"/>
  <c r="B123" i="10" s="1"/>
  <c r="B139" i="10" s="1"/>
  <c r="B155" i="10" s="1"/>
  <c r="B171" i="10" s="1"/>
  <c r="Y26" i="10"/>
  <c r="W26" i="10"/>
  <c r="Z26" i="10" s="1"/>
  <c r="V26" i="10"/>
  <c r="U26" i="10"/>
  <c r="T26" i="10"/>
  <c r="Q26" i="10"/>
  <c r="O26" i="10"/>
  <c r="B26" i="10"/>
  <c r="W25" i="10"/>
  <c r="V25" i="10"/>
  <c r="V121" i="10" s="1"/>
  <c r="U25" i="10"/>
  <c r="T25" i="10"/>
  <c r="Q25" i="10"/>
  <c r="O25" i="10"/>
  <c r="B25" i="10"/>
  <c r="W24" i="10"/>
  <c r="V24" i="10"/>
  <c r="Z24" i="10" s="1"/>
  <c r="U24" i="10"/>
  <c r="T24" i="10"/>
  <c r="Y24" i="10" s="1"/>
  <c r="Q24" i="10"/>
  <c r="R24" i="10" s="1"/>
  <c r="O24" i="10"/>
  <c r="B24" i="10"/>
  <c r="B40" i="10" s="1"/>
  <c r="B56" i="10" s="1"/>
  <c r="B72" i="10" s="1"/>
  <c r="B88" i="10" s="1"/>
  <c r="B104" i="10" s="1"/>
  <c r="B120" i="10" s="1"/>
  <c r="B136" i="10" s="1"/>
  <c r="B152" i="10" s="1"/>
  <c r="B168" i="10" s="1"/>
  <c r="Z23" i="10"/>
  <c r="W23" i="10"/>
  <c r="V23" i="10"/>
  <c r="U23" i="10"/>
  <c r="U185" i="10" s="1"/>
  <c r="T23" i="10"/>
  <c r="T185" i="10" s="1"/>
  <c r="Q23" i="10"/>
  <c r="O23" i="10"/>
  <c r="B23" i="10"/>
  <c r="B39" i="10" s="1"/>
  <c r="B55" i="10" s="1"/>
  <c r="B71" i="10" s="1"/>
  <c r="B87" i="10" s="1"/>
  <c r="B103" i="10" s="1"/>
  <c r="B119" i="10" s="1"/>
  <c r="B135" i="10" s="1"/>
  <c r="B151" i="10" s="1"/>
  <c r="B167" i="10" s="1"/>
  <c r="W22" i="10"/>
  <c r="V22" i="10"/>
  <c r="U22" i="10"/>
  <c r="T22" i="10"/>
  <c r="Q22" i="10"/>
  <c r="O22" i="10"/>
  <c r="B22" i="10"/>
  <c r="B38" i="10" s="1"/>
  <c r="B54" i="10" s="1"/>
  <c r="B70" i="10" s="1"/>
  <c r="B86" i="10" s="1"/>
  <c r="B102" i="10" s="1"/>
  <c r="B118" i="10" s="1"/>
  <c r="B134" i="10" s="1"/>
  <c r="B150" i="10" s="1"/>
  <c r="B166" i="10" s="1"/>
  <c r="W21" i="10"/>
  <c r="V21" i="10"/>
  <c r="V28" i="10" s="1"/>
  <c r="V33" i="10" s="1"/>
  <c r="U21" i="10"/>
  <c r="T21" i="10"/>
  <c r="T28" i="10" s="1"/>
  <c r="Q21" i="10"/>
  <c r="O21" i="10"/>
  <c r="B21" i="10"/>
  <c r="B37" i="10" s="1"/>
  <c r="B53" i="10" s="1"/>
  <c r="B69" i="10" s="1"/>
  <c r="B85" i="10" s="1"/>
  <c r="B101" i="10" s="1"/>
  <c r="B117" i="10" s="1"/>
  <c r="B133" i="10" s="1"/>
  <c r="B149" i="10" s="1"/>
  <c r="B165" i="10" s="1"/>
  <c r="W20" i="10"/>
  <c r="W28" i="10" s="1"/>
  <c r="W33" i="10" s="1"/>
  <c r="V20" i="10"/>
  <c r="U20" i="10"/>
  <c r="U28" i="10" s="1"/>
  <c r="T20" i="10"/>
  <c r="Q20" i="10"/>
  <c r="O20" i="10"/>
  <c r="O28" i="10" s="1"/>
  <c r="B20" i="10"/>
  <c r="B36" i="10" s="1"/>
  <c r="B52" i="10" s="1"/>
  <c r="B68" i="10" s="1"/>
  <c r="B84" i="10" s="1"/>
  <c r="B100" i="10" s="1"/>
  <c r="B116" i="10" s="1"/>
  <c r="B132" i="10" s="1"/>
  <c r="B148" i="10" s="1"/>
  <c r="B164" i="10" s="1"/>
  <c r="Z19" i="10"/>
  <c r="Z35" i="10" s="1"/>
  <c r="Z51" i="10" s="1"/>
  <c r="Z67" i="10" s="1"/>
  <c r="Z83" i="10" s="1"/>
  <c r="Y19" i="10"/>
  <c r="Y35" i="10" s="1"/>
  <c r="Y51" i="10" s="1"/>
  <c r="Y67" i="10" s="1"/>
  <c r="Y83" i="10" s="1"/>
  <c r="R19" i="10"/>
  <c r="R35" i="10" s="1"/>
  <c r="R51" i="10" s="1"/>
  <c r="Q19" i="10"/>
  <c r="C19" i="10"/>
  <c r="D19" i="10" s="1"/>
  <c r="E19" i="10" s="1"/>
  <c r="F19" i="10" s="1"/>
  <c r="G19" i="10" s="1"/>
  <c r="H19" i="10" s="1"/>
  <c r="I19" i="10" s="1"/>
  <c r="J19" i="10" s="1"/>
  <c r="K19" i="10" s="1"/>
  <c r="L19" i="10" s="1"/>
  <c r="M19" i="10" s="1"/>
  <c r="N19" i="10" s="1"/>
  <c r="K17" i="10"/>
  <c r="J17" i="10"/>
  <c r="F17" i="10"/>
  <c r="E17" i="10"/>
  <c r="D17" i="10"/>
  <c r="V16" i="10"/>
  <c r="U16" i="10"/>
  <c r="U96" i="10" s="1"/>
  <c r="O16" i="10"/>
  <c r="N16" i="10"/>
  <c r="M16" i="10"/>
  <c r="M96" i="10" s="1"/>
  <c r="L16" i="10"/>
  <c r="L96" i="10" s="1"/>
  <c r="K16" i="10"/>
  <c r="K96" i="10" s="1"/>
  <c r="J16" i="10"/>
  <c r="I16" i="10"/>
  <c r="H16" i="10"/>
  <c r="H96" i="10" s="1"/>
  <c r="G16" i="10"/>
  <c r="G96" i="10" s="1"/>
  <c r="F16" i="10"/>
  <c r="E16" i="10"/>
  <c r="D16" i="10"/>
  <c r="C16" i="10"/>
  <c r="Y15" i="10"/>
  <c r="Y95" i="10" s="1"/>
  <c r="W15" i="10"/>
  <c r="W95" i="10" s="1"/>
  <c r="V15" i="10"/>
  <c r="Z15" i="10" s="1"/>
  <c r="Z95" i="10" s="1"/>
  <c r="U15" i="10"/>
  <c r="T15" i="10"/>
  <c r="T95" i="10" s="1"/>
  <c r="Q15" i="10"/>
  <c r="R15" i="10" s="1"/>
  <c r="O15" i="10"/>
  <c r="W14" i="10"/>
  <c r="W94" i="10" s="1"/>
  <c r="V14" i="10"/>
  <c r="Z14" i="10" s="1"/>
  <c r="U14" i="10"/>
  <c r="U94" i="10" s="1"/>
  <c r="T14" i="10"/>
  <c r="Y14" i="10" s="1"/>
  <c r="Q14" i="10"/>
  <c r="R14" i="10" s="1"/>
  <c r="O14" i="10"/>
  <c r="Z13" i="10"/>
  <c r="Y13" i="10"/>
  <c r="Y16" i="10" s="1"/>
  <c r="W13" i="10"/>
  <c r="V13" i="10"/>
  <c r="V93" i="10" s="1"/>
  <c r="U13" i="10"/>
  <c r="U93" i="10" s="1"/>
  <c r="T13" i="10"/>
  <c r="T16" i="10" s="1"/>
  <c r="Q13" i="10"/>
  <c r="O13" i="10"/>
  <c r="N12" i="10"/>
  <c r="N17" i="10" s="1"/>
  <c r="M12" i="10"/>
  <c r="M17" i="10" s="1"/>
  <c r="L12" i="10"/>
  <c r="L17" i="10" s="1"/>
  <c r="K12" i="10"/>
  <c r="K92" i="10" s="1"/>
  <c r="J12" i="10"/>
  <c r="I12" i="10"/>
  <c r="I17" i="10" s="1"/>
  <c r="H12" i="10"/>
  <c r="H17" i="10" s="1"/>
  <c r="G12" i="10"/>
  <c r="G17" i="10" s="1"/>
  <c r="F12" i="10"/>
  <c r="E12" i="10"/>
  <c r="E92" i="10" s="1"/>
  <c r="D12" i="10"/>
  <c r="C12" i="10"/>
  <c r="C17" i="10" s="1"/>
  <c r="Y11" i="10"/>
  <c r="W11" i="10"/>
  <c r="W91" i="10" s="1"/>
  <c r="V11" i="10"/>
  <c r="V91" i="10" s="1"/>
  <c r="U11" i="10"/>
  <c r="U91" i="10" s="1"/>
  <c r="T11" i="10"/>
  <c r="Q11" i="10"/>
  <c r="O11" i="10"/>
  <c r="O91" i="10" s="1"/>
  <c r="W10" i="10"/>
  <c r="V10" i="10"/>
  <c r="Z10" i="10" s="1"/>
  <c r="U10" i="10"/>
  <c r="T10" i="10"/>
  <c r="Y10" i="10" s="1"/>
  <c r="Q10" i="10"/>
  <c r="O10" i="10"/>
  <c r="W9" i="10"/>
  <c r="W89" i="10" s="1"/>
  <c r="V9" i="10"/>
  <c r="V89" i="10" s="1"/>
  <c r="U9" i="10"/>
  <c r="U12" i="10" s="1"/>
  <c r="U17" i="10" s="1"/>
  <c r="T9" i="10"/>
  <c r="Q9" i="10"/>
  <c r="O9" i="10"/>
  <c r="Z8" i="10"/>
  <c r="W8" i="10"/>
  <c r="V8" i="10"/>
  <c r="U8" i="10"/>
  <c r="Y8" i="10" s="1"/>
  <c r="Y88" i="10" s="1"/>
  <c r="T8" i="10"/>
  <c r="T88" i="10" s="1"/>
  <c r="Q8" i="10"/>
  <c r="Q40" i="10" s="1"/>
  <c r="O8" i="10"/>
  <c r="O12" i="10" s="1"/>
  <c r="W7" i="10"/>
  <c r="W12" i="10" s="1"/>
  <c r="V7" i="10"/>
  <c r="Z7" i="10" s="1"/>
  <c r="U7" i="10"/>
  <c r="U184" i="10" s="1"/>
  <c r="U186" i="10" s="1"/>
  <c r="T7" i="10"/>
  <c r="T184" i="10" s="1"/>
  <c r="T186" i="10" s="1"/>
  <c r="Q7" i="10"/>
  <c r="R7" i="10" s="1"/>
  <c r="O7" i="10"/>
  <c r="O87" i="10" s="1"/>
  <c r="W6" i="10"/>
  <c r="V6" i="10"/>
  <c r="U6" i="10"/>
  <c r="T6" i="10"/>
  <c r="Q6" i="10"/>
  <c r="O6" i="10"/>
  <c r="W5" i="10"/>
  <c r="V5" i="10"/>
  <c r="V85" i="10" s="1"/>
  <c r="U5" i="10"/>
  <c r="T5" i="10"/>
  <c r="T85" i="10" s="1"/>
  <c r="Q5" i="10"/>
  <c r="O5" i="10"/>
  <c r="W4" i="10"/>
  <c r="V4" i="10"/>
  <c r="V84" i="10" s="1"/>
  <c r="U4" i="10"/>
  <c r="T4" i="10"/>
  <c r="Q4" i="10"/>
  <c r="O4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E1" i="10"/>
  <c r="F1" i="10" s="1"/>
  <c r="G1" i="10" s="1"/>
  <c r="H1" i="10" s="1"/>
  <c r="I1" i="10" s="1"/>
  <c r="J1" i="10" s="1"/>
  <c r="K1" i="10" s="1"/>
  <c r="L1" i="10" s="1"/>
  <c r="M1" i="10" s="1"/>
  <c r="N1" i="10" s="1"/>
  <c r="D1" i="10"/>
  <c r="Q109" i="10" l="1"/>
  <c r="R31" i="10"/>
  <c r="Q16" i="10"/>
  <c r="R16" i="10" s="1"/>
  <c r="Q41" i="10"/>
  <c r="Q43" i="10"/>
  <c r="Q45" i="10"/>
  <c r="Q85" i="10"/>
  <c r="Q151" i="10"/>
  <c r="Q167" i="10" s="1"/>
  <c r="Q39" i="10"/>
  <c r="Q12" i="10"/>
  <c r="Q17" i="10" s="1"/>
  <c r="Q38" i="10"/>
  <c r="Q158" i="10"/>
  <c r="Q174" i="10" s="1"/>
  <c r="R13" i="10"/>
  <c r="Q46" i="10"/>
  <c r="R71" i="10"/>
  <c r="R87" i="10" s="1"/>
  <c r="R135" i="10"/>
  <c r="Q140" i="10"/>
  <c r="Q28" i="10"/>
  <c r="Q32" i="10"/>
  <c r="R32" i="10" s="1"/>
  <c r="Q87" i="10"/>
  <c r="R27" i="10"/>
  <c r="Q94" i="10"/>
  <c r="Q91" i="10"/>
  <c r="R23" i="10"/>
  <c r="Q95" i="10"/>
  <c r="O33" i="10"/>
  <c r="E44" i="10"/>
  <c r="W40" i="10"/>
  <c r="AE57" i="10"/>
  <c r="AE75" i="10"/>
  <c r="L108" i="10"/>
  <c r="U101" i="10"/>
  <c r="U33" i="10"/>
  <c r="Z28" i="10"/>
  <c r="H65" i="10"/>
  <c r="H49" i="10" s="1"/>
  <c r="H44" i="10"/>
  <c r="Y161" i="10"/>
  <c r="Z42" i="10"/>
  <c r="O100" i="10"/>
  <c r="J65" i="10"/>
  <c r="J49" i="10" s="1"/>
  <c r="J44" i="10"/>
  <c r="I44" i="10"/>
  <c r="E161" i="10"/>
  <c r="E177" i="10" s="1"/>
  <c r="E129" i="10"/>
  <c r="E97" i="10"/>
  <c r="Z16" i="10"/>
  <c r="Z32" i="10"/>
  <c r="G161" i="10"/>
  <c r="G177" i="10" s="1"/>
  <c r="G97" i="10"/>
  <c r="G129" i="10"/>
  <c r="Z94" i="10"/>
  <c r="F97" i="10"/>
  <c r="F129" i="10"/>
  <c r="F161" i="10"/>
  <c r="F177" i="10" s="1"/>
  <c r="H161" i="10"/>
  <c r="H177" i="10" s="1"/>
  <c r="H129" i="10"/>
  <c r="H113" i="10"/>
  <c r="H202" i="10" s="1"/>
  <c r="H97" i="10"/>
  <c r="I161" i="10"/>
  <c r="I177" i="10" s="1"/>
  <c r="I129" i="10"/>
  <c r="I97" i="10"/>
  <c r="H112" i="10"/>
  <c r="O17" i="10"/>
  <c r="Q36" i="10"/>
  <c r="G44" i="10"/>
  <c r="U156" i="10"/>
  <c r="U124" i="10"/>
  <c r="U92" i="10"/>
  <c r="U81" i="10"/>
  <c r="K60" i="10"/>
  <c r="T126" i="10"/>
  <c r="T94" i="10"/>
  <c r="R11" i="10"/>
  <c r="V12" i="10"/>
  <c r="V17" i="10" s="1"/>
  <c r="W47" i="10"/>
  <c r="D51" i="10"/>
  <c r="E51" i="10" s="1"/>
  <c r="F51" i="10" s="1"/>
  <c r="G51" i="10" s="1"/>
  <c r="H51" i="10" s="1"/>
  <c r="I51" i="10" s="1"/>
  <c r="J51" i="10" s="1"/>
  <c r="K51" i="10" s="1"/>
  <c r="L51" i="10" s="1"/>
  <c r="M51" i="10" s="1"/>
  <c r="N51" i="10" s="1"/>
  <c r="O53" i="10"/>
  <c r="U54" i="10"/>
  <c r="Z55" i="10"/>
  <c r="AD57" i="10"/>
  <c r="Y59" i="10"/>
  <c r="Y43" i="10" s="1"/>
  <c r="L60" i="10"/>
  <c r="L64" i="10"/>
  <c r="L48" i="10" s="1"/>
  <c r="U148" i="10"/>
  <c r="U164" i="10" s="1"/>
  <c r="Q118" i="10"/>
  <c r="Q150" i="10"/>
  <c r="Q166" i="10" s="1"/>
  <c r="Q102" i="10"/>
  <c r="W151" i="10"/>
  <c r="W167" i="10" s="1"/>
  <c r="W119" i="10"/>
  <c r="V154" i="10"/>
  <c r="V170" i="10" s="1"/>
  <c r="V122" i="10"/>
  <c r="V106" i="10"/>
  <c r="R75" i="10"/>
  <c r="M124" i="10"/>
  <c r="M156" i="10"/>
  <c r="M172" i="10" s="1"/>
  <c r="M108" i="10"/>
  <c r="M92" i="10"/>
  <c r="M81" i="10"/>
  <c r="Q157" i="10"/>
  <c r="Q173" i="10" s="1"/>
  <c r="Q125" i="10"/>
  <c r="Q93" i="10"/>
  <c r="U126" i="10"/>
  <c r="K176" i="10"/>
  <c r="D161" i="10"/>
  <c r="D177" i="10" s="1"/>
  <c r="D129" i="10"/>
  <c r="Z88" i="10"/>
  <c r="V94" i="10"/>
  <c r="C103" i="10"/>
  <c r="K106" i="10"/>
  <c r="T117" i="10"/>
  <c r="U63" i="10"/>
  <c r="U47" i="10" s="1"/>
  <c r="V119" i="10"/>
  <c r="V103" i="10"/>
  <c r="V151" i="10"/>
  <c r="V167" i="10" s="1"/>
  <c r="J160" i="10"/>
  <c r="J176" i="10" s="1"/>
  <c r="J128" i="10"/>
  <c r="J96" i="10"/>
  <c r="L104" i="10"/>
  <c r="R8" i="10"/>
  <c r="W16" i="10"/>
  <c r="W17" i="10" s="1"/>
  <c r="R29" i="10"/>
  <c r="Q53" i="10"/>
  <c r="Q37" i="10" s="1"/>
  <c r="V54" i="10"/>
  <c r="W58" i="10"/>
  <c r="Z59" i="10"/>
  <c r="M60" i="10"/>
  <c r="O61" i="10"/>
  <c r="U62" i="10"/>
  <c r="I111" i="10"/>
  <c r="V63" i="10"/>
  <c r="V47" i="10" s="1"/>
  <c r="Y63" i="10"/>
  <c r="Y47" i="10" s="1"/>
  <c r="M64" i="10"/>
  <c r="V116" i="10"/>
  <c r="V148" i="10"/>
  <c r="V164" i="10" s="1"/>
  <c r="T118" i="10"/>
  <c r="Y151" i="10"/>
  <c r="O153" i="10"/>
  <c r="O169" i="10" s="1"/>
  <c r="O121" i="10"/>
  <c r="O105" i="10"/>
  <c r="W154" i="10"/>
  <c r="W170" i="10" s="1"/>
  <c r="W122" i="10"/>
  <c r="W106" i="10"/>
  <c r="W90" i="10"/>
  <c r="T155" i="10"/>
  <c r="T171" i="10" s="1"/>
  <c r="T123" i="10"/>
  <c r="T107" i="10"/>
  <c r="N124" i="10"/>
  <c r="N156" i="10"/>
  <c r="N172" i="10" s="1"/>
  <c r="N92" i="10"/>
  <c r="N81" i="10"/>
  <c r="U87" i="10"/>
  <c r="V90" i="10"/>
  <c r="I101" i="10"/>
  <c r="U104" i="10"/>
  <c r="U58" i="10"/>
  <c r="U106" i="10" s="1"/>
  <c r="O150" i="10"/>
  <c r="O166" i="10" s="1"/>
  <c r="O118" i="10"/>
  <c r="O102" i="10"/>
  <c r="U154" i="10"/>
  <c r="U170" i="10" s="1"/>
  <c r="U122" i="10"/>
  <c r="L124" i="10"/>
  <c r="L156" i="10"/>
  <c r="L172" i="10" s="1"/>
  <c r="Y128" i="10"/>
  <c r="Y96" i="10"/>
  <c r="Y176" i="10" s="1"/>
  <c r="Y160" i="10"/>
  <c r="W54" i="10"/>
  <c r="W102" i="10" s="1"/>
  <c r="O56" i="10"/>
  <c r="Y58" i="10"/>
  <c r="Y42" i="10" s="1"/>
  <c r="N60" i="10"/>
  <c r="N108" i="10" s="1"/>
  <c r="V62" i="10"/>
  <c r="V46" i="10" s="1"/>
  <c r="Z63" i="10"/>
  <c r="Z47" i="10" s="1"/>
  <c r="N64" i="10"/>
  <c r="N48" i="10" s="1"/>
  <c r="W148" i="10"/>
  <c r="W164" i="10" s="1"/>
  <c r="W116" i="10"/>
  <c r="U150" i="10"/>
  <c r="U166" i="10" s="1"/>
  <c r="U102" i="10"/>
  <c r="Z119" i="10"/>
  <c r="Z151" i="10"/>
  <c r="Z167" i="10" s="1"/>
  <c r="Z103" i="10"/>
  <c r="Q121" i="10"/>
  <c r="Q105" i="10"/>
  <c r="Y90" i="10"/>
  <c r="U155" i="10"/>
  <c r="U171" i="10" s="1"/>
  <c r="U107" i="10"/>
  <c r="C156" i="10"/>
  <c r="C172" i="10" s="1"/>
  <c r="C108" i="10"/>
  <c r="C124" i="10"/>
  <c r="C92" i="10"/>
  <c r="C81" i="10"/>
  <c r="O76" i="10"/>
  <c r="U173" i="10"/>
  <c r="W85" i="10"/>
  <c r="V87" i="10"/>
  <c r="O89" i="10"/>
  <c r="G92" i="10"/>
  <c r="Y94" i="10"/>
  <c r="U118" i="10"/>
  <c r="V127" i="10"/>
  <c r="V159" i="10"/>
  <c r="V175" i="10" s="1"/>
  <c r="V111" i="10"/>
  <c r="V95" i="10"/>
  <c r="T53" i="10"/>
  <c r="T101" i="10" s="1"/>
  <c r="O57" i="10"/>
  <c r="R57" i="10" s="1"/>
  <c r="C60" i="10"/>
  <c r="T61" i="10"/>
  <c r="W62" i="10"/>
  <c r="V150" i="10"/>
  <c r="V166" i="10" s="1"/>
  <c r="V102" i="10"/>
  <c r="V118" i="10"/>
  <c r="T121" i="10"/>
  <c r="T153" i="10"/>
  <c r="T169" i="10" s="1"/>
  <c r="T105" i="10"/>
  <c r="T89" i="10"/>
  <c r="Z90" i="10"/>
  <c r="T76" i="10"/>
  <c r="V157" i="10"/>
  <c r="V173" i="10" s="1"/>
  <c r="V125" i="10"/>
  <c r="Y158" i="10"/>
  <c r="Y174" i="10" s="1"/>
  <c r="Y126" i="10"/>
  <c r="N160" i="10"/>
  <c r="N176" i="10" s="1"/>
  <c r="N128" i="10"/>
  <c r="N112" i="10"/>
  <c r="Q84" i="10"/>
  <c r="W87" i="10"/>
  <c r="Q89" i="10"/>
  <c r="H92" i="10"/>
  <c r="N96" i="10"/>
  <c r="C100" i="10"/>
  <c r="N101" i="10"/>
  <c r="J103" i="10"/>
  <c r="T148" i="10"/>
  <c r="T164" i="10" s="1"/>
  <c r="T100" i="10"/>
  <c r="O157" i="10"/>
  <c r="O173" i="10" s="1"/>
  <c r="O125" i="10"/>
  <c r="O93" i="10"/>
  <c r="R77" i="10"/>
  <c r="Y30" i="10"/>
  <c r="O52" i="10"/>
  <c r="U53" i="10"/>
  <c r="O55" i="10"/>
  <c r="D60" i="10"/>
  <c r="U61" i="10"/>
  <c r="Y62" i="10"/>
  <c r="Y46" i="10" s="1"/>
  <c r="C64" i="10"/>
  <c r="C48" i="10" s="1"/>
  <c r="O149" i="10"/>
  <c r="O165" i="10" s="1"/>
  <c r="O117" i="10"/>
  <c r="O101" i="10"/>
  <c r="W150" i="10"/>
  <c r="W166" i="10" s="1"/>
  <c r="W118" i="10"/>
  <c r="W86" i="10"/>
  <c r="O201" i="10"/>
  <c r="O204" i="10" s="1"/>
  <c r="O152" i="10"/>
  <c r="O168" i="10" s="1"/>
  <c r="O88" i="10"/>
  <c r="R72" i="10"/>
  <c r="U153" i="10"/>
  <c r="U169" i="10" s="1"/>
  <c r="U89" i="10"/>
  <c r="W157" i="10"/>
  <c r="W173" i="10" s="1"/>
  <c r="W125" i="10"/>
  <c r="Z158" i="10"/>
  <c r="Z174" i="10" s="1"/>
  <c r="Z126" i="10"/>
  <c r="C160" i="10"/>
  <c r="C176" i="10" s="1"/>
  <c r="C128" i="10"/>
  <c r="O80" i="10"/>
  <c r="O86" i="10"/>
  <c r="I92" i="10"/>
  <c r="E100" i="10"/>
  <c r="G105" i="10"/>
  <c r="Z106" i="10"/>
  <c r="C109" i="10"/>
  <c r="O120" i="10"/>
  <c r="Z152" i="10"/>
  <c r="Z168" i="10" s="1"/>
  <c r="Z201" i="10"/>
  <c r="Z204" i="10" s="1"/>
  <c r="Z120" i="10"/>
  <c r="V53" i="10"/>
  <c r="V101" i="10" s="1"/>
  <c r="T56" i="10"/>
  <c r="O59" i="10"/>
  <c r="V61" i="10"/>
  <c r="Z62" i="10"/>
  <c r="Z46" i="10" s="1"/>
  <c r="D64" i="10"/>
  <c r="D48" i="10" s="1"/>
  <c r="Q149" i="10"/>
  <c r="Q165" i="10" s="1"/>
  <c r="Q117" i="10"/>
  <c r="Q201" i="10"/>
  <c r="Q204" i="10" s="1"/>
  <c r="Q152" i="10"/>
  <c r="Q168" i="10" s="1"/>
  <c r="Q104" i="10"/>
  <c r="Q88" i="10"/>
  <c r="Q120" i="10"/>
  <c r="Y123" i="10"/>
  <c r="Y155" i="10"/>
  <c r="Y171" i="10" s="1"/>
  <c r="F156" i="10"/>
  <c r="F172" i="10" s="1"/>
  <c r="F124" i="10"/>
  <c r="V76" i="10"/>
  <c r="Y157" i="10"/>
  <c r="Y173" i="10" s="1"/>
  <c r="Y125" i="10"/>
  <c r="Y93" i="10"/>
  <c r="Y109" i="10"/>
  <c r="D96" i="10"/>
  <c r="D160" i="10"/>
  <c r="D176" i="10" s="1"/>
  <c r="D128" i="10"/>
  <c r="Q80" i="10"/>
  <c r="C83" i="10"/>
  <c r="T84" i="10"/>
  <c r="Q86" i="10"/>
  <c r="Z87" i="10"/>
  <c r="T93" i="10"/>
  <c r="H100" i="10"/>
  <c r="I105" i="10"/>
  <c r="H109" i="10"/>
  <c r="Q155" i="10"/>
  <c r="Q171" i="10" s="1"/>
  <c r="Q123" i="10"/>
  <c r="Q107" i="10"/>
  <c r="Z11" i="10"/>
  <c r="Z12" i="10" s="1"/>
  <c r="Z17" i="10" s="1"/>
  <c r="Y29" i="10"/>
  <c r="Y32" i="10" s="1"/>
  <c r="U56" i="10"/>
  <c r="F60" i="10"/>
  <c r="W61" i="10"/>
  <c r="E64" i="10"/>
  <c r="E48" i="10" s="1"/>
  <c r="W169" i="10"/>
  <c r="Z155" i="10"/>
  <c r="Z171" i="10" s="1"/>
  <c r="Z123" i="10"/>
  <c r="G108" i="10"/>
  <c r="G124" i="10"/>
  <c r="G156" i="10"/>
  <c r="G172" i="10" s="1"/>
  <c r="W76" i="10"/>
  <c r="Z157" i="10"/>
  <c r="Z173" i="10" s="1"/>
  <c r="Z93" i="10"/>
  <c r="Z80" i="10"/>
  <c r="O159" i="10"/>
  <c r="O175" i="10" s="1"/>
  <c r="O95" i="10"/>
  <c r="O127" i="10"/>
  <c r="E160" i="10"/>
  <c r="E176" i="10" s="1"/>
  <c r="E112" i="10"/>
  <c r="E96" i="10"/>
  <c r="E128" i="10"/>
  <c r="J81" i="10"/>
  <c r="U84" i="10"/>
  <c r="T91" i="10"/>
  <c r="W103" i="10"/>
  <c r="O109" i="10"/>
  <c r="U121" i="10"/>
  <c r="U57" i="10"/>
  <c r="U105" i="10" s="1"/>
  <c r="O58" i="10"/>
  <c r="O63" i="10"/>
  <c r="U149" i="10"/>
  <c r="U165" i="10" s="1"/>
  <c r="U117" i="10"/>
  <c r="U85" i="10"/>
  <c r="U201" i="10"/>
  <c r="U204" i="10" s="1"/>
  <c r="U152" i="10"/>
  <c r="U168" i="10" s="1"/>
  <c r="U120" i="10"/>
  <c r="AC74" i="10"/>
  <c r="AC75" i="10" s="1"/>
  <c r="AG74" i="10"/>
  <c r="AG75" i="10" s="1"/>
  <c r="H156" i="10"/>
  <c r="H172" i="10" s="1"/>
  <c r="H108" i="10"/>
  <c r="H124" i="10"/>
  <c r="Y156" i="10"/>
  <c r="Q159" i="10"/>
  <c r="Q175" i="10" s="1"/>
  <c r="Q127" i="10"/>
  <c r="F160" i="10"/>
  <c r="F176" i="10" s="1"/>
  <c r="F128" i="10"/>
  <c r="T80" i="10"/>
  <c r="K129" i="10"/>
  <c r="K161" i="10"/>
  <c r="K177" i="10" s="1"/>
  <c r="K97" i="10"/>
  <c r="L92" i="10"/>
  <c r="J100" i="10"/>
  <c r="Y103" i="10"/>
  <c r="F112" i="10"/>
  <c r="T2" i="10"/>
  <c r="U2" i="10"/>
  <c r="T32" i="10"/>
  <c r="T33" i="10" s="1"/>
  <c r="W43" i="10"/>
  <c r="U52" i="10"/>
  <c r="O54" i="10"/>
  <c r="R54" i="10" s="1"/>
  <c r="U55" i="10"/>
  <c r="U39" i="10" s="1"/>
  <c r="Q58" i="10"/>
  <c r="Q42" i="10" s="1"/>
  <c r="T59" i="10"/>
  <c r="T43" i="10" s="1"/>
  <c r="J109" i="10"/>
  <c r="J64" i="10"/>
  <c r="J48" i="10" s="1"/>
  <c r="Z61" i="10"/>
  <c r="Q63" i="10"/>
  <c r="Q47" i="10" s="1"/>
  <c r="G64" i="10"/>
  <c r="G48" i="10" s="1"/>
  <c r="V149" i="10"/>
  <c r="V165" i="10" s="1"/>
  <c r="V117" i="10"/>
  <c r="V201" i="10"/>
  <c r="V204" i="10" s="1"/>
  <c r="V152" i="10"/>
  <c r="V168" i="10" s="1"/>
  <c r="V104" i="10"/>
  <c r="V120" i="10"/>
  <c r="AD74" i="10"/>
  <c r="AD75" i="10" s="1"/>
  <c r="O154" i="10"/>
  <c r="O170" i="10" s="1"/>
  <c r="O106" i="10"/>
  <c r="O122" i="10"/>
  <c r="I156" i="10"/>
  <c r="I172" i="10" s="1"/>
  <c r="I108" i="10"/>
  <c r="I124" i="10"/>
  <c r="Z76" i="10"/>
  <c r="O158" i="10"/>
  <c r="O174" i="10" s="1"/>
  <c r="O126" i="10"/>
  <c r="R79" i="10"/>
  <c r="G160" i="10"/>
  <c r="G176" i="10" s="1"/>
  <c r="G112" i="10"/>
  <c r="G128" i="10"/>
  <c r="U160" i="10"/>
  <c r="U176" i="10" s="1"/>
  <c r="U128" i="10"/>
  <c r="L81" i="10"/>
  <c r="W84" i="10"/>
  <c r="U86" i="10"/>
  <c r="U88" i="10"/>
  <c r="O90" i="10"/>
  <c r="W93" i="10"/>
  <c r="W109" i="10"/>
  <c r="T150" i="10"/>
  <c r="T166" i="10" s="1"/>
  <c r="Y7" i="10"/>
  <c r="Y12" i="10" s="1"/>
  <c r="Y17" i="10" s="1"/>
  <c r="Y97" i="10" s="1"/>
  <c r="Y177" i="10" s="1"/>
  <c r="V52" i="10"/>
  <c r="Y56" i="10"/>
  <c r="Y60" i="10" s="1"/>
  <c r="W57" i="10"/>
  <c r="W105" i="10" s="1"/>
  <c r="U59" i="10"/>
  <c r="U43" i="10" s="1"/>
  <c r="O148" i="10"/>
  <c r="O164" i="10" s="1"/>
  <c r="O116" i="10"/>
  <c r="O84" i="10"/>
  <c r="W149" i="10"/>
  <c r="W165" i="10" s="1"/>
  <c r="W117" i="10"/>
  <c r="T151" i="10"/>
  <c r="T167" i="10" s="1"/>
  <c r="T103" i="10"/>
  <c r="T119" i="10"/>
  <c r="W152" i="10"/>
  <c r="W168" i="10" s="1"/>
  <c r="W201" i="10"/>
  <c r="W204" i="10" s="1"/>
  <c r="W104" i="10"/>
  <c r="W120" i="10"/>
  <c r="Q122" i="10"/>
  <c r="Q154" i="10"/>
  <c r="Q170" i="10" s="1"/>
  <c r="J124" i="10"/>
  <c r="J108" i="10"/>
  <c r="J156" i="10"/>
  <c r="J172" i="10" s="1"/>
  <c r="Q126" i="10"/>
  <c r="Q110" i="10"/>
  <c r="T159" i="10"/>
  <c r="T175" i="10" s="1"/>
  <c r="T127" i="10"/>
  <c r="T111" i="10"/>
  <c r="H160" i="10"/>
  <c r="H176" i="10" s="1"/>
  <c r="H128" i="10"/>
  <c r="V80" i="10"/>
  <c r="V86" i="10"/>
  <c r="V88" i="10"/>
  <c r="Q90" i="10"/>
  <c r="D97" i="10"/>
  <c r="T116" i="10"/>
  <c r="U123" i="10"/>
  <c r="Q153" i="10"/>
  <c r="Q169" i="10" s="1"/>
  <c r="T12" i="10"/>
  <c r="T17" i="10" s="1"/>
  <c r="Y23" i="10"/>
  <c r="Y28" i="10" s="1"/>
  <c r="Y33" i="10" s="1"/>
  <c r="Y129" i="10" s="1"/>
  <c r="W52" i="10"/>
  <c r="W55" i="10"/>
  <c r="W39" i="10" s="1"/>
  <c r="Z56" i="10"/>
  <c r="T58" i="10"/>
  <c r="T106" i="10" s="1"/>
  <c r="V59" i="10"/>
  <c r="C110" i="10"/>
  <c r="T62" i="10"/>
  <c r="T46" i="10" s="1"/>
  <c r="O62" i="10"/>
  <c r="T63" i="10"/>
  <c r="T47" i="10" s="1"/>
  <c r="I64" i="10"/>
  <c r="I48" i="10" s="1"/>
  <c r="Q148" i="10"/>
  <c r="Q164" i="10" s="1"/>
  <c r="Q116" i="10"/>
  <c r="Q100" i="10"/>
  <c r="U151" i="10"/>
  <c r="U167" i="10" s="1"/>
  <c r="U119" i="10"/>
  <c r="Y120" i="10"/>
  <c r="Y201" i="10"/>
  <c r="Y204" i="10" s="1"/>
  <c r="Y104" i="10"/>
  <c r="Y152" i="10"/>
  <c r="Y168" i="10" s="1"/>
  <c r="T122" i="10"/>
  <c r="T154" i="10"/>
  <c r="T170" i="10" s="1"/>
  <c r="O155" i="10"/>
  <c r="O171" i="10" s="1"/>
  <c r="O123" i="10"/>
  <c r="K156" i="10"/>
  <c r="K172" i="10" s="1"/>
  <c r="K124" i="10"/>
  <c r="R78" i="10"/>
  <c r="U127" i="10"/>
  <c r="U159" i="10"/>
  <c r="U175" i="10" s="1"/>
  <c r="U111" i="10"/>
  <c r="U95" i="10"/>
  <c r="I160" i="10"/>
  <c r="I176" i="10" s="1"/>
  <c r="I128" i="10"/>
  <c r="I112" i="10"/>
  <c r="I96" i="10"/>
  <c r="W80" i="10"/>
  <c r="O85" i="10"/>
  <c r="W88" i="10"/>
  <c r="Y91" i="10"/>
  <c r="O94" i="10"/>
  <c r="C96" i="10"/>
  <c r="W100" i="10"/>
  <c r="U116" i="10"/>
  <c r="T165" i="10"/>
  <c r="O167" i="10"/>
  <c r="V169" i="10"/>
  <c r="V123" i="10"/>
  <c r="D124" i="10"/>
  <c r="D156" i="10"/>
  <c r="D172" i="10" s="1"/>
  <c r="Q76" i="10"/>
  <c r="W121" i="10"/>
  <c r="O140" i="10"/>
  <c r="U140" i="10"/>
  <c r="T201" i="10"/>
  <c r="T204" i="10" s="1"/>
  <c r="T152" i="10"/>
  <c r="T168" i="10" s="1"/>
  <c r="W155" i="10"/>
  <c r="W171" i="10" s="1"/>
  <c r="W123" i="10"/>
  <c r="E172" i="10"/>
  <c r="T125" i="10"/>
  <c r="T157" i="10"/>
  <c r="T173" i="10" s="1"/>
  <c r="V126" i="10"/>
  <c r="V158" i="10"/>
  <c r="V174" i="10" s="1"/>
  <c r="Y127" i="10"/>
  <c r="Y159" i="10"/>
  <c r="Y175" i="10" s="1"/>
  <c r="L128" i="10"/>
  <c r="L160" i="10"/>
  <c r="L176" i="10" s="1"/>
  <c r="T109" i="10"/>
  <c r="U158" i="10"/>
  <c r="U174" i="10" s="1"/>
  <c r="R21" i="11"/>
  <c r="S21" i="11" s="1"/>
  <c r="N48" i="12"/>
  <c r="W174" i="10"/>
  <c r="Z175" i="10"/>
  <c r="M176" i="10"/>
  <c r="U109" i="10"/>
  <c r="K112" i="10"/>
  <c r="T120" i="10"/>
  <c r="P54" i="12"/>
  <c r="L112" i="10"/>
  <c r="O119" i="10"/>
  <c r="E124" i="10"/>
  <c r="W126" i="10"/>
  <c r="R141" i="10"/>
  <c r="Q119" i="10"/>
  <c r="Q144" i="10"/>
  <c r="Q103" i="10"/>
  <c r="E108" i="10"/>
  <c r="Y111" i="10"/>
  <c r="T188" i="10"/>
  <c r="W188" i="10" s="1"/>
  <c r="W191" i="10" s="1"/>
  <c r="N23" i="11"/>
  <c r="Z111" i="10"/>
  <c r="Z140" i="10"/>
  <c r="V140" i="10"/>
  <c r="U125" i="10"/>
  <c r="M128" i="10"/>
  <c r="P23" i="11"/>
  <c r="S23" i="11" s="1"/>
  <c r="F31" i="12"/>
  <c r="F37" i="12" s="1"/>
  <c r="F48" i="12" s="1"/>
  <c r="W140" i="10"/>
  <c r="V155" i="10"/>
  <c r="V171" i="10" s="1"/>
  <c r="R16" i="11"/>
  <c r="S16" i="11" s="1"/>
  <c r="K23" i="11"/>
  <c r="R23" i="11" s="1"/>
  <c r="G31" i="12"/>
  <c r="G37" i="12" s="1"/>
  <c r="G48" i="12" s="1"/>
  <c r="P26" i="12"/>
  <c r="P31" i="12" s="1"/>
  <c r="P37" i="12" s="1"/>
  <c r="P48" i="12" s="1"/>
  <c r="V110" i="10"/>
  <c r="H48" i="12"/>
  <c r="H23" i="11"/>
  <c r="Q23" i="11" s="1"/>
  <c r="P46" i="12"/>
  <c r="P47" i="12" s="1"/>
  <c r="R28" i="10" l="1"/>
  <c r="R12" i="10"/>
  <c r="R17" i="10"/>
  <c r="R119" i="10"/>
  <c r="R140" i="10"/>
  <c r="R151" i="10"/>
  <c r="R167" i="10" s="1"/>
  <c r="R76" i="10"/>
  <c r="R92" i="10" s="1"/>
  <c r="Q145" i="10"/>
  <c r="R145" i="10" s="1"/>
  <c r="Q33" i="10"/>
  <c r="R33" i="10"/>
  <c r="R144" i="10"/>
  <c r="Y44" i="10"/>
  <c r="Y108" i="10"/>
  <c r="Y124" i="10"/>
  <c r="R63" i="10"/>
  <c r="R47" i="10" s="1"/>
  <c r="O47" i="10"/>
  <c r="R157" i="10"/>
  <c r="R173" i="10" s="1"/>
  <c r="R125" i="10"/>
  <c r="R93" i="10"/>
  <c r="R80" i="10"/>
  <c r="R81" i="10" s="1"/>
  <c r="Y119" i="10"/>
  <c r="Z43" i="10"/>
  <c r="T110" i="10"/>
  <c r="Y40" i="10"/>
  <c r="AF57" i="10"/>
  <c r="AF75" i="10"/>
  <c r="L129" i="10"/>
  <c r="L161" i="10"/>
  <c r="L177" i="10" s="1"/>
  <c r="L97" i="10"/>
  <c r="Y64" i="10"/>
  <c r="Y107" i="10"/>
  <c r="O156" i="10"/>
  <c r="O172" i="10" s="1"/>
  <c r="O124" i="10"/>
  <c r="O92" i="10"/>
  <c r="O81" i="10"/>
  <c r="R56" i="10"/>
  <c r="R40" i="10" s="1"/>
  <c r="O40" i="10"/>
  <c r="K65" i="10"/>
  <c r="K44" i="10"/>
  <c r="K108" i="10"/>
  <c r="Z156" i="10"/>
  <c r="Z124" i="10"/>
  <c r="Z81" i="10"/>
  <c r="Z92" i="10"/>
  <c r="Q160" i="10"/>
  <c r="Q128" i="10"/>
  <c r="Q96" i="10"/>
  <c r="Q176" i="10" s="1"/>
  <c r="Q81" i="10"/>
  <c r="V60" i="10"/>
  <c r="R102" i="10"/>
  <c r="R38" i="10"/>
  <c r="R58" i="10"/>
  <c r="O42" i="10"/>
  <c r="Z91" i="10"/>
  <c r="V64" i="10"/>
  <c r="V48" i="10" s="1"/>
  <c r="V45" i="10"/>
  <c r="C161" i="10"/>
  <c r="C177" i="10" s="1"/>
  <c r="C129" i="10"/>
  <c r="C97" i="10"/>
  <c r="Z60" i="10"/>
  <c r="Z39" i="10"/>
  <c r="U161" i="10"/>
  <c r="U177" i="10" s="1"/>
  <c r="U97" i="10"/>
  <c r="U129" i="10"/>
  <c r="U60" i="10"/>
  <c r="R59" i="10"/>
  <c r="R43" i="10" s="1"/>
  <c r="O43" i="10"/>
  <c r="Y87" i="10"/>
  <c r="V100" i="10"/>
  <c r="U172" i="10"/>
  <c r="R156" i="10"/>
  <c r="R124" i="10"/>
  <c r="O46" i="10"/>
  <c r="R62" i="10"/>
  <c r="R46" i="10" s="1"/>
  <c r="T160" i="10"/>
  <c r="T176" i="10" s="1"/>
  <c r="T128" i="10"/>
  <c r="T96" i="10"/>
  <c r="O111" i="10"/>
  <c r="Z107" i="10"/>
  <c r="D112" i="10"/>
  <c r="AB57" i="10"/>
  <c r="AB75" i="10"/>
  <c r="T40" i="10"/>
  <c r="R201" i="10"/>
  <c r="R204" i="10" s="1"/>
  <c r="R152" i="10"/>
  <c r="R168" i="10" s="1"/>
  <c r="R88" i="10"/>
  <c r="R120" i="10"/>
  <c r="R53" i="10"/>
  <c r="M112" i="10"/>
  <c r="M48" i="10"/>
  <c r="Z128" i="10"/>
  <c r="Z96" i="10"/>
  <c r="Z160" i="10"/>
  <c r="O104" i="10"/>
  <c r="AF40" i="10" s="1"/>
  <c r="AG40" i="10" s="1"/>
  <c r="AI76" i="10" s="1"/>
  <c r="U64" i="10"/>
  <c r="U45" i="10"/>
  <c r="M129" i="10"/>
  <c r="M113" i="10"/>
  <c r="M202" i="10" s="1"/>
  <c r="M161" i="10"/>
  <c r="M177" i="10" s="1"/>
  <c r="M97" i="10"/>
  <c r="O160" i="10"/>
  <c r="O176" i="10" s="1"/>
  <c r="O128" i="10"/>
  <c r="O112" i="10"/>
  <c r="O96" i="10"/>
  <c r="Q111" i="10"/>
  <c r="C112" i="10"/>
  <c r="D65" i="10"/>
  <c r="D44" i="10"/>
  <c r="D108" i="10"/>
  <c r="V109" i="10"/>
  <c r="W46" i="10"/>
  <c r="W110" i="10"/>
  <c r="Y92" i="10"/>
  <c r="Y172" i="10" s="1"/>
  <c r="Y39" i="10"/>
  <c r="Y110" i="10"/>
  <c r="T104" i="10"/>
  <c r="R158" i="10"/>
  <c r="R174" i="10" s="1"/>
  <c r="R126" i="10"/>
  <c r="R94" i="10"/>
  <c r="R159" i="10"/>
  <c r="R175" i="10" s="1"/>
  <c r="R127" i="10"/>
  <c r="R95" i="10"/>
  <c r="Z64" i="10"/>
  <c r="Z48" i="10" s="1"/>
  <c r="Z45" i="10"/>
  <c r="Z109" i="10"/>
  <c r="W64" i="10"/>
  <c r="W48" i="10" s="1"/>
  <c r="W45" i="10"/>
  <c r="R55" i="10"/>
  <c r="O39" i="10"/>
  <c r="O103" i="10"/>
  <c r="T64" i="10"/>
  <c r="T48" i="10" s="1"/>
  <c r="T45" i="10"/>
  <c r="N129" i="10"/>
  <c r="N161" i="10"/>
  <c r="N177" i="10" s="1"/>
  <c r="N97" i="10"/>
  <c r="U100" i="10"/>
  <c r="G65" i="10"/>
  <c r="AI74" i="10"/>
  <c r="E65" i="10"/>
  <c r="Q124" i="10"/>
  <c r="Q156" i="10"/>
  <c r="Q92" i="10"/>
  <c r="Q172" i="10" s="1"/>
  <c r="U103" i="10"/>
  <c r="F65" i="10"/>
  <c r="F44" i="10"/>
  <c r="V156" i="10"/>
  <c r="V108" i="10"/>
  <c r="V124" i="10"/>
  <c r="V81" i="10"/>
  <c r="V92" i="10"/>
  <c r="Q101" i="10"/>
  <c r="Z110" i="10"/>
  <c r="U110" i="10"/>
  <c r="U46" i="10"/>
  <c r="T60" i="10"/>
  <c r="Z33" i="10"/>
  <c r="V107" i="10"/>
  <c r="V43" i="10"/>
  <c r="AG57" i="10"/>
  <c r="Z40" i="10"/>
  <c r="V160" i="10"/>
  <c r="V176" i="10" s="1"/>
  <c r="V128" i="10"/>
  <c r="V112" i="10"/>
  <c r="V96" i="10"/>
  <c r="Q106" i="10"/>
  <c r="J161" i="10"/>
  <c r="J177" i="10" s="1"/>
  <c r="J129" i="10"/>
  <c r="J113" i="10"/>
  <c r="J202" i="10" s="1"/>
  <c r="J97" i="10"/>
  <c r="C65" i="10"/>
  <c r="C49" i="10" s="1"/>
  <c r="C44" i="10"/>
  <c r="O110" i="10"/>
  <c r="W156" i="10"/>
  <c r="W124" i="10"/>
  <c r="W81" i="10"/>
  <c r="W92" i="10"/>
  <c r="W172" i="10" s="1"/>
  <c r="U40" i="10"/>
  <c r="AC57" i="10"/>
  <c r="R52" i="10"/>
  <c r="O60" i="10"/>
  <c r="T156" i="10"/>
  <c r="T108" i="10"/>
  <c r="T124" i="10"/>
  <c r="T92" i="10"/>
  <c r="T81" i="10"/>
  <c r="R105" i="10"/>
  <c r="R41" i="10"/>
  <c r="Y106" i="10"/>
  <c r="O45" i="10"/>
  <c r="O64" i="10"/>
  <c r="O48" i="10" s="1"/>
  <c r="R61" i="10"/>
  <c r="R109" i="10" s="1"/>
  <c r="J112" i="10"/>
  <c r="Q60" i="10"/>
  <c r="Q108" i="10" s="1"/>
  <c r="I65" i="10"/>
  <c r="I49" i="10" s="1"/>
  <c r="Q64" i="10"/>
  <c r="Q48" i="10" s="1"/>
  <c r="W128" i="10"/>
  <c r="W96" i="10"/>
  <c r="W160" i="10"/>
  <c r="W176" i="10" s="1"/>
  <c r="O107" i="10"/>
  <c r="W60" i="10"/>
  <c r="C99" i="10"/>
  <c r="D83" i="10"/>
  <c r="E83" i="10" s="1"/>
  <c r="F83" i="10" s="1"/>
  <c r="G83" i="10" s="1"/>
  <c r="H83" i="10" s="1"/>
  <c r="I83" i="10" s="1"/>
  <c r="J83" i="10" s="1"/>
  <c r="K83" i="10" s="1"/>
  <c r="L83" i="10" s="1"/>
  <c r="M83" i="10" s="1"/>
  <c r="N83" i="10" s="1"/>
  <c r="F108" i="10"/>
  <c r="N65" i="10"/>
  <c r="N49" i="10" s="1"/>
  <c r="N44" i="10"/>
  <c r="Y167" i="10"/>
  <c r="M44" i="10"/>
  <c r="M65" i="10"/>
  <c r="M49" i="10" s="1"/>
  <c r="R123" i="10"/>
  <c r="R155" i="10"/>
  <c r="R171" i="10" s="1"/>
  <c r="R91" i="10"/>
  <c r="L65" i="10"/>
  <c r="L49" i="10" s="1"/>
  <c r="L44" i="10"/>
  <c r="Z104" i="10"/>
  <c r="R172" i="10" l="1"/>
  <c r="R104" i="10"/>
  <c r="R107" i="10"/>
  <c r="G49" i="10"/>
  <c r="G113" i="10"/>
  <c r="G202" i="10" s="1"/>
  <c r="R42" i="10"/>
  <c r="R106" i="10"/>
  <c r="Z176" i="10"/>
  <c r="R161" i="10"/>
  <c r="R129" i="10"/>
  <c r="R97" i="10"/>
  <c r="R177" i="10" s="1"/>
  <c r="Y48" i="10"/>
  <c r="Y112" i="10"/>
  <c r="R160" i="10"/>
  <c r="R96" i="10"/>
  <c r="R128" i="10"/>
  <c r="Q44" i="10"/>
  <c r="Q65" i="10"/>
  <c r="Q49" i="10" s="1"/>
  <c r="N113" i="10"/>
  <c r="N202" i="10" s="1"/>
  <c r="O65" i="10"/>
  <c r="O49" i="10" s="1"/>
  <c r="O44" i="10"/>
  <c r="Z44" i="10"/>
  <c r="Z65" i="10"/>
  <c r="Z49" i="10" s="1"/>
  <c r="V44" i="10"/>
  <c r="V65" i="10"/>
  <c r="V49" i="10" s="1"/>
  <c r="R64" i="10"/>
  <c r="R48" i="10" s="1"/>
  <c r="R45" i="10"/>
  <c r="R100" i="10"/>
  <c r="R36" i="10"/>
  <c r="R60" i="10"/>
  <c r="F49" i="10"/>
  <c r="F113" i="10"/>
  <c r="F202" i="10" s="1"/>
  <c r="Q161" i="10"/>
  <c r="Q97" i="10"/>
  <c r="Q129" i="10"/>
  <c r="K49" i="10"/>
  <c r="K113" i="10"/>
  <c r="K202" i="10" s="1"/>
  <c r="L113" i="10"/>
  <c r="L202" i="10" s="1"/>
  <c r="C115" i="10"/>
  <c r="D99" i="10"/>
  <c r="E99" i="10" s="1"/>
  <c r="F99" i="10" s="1"/>
  <c r="G99" i="10" s="1"/>
  <c r="H99" i="10" s="1"/>
  <c r="I99" i="10" s="1"/>
  <c r="J99" i="10" s="1"/>
  <c r="K99" i="10" s="1"/>
  <c r="L99" i="10" s="1"/>
  <c r="M99" i="10" s="1"/>
  <c r="N99" i="10" s="1"/>
  <c r="T44" i="10"/>
  <c r="T65" i="10"/>
  <c r="T49" i="10" s="1"/>
  <c r="R101" i="10"/>
  <c r="R37" i="10"/>
  <c r="C113" i="10"/>
  <c r="C202" i="10" s="1"/>
  <c r="W44" i="10"/>
  <c r="W65" i="10"/>
  <c r="W49" i="10" s="1"/>
  <c r="R111" i="10"/>
  <c r="T112" i="10"/>
  <c r="Q112" i="10"/>
  <c r="AK56" i="10"/>
  <c r="W161" i="10"/>
  <c r="W177" i="10" s="1"/>
  <c r="W129" i="10"/>
  <c r="W97" i="10"/>
  <c r="W112" i="10"/>
  <c r="D49" i="10"/>
  <c r="D113" i="10"/>
  <c r="D202" i="10" s="1"/>
  <c r="U48" i="10"/>
  <c r="U112" i="10"/>
  <c r="U44" i="10"/>
  <c r="U65" i="10"/>
  <c r="U108" i="10"/>
  <c r="Z172" i="10"/>
  <c r="O108" i="10"/>
  <c r="T97" i="10"/>
  <c r="T161" i="10"/>
  <c r="T177" i="10" s="1"/>
  <c r="T113" i="10"/>
  <c r="T202" i="10" s="1"/>
  <c r="T129" i="10"/>
  <c r="W108" i="10"/>
  <c r="V172" i="10"/>
  <c r="E49" i="10"/>
  <c r="E113" i="10"/>
  <c r="E202" i="10" s="1"/>
  <c r="R39" i="10"/>
  <c r="R103" i="10"/>
  <c r="Z129" i="10"/>
  <c r="Z161" i="10"/>
  <c r="Z97" i="10"/>
  <c r="Z177" i="10" s="1"/>
  <c r="Y65" i="10"/>
  <c r="O161" i="10"/>
  <c r="O177" i="10" s="1"/>
  <c r="O129" i="10"/>
  <c r="O113" i="10"/>
  <c r="O202" i="10" s="1"/>
  <c r="O97" i="10"/>
  <c r="T172" i="10"/>
  <c r="V161" i="10"/>
  <c r="V177" i="10" s="1"/>
  <c r="V129" i="10"/>
  <c r="V97" i="10"/>
  <c r="R110" i="10"/>
  <c r="Z112" i="10"/>
  <c r="Z108" i="10"/>
  <c r="Q113" i="10" l="1"/>
  <c r="Q202" i="10" s="1"/>
  <c r="Q177" i="10"/>
  <c r="Y49" i="10"/>
  <c r="Y113" i="10"/>
  <c r="Y202" i="10" s="1"/>
  <c r="W113" i="10"/>
  <c r="W202" i="10" s="1"/>
  <c r="Z113" i="10"/>
  <c r="Z202" i="10" s="1"/>
  <c r="R44" i="10"/>
  <c r="R65" i="10"/>
  <c r="R108" i="10"/>
  <c r="AK57" i="10"/>
  <c r="AL56" i="10"/>
  <c r="D115" i="10"/>
  <c r="E115" i="10" s="1"/>
  <c r="F115" i="10" s="1"/>
  <c r="G115" i="10" s="1"/>
  <c r="H115" i="10" s="1"/>
  <c r="I115" i="10" s="1"/>
  <c r="J115" i="10" s="1"/>
  <c r="K115" i="10" s="1"/>
  <c r="L115" i="10" s="1"/>
  <c r="M115" i="10" s="1"/>
  <c r="N115" i="10" s="1"/>
  <c r="C131" i="10"/>
  <c r="V113" i="10"/>
  <c r="V202" i="10" s="1"/>
  <c r="U49" i="10"/>
  <c r="U113" i="10"/>
  <c r="U202" i="10" s="1"/>
  <c r="R176" i="10"/>
  <c r="R112" i="10"/>
  <c r="C147" i="10" l="1"/>
  <c r="D131" i="10"/>
  <c r="E131" i="10" s="1"/>
  <c r="F131" i="10" s="1"/>
  <c r="G131" i="10" s="1"/>
  <c r="H131" i="10" s="1"/>
  <c r="I131" i="10" s="1"/>
  <c r="J131" i="10" s="1"/>
  <c r="K131" i="10" s="1"/>
  <c r="L131" i="10" s="1"/>
  <c r="M131" i="10" s="1"/>
  <c r="N131" i="10" s="1"/>
  <c r="AL57" i="10"/>
  <c r="R49" i="10"/>
  <c r="R113" i="10"/>
  <c r="R202" i="10" s="1"/>
  <c r="D147" i="10" l="1"/>
  <c r="E147" i="10" s="1"/>
  <c r="F147" i="10" s="1"/>
  <c r="G147" i="10" s="1"/>
  <c r="H147" i="10" s="1"/>
  <c r="I147" i="10" s="1"/>
  <c r="J147" i="10" s="1"/>
  <c r="K147" i="10" s="1"/>
  <c r="L147" i="10" s="1"/>
  <c r="M147" i="10" s="1"/>
  <c r="N147" i="10" s="1"/>
  <c r="C163" i="10"/>
  <c r="D163" i="10" s="1"/>
  <c r="E163" i="10" s="1"/>
  <c r="F163" i="10" s="1"/>
  <c r="G163" i="10" s="1"/>
  <c r="H163" i="10" s="1"/>
  <c r="I163" i="10" s="1"/>
  <c r="J163" i="10" s="1"/>
  <c r="K163" i="10" s="1"/>
  <c r="L163" i="10" s="1"/>
  <c r="M163" i="10" s="1"/>
  <c r="N163" i="10" s="1"/>
  <c r="AO70" i="2" l="1"/>
  <c r="AN70" i="2"/>
  <c r="AM70" i="2"/>
  <c r="AL70" i="2"/>
  <c r="BL69" i="2"/>
  <c r="BN69" i="2"/>
  <c r="BM69" i="2"/>
  <c r="AG69" i="2"/>
  <c r="AU69" i="2"/>
  <c r="AT69" i="2"/>
  <c r="AI69" i="2"/>
  <c r="AH69" i="2"/>
  <c r="AF69" i="2"/>
  <c r="AE69" i="2"/>
  <c r="AB69" i="2"/>
  <c r="AA69" i="2"/>
  <c r="Z69" i="2"/>
  <c r="Y69" i="2"/>
  <c r="X69" i="2"/>
  <c r="BL68" i="2"/>
  <c r="BM68" i="2"/>
  <c r="AG68" i="2"/>
  <c r="AF68" i="2"/>
  <c r="BJ68" i="2"/>
  <c r="AU68" i="2"/>
  <c r="AT68" i="2"/>
  <c r="AI68" i="2"/>
  <c r="AH68" i="2"/>
  <c r="AE68" i="2"/>
  <c r="BL67" i="2"/>
  <c r="BM67" i="2"/>
  <c r="AG67" i="2"/>
  <c r="BK67" i="2"/>
  <c r="BJ67" i="2"/>
  <c r="AU67" i="2"/>
  <c r="AT67" i="2"/>
  <c r="AI67" i="2"/>
  <c r="AH67" i="2"/>
  <c r="BL66" i="2"/>
  <c r="BM66" i="2"/>
  <c r="AG66" i="2"/>
  <c r="BK66" i="2"/>
  <c r="AU66" i="2"/>
  <c r="AT66" i="2"/>
  <c r="AI66" i="2"/>
  <c r="AH66" i="2"/>
  <c r="AS66" i="2" s="1"/>
  <c r="BL65" i="2"/>
  <c r="BN65" i="2"/>
  <c r="BM65" i="2"/>
  <c r="AG65" i="2"/>
  <c r="BK65" i="2"/>
  <c r="AU65" i="2"/>
  <c r="AT65" i="2"/>
  <c r="AI65" i="2"/>
  <c r="AH65" i="2"/>
  <c r="AF65" i="2"/>
  <c r="AE65" i="2"/>
  <c r="AB65" i="2"/>
  <c r="AA65" i="2"/>
  <c r="Z65" i="2"/>
  <c r="Y65" i="2"/>
  <c r="X65" i="2"/>
  <c r="BN64" i="2"/>
  <c r="BM64" i="2"/>
  <c r="BL64" i="2"/>
  <c r="AG64" i="2"/>
  <c r="BK64" i="2"/>
  <c r="BJ64" i="2"/>
  <c r="AU64" i="2"/>
  <c r="AT64" i="2"/>
  <c r="AI64" i="2"/>
  <c r="AH64" i="2"/>
  <c r="AE64" i="2"/>
  <c r="AB64" i="2"/>
  <c r="AA64" i="2"/>
  <c r="Z64" i="2"/>
  <c r="Y64" i="2"/>
  <c r="X64" i="2"/>
  <c r="BL63" i="2"/>
  <c r="BN63" i="2"/>
  <c r="BM63" i="2"/>
  <c r="AG63" i="2"/>
  <c r="BJ63" i="2"/>
  <c r="AU63" i="2"/>
  <c r="AT63" i="2"/>
  <c r="AI63" i="2"/>
  <c r="AH63" i="2"/>
  <c r="AF63" i="2"/>
  <c r="AE63" i="2"/>
  <c r="AB63" i="2"/>
  <c r="AA63" i="2"/>
  <c r="Z63" i="2"/>
  <c r="Y63" i="2"/>
  <c r="X63" i="2"/>
  <c r="BN62" i="2"/>
  <c r="BM62" i="2"/>
  <c r="BL62" i="2"/>
  <c r="AG62" i="2"/>
  <c r="BK62" i="2"/>
  <c r="AU62" i="2"/>
  <c r="AT62" i="2"/>
  <c r="AI62" i="2"/>
  <c r="AH62" i="2"/>
  <c r="AF62" i="2"/>
  <c r="AE62" i="2"/>
  <c r="AB62" i="2"/>
  <c r="AA62" i="2"/>
  <c r="Z62" i="2"/>
  <c r="Y62" i="2"/>
  <c r="X62" i="2"/>
  <c r="CT61" i="2"/>
  <c r="BL61" i="2"/>
  <c r="BN61" i="2"/>
  <c r="AH61" i="2"/>
  <c r="AG61" i="2"/>
  <c r="BK61" i="2"/>
  <c r="BJ61" i="2"/>
  <c r="AU61" i="2"/>
  <c r="AT61" i="2"/>
  <c r="AI61" i="2"/>
  <c r="AF61" i="2"/>
  <c r="AE61" i="2"/>
  <c r="AB61" i="2"/>
  <c r="AA61" i="2"/>
  <c r="Z61" i="2"/>
  <c r="Y61" i="2"/>
  <c r="X61" i="2"/>
  <c r="BM60" i="2"/>
  <c r="BN60" i="2"/>
  <c r="AI60" i="2"/>
  <c r="BK60" i="2"/>
  <c r="AU60" i="2"/>
  <c r="AT60" i="2"/>
  <c r="AG60" i="2"/>
  <c r="AF60" i="2"/>
  <c r="AE60" i="2"/>
  <c r="AB60" i="2"/>
  <c r="AA60" i="2"/>
  <c r="Z60" i="2"/>
  <c r="Y60" i="2"/>
  <c r="X60" i="2"/>
  <c r="BM59" i="2"/>
  <c r="AH59" i="2"/>
  <c r="BK59" i="2"/>
  <c r="AU59" i="2"/>
  <c r="AT59" i="2"/>
  <c r="AI59" i="2"/>
  <c r="AG59" i="2"/>
  <c r="AF59" i="2"/>
  <c r="AE59" i="2"/>
  <c r="AB59" i="2"/>
  <c r="AA59" i="2"/>
  <c r="Z59" i="2"/>
  <c r="Y59" i="2"/>
  <c r="X59" i="2"/>
  <c r="BL58" i="2"/>
  <c r="BN58" i="2"/>
  <c r="AH58" i="2"/>
  <c r="AG58" i="2"/>
  <c r="BK58" i="2"/>
  <c r="AU58" i="2"/>
  <c r="AT58" i="2"/>
  <c r="AI58" i="2"/>
  <c r="AF58" i="2"/>
  <c r="AE58" i="2"/>
  <c r="AB58" i="2"/>
  <c r="AA58" i="2"/>
  <c r="Z58" i="2"/>
  <c r="Y58" i="2"/>
  <c r="X58" i="2"/>
  <c r="BM57" i="2"/>
  <c r="BN57" i="2"/>
  <c r="BK57" i="2"/>
  <c r="AU57" i="2"/>
  <c r="AT57" i="2"/>
  <c r="AI57" i="2"/>
  <c r="AG57" i="2"/>
  <c r="AF57" i="2"/>
  <c r="AE57" i="2"/>
  <c r="AB57" i="2"/>
  <c r="AA57" i="2"/>
  <c r="Z57" i="2"/>
  <c r="Y57" i="2"/>
  <c r="X57" i="2"/>
  <c r="BM56" i="2"/>
  <c r="AH56" i="2"/>
  <c r="BK56" i="2"/>
  <c r="AU56" i="2"/>
  <c r="AT56" i="2"/>
  <c r="AI56" i="2"/>
  <c r="AG56" i="2"/>
  <c r="AF56" i="2"/>
  <c r="AE56" i="2"/>
  <c r="AB56" i="2"/>
  <c r="AA56" i="2"/>
  <c r="Z56" i="2"/>
  <c r="Y56" i="2"/>
  <c r="X56" i="2"/>
  <c r="BL55" i="2"/>
  <c r="BN55" i="2"/>
  <c r="BM55" i="2"/>
  <c r="AH55" i="2"/>
  <c r="AG55" i="2"/>
  <c r="BK55" i="2"/>
  <c r="AU55" i="2"/>
  <c r="AT55" i="2"/>
  <c r="AI55" i="2"/>
  <c r="AF55" i="2"/>
  <c r="AE55" i="2"/>
  <c r="AB55" i="2"/>
  <c r="AA55" i="2"/>
  <c r="Z55" i="2"/>
  <c r="Y55" i="2"/>
  <c r="X55" i="2"/>
  <c r="CS54" i="2"/>
  <c r="BN54" i="2"/>
  <c r="BM54" i="2"/>
  <c r="AI54" i="2"/>
  <c r="BL54" i="2"/>
  <c r="BK54" i="2"/>
  <c r="AU54" i="2"/>
  <c r="AT54" i="2"/>
  <c r="AH54" i="2"/>
  <c r="AG54" i="2"/>
  <c r="AF54" i="2"/>
  <c r="AB54" i="2"/>
  <c r="AA54" i="2"/>
  <c r="Z54" i="2"/>
  <c r="Y54" i="2"/>
  <c r="X54" i="2"/>
  <c r="CS53" i="2"/>
  <c r="BN53" i="2"/>
  <c r="BM53" i="2"/>
  <c r="AI53" i="2"/>
  <c r="BL53" i="2"/>
  <c r="AU53" i="2"/>
  <c r="AT53" i="2"/>
  <c r="AH53" i="2"/>
  <c r="AG53" i="2"/>
  <c r="AF53" i="2"/>
  <c r="AB53" i="2"/>
  <c r="AA53" i="2"/>
  <c r="Z53" i="2"/>
  <c r="Y53" i="2"/>
  <c r="X53" i="2"/>
  <c r="CT52" i="2"/>
  <c r="BN52" i="2"/>
  <c r="BM52" i="2"/>
  <c r="AI52" i="2"/>
  <c r="BL52" i="2"/>
  <c r="AF52" i="2"/>
  <c r="AU52" i="2"/>
  <c r="AT52" i="2"/>
  <c r="AH52" i="2"/>
  <c r="AG52" i="2"/>
  <c r="AE52" i="2"/>
  <c r="AB52" i="2"/>
  <c r="AA52" i="2"/>
  <c r="Z52" i="2"/>
  <c r="Y52" i="2"/>
  <c r="X52" i="2"/>
  <c r="CT51" i="2"/>
  <c r="BK51" i="2"/>
  <c r="BN51" i="2"/>
  <c r="BM51" i="2"/>
  <c r="BL51" i="2"/>
  <c r="AG51" i="2"/>
  <c r="AF51" i="2"/>
  <c r="AU51" i="2"/>
  <c r="AT51" i="2"/>
  <c r="AI51" i="2"/>
  <c r="AH51" i="2"/>
  <c r="AE51" i="2"/>
  <c r="AB51" i="2"/>
  <c r="AA51" i="2"/>
  <c r="Z51" i="2"/>
  <c r="Y51" i="2"/>
  <c r="X51" i="2"/>
  <c r="BL50" i="2"/>
  <c r="BN50" i="2"/>
  <c r="BM50" i="2"/>
  <c r="AG50" i="2"/>
  <c r="AU50" i="2"/>
  <c r="AT50" i="2"/>
  <c r="AI50" i="2"/>
  <c r="AH50" i="2"/>
  <c r="AF50" i="2"/>
  <c r="AE50" i="2"/>
  <c r="AB50" i="2"/>
  <c r="AA50" i="2"/>
  <c r="Z50" i="2"/>
  <c r="Y50" i="2"/>
  <c r="X50" i="2"/>
  <c r="BN49" i="2"/>
  <c r="BM49" i="2"/>
  <c r="BL49" i="2"/>
  <c r="AG49" i="2"/>
  <c r="BK49" i="2"/>
  <c r="BJ49" i="2"/>
  <c r="AU49" i="2"/>
  <c r="AT49" i="2"/>
  <c r="AI49" i="2"/>
  <c r="AH49" i="2"/>
  <c r="AF49" i="2"/>
  <c r="AE49" i="2"/>
  <c r="AB49" i="2"/>
  <c r="AA49" i="2"/>
  <c r="Z49" i="2"/>
  <c r="Y49" i="2"/>
  <c r="X49" i="2"/>
  <c r="BK48" i="2"/>
  <c r="BN48" i="2"/>
  <c r="BM48" i="2"/>
  <c r="BL48" i="2"/>
  <c r="AI48" i="2"/>
  <c r="AF48" i="2"/>
  <c r="AU48" i="2"/>
  <c r="AK48" i="2"/>
  <c r="AT48" i="2" s="1"/>
  <c r="AJ48" i="2"/>
  <c r="AJ70" i="2" s="1"/>
  <c r="AH48" i="2"/>
  <c r="AG48" i="2"/>
  <c r="AB48" i="2"/>
  <c r="AA48" i="2"/>
  <c r="Z48" i="2"/>
  <c r="Y48" i="2"/>
  <c r="X48" i="2"/>
  <c r="BN47" i="2"/>
  <c r="BM47" i="2"/>
  <c r="AI47" i="2"/>
  <c r="BL47" i="2"/>
  <c r="BK47" i="2"/>
  <c r="AU47" i="2"/>
  <c r="AT47" i="2"/>
  <c r="AH47" i="2"/>
  <c r="AS47" i="2" s="1"/>
  <c r="AG47" i="2"/>
  <c r="AF47" i="2"/>
  <c r="AB47" i="2"/>
  <c r="AA47" i="2"/>
  <c r="Z47" i="2"/>
  <c r="Y47" i="2"/>
  <c r="X47" i="2"/>
  <c r="AU46" i="2"/>
  <c r="AT46" i="2"/>
  <c r="AR46" i="2"/>
  <c r="AI46" i="2"/>
  <c r="AS46" i="2" s="1"/>
  <c r="AU45" i="2"/>
  <c r="AT45" i="2"/>
  <c r="AS45" i="2"/>
  <c r="AR45" i="2"/>
  <c r="AI45" i="2"/>
  <c r="AQ45" i="2" s="1"/>
  <c r="BK44" i="2"/>
  <c r="BM44" i="2"/>
  <c r="BL44" i="2"/>
  <c r="AG44" i="2"/>
  <c r="AF44" i="2"/>
  <c r="AU44" i="2"/>
  <c r="AT44" i="2"/>
  <c r="AI44" i="2"/>
  <c r="AH44" i="2"/>
  <c r="AS44" i="2" s="1"/>
  <c r="AE44" i="2"/>
  <c r="AB44" i="2"/>
  <c r="AA44" i="2"/>
  <c r="Z44" i="2"/>
  <c r="Y44" i="2"/>
  <c r="X44" i="2"/>
  <c r="BK43" i="2"/>
  <c r="BN43" i="2"/>
  <c r="BM43" i="2"/>
  <c r="BL43" i="2"/>
  <c r="AG43" i="2"/>
  <c r="AU43" i="2"/>
  <c r="AT43" i="2"/>
  <c r="AI43" i="2"/>
  <c r="AH43" i="2"/>
  <c r="AF43" i="2"/>
  <c r="AE43" i="2"/>
  <c r="AB43" i="2"/>
  <c r="AA43" i="2"/>
  <c r="Z43" i="2"/>
  <c r="Y43" i="2"/>
  <c r="X43" i="2"/>
  <c r="BK42" i="2"/>
  <c r="BM42" i="2"/>
  <c r="BL42" i="2"/>
  <c r="AG42" i="2"/>
  <c r="AU42" i="2"/>
  <c r="AT42" i="2"/>
  <c r="AI42" i="2"/>
  <c r="AH42" i="2"/>
  <c r="AF42" i="2"/>
  <c r="AE42" i="2"/>
  <c r="AB42" i="2"/>
  <c r="AA42" i="2"/>
  <c r="Z42" i="2"/>
  <c r="Y42" i="2"/>
  <c r="X42" i="2"/>
  <c r="BL41" i="2"/>
  <c r="BN41" i="2"/>
  <c r="BM41" i="2"/>
  <c r="AG41" i="2"/>
  <c r="AU41" i="2"/>
  <c r="AT41" i="2"/>
  <c r="AI41" i="2"/>
  <c r="AH41" i="2"/>
  <c r="AE41" i="2"/>
  <c r="AB41" i="2"/>
  <c r="AA41" i="2"/>
  <c r="Z41" i="2"/>
  <c r="Y41" i="2"/>
  <c r="X41" i="2"/>
  <c r="BM40" i="2"/>
  <c r="AH40" i="2"/>
  <c r="AU40" i="2"/>
  <c r="AT40" i="2"/>
  <c r="AI40" i="2"/>
  <c r="AG40" i="2"/>
  <c r="AF40" i="2"/>
  <c r="AE40" i="2"/>
  <c r="AB40" i="2"/>
  <c r="AA40" i="2"/>
  <c r="Z40" i="2"/>
  <c r="Y40" i="2"/>
  <c r="X40" i="2"/>
  <c r="BN39" i="2"/>
  <c r="BM39" i="2"/>
  <c r="AI39" i="2"/>
  <c r="BL39" i="2"/>
  <c r="AU39" i="2"/>
  <c r="AT39" i="2"/>
  <c r="AG39" i="2"/>
  <c r="AF39" i="2"/>
  <c r="AB39" i="2"/>
  <c r="AA39" i="2"/>
  <c r="Z39" i="2"/>
  <c r="Y39" i="2"/>
  <c r="X39" i="2"/>
  <c r="BN38" i="2"/>
  <c r="BM38" i="2"/>
  <c r="AI38" i="2"/>
  <c r="BL38" i="2"/>
  <c r="AU38" i="2"/>
  <c r="AT38" i="2"/>
  <c r="AG38" i="2"/>
  <c r="AF38" i="2"/>
  <c r="AB38" i="2"/>
  <c r="AA38" i="2"/>
  <c r="Z38" i="2"/>
  <c r="Y38" i="2"/>
  <c r="X38" i="2"/>
  <c r="BN37" i="2"/>
  <c r="BM37" i="2"/>
  <c r="AI37" i="2"/>
  <c r="AU37" i="2"/>
  <c r="AT37" i="2"/>
  <c r="AG37" i="2"/>
  <c r="AF37" i="2"/>
  <c r="AB37" i="2"/>
  <c r="AA37" i="2"/>
  <c r="Z37" i="2"/>
  <c r="Y37" i="2"/>
  <c r="X37" i="2"/>
  <c r="BN36" i="2"/>
  <c r="BM36" i="2"/>
  <c r="AI36" i="2"/>
  <c r="BL36" i="2"/>
  <c r="AU36" i="2"/>
  <c r="AT36" i="2"/>
  <c r="AG36" i="2"/>
  <c r="AF36" i="2"/>
  <c r="AB36" i="2"/>
  <c r="AA36" i="2"/>
  <c r="Z36" i="2"/>
  <c r="Y36" i="2"/>
  <c r="X36" i="2"/>
  <c r="BN35" i="2"/>
  <c r="BM35" i="2"/>
  <c r="AI35" i="2"/>
  <c r="BL35" i="2"/>
  <c r="AU35" i="2"/>
  <c r="AT35" i="2"/>
  <c r="AG35" i="2"/>
  <c r="AF35" i="2"/>
  <c r="AB35" i="2"/>
  <c r="AA35" i="2"/>
  <c r="Z35" i="2"/>
  <c r="Y35" i="2"/>
  <c r="AC35" i="2" s="1"/>
  <c r="X35" i="2"/>
  <c r="BN34" i="2"/>
  <c r="BM34" i="2"/>
  <c r="AI34" i="2"/>
  <c r="AH34" i="2"/>
  <c r="AS34" i="2" s="1"/>
  <c r="AG34" i="2"/>
  <c r="AU34" i="2"/>
  <c r="AT34" i="2"/>
  <c r="AF34" i="2"/>
  <c r="AB34" i="2"/>
  <c r="AA34" i="2"/>
  <c r="Z34" i="2"/>
  <c r="Y34" i="2"/>
  <c r="X34" i="2"/>
  <c r="V34" i="2"/>
  <c r="BN33" i="2"/>
  <c r="BM33" i="2"/>
  <c r="AI33" i="2"/>
  <c r="AG33" i="2"/>
  <c r="AF33" i="2"/>
  <c r="BK33" i="2"/>
  <c r="AU33" i="2"/>
  <c r="AT33" i="2"/>
  <c r="AH33" i="2"/>
  <c r="AE33" i="2"/>
  <c r="AB33" i="2"/>
  <c r="AA33" i="2"/>
  <c r="Z33" i="2"/>
  <c r="Y33" i="2"/>
  <c r="X33" i="2"/>
  <c r="BN32" i="2"/>
  <c r="BM32" i="2"/>
  <c r="AF32" i="2"/>
  <c r="AE32" i="2"/>
  <c r="AU32" i="2"/>
  <c r="AT32" i="2"/>
  <c r="AI32" i="2"/>
  <c r="AH32" i="2"/>
  <c r="AG32" i="2"/>
  <c r="W32" i="2"/>
  <c r="V32" i="2"/>
  <c r="U32" i="2"/>
  <c r="T32" i="2"/>
  <c r="S32" i="2"/>
  <c r="R32" i="2"/>
  <c r="AA32" i="2" s="1"/>
  <c r="Q32" i="2"/>
  <c r="Z32" i="2" s="1"/>
  <c r="P32" i="2"/>
  <c r="O32" i="2"/>
  <c r="N32" i="2"/>
  <c r="M32" i="2"/>
  <c r="L32" i="2"/>
  <c r="Y32" i="2" s="1"/>
  <c r="BM31" i="2"/>
  <c r="BN31" i="2"/>
  <c r="AI31" i="2"/>
  <c r="AF31" i="2"/>
  <c r="BK31" i="2"/>
  <c r="AU31" i="2"/>
  <c r="AT31" i="2"/>
  <c r="AG31" i="2"/>
  <c r="AE31" i="2"/>
  <c r="AB31" i="2"/>
  <c r="AA31" i="2"/>
  <c r="Z31" i="2"/>
  <c r="Y31" i="2"/>
  <c r="X31" i="2"/>
  <c r="BN30" i="2"/>
  <c r="AG30" i="2"/>
  <c r="AF30" i="2"/>
  <c r="AE30" i="2"/>
  <c r="AU30" i="2"/>
  <c r="AT30" i="2"/>
  <c r="AH30" i="2"/>
  <c r="Z30" i="2"/>
  <c r="Y30" i="2"/>
  <c r="W30" i="2"/>
  <c r="V30" i="2"/>
  <c r="V70" i="2" s="1"/>
  <c r="U30" i="2"/>
  <c r="U70" i="2" s="1"/>
  <c r="T30" i="2"/>
  <c r="T70" i="2" s="1"/>
  <c r="S30" i="2"/>
  <c r="S70" i="2" s="1"/>
  <c r="R30" i="2"/>
  <c r="AA30" i="2" s="1"/>
  <c r="Q30" i="2"/>
  <c r="P30" i="2"/>
  <c r="P70" i="2" s="1"/>
  <c r="O30" i="2"/>
  <c r="N30" i="2"/>
  <c r="M30" i="2"/>
  <c r="L30" i="2"/>
  <c r="X30" i="2" s="1"/>
  <c r="BK29" i="2"/>
  <c r="BN29" i="2"/>
  <c r="BM29" i="2"/>
  <c r="BL29" i="2"/>
  <c r="AF29" i="2"/>
  <c r="BJ29" i="2"/>
  <c r="AU29" i="2"/>
  <c r="AT29" i="2"/>
  <c r="AI29" i="2"/>
  <c r="AG29" i="2"/>
  <c r="AE29" i="2"/>
  <c r="AB29" i="2"/>
  <c r="AA29" i="2"/>
  <c r="Z29" i="2"/>
  <c r="Y29" i="2"/>
  <c r="X29" i="2"/>
  <c r="BN28" i="2"/>
  <c r="BM28" i="2"/>
  <c r="AI28" i="2"/>
  <c r="AE28" i="2"/>
  <c r="AU28" i="2"/>
  <c r="AT28" i="2"/>
  <c r="AH28" i="2"/>
  <c r="AG28" i="2"/>
  <c r="AF28" i="2"/>
  <c r="AB28" i="2"/>
  <c r="AA28" i="2"/>
  <c r="Z28" i="2"/>
  <c r="Y28" i="2"/>
  <c r="X28" i="2"/>
  <c r="BN27" i="2"/>
  <c r="BL27" i="2"/>
  <c r="AG27" i="2"/>
  <c r="AF27" i="2"/>
  <c r="AE27" i="2"/>
  <c r="AU27" i="2"/>
  <c r="AT27" i="2"/>
  <c r="AH27" i="2"/>
  <c r="AB27" i="2"/>
  <c r="AA27" i="2"/>
  <c r="Z27" i="2"/>
  <c r="Y27" i="2"/>
  <c r="X27" i="2"/>
  <c r="BN26" i="2"/>
  <c r="BM26" i="2"/>
  <c r="AI26" i="2"/>
  <c r="AF26" i="2"/>
  <c r="AE26" i="2"/>
  <c r="AU26" i="2"/>
  <c r="AT26" i="2"/>
  <c r="AH26" i="2"/>
  <c r="AG26" i="2"/>
  <c r="AB26" i="2"/>
  <c r="AA26" i="2"/>
  <c r="Z26" i="2"/>
  <c r="Y26" i="2"/>
  <c r="X26" i="2"/>
  <c r="BN25" i="2"/>
  <c r="BM25" i="2"/>
  <c r="BL25" i="2"/>
  <c r="AG25" i="2"/>
  <c r="AF25" i="2"/>
  <c r="AE25" i="2"/>
  <c r="AU25" i="2"/>
  <c r="AT25" i="2"/>
  <c r="AI25" i="2"/>
  <c r="AH25" i="2"/>
  <c r="AB25" i="2"/>
  <c r="AA25" i="2"/>
  <c r="Z25" i="2"/>
  <c r="Y25" i="2"/>
  <c r="X25" i="2"/>
  <c r="BN24" i="2"/>
  <c r="BL24" i="2"/>
  <c r="BK24" i="2"/>
  <c r="AT24" i="2"/>
  <c r="AP24" i="2"/>
  <c r="AP70" i="2" s="1"/>
  <c r="AI24" i="2"/>
  <c r="AH24" i="2"/>
  <c r="AG24" i="2"/>
  <c r="AF24" i="2"/>
  <c r="AE24" i="2"/>
  <c r="AR24" i="2" s="1"/>
  <c r="AB24" i="2"/>
  <c r="AA24" i="2"/>
  <c r="Z24" i="2"/>
  <c r="Y24" i="2"/>
  <c r="X24" i="2"/>
  <c r="BL23" i="2"/>
  <c r="BN23" i="2"/>
  <c r="BM23" i="2"/>
  <c r="AI23" i="2"/>
  <c r="AG23" i="2"/>
  <c r="BK23" i="2"/>
  <c r="AU23" i="2"/>
  <c r="AT23" i="2"/>
  <c r="AH23" i="2"/>
  <c r="AF23" i="2"/>
  <c r="AE23" i="2"/>
  <c r="AB23" i="2"/>
  <c r="AA23" i="2"/>
  <c r="Z23" i="2"/>
  <c r="Y23" i="2"/>
  <c r="X23" i="2"/>
  <c r="BN22" i="2"/>
  <c r="BM22" i="2"/>
  <c r="AI22" i="2"/>
  <c r="BL22" i="2"/>
  <c r="AF22" i="2"/>
  <c r="BK22" i="2"/>
  <c r="AU22" i="2"/>
  <c r="AT22" i="2"/>
  <c r="AH22" i="2"/>
  <c r="AG22" i="2"/>
  <c r="AB22" i="2"/>
  <c r="AA22" i="2"/>
  <c r="Z22" i="2"/>
  <c r="Y22" i="2"/>
  <c r="X22" i="2"/>
  <c r="BN21" i="2"/>
  <c r="BM21" i="2"/>
  <c r="BL21" i="2"/>
  <c r="AG21" i="2"/>
  <c r="AF21" i="2"/>
  <c r="AU21" i="2"/>
  <c r="AT21" i="2"/>
  <c r="AI21" i="2"/>
  <c r="AH21" i="2"/>
  <c r="AB21" i="2"/>
  <c r="AA21" i="2"/>
  <c r="Z21" i="2"/>
  <c r="Y21" i="2"/>
  <c r="X21" i="2"/>
  <c r="BL20" i="2"/>
  <c r="BN20" i="2"/>
  <c r="BM20" i="2"/>
  <c r="AI20" i="2"/>
  <c r="AG20" i="2"/>
  <c r="BK20" i="2"/>
  <c r="BJ20" i="2"/>
  <c r="AU20" i="2"/>
  <c r="AT20" i="2"/>
  <c r="AH20" i="2"/>
  <c r="AF20" i="2"/>
  <c r="AE20" i="2"/>
  <c r="AB20" i="2"/>
  <c r="AA20" i="2"/>
  <c r="Z20" i="2"/>
  <c r="Y20" i="2"/>
  <c r="X20" i="2"/>
  <c r="BN19" i="2"/>
  <c r="BM19" i="2"/>
  <c r="AI19" i="2"/>
  <c r="BL19" i="2"/>
  <c r="AF19" i="2"/>
  <c r="BK19" i="2"/>
  <c r="AU19" i="2"/>
  <c r="AT19" i="2"/>
  <c r="AH19" i="2"/>
  <c r="AG19" i="2"/>
  <c r="AB19" i="2"/>
  <c r="AA19" i="2"/>
  <c r="Z19" i="2"/>
  <c r="Y19" i="2"/>
  <c r="X19" i="2"/>
  <c r="BN18" i="2"/>
  <c r="BM18" i="2"/>
  <c r="BL18" i="2"/>
  <c r="AG18" i="2"/>
  <c r="AF18" i="2"/>
  <c r="BK18" i="2"/>
  <c r="AU18" i="2"/>
  <c r="AT18" i="2"/>
  <c r="AI18" i="2"/>
  <c r="AH18" i="2"/>
  <c r="AE18" i="2"/>
  <c r="AB18" i="2"/>
  <c r="AA18" i="2"/>
  <c r="Z18" i="2"/>
  <c r="Y18" i="2"/>
  <c r="X18" i="2"/>
  <c r="BL17" i="2"/>
  <c r="BN17" i="2"/>
  <c r="BM17" i="2"/>
  <c r="AI17" i="2"/>
  <c r="AG17" i="2"/>
  <c r="AU17" i="2"/>
  <c r="AT17" i="2"/>
  <c r="AH17" i="2"/>
  <c r="AF17" i="2"/>
  <c r="AE17" i="2"/>
  <c r="AB17" i="2"/>
  <c r="AA17" i="2"/>
  <c r="Z17" i="2"/>
  <c r="Y17" i="2"/>
  <c r="W17" i="2"/>
  <c r="W70" i="2" s="1"/>
  <c r="R17" i="2"/>
  <c r="R70" i="2" s="1"/>
  <c r="BL16" i="2"/>
  <c r="BN16" i="2"/>
  <c r="BM16" i="2"/>
  <c r="AH16" i="2"/>
  <c r="AG16" i="2"/>
  <c r="AU16" i="2"/>
  <c r="AT16" i="2"/>
  <c r="AI16" i="2"/>
  <c r="AF16" i="2"/>
  <c r="AB16" i="2"/>
  <c r="AA16" i="2"/>
  <c r="Z16" i="2"/>
  <c r="Y16" i="2"/>
  <c r="X16" i="2"/>
  <c r="BM15" i="2"/>
  <c r="BL15" i="2"/>
  <c r="BN15" i="2"/>
  <c r="AI15" i="2"/>
  <c r="AH15" i="2"/>
  <c r="AG15" i="2"/>
  <c r="BK15" i="2"/>
  <c r="BJ15" i="2"/>
  <c r="AU15" i="2"/>
  <c r="AT15" i="2"/>
  <c r="AF15" i="2"/>
  <c r="AE15" i="2"/>
  <c r="AB15" i="2"/>
  <c r="AA15" i="2"/>
  <c r="Z15" i="2"/>
  <c r="Y15" i="2"/>
  <c r="X15" i="2"/>
  <c r="BN14" i="2"/>
  <c r="BM14" i="2"/>
  <c r="BL14" i="2"/>
  <c r="BK14" i="2"/>
  <c r="AU14" i="2"/>
  <c r="AT14" i="2"/>
  <c r="AI14" i="2"/>
  <c r="AH14" i="2"/>
  <c r="AG14" i="2"/>
  <c r="AF14" i="2"/>
  <c r="AB14" i="2"/>
  <c r="AA14" i="2"/>
  <c r="Z14" i="2"/>
  <c r="Y14" i="2"/>
  <c r="X14" i="2"/>
  <c r="BL13" i="2"/>
  <c r="AH13" i="2"/>
  <c r="AG13" i="2"/>
  <c r="BJ13" i="2"/>
  <c r="AU13" i="2"/>
  <c r="AT13" i="2"/>
  <c r="AI13" i="2"/>
  <c r="AF13" i="2"/>
  <c r="AE13" i="2"/>
  <c r="AB13" i="2"/>
  <c r="AA13" i="2"/>
  <c r="Z13" i="2"/>
  <c r="Y13" i="2"/>
  <c r="X13" i="2"/>
  <c r="BN12" i="2"/>
  <c r="BM12" i="2"/>
  <c r="AI12" i="2"/>
  <c r="AH12" i="2"/>
  <c r="AG12" i="2"/>
  <c r="AU12" i="2"/>
  <c r="AT12" i="2"/>
  <c r="AF12" i="2"/>
  <c r="AE12" i="2"/>
  <c r="AB12" i="2"/>
  <c r="AA12" i="2"/>
  <c r="Z12" i="2"/>
  <c r="Y12" i="2"/>
  <c r="X12" i="2"/>
  <c r="BN11" i="2"/>
  <c r="BM11" i="2"/>
  <c r="AI11" i="2"/>
  <c r="BL11" i="2"/>
  <c r="AU11" i="2"/>
  <c r="AT11" i="2"/>
  <c r="AH11" i="2"/>
  <c r="AG11" i="2"/>
  <c r="AF11" i="2"/>
  <c r="AB11" i="2"/>
  <c r="AA11" i="2"/>
  <c r="Z11" i="2"/>
  <c r="Y11" i="2"/>
  <c r="X11" i="2"/>
  <c r="BN10" i="2"/>
  <c r="BM10" i="2"/>
  <c r="AI10" i="2"/>
  <c r="AH10" i="2"/>
  <c r="AF10" i="2"/>
  <c r="AE10" i="2"/>
  <c r="AU10" i="2"/>
  <c r="AT10" i="2"/>
  <c r="AG10" i="2"/>
  <c r="AB10" i="2"/>
  <c r="AA10" i="2"/>
  <c r="Z10" i="2"/>
  <c r="Y10" i="2"/>
  <c r="X10" i="2"/>
  <c r="BM9" i="2"/>
  <c r="BN9" i="2"/>
  <c r="AI9" i="2"/>
  <c r="AH9" i="2"/>
  <c r="BK9" i="2"/>
  <c r="AU9" i="2"/>
  <c r="AT9" i="2"/>
  <c r="AG9" i="2"/>
  <c r="AF9" i="2"/>
  <c r="AB9" i="2"/>
  <c r="AA9" i="2"/>
  <c r="Z9" i="2"/>
  <c r="Y9" i="2"/>
  <c r="X9" i="2"/>
  <c r="BR8" i="2"/>
  <c r="BV8" i="2" s="1"/>
  <c r="BN8" i="2"/>
  <c r="AF8" i="2"/>
  <c r="AE8" i="2"/>
  <c r="AU8" i="2"/>
  <c r="AT8" i="2"/>
  <c r="AI8" i="2"/>
  <c r="AH8" i="2"/>
  <c r="AG8" i="2"/>
  <c r="AB8" i="2"/>
  <c r="AA8" i="2"/>
  <c r="Z8" i="2"/>
  <c r="Y8" i="2"/>
  <c r="X8" i="2"/>
  <c r="BN7" i="2"/>
  <c r="BL7" i="2"/>
  <c r="BM7" i="2"/>
  <c r="BE2" i="2"/>
  <c r="AI7" i="2"/>
  <c r="AH7" i="2"/>
  <c r="AZ2" i="2"/>
  <c r="AY2" i="2"/>
  <c r="BJ7" i="2"/>
  <c r="AU7" i="2"/>
  <c r="AT7" i="2"/>
  <c r="AE7" i="2"/>
  <c r="AB7" i="2"/>
  <c r="AA7" i="2"/>
  <c r="Z7" i="2"/>
  <c r="Y7" i="2"/>
  <c r="X7" i="2"/>
  <c r="BU6" i="2"/>
  <c r="BN6" i="2"/>
  <c r="BM6" i="2"/>
  <c r="BC2" i="2"/>
  <c r="AI6" i="2"/>
  <c r="BL6" i="2"/>
  <c r="AU6" i="2"/>
  <c r="AT6" i="2"/>
  <c r="AG6" i="2"/>
  <c r="AF6" i="2"/>
  <c r="AB6" i="2"/>
  <c r="AA6" i="2"/>
  <c r="Z6" i="2"/>
  <c r="X6" i="2"/>
  <c r="O6" i="2"/>
  <c r="O70" i="2" s="1"/>
  <c r="N6" i="2"/>
  <c r="M6" i="2"/>
  <c r="L6" i="2"/>
  <c r="L70" i="2" s="1"/>
  <c r="BM5" i="2"/>
  <c r="BI70" i="2"/>
  <c r="BH70" i="2"/>
  <c r="BG70" i="2"/>
  <c r="AH5" i="2"/>
  <c r="AU5" i="2"/>
  <c r="AT5" i="2"/>
  <c r="AG5" i="2"/>
  <c r="AF5" i="2"/>
  <c r="AB5" i="2"/>
  <c r="AA5" i="2"/>
  <c r="Z5" i="2"/>
  <c r="Y5" i="2"/>
  <c r="X5" i="2"/>
  <c r="BU4" i="2"/>
  <c r="BQ4" i="2"/>
  <c r="BU12" i="2"/>
  <c r="BU2" i="2"/>
  <c r="BF2" i="2"/>
  <c r="AX2" i="2"/>
  <c r="AP2" i="2"/>
  <c r="AO2" i="2"/>
  <c r="AN2" i="2"/>
  <c r="AM2" i="2"/>
  <c r="AL2" i="2"/>
  <c r="AK2" i="2"/>
  <c r="AJ2" i="2"/>
  <c r="W2" i="2"/>
  <c r="V2" i="2"/>
  <c r="U2" i="2"/>
  <c r="T2" i="2"/>
  <c r="S2" i="2"/>
  <c r="R2" i="2"/>
  <c r="Q2" i="2"/>
  <c r="P2" i="2"/>
  <c r="O2" i="2"/>
  <c r="L2" i="2"/>
  <c r="AR55" i="2" l="1"/>
  <c r="AQ46" i="2"/>
  <c r="AC29" i="2"/>
  <c r="AC42" i="2"/>
  <c r="AC17" i="2"/>
  <c r="AC21" i="2"/>
  <c r="AS65" i="2"/>
  <c r="AC10" i="2"/>
  <c r="AC36" i="2"/>
  <c r="AV46" i="2"/>
  <c r="AC11" i="2"/>
  <c r="AS14" i="2"/>
  <c r="AC53" i="2"/>
  <c r="BO62" i="2"/>
  <c r="AS63" i="2"/>
  <c r="BO65" i="2"/>
  <c r="AC28" i="2"/>
  <c r="AS67" i="2"/>
  <c r="AC20" i="2"/>
  <c r="AC48" i="2"/>
  <c r="AC54" i="2"/>
  <c r="AC62" i="2"/>
  <c r="AC65" i="2"/>
  <c r="AC63" i="2"/>
  <c r="AS10" i="2"/>
  <c r="AS69" i="2"/>
  <c r="AR13" i="2"/>
  <c r="AS15" i="2"/>
  <c r="AS41" i="2"/>
  <c r="AC18" i="2"/>
  <c r="AS42" i="2"/>
  <c r="AC7" i="2"/>
  <c r="AQ18" i="2"/>
  <c r="BY18" i="2" s="1"/>
  <c r="BO20" i="2"/>
  <c r="AS23" i="2"/>
  <c r="AS25" i="2"/>
  <c r="AC38" i="2"/>
  <c r="AR49" i="2"/>
  <c r="AR59" i="2"/>
  <c r="AR63" i="2"/>
  <c r="AV63" i="2" s="1"/>
  <c r="AC64" i="2"/>
  <c r="AC69" i="2"/>
  <c r="AC22" i="2"/>
  <c r="AC23" i="2"/>
  <c r="BO54" i="2"/>
  <c r="AR68" i="2"/>
  <c r="AV68" i="2" s="1"/>
  <c r="AS13" i="2"/>
  <c r="AS17" i="2"/>
  <c r="AC37" i="2"/>
  <c r="AC50" i="2"/>
  <c r="AR58" i="2"/>
  <c r="AS68" i="2"/>
  <c r="AS52" i="2"/>
  <c r="AS58" i="2"/>
  <c r="AA2" i="2"/>
  <c r="AC25" i="2"/>
  <c r="AS12" i="2"/>
  <c r="AC24" i="2"/>
  <c r="AS64" i="2"/>
  <c r="AC40" i="2"/>
  <c r="AS43" i="2"/>
  <c r="AC60" i="2"/>
  <c r="AR61" i="2"/>
  <c r="AA70" i="2"/>
  <c r="AC19" i="2"/>
  <c r="AT70" i="2"/>
  <c r="AC31" i="2"/>
  <c r="AR27" i="2"/>
  <c r="AS32" i="2"/>
  <c r="AC41" i="2"/>
  <c r="AR44" i="2"/>
  <c r="AV44" i="2" s="1"/>
  <c r="AC47" i="2"/>
  <c r="AR52" i="2"/>
  <c r="AC61" i="2"/>
  <c r="AS61" i="2"/>
  <c r="AS62" i="2"/>
  <c r="AS18" i="2"/>
  <c r="AS49" i="2"/>
  <c r="AV49" i="2" s="1"/>
  <c r="AC16" i="2"/>
  <c r="AS21" i="2"/>
  <c r="AR40" i="2"/>
  <c r="AQ44" i="2"/>
  <c r="BY44" i="2" s="1"/>
  <c r="AS20" i="2"/>
  <c r="AC51" i="2"/>
  <c r="AC57" i="2"/>
  <c r="AC34" i="2"/>
  <c r="AC8" i="2"/>
  <c r="AC13" i="2"/>
  <c r="AS24" i="2"/>
  <c r="AC26" i="2"/>
  <c r="AC43" i="2"/>
  <c r="AC58" i="2"/>
  <c r="AQ61" i="2"/>
  <c r="BY61" i="2" s="1"/>
  <c r="AR56" i="2"/>
  <c r="AS7" i="2"/>
  <c r="AS8" i="2"/>
  <c r="AC15" i="2"/>
  <c r="AR23" i="2"/>
  <c r="AC27" i="2"/>
  <c r="AC49" i="2"/>
  <c r="AS50" i="2"/>
  <c r="AR20" i="2"/>
  <c r="AS40" i="2"/>
  <c r="AR43" i="2"/>
  <c r="AS51" i="2"/>
  <c r="AC52" i="2"/>
  <c r="AC55" i="2"/>
  <c r="AS55" i="2"/>
  <c r="AC14" i="2"/>
  <c r="AS16" i="2"/>
  <c r="AC33" i="2"/>
  <c r="AC39" i="2"/>
  <c r="BO47" i="2"/>
  <c r="BO49" i="2"/>
  <c r="AS54" i="2"/>
  <c r="AQ58" i="2"/>
  <c r="BY58" i="2" s="1"/>
  <c r="BO29" i="2"/>
  <c r="BO23" i="2"/>
  <c r="AR8" i="2"/>
  <c r="AQ8" i="2"/>
  <c r="BY8" i="2" s="1"/>
  <c r="AQ10" i="2"/>
  <c r="BY10" i="2" s="1"/>
  <c r="AR10" i="2"/>
  <c r="BO14" i="2"/>
  <c r="AS9" i="2"/>
  <c r="BK7" i="2"/>
  <c r="BO7" i="2" s="1"/>
  <c r="BG2" i="2"/>
  <c r="AS19" i="2"/>
  <c r="BK13" i="2"/>
  <c r="BQ14" i="2"/>
  <c r="BK16" i="2"/>
  <c r="BO16" i="2" s="1"/>
  <c r="AE16" i="2"/>
  <c r="BJ16" i="2"/>
  <c r="AS26" i="2"/>
  <c r="BO43" i="2"/>
  <c r="BA2" i="2"/>
  <c r="Z70" i="2"/>
  <c r="Z2" i="2"/>
  <c r="BB70" i="2"/>
  <c r="AS11" i="2"/>
  <c r="BU17" i="2"/>
  <c r="BH2" i="2"/>
  <c r="AQ15" i="2"/>
  <c r="BY15" i="2" s="1"/>
  <c r="BI2" i="2"/>
  <c r="AI5" i="2"/>
  <c r="AS5" i="2" s="1"/>
  <c r="BU5" i="2"/>
  <c r="AT2" i="2"/>
  <c r="BE70" i="2"/>
  <c r="BK6" i="2"/>
  <c r="BO6" i="2" s="1"/>
  <c r="AE6" i="2"/>
  <c r="BJ6" i="2"/>
  <c r="BJ12" i="2"/>
  <c r="BL12" i="2"/>
  <c r="AR15" i="2"/>
  <c r="AV15" i="2" s="1"/>
  <c r="BO18" i="2"/>
  <c r="BJ18" i="2"/>
  <c r="BR5" i="2"/>
  <c r="BC70" i="2"/>
  <c r="Y6" i="2"/>
  <c r="AC6" i="2" s="1"/>
  <c r="BM8" i="2"/>
  <c r="BD2" i="2"/>
  <c r="AQ32" i="2"/>
  <c r="AR32" i="2"/>
  <c r="BF70" i="2"/>
  <c r="AC12" i="2"/>
  <c r="BK12" i="2"/>
  <c r="BQ13" i="2"/>
  <c r="BQ16" i="2"/>
  <c r="AR17" i="2"/>
  <c r="AV17" i="2" s="1"/>
  <c r="AQ17" i="2"/>
  <c r="BO19" i="2"/>
  <c r="AS28" i="2"/>
  <c r="BJ10" i="2"/>
  <c r="BR12" i="2"/>
  <c r="BV12" i="2" s="1"/>
  <c r="BW12" i="2" s="1"/>
  <c r="BR13" i="2"/>
  <c r="BV13" i="2" s="1"/>
  <c r="BR16" i="2"/>
  <c r="BV16" i="2" s="1"/>
  <c r="AR25" i="2"/>
  <c r="AV25" i="2" s="1"/>
  <c r="AQ25" i="2"/>
  <c r="BY25" i="2" s="1"/>
  <c r="AR26" i="2"/>
  <c r="AV26" i="2" s="1"/>
  <c r="AQ26" i="2"/>
  <c r="BY26" i="2" s="1"/>
  <c r="BK10" i="2"/>
  <c r="BK11" i="2"/>
  <c r="BO11" i="2" s="1"/>
  <c r="AE11" i="2"/>
  <c r="BJ11" i="2"/>
  <c r="AS22" i="2"/>
  <c r="AR30" i="2"/>
  <c r="AR42" i="2"/>
  <c r="AQ42" i="2"/>
  <c r="BY42" i="2" s="1"/>
  <c r="BJ8" i="2"/>
  <c r="AC9" i="2"/>
  <c r="BL10" i="2"/>
  <c r="BM13" i="2"/>
  <c r="AR28" i="2"/>
  <c r="AQ28" i="2"/>
  <c r="BY28" i="2" s="1"/>
  <c r="Y2" i="2"/>
  <c r="AX70" i="2"/>
  <c r="BK5" i="2"/>
  <c r="AE5" i="2"/>
  <c r="BJ5" i="2"/>
  <c r="BK8" i="2"/>
  <c r="AQ13" i="2"/>
  <c r="BY13" i="2" s="1"/>
  <c r="BO15" i="2"/>
  <c r="BK21" i="2"/>
  <c r="BO21" i="2" s="1"/>
  <c r="AE21" i="2"/>
  <c r="BJ21" i="2"/>
  <c r="BB2" i="2"/>
  <c r="AH6" i="2"/>
  <c r="AS6" i="2" s="1"/>
  <c r="BU69" i="2"/>
  <c r="BU63" i="2"/>
  <c r="BQ59" i="2"/>
  <c r="BQ56" i="2"/>
  <c r="BU60" i="2"/>
  <c r="BU57" i="2"/>
  <c r="BQ53" i="2"/>
  <c r="BU40" i="2"/>
  <c r="BQ39" i="2"/>
  <c r="BQ36" i="2"/>
  <c r="BR69" i="2"/>
  <c r="BV69" i="2" s="1"/>
  <c r="BR63" i="2"/>
  <c r="BV63" i="2" s="1"/>
  <c r="BU54" i="2"/>
  <c r="BR50" i="2"/>
  <c r="BV50" i="2" s="1"/>
  <c r="BU47" i="2"/>
  <c r="BR43" i="2"/>
  <c r="BV43" i="2" s="1"/>
  <c r="BU37" i="2"/>
  <c r="BU34" i="2"/>
  <c r="BQ33" i="2"/>
  <c r="BQ69" i="2"/>
  <c r="BQ63" i="2"/>
  <c r="BR60" i="2"/>
  <c r="BV60" i="2" s="1"/>
  <c r="BR57" i="2"/>
  <c r="BV57" i="2" s="1"/>
  <c r="BQ50" i="2"/>
  <c r="BU64" i="2"/>
  <c r="BQ60" i="2"/>
  <c r="BQ57" i="2"/>
  <c r="BR54" i="2"/>
  <c r="BV54" i="2" s="1"/>
  <c r="BU51" i="2"/>
  <c r="BU48" i="2"/>
  <c r="BR47" i="2"/>
  <c r="BV47" i="2" s="1"/>
  <c r="BU44" i="2"/>
  <c r="BU61" i="2"/>
  <c r="BU58" i="2"/>
  <c r="BU55" i="2"/>
  <c r="BQ54" i="2"/>
  <c r="BQ47" i="2"/>
  <c r="BQ37" i="2"/>
  <c r="BQ34" i="2"/>
  <c r="BR31" i="2"/>
  <c r="BV31" i="2" s="1"/>
  <c r="BR28" i="2"/>
  <c r="BV28" i="2" s="1"/>
  <c r="BR25" i="2"/>
  <c r="BV25" i="2" s="1"/>
  <c r="BR64" i="2"/>
  <c r="BV64" i="2" s="1"/>
  <c r="BR51" i="2"/>
  <c r="BV51" i="2" s="1"/>
  <c r="BR48" i="2"/>
  <c r="BV48" i="2" s="1"/>
  <c r="BR44" i="2"/>
  <c r="BV44" i="2" s="1"/>
  <c r="BR41" i="2"/>
  <c r="BV41" i="2" s="1"/>
  <c r="BU38" i="2"/>
  <c r="BU35" i="2"/>
  <c r="BQ31" i="2"/>
  <c r="BQ28" i="2"/>
  <c r="BU68" i="2"/>
  <c r="BU67" i="2"/>
  <c r="BU66" i="2"/>
  <c r="BU65" i="2"/>
  <c r="BU62" i="2"/>
  <c r="BQ61" i="2"/>
  <c r="BQ58" i="2"/>
  <c r="BQ55" i="2"/>
  <c r="BU49" i="2"/>
  <c r="BU59" i="2"/>
  <c r="BU56" i="2"/>
  <c r="BR52" i="2"/>
  <c r="BV52" i="2" s="1"/>
  <c r="BQ38" i="2"/>
  <c r="BQ35" i="2"/>
  <c r="BR68" i="2"/>
  <c r="BV68" i="2" s="1"/>
  <c r="BR67" i="2"/>
  <c r="BV67" i="2" s="1"/>
  <c r="BR66" i="2"/>
  <c r="BV66" i="2" s="1"/>
  <c r="BR65" i="2"/>
  <c r="BV65" i="2" s="1"/>
  <c r="BR62" i="2"/>
  <c r="BV62" i="2" s="1"/>
  <c r="BQ52" i="2"/>
  <c r="BR49" i="2"/>
  <c r="BV49" i="2" s="1"/>
  <c r="BR42" i="2"/>
  <c r="BV42" i="2" s="1"/>
  <c r="BU39" i="2"/>
  <c r="BU36" i="2"/>
  <c r="BQ32" i="2"/>
  <c r="BQ68" i="2"/>
  <c r="BQ67" i="2"/>
  <c r="BQ66" i="2"/>
  <c r="BQ65" i="2"/>
  <c r="BQ62" i="2"/>
  <c r="BR59" i="2"/>
  <c r="BV59" i="2" s="1"/>
  <c r="BR56" i="2"/>
  <c r="BV56" i="2" s="1"/>
  <c r="BU53" i="2"/>
  <c r="BQ49" i="2"/>
  <c r="BQ42" i="2"/>
  <c r="BU27" i="2"/>
  <c r="BR23" i="2"/>
  <c r="BV23" i="2" s="1"/>
  <c r="BR20" i="2"/>
  <c r="BV20" i="2" s="1"/>
  <c r="BR17" i="2"/>
  <c r="BV17" i="2" s="1"/>
  <c r="BU14" i="2"/>
  <c r="BU11" i="2"/>
  <c r="BQ10" i="2"/>
  <c r="BQ7" i="2"/>
  <c r="BR55" i="2"/>
  <c r="BV55" i="2" s="1"/>
  <c r="BU52" i="2"/>
  <c r="BQ48" i="2"/>
  <c r="BQ44" i="2"/>
  <c r="BU42" i="2"/>
  <c r="BQ23" i="2"/>
  <c r="BQ20" i="2"/>
  <c r="BQ17" i="2"/>
  <c r="BS17" i="2" s="1"/>
  <c r="BU8" i="2"/>
  <c r="BW8" i="2" s="1"/>
  <c r="BR35" i="2"/>
  <c r="BV35" i="2" s="1"/>
  <c r="BR27" i="2"/>
  <c r="BV27" i="2" s="1"/>
  <c r="BU26" i="2"/>
  <c r="BU24" i="2"/>
  <c r="BU21" i="2"/>
  <c r="BU18" i="2"/>
  <c r="BR14" i="2"/>
  <c r="BV14" i="2" s="1"/>
  <c r="BR11" i="2"/>
  <c r="BV11" i="2" s="1"/>
  <c r="BQ64" i="2"/>
  <c r="BR36" i="2"/>
  <c r="BV36" i="2" s="1"/>
  <c r="BR34" i="2"/>
  <c r="BV34" i="2" s="1"/>
  <c r="BU33" i="2"/>
  <c r="BU32" i="2"/>
  <c r="BU31" i="2"/>
  <c r="BQ51" i="2"/>
  <c r="BR37" i="2"/>
  <c r="BV37" i="2" s="1"/>
  <c r="BU30" i="2"/>
  <c r="BU29" i="2"/>
  <c r="BR26" i="2"/>
  <c r="BV26" i="2" s="1"/>
  <c r="BR24" i="2"/>
  <c r="BV24" i="2" s="1"/>
  <c r="BR21" i="2"/>
  <c r="BV21" i="2" s="1"/>
  <c r="BR18" i="2"/>
  <c r="BV18" i="2" s="1"/>
  <c r="BU15" i="2"/>
  <c r="BR58" i="2"/>
  <c r="BV58" i="2" s="1"/>
  <c r="BU43" i="2"/>
  <c r="BR38" i="2"/>
  <c r="BV38" i="2" s="1"/>
  <c r="BR33" i="2"/>
  <c r="BV33" i="2" s="1"/>
  <c r="BR32" i="2"/>
  <c r="BV32" i="2" s="1"/>
  <c r="BQ26" i="2"/>
  <c r="BQ24" i="2"/>
  <c r="BQ21" i="2"/>
  <c r="BQ18" i="2"/>
  <c r="BQ43" i="2"/>
  <c r="BR40" i="2"/>
  <c r="BV40" i="2" s="1"/>
  <c r="BR39" i="2"/>
  <c r="BV39" i="2" s="1"/>
  <c r="BR30" i="2"/>
  <c r="BV30" i="2" s="1"/>
  <c r="BR29" i="2"/>
  <c r="BV29" i="2" s="1"/>
  <c r="BU22" i="2"/>
  <c r="BU19" i="2"/>
  <c r="BU50" i="2"/>
  <c r="BQ40" i="2"/>
  <c r="BQ29" i="2"/>
  <c r="BQ15" i="2"/>
  <c r="BQ12" i="2"/>
  <c r="BS12" i="2" s="1"/>
  <c r="BR9" i="2"/>
  <c r="BV9" i="2" s="1"/>
  <c r="BR6" i="2"/>
  <c r="BV6" i="2" s="1"/>
  <c r="BW6" i="2" s="1"/>
  <c r="BR53" i="2"/>
  <c r="BV53" i="2" s="1"/>
  <c r="BU41" i="2"/>
  <c r="BU28" i="2"/>
  <c r="BU25" i="2"/>
  <c r="BR22" i="2"/>
  <c r="BV22" i="2" s="1"/>
  <c r="BR19" i="2"/>
  <c r="BV19" i="2" s="1"/>
  <c r="BU16" i="2"/>
  <c r="BU13" i="2"/>
  <c r="BW13" i="2" s="1"/>
  <c r="BQ9" i="2"/>
  <c r="BQ6" i="2"/>
  <c r="BQ2" i="2"/>
  <c r="BQ41" i="2"/>
  <c r="BQ22" i="2"/>
  <c r="BQ19" i="2"/>
  <c r="BR61" i="2"/>
  <c r="BV61" i="2" s="1"/>
  <c r="BQ25" i="2"/>
  <c r="BU23" i="2"/>
  <c r="BU20" i="2"/>
  <c r="M70" i="2"/>
  <c r="M2" i="2"/>
  <c r="AF7" i="2"/>
  <c r="BR7" i="2"/>
  <c r="BV7" i="2" s="1"/>
  <c r="BR10" i="2"/>
  <c r="BV10" i="2" s="1"/>
  <c r="AQ12" i="2"/>
  <c r="BY12" i="2" s="1"/>
  <c r="BR15" i="2"/>
  <c r="BV15" i="2" s="1"/>
  <c r="AR18" i="2"/>
  <c r="BO22" i="2"/>
  <c r="AQ59" i="2"/>
  <c r="AS59" i="2"/>
  <c r="AV59" i="2" s="1"/>
  <c r="AC5" i="2"/>
  <c r="BN5" i="2"/>
  <c r="N70" i="2"/>
  <c r="N2" i="2"/>
  <c r="AG7" i="2"/>
  <c r="AG2" i="2" s="1"/>
  <c r="BL8" i="2"/>
  <c r="BL9" i="2"/>
  <c r="BO9" i="2" s="1"/>
  <c r="BQ11" i="2"/>
  <c r="BN13" i="2"/>
  <c r="BJ17" i="2"/>
  <c r="BL28" i="2"/>
  <c r="AR29" i="2"/>
  <c r="AS33" i="2"/>
  <c r="AR51" i="2"/>
  <c r="AQ51" i="2"/>
  <c r="BY51" i="2" s="1"/>
  <c r="BA70" i="2"/>
  <c r="BL5" i="2"/>
  <c r="BU7" i="2"/>
  <c r="BQ8" i="2"/>
  <c r="BS8" i="2" s="1"/>
  <c r="BU9" i="2"/>
  <c r="BU10" i="2"/>
  <c r="AR12" i="2"/>
  <c r="BK17" i="2"/>
  <c r="BO17" i="2" s="1"/>
  <c r="BJ23" i="2"/>
  <c r="BY40" i="2"/>
  <c r="BK41" i="2"/>
  <c r="BO41" i="2" s="1"/>
  <c r="AF41" i="2"/>
  <c r="AQ41" i="2" s="1"/>
  <c r="BY41" i="2" s="1"/>
  <c r="BJ24" i="2"/>
  <c r="BJ26" i="2"/>
  <c r="BJ30" i="2"/>
  <c r="X32" i="2"/>
  <c r="BJ32" i="2"/>
  <c r="BJ56" i="2"/>
  <c r="AH60" i="2"/>
  <c r="AS60" i="2" s="1"/>
  <c r="BL60" i="2"/>
  <c r="BO60" i="2" s="1"/>
  <c r="BJ14" i="2"/>
  <c r="BK26" i="2"/>
  <c r="BK30" i="2"/>
  <c r="BJ31" i="2"/>
  <c r="BK32" i="2"/>
  <c r="BJ33" i="2"/>
  <c r="BK39" i="2"/>
  <c r="BO39" i="2" s="1"/>
  <c r="AE39" i="2"/>
  <c r="BJ39" i="2"/>
  <c r="BJ40" i="2"/>
  <c r="BL40" i="2"/>
  <c r="BJ43" i="2"/>
  <c r="BK53" i="2"/>
  <c r="BO53" i="2" s="1"/>
  <c r="AE53" i="2"/>
  <c r="BJ53" i="2"/>
  <c r="AC56" i="2"/>
  <c r="BN67" i="2"/>
  <c r="BO67" i="2" s="1"/>
  <c r="BD70" i="2"/>
  <c r="AE14" i="2"/>
  <c r="AB30" i="2"/>
  <c r="AB2" i="2" s="1"/>
  <c r="BK38" i="2"/>
  <c r="BO38" i="2" s="1"/>
  <c r="AE38" i="2"/>
  <c r="BJ38" i="2"/>
  <c r="BK40" i="2"/>
  <c r="BJ50" i="2"/>
  <c r="BJ57" i="2"/>
  <c r="BL26" i="2"/>
  <c r="AH29" i="2"/>
  <c r="AS29" i="2" s="1"/>
  <c r="Q70" i="2"/>
  <c r="BL32" i="2"/>
  <c r="BK34" i="2"/>
  <c r="AE34" i="2"/>
  <c r="BJ34" i="2"/>
  <c r="BK37" i="2"/>
  <c r="AE37" i="2"/>
  <c r="BJ37" i="2"/>
  <c r="BN42" i="2"/>
  <c r="BO42" i="2" s="1"/>
  <c r="AV45" i="2"/>
  <c r="AS48" i="2"/>
  <c r="BK50" i="2"/>
  <c r="BO50" i="2" s="1"/>
  <c r="AV52" i="2"/>
  <c r="AQ55" i="2"/>
  <c r="BY55" i="2" s="1"/>
  <c r="AQ56" i="2"/>
  <c r="BY56" i="2" s="1"/>
  <c r="AS56" i="2"/>
  <c r="BJ62" i="2"/>
  <c r="AR65" i="2"/>
  <c r="AV65" i="2" s="1"/>
  <c r="BJ27" i="2"/>
  <c r="BL30" i="2"/>
  <c r="BL31" i="2"/>
  <c r="BO31" i="2" s="1"/>
  <c r="BL33" i="2"/>
  <c r="BO33" i="2" s="1"/>
  <c r="BL34" i="2"/>
  <c r="BK36" i="2"/>
  <c r="BO36" i="2" s="1"/>
  <c r="AE36" i="2"/>
  <c r="BJ36" i="2"/>
  <c r="BN44" i="2"/>
  <c r="BO44" i="2" s="1"/>
  <c r="BJ58" i="2"/>
  <c r="BN66" i="2"/>
  <c r="BO66" i="2" s="1"/>
  <c r="BJ69" i="2"/>
  <c r="BK27" i="2"/>
  <c r="AR31" i="2"/>
  <c r="AQ33" i="2"/>
  <c r="BY33" i="2" s="1"/>
  <c r="BK35" i="2"/>
  <c r="BO35" i="2" s="1"/>
  <c r="AE35" i="2"/>
  <c r="BJ35" i="2"/>
  <c r="BJ51" i="2"/>
  <c r="BO51" i="2"/>
  <c r="AV55" i="2"/>
  <c r="AH57" i="2"/>
  <c r="AS57" i="2" s="1"/>
  <c r="BL57" i="2"/>
  <c r="BO57" i="2" s="1"/>
  <c r="BN59" i="2"/>
  <c r="AR60" i="2"/>
  <c r="BM61" i="2"/>
  <c r="BO61" i="2" s="1"/>
  <c r="BK69" i="2"/>
  <c r="BO69" i="2" s="1"/>
  <c r="AQ24" i="2"/>
  <c r="BY24" i="2" s="1"/>
  <c r="BM24" i="2"/>
  <c r="BO24" i="2" s="1"/>
  <c r="BJ25" i="2"/>
  <c r="AI30" i="2"/>
  <c r="BQ30" i="2" s="1"/>
  <c r="BM30" i="2"/>
  <c r="BL37" i="2"/>
  <c r="BJ42" i="2"/>
  <c r="BK63" i="2"/>
  <c r="BO63" i="2" s="1"/>
  <c r="AR67" i="2"/>
  <c r="AV67" i="2" s="1"/>
  <c r="AQ67" i="2"/>
  <c r="BY67" i="2" s="1"/>
  <c r="BJ19" i="2"/>
  <c r="BJ22" i="2"/>
  <c r="BK25" i="2"/>
  <c r="BO25" i="2" s="1"/>
  <c r="BJ28" i="2"/>
  <c r="AH31" i="2"/>
  <c r="AS31" i="2" s="1"/>
  <c r="AH39" i="2"/>
  <c r="AS39" i="2" s="1"/>
  <c r="BJ44" i="2"/>
  <c r="BJ66" i="2"/>
  <c r="BJ9" i="2"/>
  <c r="AE19" i="2"/>
  <c r="AE22" i="2"/>
  <c r="BK28" i="2"/>
  <c r="AR33" i="2"/>
  <c r="AH38" i="2"/>
  <c r="AS38" i="2" s="1"/>
  <c r="AQ40" i="2"/>
  <c r="BJ48" i="2"/>
  <c r="BO48" i="2"/>
  <c r="AR50" i="2"/>
  <c r="AV50" i="2" s="1"/>
  <c r="BJ52" i="2"/>
  <c r="BJ55" i="2"/>
  <c r="BY59" i="2"/>
  <c r="BJ59" i="2"/>
  <c r="BO64" i="2"/>
  <c r="AY70" i="2"/>
  <c r="AE9" i="2"/>
  <c r="AQ20" i="2"/>
  <c r="BY20" i="2" s="1"/>
  <c r="AQ23" i="2"/>
  <c r="BY23" i="2" s="1"/>
  <c r="AB32" i="2"/>
  <c r="AC32" i="2" s="1"/>
  <c r="AH37" i="2"/>
  <c r="AS37" i="2" s="1"/>
  <c r="AQ50" i="2"/>
  <c r="BY50" i="2" s="1"/>
  <c r="AS53" i="2"/>
  <c r="BO55" i="2"/>
  <c r="BN56" i="2"/>
  <c r="AR57" i="2"/>
  <c r="AC59" i="2"/>
  <c r="BJ60" i="2"/>
  <c r="AR62" i="2"/>
  <c r="AR66" i="2"/>
  <c r="AV66" i="2" s="1"/>
  <c r="AQ66" i="2"/>
  <c r="BY66" i="2" s="1"/>
  <c r="BN68" i="2"/>
  <c r="AZ70" i="2"/>
  <c r="X17" i="2"/>
  <c r="X70" i="2" s="1"/>
  <c r="AU24" i="2"/>
  <c r="AU70" i="2" s="1"/>
  <c r="AI27" i="2"/>
  <c r="AS27" i="2" s="1"/>
  <c r="BM27" i="2"/>
  <c r="AH35" i="2"/>
  <c r="AS35" i="2" s="1"/>
  <c r="AH36" i="2"/>
  <c r="AS36" i="2" s="1"/>
  <c r="BN40" i="2"/>
  <c r="BJ41" i="2"/>
  <c r="AQ43" i="2"/>
  <c r="BY43" i="2" s="1"/>
  <c r="AC44" i="2"/>
  <c r="BM58" i="2"/>
  <c r="BO58" i="2" s="1"/>
  <c r="BJ65" i="2"/>
  <c r="AR69" i="2"/>
  <c r="AV69" i="2" s="1"/>
  <c r="BJ47" i="2"/>
  <c r="AQ49" i="2"/>
  <c r="BY49" i="2" s="1"/>
  <c r="BJ54" i="2"/>
  <c r="AQ62" i="2"/>
  <c r="BY62" i="2" s="1"/>
  <c r="AF64" i="2"/>
  <c r="AQ64" i="2" s="1"/>
  <c r="BY64" i="2" s="1"/>
  <c r="AQ65" i="2"/>
  <c r="BY65" i="2" s="1"/>
  <c r="AQ68" i="2"/>
  <c r="BY68" i="2" s="1"/>
  <c r="AE47" i="2"/>
  <c r="AQ52" i="2"/>
  <c r="BY52" i="2" s="1"/>
  <c r="AE54" i="2"/>
  <c r="AK70" i="2"/>
  <c r="BL56" i="2"/>
  <c r="BL59" i="2"/>
  <c r="BK68" i="2"/>
  <c r="BK52" i="2"/>
  <c r="BO52" i="2" s="1"/>
  <c r="AQ63" i="2"/>
  <c r="BY63" i="2" s="1"/>
  <c r="AQ69" i="2"/>
  <c r="BY69" i="2" s="1"/>
  <c r="AE48" i="2"/>
  <c r="BS25" i="2" l="1"/>
  <c r="BW25" i="2"/>
  <c r="AV8" i="2"/>
  <c r="AV13" i="2"/>
  <c r="BS68" i="2"/>
  <c r="AV58" i="2"/>
  <c r="BQ5" i="2"/>
  <c r="BQ3" i="2" s="1"/>
  <c r="AV42" i="2"/>
  <c r="AQ7" i="2"/>
  <c r="BY7" i="2" s="1"/>
  <c r="BW42" i="2"/>
  <c r="AV51" i="2"/>
  <c r="BS42" i="2"/>
  <c r="AV60" i="2"/>
  <c r="X2" i="2"/>
  <c r="AQ57" i="2"/>
  <c r="BY57" i="2" s="1"/>
  <c r="BS51" i="2"/>
  <c r="AV43" i="2"/>
  <c r="BS49" i="2"/>
  <c r="BW69" i="2"/>
  <c r="AV10" i="2"/>
  <c r="CS10" i="2" s="1"/>
  <c r="AU2" i="2"/>
  <c r="BM2" i="2"/>
  <c r="BS50" i="2"/>
  <c r="AV20" i="2"/>
  <c r="BO26" i="2"/>
  <c r="AV12" i="2"/>
  <c r="AV56" i="2"/>
  <c r="BS62" i="2"/>
  <c r="BS63" i="2"/>
  <c r="AQ27" i="2"/>
  <c r="BY27" i="2" s="1"/>
  <c r="AS30" i="2"/>
  <c r="AS70" i="2" s="1"/>
  <c r="BO34" i="2"/>
  <c r="BS16" i="2"/>
  <c r="AV23" i="2"/>
  <c r="BW16" i="2"/>
  <c r="BO56" i="2"/>
  <c r="BS67" i="2"/>
  <c r="BO59" i="2"/>
  <c r="AV27" i="2"/>
  <c r="BS43" i="2"/>
  <c r="BO10" i="2"/>
  <c r="AV40" i="2"/>
  <c r="CS40" i="2" s="1"/>
  <c r="BO37" i="2"/>
  <c r="AV61" i="2"/>
  <c r="BW54" i="2"/>
  <c r="BW23" i="2"/>
  <c r="BW50" i="2"/>
  <c r="BW26" i="2"/>
  <c r="BW22" i="2"/>
  <c r="AQ30" i="2"/>
  <c r="BY30" i="2" s="1"/>
  <c r="BS11" i="2"/>
  <c r="AV18" i="2"/>
  <c r="BW28" i="2"/>
  <c r="BW43" i="2"/>
  <c r="BW11" i="2"/>
  <c r="BS14" i="2"/>
  <c r="BW24" i="2"/>
  <c r="AV62" i="2"/>
  <c r="BW31" i="2"/>
  <c r="BS22" i="2"/>
  <c r="BW41" i="2"/>
  <c r="BW33" i="2"/>
  <c r="BW14" i="2"/>
  <c r="BS66" i="2"/>
  <c r="BQ27" i="2"/>
  <c r="BS27" i="2" s="1"/>
  <c r="Y70" i="2"/>
  <c r="AF70" i="2"/>
  <c r="BS52" i="2"/>
  <c r="AQ60" i="2"/>
  <c r="BY60" i="2" s="1"/>
  <c r="AV57" i="2"/>
  <c r="BW66" i="2"/>
  <c r="AV32" i="2"/>
  <c r="AR35" i="2"/>
  <c r="AV35" i="2" s="1"/>
  <c r="AQ35" i="2"/>
  <c r="BY35" i="2" s="1"/>
  <c r="AQ39" i="2"/>
  <c r="BY39" i="2" s="1"/>
  <c r="AR39" i="2"/>
  <c r="AV39" i="2" s="1"/>
  <c r="CS39" i="2" s="1"/>
  <c r="BN70" i="2"/>
  <c r="BN2" i="2"/>
  <c r="BO27" i="2"/>
  <c r="AC2" i="2"/>
  <c r="BS32" i="2"/>
  <c r="BW10" i="2"/>
  <c r="BS6" i="2"/>
  <c r="BS18" i="2"/>
  <c r="BW27" i="2"/>
  <c r="BW36" i="2"/>
  <c r="BS28" i="2"/>
  <c r="BS34" i="2"/>
  <c r="BS57" i="2"/>
  <c r="BW37" i="2"/>
  <c r="BW60" i="2"/>
  <c r="AR21" i="2"/>
  <c r="AV21" i="2" s="1"/>
  <c r="AQ21" i="2"/>
  <c r="BY21" i="2" s="1"/>
  <c r="BS13" i="2"/>
  <c r="AV24" i="2"/>
  <c r="AR48" i="2"/>
  <c r="AV48" i="2" s="1"/>
  <c r="AQ48" i="2"/>
  <c r="BY48" i="2" s="1"/>
  <c r="AQ31" i="2"/>
  <c r="BY31" i="2" s="1"/>
  <c r="AQ29" i="2"/>
  <c r="BY29" i="2" s="1"/>
  <c r="BS64" i="2"/>
  <c r="BS38" i="2"/>
  <c r="BW57" i="2"/>
  <c r="AV33" i="2"/>
  <c r="BW9" i="2"/>
  <c r="BM70" i="2"/>
  <c r="BS9" i="2"/>
  <c r="BS15" i="2"/>
  <c r="BS21" i="2"/>
  <c r="BS44" i="2"/>
  <c r="BW39" i="2"/>
  <c r="BW56" i="2"/>
  <c r="BS31" i="2"/>
  <c r="BS37" i="2"/>
  <c r="BS60" i="2"/>
  <c r="BS56" i="2"/>
  <c r="BO12" i="2"/>
  <c r="BV5" i="2"/>
  <c r="BV3" i="2" s="1"/>
  <c r="BR3" i="2"/>
  <c r="AR64" i="2"/>
  <c r="AV64" i="2" s="1"/>
  <c r="BS20" i="2"/>
  <c r="BS23" i="2"/>
  <c r="BW68" i="2"/>
  <c r="BW34" i="2"/>
  <c r="AR41" i="2"/>
  <c r="AV41" i="2" s="1"/>
  <c r="BO32" i="2"/>
  <c r="BO28" i="2"/>
  <c r="AQ53" i="2"/>
  <c r="BY53" i="2" s="1"/>
  <c r="AR53" i="2"/>
  <c r="AV53" i="2" s="1"/>
  <c r="BY32" i="2"/>
  <c r="AB70" i="2"/>
  <c r="BS29" i="2"/>
  <c r="BS24" i="2"/>
  <c r="BW29" i="2"/>
  <c r="BW18" i="2"/>
  <c r="BS48" i="2"/>
  <c r="BW59" i="2"/>
  <c r="BW35" i="2"/>
  <c r="BS47" i="2"/>
  <c r="BW64" i="2"/>
  <c r="BW47" i="2"/>
  <c r="BS59" i="2"/>
  <c r="AV28" i="2"/>
  <c r="AR11" i="2"/>
  <c r="AV11" i="2" s="1"/>
  <c r="AQ11" i="2"/>
  <c r="BY11" i="2" s="1"/>
  <c r="AG70" i="2"/>
  <c r="BU3" i="2"/>
  <c r="AR47" i="2"/>
  <c r="AV47" i="2" s="1"/>
  <c r="AQ47" i="2"/>
  <c r="BY47" i="2" s="1"/>
  <c r="AR14" i="2"/>
  <c r="AV14" i="2" s="1"/>
  <c r="AQ14" i="2"/>
  <c r="BY14" i="2" s="1"/>
  <c r="BO68" i="2"/>
  <c r="BW15" i="2"/>
  <c r="AR9" i="2"/>
  <c r="AV9" i="2" s="1"/>
  <c r="AQ9" i="2"/>
  <c r="BY9" i="2" s="1"/>
  <c r="AV29" i="2"/>
  <c r="AR54" i="2"/>
  <c r="AV54" i="2" s="1"/>
  <c r="AQ54" i="2"/>
  <c r="BY54" i="2" s="1"/>
  <c r="BY17" i="2"/>
  <c r="BO40" i="2"/>
  <c r="AR22" i="2"/>
  <c r="AV22" i="2" s="1"/>
  <c r="AQ22" i="2"/>
  <c r="BY22" i="2" s="1"/>
  <c r="AQ37" i="2"/>
  <c r="BY37" i="2" s="1"/>
  <c r="AR37" i="2"/>
  <c r="AV37" i="2" s="1"/>
  <c r="BO30" i="2"/>
  <c r="BW7" i="2"/>
  <c r="BW20" i="2"/>
  <c r="BS40" i="2"/>
  <c r="BS26" i="2"/>
  <c r="BW30" i="2"/>
  <c r="BW21" i="2"/>
  <c r="BW52" i="2"/>
  <c r="BW53" i="2"/>
  <c r="BW49" i="2"/>
  <c r="BW38" i="2"/>
  <c r="BS54" i="2"/>
  <c r="BW63" i="2"/>
  <c r="AI70" i="2"/>
  <c r="AI2" i="2"/>
  <c r="BS55" i="2"/>
  <c r="BW55" i="2"/>
  <c r="BO8" i="2"/>
  <c r="BW19" i="2"/>
  <c r="BS7" i="2"/>
  <c r="BS58" i="2"/>
  <c r="BW58" i="2"/>
  <c r="BS10" i="2"/>
  <c r="BS61" i="2"/>
  <c r="BW61" i="2"/>
  <c r="BJ70" i="2"/>
  <c r="BJ2" i="2"/>
  <c r="AR19" i="2"/>
  <c r="AV19" i="2" s="1"/>
  <c r="AQ19" i="2"/>
  <c r="BY19" i="2" s="1"/>
  <c r="AQ38" i="2"/>
  <c r="BY38" i="2" s="1"/>
  <c r="AR38" i="2"/>
  <c r="AV38" i="2" s="1"/>
  <c r="BS19" i="2"/>
  <c r="BW32" i="2"/>
  <c r="BS65" i="2"/>
  <c r="BW62" i="2"/>
  <c r="BW44" i="2"/>
  <c r="BS69" i="2"/>
  <c r="BS36" i="2"/>
  <c r="AE70" i="2"/>
  <c r="AQ5" i="2"/>
  <c r="AE2" i="2"/>
  <c r="AR5" i="2"/>
  <c r="AR16" i="2"/>
  <c r="AV16" i="2" s="1"/>
  <c r="AQ16" i="2"/>
  <c r="BY16" i="2" s="1"/>
  <c r="AH2" i="2"/>
  <c r="AQ36" i="2"/>
  <c r="BY36" i="2" s="1"/>
  <c r="AR36" i="2"/>
  <c r="AV36" i="2" s="1"/>
  <c r="BW65" i="2"/>
  <c r="BS39" i="2"/>
  <c r="BK70" i="2"/>
  <c r="BK2" i="2"/>
  <c r="BO5" i="2"/>
  <c r="AC30" i="2"/>
  <c r="AC70" i="2" s="1"/>
  <c r="BL70" i="2"/>
  <c r="BL2" i="2"/>
  <c r="AQ34" i="2"/>
  <c r="BY34" i="2" s="1"/>
  <c r="AR34" i="2"/>
  <c r="AV34" i="2" s="1"/>
  <c r="BW48" i="2"/>
  <c r="BS30" i="2"/>
  <c r="BW40" i="2"/>
  <c r="BW17" i="2"/>
  <c r="AH70" i="2"/>
  <c r="BS41" i="2"/>
  <c r="AV31" i="2"/>
  <c r="AF2" i="2"/>
  <c r="AR7" i="2"/>
  <c r="AV7" i="2" s="1"/>
  <c r="BS35" i="2"/>
  <c r="BW67" i="2"/>
  <c r="BW51" i="2"/>
  <c r="BS33" i="2"/>
  <c r="AQ6" i="2"/>
  <c r="BY6" i="2" s="1"/>
  <c r="AR6" i="2"/>
  <c r="AV6" i="2" s="1"/>
  <c r="BO13" i="2"/>
  <c r="AV30" i="2" l="1"/>
  <c r="BS5" i="2"/>
  <c r="CS2" i="2"/>
  <c r="AS2" i="2"/>
  <c r="BW5" i="2"/>
  <c r="BW3" i="2" s="1"/>
  <c r="AR70" i="2"/>
  <c r="AR2" i="2"/>
  <c r="AV5" i="2"/>
  <c r="AQ70" i="2"/>
  <c r="AQ2" i="2"/>
  <c r="BY5" i="2"/>
  <c r="BY3" i="2" s="1"/>
  <c r="BO70" i="2"/>
  <c r="BO2" i="2"/>
  <c r="BS3" i="2"/>
  <c r="AV70" i="2" l="1"/>
  <c r="A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 Shilpesh</author>
    <author>tc={8FDB66B0-663F-424F-8A50-567109F9277F}</author>
  </authors>
  <commentList>
    <comment ref="AH36" authorId="0" shapeId="0" xr:uid="{7C103880-A461-43BC-B898-09CB998F3026}">
      <text>
        <r>
          <rPr>
            <b/>
            <sz val="9"/>
            <color indexed="81"/>
            <rFont val="Tahoma"/>
            <family val="2"/>
          </rPr>
          <t>KUMAR Shilpesh:</t>
        </r>
        <r>
          <rPr>
            <sz val="9"/>
            <color indexed="81"/>
            <rFont val="Tahoma"/>
            <family val="2"/>
          </rPr>
          <t xml:space="preserve">
Jul onward retainer decreased to 6.5L from 7.5L</t>
        </r>
      </text>
    </comment>
    <comment ref="C42" authorId="1" shapeId="0" xr:uid="{8FDB66B0-663F-424F-8A50-567109F9277F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CEX Dealer inauguration ads money coming in BP22 (Row no 86)</t>
      </text>
    </comment>
    <comment ref="AJ48" authorId="0" shapeId="0" xr:uid="{C5706577-7795-49EF-B8E1-A6A010200317}">
      <text>
        <r>
          <rPr>
            <b/>
            <sz val="9"/>
            <color indexed="81"/>
            <rFont val="Tahoma"/>
            <family val="2"/>
          </rPr>
          <t>KUMAR Shilpesh:</t>
        </r>
        <r>
          <rPr>
            <sz val="9"/>
            <color indexed="81"/>
            <rFont val="Tahoma"/>
            <family val="2"/>
          </rPr>
          <t xml:space="preserve">
8.7- 11AMT, 1.3-Travel for AMT launch, 0.7-B Roll vedio</t>
        </r>
      </text>
    </comment>
  </commentList>
</comments>
</file>

<file path=xl/sharedStrings.xml><?xml version="1.0" encoding="utf-8"?>
<sst xmlns="http://schemas.openxmlformats.org/spreadsheetml/2006/main" count="8657" uniqueCount="964">
  <si>
    <t>Remarks</t>
  </si>
  <si>
    <t>MIDAS Download/Upload Format</t>
  </si>
  <si>
    <t>BP23</t>
  </si>
  <si>
    <t>Fcst 5+7</t>
  </si>
  <si>
    <t>Actual</t>
  </si>
  <si>
    <t>Cost Line</t>
  </si>
  <si>
    <t>Unique ID</t>
  </si>
  <si>
    <t>MIDAS Event Sheet Name(*)</t>
  </si>
  <si>
    <t>FIN_Media_Type</t>
  </si>
  <si>
    <t>Scenario</t>
  </si>
  <si>
    <t>Version</t>
  </si>
  <si>
    <t>MTP</t>
  </si>
  <si>
    <t>FMI Category</t>
  </si>
  <si>
    <t>Touch Point</t>
  </si>
  <si>
    <t>COA(*)</t>
  </si>
  <si>
    <t>Total</t>
  </si>
  <si>
    <t>Q1</t>
  </si>
  <si>
    <t>Q2</t>
  </si>
  <si>
    <t>Q3</t>
  </si>
  <si>
    <t>Q4</t>
  </si>
  <si>
    <t>Act</t>
  </si>
  <si>
    <t>Var</t>
  </si>
  <si>
    <t>VS BP</t>
  </si>
  <si>
    <t>Cost Centre</t>
  </si>
  <si>
    <t>Object name</t>
  </si>
  <si>
    <t>GL</t>
  </si>
  <si>
    <t>GL Name</t>
  </si>
  <si>
    <t>HFM</t>
  </si>
  <si>
    <t>CAO</t>
  </si>
  <si>
    <t>HFM tag</t>
  </si>
  <si>
    <t>Tagetik Code</t>
  </si>
  <si>
    <t>Carline</t>
  </si>
  <si>
    <t>Fixed/Activity</t>
  </si>
  <si>
    <t>Fcst 4+8 Remarks</t>
  </si>
  <si>
    <t>New Tagetik code</t>
  </si>
  <si>
    <t>New Tagetik Name</t>
  </si>
  <si>
    <t>Opp</t>
  </si>
  <si>
    <t>FMI</t>
  </si>
  <si>
    <t>15Pro_EM2_TV</t>
  </si>
  <si>
    <t>FY23_NMIPL_MRC_Creative Production_Magnite_EM2</t>
  </si>
  <si>
    <t>Marcom</t>
  </si>
  <si>
    <t>BP</t>
  </si>
  <si>
    <t>Final</t>
  </si>
  <si>
    <t>Media</t>
  </si>
  <si>
    <t>Creative Production</t>
  </si>
  <si>
    <t>Advertising by NISSAN Group</t>
  </si>
  <si>
    <t>Marketing FME – Niss</t>
  </si>
  <si>
    <t>Advertising Creative</t>
  </si>
  <si>
    <t>ADVERTISING - CREATIVE PRODUCTION</t>
  </si>
  <si>
    <t>EM2</t>
  </si>
  <si>
    <t>Activity Wise</t>
  </si>
  <si>
    <t>VV262_DIR_MEDIA</t>
  </si>
  <si>
    <t>Media direct RBU</t>
  </si>
  <si>
    <t>4Digi_L</t>
  </si>
  <si>
    <t>FY23_NMIPL_MRC_Media Buy_Magnite_EM2</t>
  </si>
  <si>
    <t>Media Buy</t>
  </si>
  <si>
    <t>Online</t>
  </si>
  <si>
    <t>4Mn moved from print as per CCR approval in jun'23</t>
  </si>
  <si>
    <t>Advertising Media In</t>
  </si>
  <si>
    <t>ADVERTISING - MEDIA BUY</t>
  </si>
  <si>
    <t>5CRM_Cam</t>
  </si>
  <si>
    <t>FY23_NMIPL_CEX_CE2.0_CRM_Cross_Car_Line_N</t>
  </si>
  <si>
    <t>CEX/CRM</t>
  </si>
  <si>
    <t>Fixed</t>
  </si>
  <si>
    <t>Direct Marketing</t>
  </si>
  <si>
    <t>Traditional materials</t>
  </si>
  <si>
    <t>Sales Promotions</t>
  </si>
  <si>
    <t>NISSAN_CCL</t>
  </si>
  <si>
    <t>Last Year ED,  CRM SMS</t>
  </si>
  <si>
    <t>VV262_DIR_OTHADVERT</t>
  </si>
  <si>
    <t>Other advertising direct RBU</t>
  </si>
  <si>
    <t>14DLR_CCL</t>
  </si>
  <si>
    <t>FY23_NMIPL_MRC_Adv by Dealer_Cross_Car_Line_D_Advertising by Dealer Only</t>
  </si>
  <si>
    <t>Advertising by Dealer Only</t>
  </si>
  <si>
    <t>Dealer Support Other</t>
  </si>
  <si>
    <t>DEALER SUPPORT - MANAGEMENT &amp; CONVENTION</t>
  </si>
  <si>
    <t>IM311_DIR</t>
  </si>
  <si>
    <t>Dealer support direct RBU</t>
  </si>
  <si>
    <t>36CQ_LS</t>
  </si>
  <si>
    <t>FY23_NMIPL_CQ_Local_Survey_N</t>
  </si>
  <si>
    <t>CQ</t>
  </si>
  <si>
    <t>Strategic</t>
  </si>
  <si>
    <t>SSI/CS Survey</t>
  </si>
  <si>
    <t>Dealer Support</t>
  </si>
  <si>
    <t>Customer relationshi</t>
  </si>
  <si>
    <t>CSI/SSI Survey</t>
  </si>
  <si>
    <t>MARKET RESEARCH</t>
  </si>
  <si>
    <t>CCL</t>
  </si>
  <si>
    <t>Budget to be transfer to AMI from Q2 onward,(as AMI is paying directly to france)</t>
  </si>
  <si>
    <t>36CQ_VOC</t>
  </si>
  <si>
    <t>FY23_NMIPL_CQ_VOC_Management_N</t>
  </si>
  <si>
    <t>Quick VOC</t>
  </si>
  <si>
    <t>Customer Cent  Train</t>
  </si>
  <si>
    <t>DEALER SUPPORT - TRAINING AND IMPROVEMENT</t>
  </si>
  <si>
    <t>6CEX_Ecom</t>
  </si>
  <si>
    <t>FY23_NMIPL_CEX_CE2.0_Ecommerce</t>
  </si>
  <si>
    <t>CE E-Commerce FMI</t>
  </si>
  <si>
    <t>6CEX_NIO</t>
  </si>
  <si>
    <t>FY23_NMIPL_CEX_CE2.0_Nissan_Intelligent_Ownership</t>
  </si>
  <si>
    <t>CE BUY Journey</t>
  </si>
  <si>
    <t>Why in Aug'23 , Nissan One - Phase 2 from Sep</t>
  </si>
  <si>
    <t>6CEX_CM</t>
  </si>
  <si>
    <t>FY23_NMIPL_CEX_CE2.0_Configurator_Maintenance</t>
  </si>
  <si>
    <t>CE TRY Journey</t>
  </si>
  <si>
    <t>Website Exellence</t>
  </si>
  <si>
    <t>Saperate BP Line item for each actvity</t>
  </si>
  <si>
    <t>6CEX_PF</t>
  </si>
  <si>
    <t>FY23_NMIPL_CEX_CE2.0_PACE+SEO_Agency_Fees_N</t>
  </si>
  <si>
    <t>CE PACE Recharge</t>
  </si>
  <si>
    <t>Advertising Agency F</t>
  </si>
  <si>
    <t>ADVERTISING - MEDIA AGENCY FEE</t>
  </si>
  <si>
    <t>6CEX_PR</t>
  </si>
  <si>
    <t>FY23_NMIPL_CEX_CE2.0_PACE_Recharge_N</t>
  </si>
  <si>
    <t>37NRC_PM</t>
  </si>
  <si>
    <t>FY23_NMIPL_DND_NRC_Project_Management_N</t>
  </si>
  <si>
    <t>DND</t>
  </si>
  <si>
    <t>Network Action</t>
  </si>
  <si>
    <t>Dealer development</t>
  </si>
  <si>
    <t>Architect Fees- HAI</t>
  </si>
  <si>
    <t>DEALER SUPPORT - DEALER NETWORK DEVELOPMENT</t>
  </si>
  <si>
    <t>2FTE from Aug'23</t>
  </si>
  <si>
    <t>37DNRC</t>
  </si>
  <si>
    <t>FY23_NMIPL_DND_NRC_DLR_Support_N</t>
  </si>
  <si>
    <t>Other Marketing and</t>
  </si>
  <si>
    <t>OTHER MARKETING AND SALES EXPENSES</t>
  </si>
  <si>
    <t>Plan?</t>
  </si>
  <si>
    <t>O_SME_DIR</t>
  </si>
  <si>
    <t>Other Sales &amp; Marketing expenses direct RBU</t>
  </si>
  <si>
    <t>37DM</t>
  </si>
  <si>
    <t>FY23_NMIPL_DND_Dealer_Meeting_N</t>
  </si>
  <si>
    <t>IR Event</t>
  </si>
  <si>
    <t>Dealer Conferences</t>
  </si>
  <si>
    <t>Dealer Support Dealer Incentive Trip</t>
  </si>
  <si>
    <t>37BMS</t>
  </si>
  <si>
    <t>FY23_NMIPL_DND_Business_Management_System_N</t>
  </si>
  <si>
    <t>only H2 payment</t>
  </si>
  <si>
    <t>37DMT</t>
  </si>
  <si>
    <t>FY23_NMIPL_DND_Dealer_Performance_Management_Tool_DLR_VIEW_N</t>
  </si>
  <si>
    <t>Why 3.8 Mn ? ED is 2.9 Mn, What about prov secured in Apr to Jun'23</t>
  </si>
  <si>
    <t>36AS_TC</t>
  </si>
  <si>
    <t>FY23_NMIPL_TRN_Training_Center_N</t>
  </si>
  <si>
    <t>CQT</t>
  </si>
  <si>
    <t>Training</t>
  </si>
  <si>
    <t>Others</t>
  </si>
  <si>
    <t>36AS_TD</t>
  </si>
  <si>
    <t>FY23_NMIPL_TRN_Training_Delivery_AS_N</t>
  </si>
  <si>
    <t>Plan for Sep'23</t>
  </si>
  <si>
    <t>36ST_LMS</t>
  </si>
  <si>
    <t>FY23_NMIPL_TRN_LMS_System_Management_&amp;_License_N</t>
  </si>
  <si>
    <t>prachir</t>
  </si>
  <si>
    <t>36ST_SCSA</t>
  </si>
  <si>
    <t>FY23_NMIPL_TRN_Training_Delivery_SC_ SA_N</t>
  </si>
  <si>
    <t>National Skill Contest  in Sep'23</t>
  </si>
  <si>
    <t>39NIC_EPA</t>
  </si>
  <si>
    <t>FY23_NMIPL_TRN_Evaluation_Pricing_App_N</t>
  </si>
  <si>
    <t>NIC</t>
  </si>
  <si>
    <t>Sales</t>
  </si>
  <si>
    <t>6CEX_SF</t>
  </si>
  <si>
    <t>FY23_NMIPL_CEX_CE2.0_Salesforce_License_N</t>
  </si>
  <si>
    <t>Personalization</t>
  </si>
  <si>
    <t>9Fee_T</t>
  </si>
  <si>
    <t>FY23_NMIPL_MRC_Agency_Fees_NU_N_NU Agency Fee</t>
  </si>
  <si>
    <t>Agency Fee</t>
  </si>
  <si>
    <t>NU Agency Fee</t>
  </si>
  <si>
    <t>Back Office_Ad</t>
  </si>
  <si>
    <t>10Fee_I</t>
  </si>
  <si>
    <t>FY23_NMIPL_MRC_Agency_Fees_Infinity_N</t>
  </si>
  <si>
    <t>Non NU Agency Fee</t>
  </si>
  <si>
    <t>39NIC_EE</t>
  </si>
  <si>
    <t>FY23_NMIPL_NIC_External_Event_Cross_Car_Line_N</t>
  </si>
  <si>
    <t>Events</t>
  </si>
  <si>
    <t>38Corp_NKA</t>
  </si>
  <si>
    <t>FY23_NMIPL_FLT_External_Event_NKA_N</t>
  </si>
  <si>
    <t>Corp Sales</t>
  </si>
  <si>
    <t>Corporate Sales</t>
  </si>
  <si>
    <t>38Corp_NS</t>
  </si>
  <si>
    <t>FY23_NMIPL_FLT_External_Event_Niche Segment_N</t>
  </si>
  <si>
    <t>38Corp_VE</t>
  </si>
  <si>
    <t>FY23_NMIPL_FLT_External_Event_Vendor_Employee_N</t>
  </si>
  <si>
    <t>40GW</t>
  </si>
  <si>
    <t>FY23_NMIPL_CQ_Commercial_Goodwill_N</t>
  </si>
  <si>
    <t>Goodwill</t>
  </si>
  <si>
    <t>Goodwill and warranty absorption</t>
  </si>
  <si>
    <t>Other</t>
  </si>
  <si>
    <t>M&amp;S NMIPL</t>
  </si>
  <si>
    <t>Goodwill Warranty</t>
  </si>
  <si>
    <t>41RSA</t>
  </si>
  <si>
    <t>FY23_NMIPL_RSA_RSA_N</t>
  </si>
  <si>
    <t>RSA</t>
  </si>
  <si>
    <t>Other back-office</t>
  </si>
  <si>
    <t>Road Side Assistance</t>
  </si>
  <si>
    <t>discuss fig for 2+10 mar mannual added</t>
  </si>
  <si>
    <t>35FM</t>
  </si>
  <si>
    <t>FY23_NMIPL_PR_Fleet_Management_N</t>
  </si>
  <si>
    <t>PR</t>
  </si>
  <si>
    <t>Pool cars</t>
  </si>
  <si>
    <t>Public relations</t>
  </si>
  <si>
    <t>Public Relations</t>
  </si>
  <si>
    <t>PUBLIC RELATIONS</t>
  </si>
  <si>
    <t>IM571_DIR</t>
  </si>
  <si>
    <t>PR direct RBU</t>
  </si>
  <si>
    <t>35RFEE</t>
  </si>
  <si>
    <t>FY23_NMIPL_PR_Agency_Retainer_Fees_N</t>
  </si>
  <si>
    <t>PR Agency Fee</t>
  </si>
  <si>
    <t>Professional Fee FMI</t>
  </si>
  <si>
    <t>35ME</t>
  </si>
  <si>
    <t>FY23_NMIPL_PR_Misc_Expense_N</t>
  </si>
  <si>
    <t>Corporate/Brand PR</t>
  </si>
  <si>
    <t>35SIAM</t>
  </si>
  <si>
    <t>FY23_NMIPL_PR_External_Event_CII_SIAM_FICCI_N</t>
  </si>
  <si>
    <t>5CRM_VN</t>
  </si>
  <si>
    <t>FY23_NMIPL_CEX_Call_Center_N_Consumer Affairs</t>
  </si>
  <si>
    <t>Consumer Affairs</t>
  </si>
  <si>
    <t>1Mn keep for adhoc services over PO</t>
  </si>
  <si>
    <t>42TCS</t>
  </si>
  <si>
    <t>FY23_NMIPL_TCS_Product_Quality_Survey_N</t>
  </si>
  <si>
    <t>TCS</t>
  </si>
  <si>
    <t>Market Quality Survey</t>
  </si>
  <si>
    <t>6CEX_VA</t>
  </si>
  <si>
    <t>FY23_NMIPL_CEX_CE2.0_Virtual_Advisor</t>
  </si>
  <si>
    <t>6CEX_DD</t>
  </si>
  <si>
    <t>FY23_NMIPL_CEX_CE2.0_Dealer_Digital</t>
  </si>
  <si>
    <t>2Mn opp to be adjusted with future activity</t>
  </si>
  <si>
    <t>6CEX_CQC</t>
  </si>
  <si>
    <t>FY23_NMIPL_CQ_CQ_Complaint</t>
  </si>
  <si>
    <t>Call Center Activiti</t>
  </si>
  <si>
    <t>SALES PROMOTIONS - DIRECT MARKETING</t>
  </si>
  <si>
    <t>in line with ED</t>
  </si>
  <si>
    <t>CQ complain portal some changes postponed to aug</t>
  </si>
  <si>
    <t>37DIA</t>
  </si>
  <si>
    <t>FY23_NMIPL_DND_Dealer_Inauguration_Ads_N</t>
  </si>
  <si>
    <t>Advertising Other</t>
  </si>
  <si>
    <t>ADVERTISING - OTHER ADVERTISING FEES</t>
  </si>
  <si>
    <t>CEX_NO</t>
  </si>
  <si>
    <t>FY23_NMIPL_CEX_Nissan_One_2.0</t>
  </si>
  <si>
    <t>CE USE Journey</t>
  </si>
  <si>
    <t>Access Simplification</t>
  </si>
  <si>
    <t>CEX_PLC</t>
  </si>
  <si>
    <t>FY23_NMIPL_CEX_Pilot_Local_Configurator</t>
  </si>
  <si>
    <t>6CEX_CRM</t>
  </si>
  <si>
    <t>FY23_NMIPL_CEX_AS_CRM_Nissan_Circle_AMC+Rewards</t>
  </si>
  <si>
    <t>35EE</t>
  </si>
  <si>
    <t>FY23_NMIPL_PR_External_Event_N</t>
  </si>
  <si>
    <t>35OOPS</t>
  </si>
  <si>
    <t>FY23_NMIPL_PR_Agency_OOPS_N</t>
  </si>
  <si>
    <t>38Corp_CSD&amp;CPC</t>
  </si>
  <si>
    <t>FY23_NMIPL_FLT_External_Event_CSD/CPC_N</t>
  </si>
  <si>
    <t>MI</t>
  </si>
  <si>
    <t>43AMI_MI</t>
  </si>
  <si>
    <t>FY23_NMIPL_MI</t>
  </si>
  <si>
    <t>AMI_MI</t>
  </si>
  <si>
    <t>AMI -MI</t>
  </si>
  <si>
    <t>Other Marketing &amp;Sal</t>
  </si>
  <si>
    <t>IM58HQ_DIR</t>
  </si>
  <si>
    <t>Market Intelligence direct HQ</t>
  </si>
  <si>
    <t>GR</t>
  </si>
  <si>
    <t>55N</t>
  </si>
  <si>
    <t>Global Marcom Recharge Nissan</t>
  </si>
  <si>
    <t>Global Recharge</t>
  </si>
  <si>
    <t>Global Marcom Rechar</t>
  </si>
  <si>
    <t>GLOBAL MARKETING COMMUNICATIONS CHARGE</t>
  </si>
  <si>
    <t>GLO_MAR_IND</t>
  </si>
  <si>
    <t>Global marcom recharge indirect HQ</t>
  </si>
  <si>
    <t>36AS_IFT</t>
  </si>
  <si>
    <t>FY23_NMIPL_TRN_Training_Delivery_In-Field Trainers _Sales_N</t>
  </si>
  <si>
    <t/>
  </si>
  <si>
    <t>in line with ED, Flatulating due to Travel</t>
  </si>
  <si>
    <t>36AS_RT</t>
  </si>
  <si>
    <t>FY23_NMIPL_TRN_Training_Delivery_Regional_Trainer_N</t>
  </si>
  <si>
    <t>Resources will increased from Oct'23</t>
  </si>
  <si>
    <t>8.7Mn for trn service and 2.4Mn for travel</t>
  </si>
  <si>
    <t>36AS_NTT</t>
  </si>
  <si>
    <t>FY23_NMIPL_TRN_Training_Non_Technical_Training_N</t>
  </si>
  <si>
    <t>Why increasing from Sep'23, SOP Audit in Nov &amp; Jan</t>
  </si>
  <si>
    <t>39NIC_MIS</t>
  </si>
  <si>
    <t>FY23_NMIPL_NIC_MIS_CLAIM_REVIEW</t>
  </si>
  <si>
    <t>Others Strategic</t>
  </si>
  <si>
    <t>Sales &amp; RV related</t>
  </si>
  <si>
    <t>Part of G&amp;A</t>
  </si>
  <si>
    <t>58OOH_EM2</t>
  </si>
  <si>
    <t>FY23_NMIPL_MRC_Media Buy_Magnite_EM2_OOH</t>
  </si>
  <si>
    <t>OOH</t>
  </si>
  <si>
    <t>Advertising Media Billboards</t>
  </si>
  <si>
    <t>17TVC_EM2</t>
  </si>
  <si>
    <t>FY23_NMIPL_MRC_Media Buy_Magnite_EM2_TV</t>
  </si>
  <si>
    <t>TV</t>
  </si>
  <si>
    <t>Advertising Media Co</t>
  </si>
  <si>
    <t>60Print_EM2</t>
  </si>
  <si>
    <t>FY23_NMIPL_MRC_Media Buy_Magnite_EM2_Print</t>
  </si>
  <si>
    <t>Print</t>
  </si>
  <si>
    <t>4Mn moved to media buy as per CCR approval in jun'23</t>
  </si>
  <si>
    <t>57Radio_EM2</t>
  </si>
  <si>
    <t>FY23_NMIPL_MRC_Media Buy_Magnite_EM2_Radio</t>
  </si>
  <si>
    <t>Audio</t>
  </si>
  <si>
    <t>43AMI_MI_NV</t>
  </si>
  <si>
    <t>FY23_NMIPL_MI_New Vehicle</t>
  </si>
  <si>
    <t>AMI_MI_CFMI</t>
  </si>
  <si>
    <t>AMI - MI_CFMI</t>
  </si>
  <si>
    <t>36CQ_MYS</t>
  </si>
  <si>
    <t>FY23_NMIPL_CQ_Mystery Shopping</t>
  </si>
  <si>
    <t>Standards</t>
  </si>
  <si>
    <t>Call Center Activity</t>
  </si>
  <si>
    <t>38Corp_POI_N</t>
  </si>
  <si>
    <t>FY23_NMIPL_FLT_External Events_POI_N</t>
  </si>
  <si>
    <t>30N_Halo</t>
  </si>
  <si>
    <t>FY23_NMIPL_MRC_Halo Launch_Events</t>
  </si>
  <si>
    <t>Events and Sponsorsh</t>
  </si>
  <si>
    <t>SALES PROMOTIONS - SPONSORSHIPS</t>
  </si>
  <si>
    <t>MIDAS name to be check(PZ1A)</t>
  </si>
  <si>
    <t>IM411_DIR</t>
  </si>
  <si>
    <t>Sales Promotion direct RBU</t>
  </si>
  <si>
    <t>30N_ICC C</t>
  </si>
  <si>
    <t>FY23_NMIPL_MRC_ICC Cars VIK</t>
  </si>
  <si>
    <t>DND001</t>
  </si>
  <si>
    <t>FY23_NMIPL_DND_Regional_Meet</t>
  </si>
  <si>
    <t>Marcom001</t>
  </si>
  <si>
    <t>FY23_NMIPL_MRC_Back Office_Ad</t>
  </si>
  <si>
    <t>Others Fixed</t>
  </si>
  <si>
    <t>Advertisement</t>
  </si>
  <si>
    <t>A_32002</t>
  </si>
  <si>
    <t>Marcom002</t>
  </si>
  <si>
    <t>FY23_NMIPL_MRC_ICC Events</t>
  </si>
  <si>
    <t>20Digi_Halo</t>
  </si>
  <si>
    <t>FY23_NMIPL_MRC_Media Buy_Halo Launch</t>
  </si>
  <si>
    <t>Dealer Support- Marcom</t>
  </si>
  <si>
    <t>A_32004</t>
  </si>
  <si>
    <t>Market Research</t>
  </si>
  <si>
    <t>A_32005</t>
  </si>
  <si>
    <t>Other FMI</t>
  </si>
  <si>
    <t>A_32007</t>
  </si>
  <si>
    <t>A_32009</t>
  </si>
  <si>
    <t>A_32006</t>
  </si>
  <si>
    <t>Market Research-AMI</t>
  </si>
  <si>
    <t>Global recharge-N</t>
  </si>
  <si>
    <t>Sales Promotion</t>
  </si>
  <si>
    <t>A_32003</t>
  </si>
  <si>
    <t>RNTBCI</t>
  </si>
  <si>
    <t>WS</t>
  </si>
  <si>
    <t>FY TOTAL</t>
  </si>
  <si>
    <t>YTD</t>
  </si>
  <si>
    <t>RoY</t>
  </si>
  <si>
    <t>H1</t>
  </si>
  <si>
    <t>H2</t>
  </si>
  <si>
    <t>Micra Active</t>
  </si>
  <si>
    <t>Micra MC</t>
  </si>
  <si>
    <t>Sunny</t>
  </si>
  <si>
    <t>Kicks</t>
  </si>
  <si>
    <t>Magnite</t>
  </si>
  <si>
    <t>Leaf</t>
  </si>
  <si>
    <t>X-Trail</t>
  </si>
  <si>
    <t>BBG</t>
  </si>
  <si>
    <t>NISSAN TOTAL</t>
  </si>
  <si>
    <t>Go</t>
  </si>
  <si>
    <t>Go+</t>
  </si>
  <si>
    <t>redi-Go</t>
  </si>
  <si>
    <t>DATSUN TOTAL</t>
  </si>
  <si>
    <t>NISSAN + DATSUN</t>
  </si>
  <si>
    <t>RS</t>
  </si>
  <si>
    <t>Per Unit Revenue</t>
  </si>
  <si>
    <t>Add. Rev</t>
  </si>
  <si>
    <t>VME</t>
  </si>
  <si>
    <t>Net Inc.</t>
  </si>
  <si>
    <t>WTO</t>
  </si>
  <si>
    <t>VME (p.u. of w/s)</t>
  </si>
  <si>
    <t>VME (% WTO)</t>
  </si>
  <si>
    <t>VME (pu of RS)</t>
  </si>
  <si>
    <t>WS Adj</t>
  </si>
  <si>
    <t>VME Less WS Adj</t>
  </si>
  <si>
    <t xml:space="preserve"> </t>
  </si>
  <si>
    <t>PNUR (Less WS ADJ)</t>
  </si>
  <si>
    <t>Current Submission</t>
  </si>
  <si>
    <t>Previous Submission</t>
  </si>
  <si>
    <t>Ratio</t>
  </si>
  <si>
    <t>CFP Per WS</t>
  </si>
  <si>
    <t>CFP Per RS</t>
  </si>
  <si>
    <t>FMI BP24</t>
  </si>
  <si>
    <t>FMI MINR</t>
  </si>
  <si>
    <t>Function</t>
  </si>
  <si>
    <t>Grand Total (FMI India)</t>
  </si>
  <si>
    <t>FMI inc MI &amp; GR</t>
  </si>
  <si>
    <t>Total FMI</t>
  </si>
  <si>
    <t>MOM G&amp;A</t>
  </si>
  <si>
    <t>BP'24 Reply#3</t>
  </si>
  <si>
    <t>MINR</t>
  </si>
  <si>
    <t>Labour Cost</t>
  </si>
  <si>
    <t>Payroll -On Role</t>
  </si>
  <si>
    <t>Off Role Resources</t>
  </si>
  <si>
    <t>Mgt Resv/Task-LC</t>
  </si>
  <si>
    <t>Functional Cost</t>
  </si>
  <si>
    <t>Admin</t>
  </si>
  <si>
    <t>ISIT</t>
  </si>
  <si>
    <t>HR</t>
  </si>
  <si>
    <t>Fin-Tax</t>
  </si>
  <si>
    <t>Fin-Customs</t>
  </si>
  <si>
    <t>Fin-Other</t>
  </si>
  <si>
    <t>Insurance</t>
  </si>
  <si>
    <t>Legal</t>
  </si>
  <si>
    <t>C-Plan</t>
  </si>
  <si>
    <t>Sales P</t>
  </si>
  <si>
    <t>Prior Period</t>
  </si>
  <si>
    <t>Domestic  &amp; Int Travel</t>
  </si>
  <si>
    <t>Travel Cost</t>
  </si>
  <si>
    <t>Mgt Resv/Task</t>
  </si>
  <si>
    <t>Total G&amp;A Cost</t>
  </si>
  <si>
    <t>CSR</t>
  </si>
  <si>
    <t>Total G&amp;A &amp; CSR</t>
  </si>
  <si>
    <t>Cross Check -GL</t>
  </si>
  <si>
    <t>Ver at Rs. 10 Round off</t>
  </si>
  <si>
    <t>G&amp;A</t>
  </si>
  <si>
    <t>SGA</t>
  </si>
  <si>
    <t>Corss Check</t>
  </si>
  <si>
    <t>AMI -G&amp;A</t>
  </si>
  <si>
    <t>AMI -SGA</t>
  </si>
  <si>
    <t>BP'24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</si>
  <si>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</si>
  <si>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</si>
  <si>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</si>
  <si>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</si>
  <si>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</si>
  <si>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</si>
  <si>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</si>
  <si>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</si>
  <si>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</si>
  <si>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Jan'25</t>
  </si>
  <si>
    <t>Feb'25</t>
  </si>
  <si>
    <t>Mar'25</t>
  </si>
  <si>
    <t>AS - Revenue</t>
  </si>
  <si>
    <t>Domestic</t>
  </si>
  <si>
    <t>Exports</t>
  </si>
  <si>
    <t xml:space="preserve">PDI </t>
  </si>
  <si>
    <t>Allied Business</t>
  </si>
  <si>
    <t>RIPL</t>
  </si>
  <si>
    <t>AS - OP</t>
  </si>
  <si>
    <t>AS BcP</t>
  </si>
  <si>
    <t>Objective :-</t>
  </si>
  <si>
    <t>Key contact person:-</t>
  </si>
  <si>
    <t>Finance Team -</t>
  </si>
  <si>
    <t>IT Team-</t>
  </si>
  <si>
    <t>Scope and coverage:-</t>
  </si>
  <si>
    <t>Activities</t>
  </si>
  <si>
    <t>Date</t>
  </si>
  <si>
    <t>Meeting with concern person- IT Team</t>
  </si>
  <si>
    <t>Gathering all relevant material</t>
  </si>
  <si>
    <t>Documentation</t>
  </si>
  <si>
    <t>Project Charter Preparation</t>
  </si>
  <si>
    <t>Meeting with IT Team</t>
  </si>
  <si>
    <t>Preparation of Time line base monitoring</t>
  </si>
  <si>
    <t xml:space="preserve">Required information send to IT team </t>
  </si>
  <si>
    <t>Draft report deliver for validation</t>
  </si>
  <si>
    <t>Final Report</t>
  </si>
  <si>
    <t>L1 Meting</t>
  </si>
  <si>
    <t>Monthly</t>
  </si>
  <si>
    <t>L2 Meting</t>
  </si>
  <si>
    <t>Key Member for L1 Meeting</t>
  </si>
  <si>
    <t>Key Member for L2 Meeting</t>
  </si>
  <si>
    <t>The objective of this system is to design a framework/system to facilitate all kind of report generation automatically and properly</t>
  </si>
  <si>
    <t>Phase-I</t>
  </si>
  <si>
    <t>Phase-II</t>
  </si>
  <si>
    <t>1) Email Communication for uploading input along with timeline and link to update into System , Reminder &amp; closer email</t>
  </si>
  <si>
    <t>3) Input Includes Actual, Fcst , BP</t>
  </si>
  <si>
    <t>4) Line item includes, Category (FMI,VME,AS,G&amp;A etc), Activity/cost line, function, Cost centre , Descriptions , etc.)</t>
  </si>
  <si>
    <t>5) Activity and function should be flexible for addition &amp; deletion</t>
  </si>
  <si>
    <t>6) Functionality to update Remarks at line item level if any</t>
  </si>
  <si>
    <t>Exiting Process:</t>
  </si>
  <si>
    <t>1. Respective controller prepare and finalize report at line item level</t>
  </si>
  <si>
    <t>2. Post finalization, controller use to send report through email</t>
  </si>
  <si>
    <t>3. One resources consolidate manually in Excel and share with Management</t>
  </si>
  <si>
    <t>Meeting with concern person- Finance Team</t>
  </si>
  <si>
    <t>Data Base Management System</t>
  </si>
  <si>
    <t>1) link to Multiple System for auto reflecting input data</t>
  </si>
  <si>
    <t>2) Provision Management</t>
  </si>
  <si>
    <t>Fun</t>
  </si>
  <si>
    <t>Cost Category</t>
  </si>
  <si>
    <t>c</t>
  </si>
  <si>
    <t>Model</t>
  </si>
  <si>
    <t>4D</t>
  </si>
  <si>
    <t>5A</t>
  </si>
  <si>
    <t>5B</t>
  </si>
  <si>
    <t>5C</t>
  </si>
  <si>
    <t>5D</t>
  </si>
  <si>
    <t>4A</t>
  </si>
  <si>
    <t>4b</t>
  </si>
  <si>
    <t>4C</t>
  </si>
  <si>
    <t>6E</t>
  </si>
  <si>
    <t>6F</t>
  </si>
  <si>
    <t>6A</t>
  </si>
  <si>
    <t>6C</t>
  </si>
  <si>
    <t>d</t>
  </si>
  <si>
    <t>e</t>
  </si>
  <si>
    <t>f</t>
  </si>
  <si>
    <t>g</t>
  </si>
  <si>
    <t>h</t>
  </si>
  <si>
    <t>t</t>
  </si>
  <si>
    <t>I</t>
  </si>
  <si>
    <t>k</t>
  </si>
  <si>
    <t>l</t>
  </si>
  <si>
    <t>m</t>
  </si>
  <si>
    <t>n</t>
  </si>
  <si>
    <t>a</t>
  </si>
  <si>
    <t>b</t>
  </si>
  <si>
    <t>Fcst 2+10</t>
  </si>
  <si>
    <t>(All)</t>
  </si>
  <si>
    <t>Grand Total</t>
  </si>
  <si>
    <t>Sum of Apr-23</t>
  </si>
  <si>
    <t>Sum of May-23</t>
  </si>
  <si>
    <t>Sum of Jun-23</t>
  </si>
  <si>
    <t>Sum of Jul-23</t>
  </si>
  <si>
    <t>Sum of Aug-23</t>
  </si>
  <si>
    <t>Sum of Sep-23</t>
  </si>
  <si>
    <t>Sum of Oct-23</t>
  </si>
  <si>
    <t>Sum of Nov-23</t>
  </si>
  <si>
    <t>Sum of Dec-23</t>
  </si>
  <si>
    <t>Sum of Jan-24</t>
  </si>
  <si>
    <t>Sum of Feb-24</t>
  </si>
  <si>
    <t>Sum of Mar-24</t>
  </si>
  <si>
    <t>Sum of Total</t>
  </si>
  <si>
    <t>Values</t>
  </si>
  <si>
    <t>FMI Automation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</si>
  <si>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</si>
  <si>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Sr.No.</t>
  </si>
  <si>
    <t>Budget Ref.</t>
  </si>
  <si>
    <t>Budget Head</t>
  </si>
  <si>
    <t>Dep</t>
  </si>
  <si>
    <t>E decision No</t>
  </si>
  <si>
    <t>RFO Tracking No</t>
  </si>
  <si>
    <t>E - decision date</t>
  </si>
  <si>
    <t>Activity Period</t>
  </si>
  <si>
    <t>Vendor</t>
  </si>
  <si>
    <t>Description</t>
  </si>
  <si>
    <t>Curr</t>
  </si>
  <si>
    <t xml:space="preserve">RFO </t>
  </si>
  <si>
    <t>PO Value</t>
  </si>
  <si>
    <t>Remarks(Monthly, quarterly or 1/2 yearly)</t>
  </si>
  <si>
    <t>Open/Close</t>
  </si>
  <si>
    <t xml:space="preserve">YTD  </t>
  </si>
  <si>
    <t>Balance RFO-Final</t>
  </si>
  <si>
    <t>Actual (SAP)</t>
  </si>
  <si>
    <t>Provision</t>
  </si>
  <si>
    <t>HFM Code</t>
  </si>
  <si>
    <t>HFM Description</t>
  </si>
  <si>
    <t>Car line</t>
  </si>
  <si>
    <t>check- Rfo</t>
  </si>
  <si>
    <t>E23-006386</t>
  </si>
  <si>
    <t>2023/03</t>
  </si>
  <si>
    <t>Jul'23</t>
  </si>
  <si>
    <t>Dealers Others</t>
  </si>
  <si>
    <t>Dealer Inauguration Advertisements &amp; Architectural fees as Design fees for new facilities</t>
  </si>
  <si>
    <t>INR</t>
  </si>
  <si>
    <t>One Time</t>
  </si>
  <si>
    <t>Open</t>
  </si>
  <si>
    <t>Activity will be in Jul'23</t>
  </si>
  <si>
    <t>J23-026640</t>
  </si>
  <si>
    <t>2023/04</t>
  </si>
  <si>
    <t>VVT</t>
  </si>
  <si>
    <t>Upgrade of Branch Outlets</t>
  </si>
  <si>
    <t>J23-029542</t>
  </si>
  <si>
    <t>Apr-May'23</t>
  </si>
  <si>
    <t>TBWA</t>
  </si>
  <si>
    <t>Nissan | Production | EM2 | TBWA | Apr'23 | Creative Production Apr-May'23</t>
  </si>
  <si>
    <t>Close</t>
  </si>
  <si>
    <t>J23-029789</t>
  </si>
  <si>
    <t>Cancel</t>
  </si>
  <si>
    <t>Dealer BTL</t>
  </si>
  <si>
    <t>Budget for Dealer Marketing activity Apr'23</t>
  </si>
  <si>
    <t>J23-029789 Change With J23-034004</t>
  </si>
  <si>
    <t>J23-028922</t>
  </si>
  <si>
    <t>Apr'23 - May'23</t>
  </si>
  <si>
    <t>Laqshaya Media</t>
  </si>
  <si>
    <t>Nissan | OOH | EM2 | Laqshaya Media | Apr'23 | Magnite OOH CAMPAIGN</t>
  </si>
  <si>
    <t>J23-028457</t>
  </si>
  <si>
    <t>Apr'23 - Mar'24</t>
  </si>
  <si>
    <t>Strategic Learning Solutions</t>
  </si>
  <si>
    <t>Approval request for Tech Support at Nissan Academy (RTC Chennai) – FY23</t>
  </si>
  <si>
    <t>J23-028488</t>
  </si>
  <si>
    <t>May'23</t>
  </si>
  <si>
    <t>NML</t>
  </si>
  <si>
    <t>Proposal towards Remittance of Annual License Fee to NML – NSTEP Material usage (FY23)</t>
  </si>
  <si>
    <t>JPY</t>
  </si>
  <si>
    <t>J23-028464</t>
  </si>
  <si>
    <t>Coffee Day Global Limited</t>
  </si>
  <si>
    <t>Approval request for Coffee/Tea Vending Machine for Nissan Academy, RTC Chennai - FY23</t>
  </si>
  <si>
    <t>J23-026801</t>
  </si>
  <si>
    <t>J23-026801A</t>
  </si>
  <si>
    <t>May'23 - Mar'24</t>
  </si>
  <si>
    <t>NOVO Management Consulting Pvt. Ltd</t>
  </si>
  <si>
    <t>J23-026801B</t>
  </si>
  <si>
    <t>Approval request for Aftersales - Regional Trainer Project: FY23</t>
  </si>
  <si>
    <t>J23-028082</t>
  </si>
  <si>
    <t>Locobuzz</t>
  </si>
  <si>
    <t>Nissan | Digital | CCL | Locobuzz | Apr'23 | ORM Tool Deployment license Cost for FY23</t>
  </si>
  <si>
    <t>Saving Form PW 1.8L</t>
  </si>
  <si>
    <t>J23-028088</t>
  </si>
  <si>
    <t>Eccentric Engine</t>
  </si>
  <si>
    <t>Nissan | Digital | EM2 | Eccentric Engine | Apr'23 | MAGNITE CONFIGURATOR (360 Degree, Vertual Showroom)) – AMC</t>
  </si>
  <si>
    <t>PO for AMC only, vertual sales agent and call center cost cancel.</t>
  </si>
  <si>
    <t>excess provision taken (50000*4-2900000= 90000)</t>
  </si>
  <si>
    <t>J23-028079</t>
  </si>
  <si>
    <t>Jul'23 - Jun'24</t>
  </si>
  <si>
    <t>Value First</t>
  </si>
  <si>
    <t>Nissan | Digital | CCL | Value First | Apr'23 | WhatsApp Presales Introduction FY23</t>
  </si>
  <si>
    <t>Half Yearly</t>
  </si>
  <si>
    <t>as per po 50% and bal 50% after work com</t>
  </si>
  <si>
    <t>J23-027180</t>
  </si>
  <si>
    <t>Apr'23 - Sep'23</t>
  </si>
  <si>
    <t>Hitachi</t>
  </si>
  <si>
    <t>Nissan | Digital | CCL | Hitachi | Apr'23 | Hosting Charges FY23</t>
  </si>
  <si>
    <t>excess provision taken (108333*4-667888=198778)</t>
  </si>
  <si>
    <t>175000*4 - pro till jun</t>
  </si>
  <si>
    <t>J23-027996</t>
  </si>
  <si>
    <t xml:space="preserve">Apr'23 </t>
  </si>
  <si>
    <t>Omnicom Media Group India Private Limited</t>
  </si>
  <si>
    <t>Nissan | Digital | EM2 | OMD | Apr'23 | MAGNITE TVC awareness campaign</t>
  </si>
  <si>
    <t>J23-028000</t>
  </si>
  <si>
    <t>Apr'23 - Jun'23</t>
  </si>
  <si>
    <t xml:space="preserve">Infinity Retainer </t>
  </si>
  <si>
    <t>Nissan | Agency Fees | CCL | Infinity | Apr'23 | Infinity retainer proposal – Q1 FY23</t>
  </si>
  <si>
    <t>J23-027151</t>
  </si>
  <si>
    <t>Digitas</t>
  </si>
  <si>
    <t>Nissan | Digital | CCL | Digitas | Apr'23 | Website Maintenance Fee FY23</t>
  </si>
  <si>
    <t>apr &amp; may po issue</t>
  </si>
  <si>
    <t>J23-027170</t>
  </si>
  <si>
    <t>Nissan | Digital | CCL | NML | Apr'23 | Pace Recharge Fee FY23</t>
  </si>
  <si>
    <t>J23-027990</t>
  </si>
  <si>
    <t>Nissan | Agency Fees | CCL | NU | Apr'23 | Nissan Main line creative agency – Q1'23 Retainer fee</t>
  </si>
  <si>
    <t>J23-028008</t>
  </si>
  <si>
    <t>J23-028008CQ</t>
  </si>
  <si>
    <t>Allianz Partners</t>
  </si>
  <si>
    <t>Nissan | Digital | CCL | Allianz Partners | Apr'23 | Call Center Charges- FY’23</t>
  </si>
  <si>
    <t>J23-028008CEX</t>
  </si>
  <si>
    <t>76K opp</t>
  </si>
  <si>
    <t>J23-024450</t>
  </si>
  <si>
    <t>Sales In Field Trainer FY23</t>
  </si>
  <si>
    <t>9.9Mn according to PO and 2Mn travel as on actual basis</t>
  </si>
  <si>
    <t>J23-024464</t>
  </si>
  <si>
    <t>External Training- FY23</t>
  </si>
  <si>
    <t>J23-024474</t>
  </si>
  <si>
    <t>Innovates</t>
  </si>
  <si>
    <t>MMITS Renewal - FY23</t>
  </si>
  <si>
    <t>J23-022486</t>
  </si>
  <si>
    <t>Nissan | Digital | EM2 | OMD | Apr'23 | Digital campaign Apr'23</t>
  </si>
  <si>
    <t>J23-022486 Change With J23-033965</t>
  </si>
  <si>
    <t>J23-022490</t>
  </si>
  <si>
    <t>Nissan | Print | EM2 | OMD | Apr'23 | Print campaign Apr'23</t>
  </si>
  <si>
    <t>J23-022490 with J23-031049</t>
  </si>
  <si>
    <t>J23-032745</t>
  </si>
  <si>
    <t>Single Interface</t>
  </si>
  <si>
    <t>Nissan | Digital | CCL | Single Interface | Apr'23 | Dealer Website Management</t>
  </si>
  <si>
    <t>Rs. 146938 opp</t>
  </si>
  <si>
    <t>J23-031049</t>
  </si>
  <si>
    <t>Nissan | Print | EM2 | OMD | Apr'23 | Magnite Print Campaign Additional Apr'23</t>
  </si>
  <si>
    <t>J23-032548</t>
  </si>
  <si>
    <t>Insight, LLC</t>
  </si>
  <si>
    <t>FY23 Quality Connection Survey (QCS) budget approval - NMIPL TCS</t>
  </si>
  <si>
    <t>USD</t>
  </si>
  <si>
    <t>J23-035112</t>
  </si>
  <si>
    <t>Snap-on</t>
  </si>
  <si>
    <t>eBM Tool - FY23 || Dealer Business Management – eBM Tool</t>
  </si>
  <si>
    <t>EUR</t>
  </si>
  <si>
    <t>J23-034439</t>
  </si>
  <si>
    <t>Ki Mobility Solutions</t>
  </si>
  <si>
    <t>Request for continuation of RSA (24x7 Road Side Assistance) support to Nissan Customers in FY23</t>
  </si>
  <si>
    <t>Claim Basis</t>
  </si>
  <si>
    <t>J23-034044</t>
  </si>
  <si>
    <t>Rewrite &amp; Shine</t>
  </si>
  <si>
    <t>CQ Process Management Outsourcing</t>
  </si>
  <si>
    <t>J23-034004</t>
  </si>
  <si>
    <t>J23-033965</t>
  </si>
  <si>
    <t>Nissan | Digital | EM2 | OMD | Apr'23 | Magnite digital campaign additional Apr'23</t>
  </si>
  <si>
    <t>J23-034076</t>
  </si>
  <si>
    <t>Dealer NIC</t>
  </si>
  <si>
    <t>NIC BTL Budget - Apr'23</t>
  </si>
  <si>
    <t>J23-034072</t>
  </si>
  <si>
    <t>Dealer Corp BTL</t>
  </si>
  <si>
    <t>Corporate BTL Budget - Apr'23</t>
  </si>
  <si>
    <t>C23-006856</t>
  </si>
  <si>
    <t>Dhanalakshmi Autozone India Private</t>
  </si>
  <si>
    <t>Approval Request - Regional Training Centre Nissan, Chennai- India  – Extension of existing Lease by 6 months</t>
  </si>
  <si>
    <t>INR 1882041 provision taken in FY22</t>
  </si>
  <si>
    <t>E22-087804</t>
  </si>
  <si>
    <t>Centum Learning</t>
  </si>
  <si>
    <t>DND Project Support - Manpower cost</t>
  </si>
  <si>
    <r>
      <t>E22-087804 change with J23-036315</t>
    </r>
    <r>
      <rPr>
        <sz val="9"/>
        <color rgb="FFFF0000"/>
        <rFont val="Cambria"/>
        <family val="1"/>
      </rPr>
      <t xml:space="preserve"> Jun'23 onward</t>
    </r>
  </si>
  <si>
    <t>J23-025953</t>
  </si>
  <si>
    <t>Apr'23</t>
  </si>
  <si>
    <t>J23-025963</t>
  </si>
  <si>
    <t>Dealer Other</t>
  </si>
  <si>
    <t>Nissaniyat Scheme Sales– Q1 FY23</t>
  </si>
  <si>
    <t>J23-026001</t>
  </si>
  <si>
    <t>NMEF</t>
  </si>
  <si>
    <t>Chargeback Payment of Quick VOC Survey Q1 FY23</t>
  </si>
  <si>
    <t>New ED Req</t>
  </si>
  <si>
    <t>J23-036478</t>
  </si>
  <si>
    <t xml:space="preserve">Adsyndicate </t>
  </si>
  <si>
    <t>Creative agency for internal communications, Adsyndicate - Retainer</t>
  </si>
  <si>
    <t xml:space="preserve">INR </t>
  </si>
  <si>
    <t>Quarterly</t>
  </si>
  <si>
    <t>J23-066056</t>
  </si>
  <si>
    <t>Apr'23-Mar'24</t>
  </si>
  <si>
    <t>Day and Day</t>
  </si>
  <si>
    <t xml:space="preserve">Comms fleet agency </t>
  </si>
  <si>
    <t>J23-035262</t>
  </si>
  <si>
    <t>Salesforce Management for Lead Flow FY23</t>
  </si>
  <si>
    <t>J23-056638</t>
  </si>
  <si>
    <t>Customer Goodwill Budget Allocation for FY23 under FMI ( Technical and Commercial)</t>
  </si>
  <si>
    <t>E22-058704</t>
  </si>
  <si>
    <t>Waybeo</t>
  </si>
  <si>
    <t>Nissan | Digital | CCL | Waybeo | Aug'22 | Waybeo Virtual Number (Print)</t>
  </si>
  <si>
    <t>E22-055831 Change with E22-058704</t>
  </si>
  <si>
    <t>J23-038120</t>
  </si>
  <si>
    <t>Jun'23</t>
  </si>
  <si>
    <t>New Dealer Wanted Advertisement</t>
  </si>
  <si>
    <t>J23-036547</t>
  </si>
  <si>
    <t>May'23-Mar'24</t>
  </si>
  <si>
    <t>Edelman India Pvt Ltd</t>
  </si>
  <si>
    <t>External Resource for Corporate communications</t>
  </si>
  <si>
    <t>C23-051429</t>
  </si>
  <si>
    <t>Jul'23 - Mar'24</t>
  </si>
  <si>
    <t>Proposal for Contract Extension (Lease Agreement) of NMIPL RTC Chennai – FY23</t>
  </si>
  <si>
    <t>J23-036714</t>
  </si>
  <si>
    <t>NMIPL</t>
  </si>
  <si>
    <t>Proposal towards Learner Motivation &amp; Reward Program - FY23 (Dealer Staff - Sales &amp; After Sales)</t>
  </si>
  <si>
    <t>J23-036400</t>
  </si>
  <si>
    <t>Nissan | Production | May'23 | T-shirts for Employees</t>
  </si>
  <si>
    <t>J23-043630</t>
  </si>
  <si>
    <t>Budget for Dealer Marketing activity May'23</t>
  </si>
  <si>
    <t>J23-036303 Change With J23-043630</t>
  </si>
  <si>
    <t>J23-035722</t>
  </si>
  <si>
    <t>Petty Cash</t>
  </si>
  <si>
    <t>Settlement of Imprest Cash Advance for Nissan Academy Centre, Chennai - Mar'23</t>
  </si>
  <si>
    <t>J23-036315</t>
  </si>
  <si>
    <t>Jun'23 - Mar'24</t>
  </si>
  <si>
    <t>DND Project Management Support - FY23</t>
  </si>
  <si>
    <t>J23-036249</t>
  </si>
  <si>
    <t>Nissan | Digital | EM2 | OMD | May'23 | Magnite Digital Campaign May'23</t>
  </si>
  <si>
    <t>J23-036250</t>
  </si>
  <si>
    <t>Nissan | Print | EM2 | OMD | May'23 | MAGNITE Print CAMPAIGN May'23</t>
  </si>
  <si>
    <t>J23-034475</t>
  </si>
  <si>
    <t>IBM</t>
  </si>
  <si>
    <t>Nissan | Digital | CCL | IBM | Apr'23 | Reverse Integration Between DMS and Salesforce</t>
  </si>
  <si>
    <t>J23-039758</t>
  </si>
  <si>
    <t>Corporate BTL Budget - May'23</t>
  </si>
  <si>
    <t>J23-039042</t>
  </si>
  <si>
    <t>Showbiz</t>
  </si>
  <si>
    <t>Dealer Conference - FY'23</t>
  </si>
  <si>
    <t>Activity will be in Jun'23</t>
  </si>
  <si>
    <t>check inv</t>
  </si>
  <si>
    <t>E22-040499</t>
  </si>
  <si>
    <t>Corner Stone</t>
  </si>
  <si>
    <t>Proposal for GLMS License Renewal - FY23</t>
  </si>
  <si>
    <t>Actual RFO Value - 2760000 for 3years(2760000/3) for FY22,23,24</t>
  </si>
  <si>
    <t>E23-030107</t>
  </si>
  <si>
    <t>Mandar Malusare</t>
  </si>
  <si>
    <t>Road tax reimbursement</t>
  </si>
  <si>
    <t>India Clinic / Payment process</t>
  </si>
  <si>
    <t>J23-051345</t>
  </si>
  <si>
    <t>Craving Digital</t>
  </si>
  <si>
    <t>Nissan | Production | EM2 | July'23 | CG Based Asset creation</t>
  </si>
  <si>
    <t>A&amp;W</t>
  </si>
  <si>
    <t>J23-049533</t>
  </si>
  <si>
    <t>Nissan | Digital | EM2 | OMD | June'23 | Magnite Digital Campaign Additional June'23</t>
  </si>
  <si>
    <t>J23-046255 &amp; J23-041970 Change With J23-049533</t>
  </si>
  <si>
    <t>J23-050271</t>
  </si>
  <si>
    <t>Jul'23-Mar'24</t>
  </si>
  <si>
    <t>Nissan | Fees | CCL | NU | July'23 | Retainer fees FY23</t>
  </si>
  <si>
    <t>J23-050051</t>
  </si>
  <si>
    <t>Corporate BTL Budget - Jun'23</t>
  </si>
  <si>
    <t>J23-046830</t>
  </si>
  <si>
    <t>BPCL</t>
  </si>
  <si>
    <t>Recharge BPCL Digital Fuel cards FY23</t>
  </si>
  <si>
    <t>J23-046840</t>
  </si>
  <si>
    <t>Aug'23</t>
  </si>
  <si>
    <t>Nissan Formula E-XPERIENCE - Ambassador Program</t>
  </si>
  <si>
    <t>J23-043940</t>
  </si>
  <si>
    <t>Sep'23</t>
  </si>
  <si>
    <t>YouWe Nissan</t>
  </si>
  <si>
    <t>Permanent Registration of media vehicle (Vin - MDHFBADD0LB000138)</t>
  </si>
  <si>
    <t>J23-045939</t>
  </si>
  <si>
    <t>Apr'23 to Jun'23</t>
  </si>
  <si>
    <t>External communications agency - Edelman Retainer and OOPS - Q1 FY23</t>
  </si>
  <si>
    <t>J23-051789</t>
  </si>
  <si>
    <t>Budget for Dealer Marketing activity June'23</t>
  </si>
  <si>
    <t>J23-045319 Change With J23-051789</t>
  </si>
  <si>
    <t>J23-045291</t>
  </si>
  <si>
    <t>Nissan | OOH | EM2 | Laqshya | June'23 | Magnite Geza Launch- OOH (additional)</t>
  </si>
  <si>
    <t>J23-041961 Change With J23-045291</t>
  </si>
  <si>
    <t>J23-039451</t>
  </si>
  <si>
    <t>Nissan | Agency Fees | CCL | Infinity | May'23 | Infinity retainer fees FY23</t>
  </si>
  <si>
    <t>provision taken in jun 175000 inv come of 9,99,000</t>
  </si>
  <si>
    <t>J23-041976</t>
  </si>
  <si>
    <t>Nissan | Production | EM2 | TBWA | June'23 | Creative Production June'23</t>
  </si>
  <si>
    <t>J23-041965</t>
  </si>
  <si>
    <t>Nissan | Print | EM2 | OMD | June'23 | Magnite Geza Launch- Print June'23</t>
  </si>
  <si>
    <t>J23-041974</t>
  </si>
  <si>
    <t>Nissan | Radio | EM2 | OMD | June'23 | Magnite Geza Launch- Radio June'23</t>
  </si>
  <si>
    <t>J23-059100</t>
  </si>
  <si>
    <t>Nissan | Digital | EM2 | OMD | July'23 | Nissan GT Movie innovation activation in Cinema</t>
  </si>
  <si>
    <t>J23-059095</t>
  </si>
  <si>
    <t>Nissan | Digital | EM2 | OMD | July'23 | Co-sponsorship of Hip Hop India + Guinness world record</t>
  </si>
  <si>
    <t>J23-058665</t>
  </si>
  <si>
    <t>Proposal for Execution of National Skill Contest for Dealer staff (Sales &amp; Aftersales) - FY23</t>
  </si>
  <si>
    <t>J23-055816</t>
  </si>
  <si>
    <t>CBU Vehicle Testing (PZ1A)</t>
  </si>
  <si>
    <t>J23-057074</t>
  </si>
  <si>
    <t>Sales Manager Level 2 Training Pilot</t>
  </si>
  <si>
    <t>J23-057531</t>
  </si>
  <si>
    <t>Aug'23-Oct'23</t>
  </si>
  <si>
    <t>Nissaniyat Scheme for CRE/CRM Sales Service – Q2</t>
  </si>
  <si>
    <t>J23-055467</t>
  </si>
  <si>
    <t>Settlement of Imprest Cash Advance for Nissan Academy Centre, Chennai (May~Jun'23)</t>
  </si>
  <si>
    <t>J23-061323</t>
  </si>
  <si>
    <t>Budget for Dealer Marketing activity July'23</t>
  </si>
  <si>
    <t>J23-055791 Change With J23-061323</t>
  </si>
  <si>
    <t>J23-053940</t>
  </si>
  <si>
    <t>Nissan | Radio | EM2 | OMD | July'23 | Magnite Geza Radio Campaign July'23</t>
  </si>
  <si>
    <t>J23-054150</t>
  </si>
  <si>
    <t>Nissan | Digital | CCL | Single Interface | July'23 | GMB, DEALER WEBSITE AND MASKING NO’S Q2-Q4'23</t>
  </si>
  <si>
    <t>Q1(1938000)Q2(1863000)</t>
  </si>
  <si>
    <t>J23-054327</t>
  </si>
  <si>
    <t>Nissan | Fees | EM2 | Inter-Company | July'23 | RTMO Fees- FY23</t>
  </si>
  <si>
    <t>J23-055690</t>
  </si>
  <si>
    <t>J23-055690A</t>
  </si>
  <si>
    <t>External Communications Agency - Edelman (Retainer)</t>
  </si>
  <si>
    <t>35oops</t>
  </si>
  <si>
    <t>J23-055690B</t>
  </si>
  <si>
    <t>External Communications Agency - Edelman (Concept BIU)</t>
  </si>
  <si>
    <t>J23-055690C</t>
  </si>
  <si>
    <t>External Communications Agency - Edelman (OOPS (Variable expense))</t>
  </si>
  <si>
    <t>J23-053636</t>
  </si>
  <si>
    <t>Nissan | Print | EM2 | OMD | July'23 | Magnite Geza Print campaing July'23</t>
  </si>
  <si>
    <t>J23-053638</t>
  </si>
  <si>
    <t>Nissan | Digital | EM2 | OMD | July'23 | Magnite Geza Digital Campaign July'23</t>
  </si>
  <si>
    <t>J23-052263</t>
  </si>
  <si>
    <t>Pacholi Enterprises</t>
  </si>
  <si>
    <t>Proposal for relocation of Nissan GT-R Tools &amp; Equipment from NHPC (Dealer)</t>
  </si>
  <si>
    <t>E22-095601</t>
  </si>
  <si>
    <t>Lucep Technologies India Pvt Ltd</t>
  </si>
  <si>
    <t>Nissan | Digital | CCL | Allianz | Dec'22 | Pre-Qualification of Leads &amp; addl. tasks through MCC Feb'23-Jan'24</t>
  </si>
  <si>
    <t>PO yet not realesed</t>
  </si>
  <si>
    <t>E23-033183</t>
  </si>
  <si>
    <t>AMI</t>
  </si>
  <si>
    <t>IPSOS</t>
  </si>
  <si>
    <t>Go-to-market Strategy Survey (IND SUVs)</t>
  </si>
  <si>
    <t>J23-058199</t>
  </si>
  <si>
    <t>Corporate BTL Budget - Jul'23</t>
  </si>
  <si>
    <t>J23-059076</t>
  </si>
  <si>
    <t>NIC BTL Budget - Jul'23</t>
  </si>
  <si>
    <t>J23-064141</t>
  </si>
  <si>
    <t>Sep'23-Dec'23</t>
  </si>
  <si>
    <t>Nissan | Digital | CCL | Digitas | Aug'23 | Nissan One - Phase 2</t>
  </si>
  <si>
    <t>J23-064163</t>
  </si>
  <si>
    <t>Nissan | TV | EM2 | OMD | Aug'23 | Magnite Festive Celebration TV Aug'23</t>
  </si>
  <si>
    <t>J23-067774</t>
  </si>
  <si>
    <t>Budget for Dealer Marketing activity AUG'23</t>
  </si>
  <si>
    <t>J23-064146 Change with J23-067774</t>
  </si>
  <si>
    <t>J23-063544</t>
  </si>
  <si>
    <t>Proposal for Remittance of FY23 Annual License Fee to NML - Diagnostic Tool Software updates</t>
  </si>
  <si>
    <t>J23-063579</t>
  </si>
  <si>
    <t>Proposal towards Procurement of Battery for Fleet Vehicles at Regional Training Centre - Chennai</t>
  </si>
  <si>
    <t>J23-061289</t>
  </si>
  <si>
    <t>Aug'23-Sep'23</t>
  </si>
  <si>
    <t>Nissan | OOH | EM2 |  Aug'23 | MAGNITE FESTIVE OOH CAMPAIGN Aug'23</t>
  </si>
  <si>
    <t>J23-061281</t>
  </si>
  <si>
    <t>Nissan | Print | EM2 | OMD | Aug'23 | MAGNITE FESTIVE Celebration Print campaign Aug'23</t>
  </si>
  <si>
    <t>J23-061283</t>
  </si>
  <si>
    <t>Nissan | Radio | EM2 | OMD | Aug'23 | Magnite Festive Celebration Radio Campaign Aug'23</t>
  </si>
  <si>
    <t>2000000 use in TVC in J23-064163</t>
  </si>
  <si>
    <t>23-057935</t>
  </si>
  <si>
    <t>GT-Movie Premiere and Driving Experience in Barcelona - 2 Influencers from IND</t>
  </si>
  <si>
    <t>J23-059434</t>
  </si>
  <si>
    <t>Oct'23</t>
  </si>
  <si>
    <t>Japan Mobility Show - IND Editors</t>
  </si>
  <si>
    <t>J23-065996</t>
  </si>
  <si>
    <t>Nissan | Digital+Cinema | EM2 | OMD | Aug'23 | GT Digital Activation Aug'23</t>
  </si>
  <si>
    <t>J23-065996 with J23-065956</t>
  </si>
  <si>
    <t>J23-065937</t>
  </si>
  <si>
    <t>Nissan | Digital | EM2 | OMD | Aug'23 | Magnite Geza Digital Additional Aug'23</t>
  </si>
  <si>
    <t>J23-059090 Change With J23-065937</t>
  </si>
  <si>
    <t>J23-066001</t>
  </si>
  <si>
    <t>Proposal for Procurement of Magnite AMT Vehicle at Nissan Academy, NMIPL RTC</t>
  </si>
  <si>
    <t>J23-064434</t>
  </si>
  <si>
    <t>Nissan | Production | EM2 | TBWA | Aug'23 | Creative Production Aug'23</t>
  </si>
  <si>
    <t>J23-064464</t>
  </si>
  <si>
    <t>Nissan | Events  | CCL | OMD | Aug'23 | Nissan GT Activation</t>
  </si>
  <si>
    <t>J23-065802</t>
  </si>
  <si>
    <t>Complaint Dashboard Enhancement</t>
  </si>
  <si>
    <t>Credit Note-M1</t>
  </si>
  <si>
    <t>Credit Note agt of  OB No T0220138 dt 15.02.2022</t>
  </si>
  <si>
    <t>J23-067487</t>
  </si>
  <si>
    <t>Sep'23 - Mar'24</t>
  </si>
  <si>
    <t>Soft Skill Training FY23 ( NCEP 2.0)</t>
  </si>
  <si>
    <t>J23-066328</t>
  </si>
  <si>
    <t>Corporate BTL Budget - Aug'23</t>
  </si>
  <si>
    <t>J23-065466</t>
  </si>
  <si>
    <t>NIC BTL Budget - Aug'23</t>
  </si>
  <si>
    <t>J23-066005</t>
  </si>
  <si>
    <t>DMS data automation with E-BM Tool</t>
  </si>
  <si>
    <t>J23-057935</t>
  </si>
  <si>
    <t>J23-072019</t>
  </si>
  <si>
    <t>Nissan | Digital | CCL | Allianz Partners | Oct'23 | Additional Manpower in Marketing Call Centre</t>
  </si>
  <si>
    <t>J23-071390</t>
  </si>
  <si>
    <t>CBU Vehicle Import P33A (X-Trail) from UK</t>
  </si>
  <si>
    <t>J23-071798</t>
  </si>
  <si>
    <t>Proposal of Technical Training Content Development MAGNITE AMT [New Model] – FY23</t>
  </si>
  <si>
    <t>J23-071871</t>
  </si>
  <si>
    <t>Proposal towards Aggregate procurement for New Model Training – MAGNITE AMT</t>
  </si>
  <si>
    <t>J23-071800</t>
  </si>
  <si>
    <t>Budget for Dealer Marketing activity Sept'23</t>
  </si>
  <si>
    <t>J23-070927</t>
  </si>
  <si>
    <t>Nissan | TV | EM2 | OMD | Sept'23 | Magnite Festive Celebration TV Campaign Sep'23</t>
  </si>
  <si>
    <t>J23-070930</t>
  </si>
  <si>
    <t>Nissan | Production | Shobiz | Sept'23 | T shirts for Employees for Global Nissan President award</t>
  </si>
  <si>
    <t>J23-071889</t>
  </si>
  <si>
    <t>Proposal towards Parts procurement for NSTEP Training &amp; Skill Evaluation – FY23</t>
  </si>
  <si>
    <t>J23-070921</t>
  </si>
  <si>
    <t>Nissan | Radio | EM2 | OMD | Sept'23 | Magnite Festive Celebration Radio Campaign Sep'23</t>
  </si>
  <si>
    <t>J23-070916</t>
  </si>
  <si>
    <t>Nissan | Print | EM2 | OMD | Sept'23 | Magnite Festive Celebration Print Campaign Sep'23</t>
  </si>
  <si>
    <t>J23-070925</t>
  </si>
  <si>
    <t>Nissan | Digital | EM2 | OMD | Sept'23 | Magnite Festive Celebration Digital (Additional) Campaign Sep'23</t>
  </si>
  <si>
    <t>J23-070054</t>
  </si>
  <si>
    <t>Proposal for execution of AS Non-Technical &amp; Business Process Training – FY23</t>
  </si>
  <si>
    <t>J23-069203</t>
  </si>
  <si>
    <t>RNAIPL</t>
  </si>
  <si>
    <t>Procurement of 11 Magnite AMT Vehicles</t>
  </si>
  <si>
    <t>J23-069184</t>
  </si>
  <si>
    <t>T. Kumaran</t>
  </si>
  <si>
    <t>Renewal of TC FY23</t>
  </si>
  <si>
    <t>J23-068306</t>
  </si>
  <si>
    <t>Nissan | Digital | CCL | Value First | Sept'23 | Addition of Road Side Assistance in WhatsApp</t>
  </si>
  <si>
    <t>J23-068519</t>
  </si>
  <si>
    <t>Nissan | Digital | EM2 | OMD | Sep'23 | Magnite Geza Sep-Digital Always On Sept'23</t>
  </si>
  <si>
    <t>Curent Month</t>
  </si>
  <si>
    <t>2) Functionality to upload  input at line item level by respective Controllers</t>
  </si>
  <si>
    <t>7) Download various report 
      - Activity/Cost line level , Function level, Category Level - Monthly, Quarterly , Yearly 
      - Variance/Comparison report - Vs BP, Fcst, last month</t>
  </si>
  <si>
    <t>Activity/Event Sheet Name</t>
  </si>
  <si>
    <t>Exiting Process</t>
  </si>
  <si>
    <t>A</t>
  </si>
  <si>
    <t>RFO/PO/ED Tracker</t>
  </si>
  <si>
    <t>i</t>
  </si>
  <si>
    <t>Update E-decision information</t>
  </si>
  <si>
    <t xml:space="preserve">  - Budget Ref, ED No, Function, Amount, Vendor Name, Discerption , GL ,CC, etc.</t>
  </si>
  <si>
    <t xml:space="preserve">  - Month on Month Actual amount, Balance Available, Status (closed/Open)</t>
  </si>
  <si>
    <t xml:space="preserve">  -Refer tab "RFO Tracker"</t>
  </si>
  <si>
    <t>B</t>
  </si>
  <si>
    <t>Fcst &amp; BP Input</t>
  </si>
  <si>
    <t>Email Communication for Input</t>
  </si>
  <si>
    <t xml:space="preserve"> -  Excel Format with Actual &amp; latest Fcst at line item level</t>
  </si>
  <si>
    <t xml:space="preserve"> - RFO (E-decision ) Tracker</t>
  </si>
  <si>
    <t>ii</t>
  </si>
  <si>
    <t>Input Received from Function at line item level</t>
  </si>
  <si>
    <t>iii</t>
  </si>
  <si>
    <t>Input consolidation and summarise</t>
  </si>
  <si>
    <t>iv</t>
  </si>
  <si>
    <t>Variance Analysis Vs BP &amp; last Fcst</t>
  </si>
  <si>
    <t>C</t>
  </si>
  <si>
    <t>Month end</t>
  </si>
  <si>
    <t>Email Communication for Provision</t>
  </si>
  <si>
    <t xml:space="preserve"> -  Excel Format with RFO Details</t>
  </si>
  <si>
    <t>Provision input received from Function</t>
  </si>
  <si>
    <t>Sharing GL team for posting</t>
  </si>
  <si>
    <t>v</t>
  </si>
  <si>
    <t>Variance Analysis Vs BP &amp; Fcst</t>
  </si>
  <si>
    <t xml:space="preserve">  - At line Item</t>
  </si>
  <si>
    <t xml:space="preserve"> - At function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</si>
</sst>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#,##0_ "/>
    <numFmt numFmtId="165" formatCode="_ * #,##0_ ;_ * \-#,##0_ ;_ * &quot;-&quot;??_ ;_ @_ "/>
    <numFmt numFmtId="166" formatCode="_ * #,##0.0_ ;_ * \-#,##0.0_ ;_ * &quot;-&quot;??_ ;_ @_ "/>
    <numFmt numFmtId="167" formatCode="#,##0.00_ "/>
    <numFmt numFmtId="168" formatCode="[$-409]mmm/yy;@"/>
    <numFmt numFmtId="169" formatCode="_(* #,##0_);_(* \(#,##0\);_(* &quot;-&quot;??_);_(@_)"/>
    <numFmt numFmtId="170" formatCode="_ * #,##0.000_ ;_ * \-#,##0.000_ ;_ * &quot;-&quot;??_ ;_ @_ "/>
    <numFmt numFmtId="171" formatCode="0.0%"/>
    <numFmt numFmtId="172" formatCode="0.0000000000000000%"/>
    <numFmt numFmtId="173" formatCode="0.000%"/>
    <numFmt numFmtId="174" formatCode="0.0"/>
    <numFmt numFmtId="175" formatCode="_ * #,##0.0_ ;_ * \-#,##0.0_ ;_ * &quot;-&quot;?_ ;_ @_ 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name val="Cambria"/>
      <family val="1"/>
    </font>
    <font>
      <b/>
      <sz val="9"/>
      <color theme="4" tint="0.59999389629810485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charset val="128"/>
      <scheme val="minor"/>
    </font>
    <font>
      <sz val="9"/>
      <color theme="1"/>
      <name val="Cambria"/>
      <family val="1"/>
    </font>
    <font>
      <sz val="9"/>
      <color rgb="FFFF0000"/>
      <name val="Cambria"/>
      <family val="1"/>
    </font>
    <font>
      <b/>
      <sz val="9"/>
      <color rgb="FF000000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4" tint="0.59999389629810485"/>
      <name val="Cambria"/>
      <family val="1"/>
    </font>
    <font>
      <sz val="10"/>
      <name val="Arial"/>
      <family val="2"/>
    </font>
    <font>
      <sz val="11"/>
      <color theme="1"/>
      <name val="Calibri Light"/>
      <family val="1"/>
      <scheme val="major"/>
    </font>
    <font>
      <sz val="11"/>
      <color rgb="FFFF0000"/>
      <name val="Calibri Light"/>
      <family val="1"/>
      <scheme val="major"/>
    </font>
    <font>
      <sz val="11"/>
      <color theme="0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indexed="8"/>
      <name val="Calibri"/>
      <family val="2"/>
    </font>
    <font>
      <b/>
      <sz val="9"/>
      <color theme="0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9"/>
      <color indexed="8"/>
      <name val="Calibri Light"/>
      <family val="1"/>
      <scheme val="major"/>
    </font>
    <font>
      <b/>
      <sz val="10"/>
      <color indexed="8"/>
      <name val="Calibri Light"/>
      <family val="1"/>
      <scheme val="major"/>
    </font>
    <font>
      <sz val="9"/>
      <color indexed="8"/>
      <name val="Calibri Light"/>
      <family val="1"/>
      <scheme val="major"/>
    </font>
    <font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sz val="9"/>
      <color rgb="FF00B0F0"/>
      <name val="Calibri Light"/>
      <family val="1"/>
      <scheme val="major"/>
    </font>
    <font>
      <b/>
      <i/>
      <sz val="9"/>
      <color theme="0"/>
      <name val="Calibri Light"/>
      <family val="1"/>
      <scheme val="major"/>
    </font>
    <font>
      <b/>
      <sz val="9"/>
      <color rgb="FF00B0F0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sz val="9"/>
      <color rgb="FF00B0F0"/>
      <name val="Cambria"/>
      <family val="1"/>
    </font>
    <font>
      <sz val="9"/>
      <color theme="4"/>
      <name val="Cambria"/>
      <family val="1"/>
    </font>
    <font>
      <sz val="11"/>
      <color theme="1"/>
      <name val="Cambria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38" fontId="14" fillId="0" borderId="0" applyFont="0" applyFill="0" applyBorder="0" applyAlignment="0" applyProtection="0">
      <alignment vertical="center"/>
    </xf>
    <xf numFmtId="0" fontId="21" fillId="0" borderId="0"/>
  </cellStyleXfs>
  <cellXfs count="285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165" fontId="5" fillId="0" borderId="0" xfId="1" applyNumberFormat="1" applyFont="1" applyBorder="1"/>
    <xf numFmtId="165" fontId="3" fillId="0" borderId="0" xfId="0" applyNumberFormat="1" applyFont="1" applyAlignment="1" applyProtection="1">
      <alignment vertical="center"/>
      <protection locked="0"/>
    </xf>
    <xf numFmtId="165" fontId="4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66" fontId="6" fillId="0" borderId="0" xfId="1" applyNumberFormat="1" applyFont="1" applyFill="1" applyBorder="1" applyAlignment="1" applyProtection="1">
      <alignment vertical="center"/>
      <protection locked="0"/>
    </xf>
    <xf numFmtId="165" fontId="6" fillId="0" borderId="0" xfId="1" applyNumberFormat="1" applyFont="1" applyFill="1" applyBorder="1" applyAlignment="1" applyProtection="1">
      <alignment vertical="center"/>
      <protection locked="0"/>
    </xf>
    <xf numFmtId="43" fontId="6" fillId="0" borderId="0" xfId="1" applyFont="1" applyFill="1" applyBorder="1" applyAlignment="1" applyProtection="1">
      <alignment vertical="center"/>
      <protection locked="0"/>
    </xf>
    <xf numFmtId="17" fontId="6" fillId="0" borderId="0" xfId="3" applyNumberFormat="1" applyFont="1" applyAlignment="1" applyProtection="1">
      <alignment horizontal="centerContinuous" vertical="center"/>
      <protection locked="0"/>
    </xf>
    <xf numFmtId="0" fontId="6" fillId="0" borderId="0" xfId="3" applyFont="1" applyAlignment="1" applyProtection="1">
      <alignment horizontal="centerContinuous" vertical="center"/>
      <protection locked="0"/>
    </xf>
    <xf numFmtId="165" fontId="4" fillId="0" borderId="0" xfId="1" applyNumberFormat="1" applyFont="1" applyFill="1" applyBorder="1" applyAlignment="1" applyProtection="1">
      <alignment vertical="center"/>
      <protection locked="0"/>
    </xf>
    <xf numFmtId="17" fontId="6" fillId="0" borderId="0" xfId="0" applyNumberFormat="1" applyFont="1" applyAlignment="1" applyProtection="1">
      <alignment vertical="center"/>
      <protection locked="0"/>
    </xf>
    <xf numFmtId="0" fontId="6" fillId="2" borderId="1" xfId="3" applyFont="1" applyFill="1" applyBorder="1" applyAlignment="1" applyProtection="1">
      <alignment horizontal="centerContinuous" vertical="center"/>
      <protection locked="0"/>
    </xf>
    <xf numFmtId="165" fontId="6" fillId="2" borderId="0" xfId="3" applyNumberFormat="1" applyFont="1" applyFill="1" applyAlignment="1" applyProtection="1">
      <alignment horizontal="centerContinuous" vertical="center"/>
      <protection locked="0"/>
    </xf>
    <xf numFmtId="165" fontId="6" fillId="2" borderId="1" xfId="3" applyNumberFormat="1" applyFont="1" applyFill="1" applyBorder="1" applyAlignment="1" applyProtection="1">
      <alignment horizontal="centerContinuous" vertical="center"/>
      <protection locked="0"/>
    </xf>
    <xf numFmtId="0" fontId="4" fillId="2" borderId="1" xfId="0" applyFont="1" applyFill="1" applyBorder="1" applyAlignment="1" applyProtection="1">
      <alignment horizontal="centerContinuous" vertical="center"/>
      <protection locked="0"/>
    </xf>
    <xf numFmtId="167" fontId="3" fillId="0" borderId="0" xfId="0" applyNumberFormat="1" applyFont="1" applyAlignment="1" applyProtection="1">
      <alignment vertical="center"/>
      <protection locked="0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6" fillId="3" borderId="0" xfId="4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8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 applyProtection="1">
      <alignment horizontal="center" vertical="center" wrapText="1"/>
      <protection locked="0"/>
    </xf>
    <xf numFmtId="0" fontId="6" fillId="5" borderId="0" xfId="0" applyFont="1" applyFill="1" applyAlignment="1" applyProtection="1">
      <alignment horizontal="center" vertical="center" wrapText="1"/>
      <protection locked="0"/>
    </xf>
    <xf numFmtId="165" fontId="6" fillId="4" borderId="0" xfId="0" applyNumberFormat="1" applyFont="1" applyFill="1" applyAlignment="1" applyProtection="1">
      <alignment horizontal="center" vertical="center" wrapText="1"/>
      <protection locked="0"/>
    </xf>
    <xf numFmtId="165" fontId="6" fillId="5" borderId="0" xfId="0" applyNumberFormat="1" applyFont="1" applyFill="1" applyAlignment="1" applyProtection="1">
      <alignment horizontal="center" vertical="center" wrapText="1"/>
      <protection locked="0"/>
    </xf>
    <xf numFmtId="165" fontId="6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169" fontId="3" fillId="0" borderId="0" xfId="0" applyNumberFormat="1" applyFont="1" applyAlignment="1" applyProtection="1">
      <alignment vertical="center"/>
      <protection locked="0"/>
    </xf>
    <xf numFmtId="169" fontId="4" fillId="0" borderId="0" xfId="0" applyNumberFormat="1" applyFont="1" applyAlignment="1" applyProtection="1">
      <alignment vertical="center"/>
      <protection locked="0"/>
    </xf>
    <xf numFmtId="165" fontId="3" fillId="0" borderId="0" xfId="1" applyNumberFormat="1" applyFont="1" applyFill="1" applyBorder="1" applyAlignment="1" applyProtection="1">
      <alignment vertical="center"/>
      <protection locked="0"/>
    </xf>
    <xf numFmtId="0" fontId="4" fillId="0" borderId="0" xfId="4" applyFont="1" applyProtection="1">
      <alignment vertical="center"/>
      <protection locked="0"/>
    </xf>
    <xf numFmtId="165" fontId="8" fillId="0" borderId="0" xfId="1" applyNumberFormat="1" applyFont="1" applyFill="1" applyBorder="1"/>
    <xf numFmtId="165" fontId="9" fillId="0" borderId="0" xfId="0" applyNumberFormat="1" applyFont="1" applyAlignment="1" applyProtection="1">
      <alignment vertical="center"/>
      <protection locked="0"/>
    </xf>
    <xf numFmtId="165" fontId="3" fillId="0" borderId="3" xfId="0" applyNumberFormat="1" applyFont="1" applyBorder="1" applyAlignment="1" applyProtection="1">
      <alignment vertical="center"/>
      <protection locked="0"/>
    </xf>
    <xf numFmtId="43" fontId="3" fillId="0" borderId="0" xfId="0" applyNumberFormat="1" applyFont="1" applyAlignment="1" applyProtection="1">
      <alignment vertical="center"/>
      <protection locked="0"/>
    </xf>
    <xf numFmtId="0" fontId="4" fillId="6" borderId="0" xfId="0" applyFont="1" applyFill="1" applyAlignment="1" applyProtection="1">
      <alignment vertical="center"/>
      <protection locked="0"/>
    </xf>
    <xf numFmtId="0" fontId="4" fillId="6" borderId="0" xfId="4" applyFont="1" applyFill="1" applyProtection="1">
      <alignment vertical="center"/>
      <protection locked="0"/>
    </xf>
    <xf numFmtId="165" fontId="3" fillId="6" borderId="0" xfId="0" applyNumberFormat="1" applyFont="1" applyFill="1" applyAlignment="1" applyProtection="1">
      <alignment vertical="center"/>
      <protection locked="0"/>
    </xf>
    <xf numFmtId="169" fontId="3" fillId="0" borderId="0" xfId="0" quotePrefix="1" applyNumberFormat="1" applyFont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165" fontId="10" fillId="2" borderId="0" xfId="1" applyNumberFormat="1" applyFont="1" applyFill="1" applyBorder="1" applyAlignment="1" applyProtection="1">
      <alignment vertical="center"/>
      <protection locked="0"/>
    </xf>
    <xf numFmtId="169" fontId="10" fillId="2" borderId="0" xfId="0" applyNumberFormat="1" applyFont="1" applyFill="1" applyAlignment="1" applyProtection="1">
      <alignment vertical="center"/>
      <protection locked="0"/>
    </xf>
    <xf numFmtId="169" fontId="6" fillId="2" borderId="0" xfId="0" applyNumberFormat="1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9" fontId="3" fillId="0" borderId="0" xfId="2" applyFont="1" applyFill="1" applyBorder="1" applyAlignment="1" applyProtection="1">
      <alignment vertical="center"/>
      <protection locked="0"/>
    </xf>
    <xf numFmtId="165" fontId="3" fillId="0" borderId="0" xfId="2" applyNumberFormat="1" applyFont="1" applyFill="1" applyBorder="1" applyAlignment="1" applyProtection="1">
      <alignment vertical="center"/>
      <protection locked="0"/>
    </xf>
    <xf numFmtId="43" fontId="3" fillId="0" borderId="0" xfId="2" applyNumberFormat="1" applyFont="1" applyFill="1" applyBorder="1" applyAlignment="1" applyProtection="1">
      <alignment vertical="center"/>
      <protection locked="0"/>
    </xf>
    <xf numFmtId="170" fontId="3" fillId="0" borderId="0" xfId="0" applyNumberFormat="1" applyFont="1" applyAlignment="1" applyProtection="1">
      <alignment vertical="center"/>
      <protection locked="0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/>
    <xf numFmtId="0" fontId="15" fillId="0" borderId="0" xfId="0" applyFont="1"/>
    <xf numFmtId="43" fontId="15" fillId="0" borderId="0" xfId="1" applyFont="1"/>
    <xf numFmtId="9" fontId="16" fillId="7" borderId="0" xfId="0" applyNumberFormat="1" applyFont="1" applyFill="1"/>
    <xf numFmtId="0" fontId="17" fillId="7" borderId="0" xfId="0" applyFont="1" applyFill="1"/>
    <xf numFmtId="17" fontId="18" fillId="8" borderId="4" xfId="0" applyNumberFormat="1" applyFont="1" applyFill="1" applyBorder="1" applyAlignment="1">
      <alignment horizontal="center" vertical="center"/>
    </xf>
    <xf numFmtId="9" fontId="15" fillId="0" borderId="0" xfId="2" applyFont="1"/>
    <xf numFmtId="38" fontId="19" fillId="8" borderId="4" xfId="6" applyFont="1" applyFill="1" applyBorder="1" applyAlignment="1"/>
    <xf numFmtId="0" fontId="18" fillId="8" borderId="4" xfId="0" applyFont="1" applyFill="1" applyBorder="1" applyAlignment="1">
      <alignment horizontal="center" vertical="center"/>
    </xf>
    <xf numFmtId="3" fontId="18" fillId="0" borderId="5" xfId="0" applyNumberFormat="1" applyFont="1" applyBorder="1" applyAlignment="1">
      <alignment horizontal="center" vertical="center"/>
    </xf>
    <xf numFmtId="38" fontId="20" fillId="0" borderId="4" xfId="6" applyFont="1" applyFill="1" applyBorder="1" applyAlignment="1"/>
    <xf numFmtId="165" fontId="15" fillId="0" borderId="4" xfId="1" applyNumberFormat="1" applyFont="1" applyFill="1" applyBorder="1" applyAlignment="1">
      <alignment vertical="center"/>
    </xf>
    <xf numFmtId="3" fontId="15" fillId="0" borderId="0" xfId="0" applyNumberFormat="1" applyFont="1" applyAlignment="1">
      <alignment horizontal="center" vertical="center"/>
    </xf>
    <xf numFmtId="165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65" fontId="15" fillId="0" borderId="0" xfId="1" applyNumberFormat="1" applyFont="1" applyFill="1"/>
    <xf numFmtId="171" fontId="15" fillId="0" borderId="0" xfId="2" applyNumberFormat="1" applyFont="1" applyFill="1"/>
    <xf numFmtId="43" fontId="15" fillId="0" borderId="0" xfId="0" applyNumberFormat="1" applyFont="1"/>
    <xf numFmtId="165" fontId="18" fillId="8" borderId="4" xfId="1" applyNumberFormat="1" applyFont="1" applyFill="1" applyBorder="1" applyAlignment="1">
      <alignment vertical="center"/>
    </xf>
    <xf numFmtId="165" fontId="15" fillId="0" borderId="0" xfId="0" applyNumberFormat="1" applyFont="1"/>
    <xf numFmtId="171" fontId="15" fillId="0" borderId="0" xfId="0" applyNumberFormat="1" applyFont="1"/>
    <xf numFmtId="171" fontId="15" fillId="0" borderId="0" xfId="2" applyNumberFormat="1" applyFont="1"/>
    <xf numFmtId="0" fontId="18" fillId="0" borderId="4" xfId="0" applyFont="1" applyBorder="1" applyAlignment="1">
      <alignment horizontal="center" vertical="center"/>
    </xf>
    <xf numFmtId="10" fontId="15" fillId="0" borderId="0" xfId="2" applyNumberFormat="1" applyFont="1"/>
    <xf numFmtId="165" fontId="15" fillId="0" borderId="0" xfId="2" applyNumberFormat="1" applyFont="1"/>
    <xf numFmtId="0" fontId="15" fillId="0" borderId="0" xfId="0" applyFont="1" applyAlignment="1">
      <alignment horizontal="center"/>
    </xf>
    <xf numFmtId="165" fontId="15" fillId="0" borderId="4" xfId="1" applyNumberFormat="1" applyFont="1" applyFill="1" applyBorder="1" applyAlignment="1">
      <alignment horizontal="center" vertical="center"/>
    </xf>
    <xf numFmtId="165" fontId="18" fillId="0" borderId="4" xfId="1" applyNumberFormat="1" applyFont="1" applyFill="1" applyBorder="1" applyAlignment="1">
      <alignment horizontal="center" vertical="center"/>
    </xf>
    <xf numFmtId="9" fontId="15" fillId="0" borderId="0" xfId="2" applyFont="1" applyFill="1"/>
    <xf numFmtId="43" fontId="15" fillId="0" borderId="0" xfId="1" applyFont="1" applyFill="1"/>
    <xf numFmtId="165" fontId="15" fillId="0" borderId="0" xfId="1" applyNumberFormat="1" applyFont="1"/>
    <xf numFmtId="43" fontId="15" fillId="0" borderId="4" xfId="1" applyFont="1" applyFill="1" applyBorder="1" applyAlignment="1">
      <alignment vertical="center"/>
    </xf>
    <xf numFmtId="10" fontId="15" fillId="0" borderId="0" xfId="0" applyNumberFormat="1" applyFont="1"/>
    <xf numFmtId="1" fontId="15" fillId="0" borderId="0" xfId="0" applyNumberFormat="1" applyFont="1"/>
    <xf numFmtId="9" fontId="15" fillId="0" borderId="0" xfId="2" applyFont="1" applyAlignment="1">
      <alignment horizontal="left"/>
    </xf>
    <xf numFmtId="10" fontId="15" fillId="0" borderId="0" xfId="2" applyNumberFormat="1" applyFont="1" applyAlignment="1">
      <alignment horizontal="left"/>
    </xf>
    <xf numFmtId="166" fontId="15" fillId="0" borderId="4" xfId="1" applyNumberFormat="1" applyFont="1" applyFill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166" fontId="15" fillId="0" borderId="0" xfId="0" applyNumberFormat="1" applyFont="1"/>
    <xf numFmtId="10" fontId="18" fillId="6" borderId="0" xfId="2" applyNumberFormat="1" applyFont="1" applyFill="1"/>
    <xf numFmtId="171" fontId="18" fillId="6" borderId="0" xfId="2" applyNumberFormat="1" applyFont="1" applyFill="1"/>
    <xf numFmtId="43" fontId="18" fillId="8" borderId="4" xfId="1" applyFont="1" applyFill="1" applyBorder="1" applyAlignment="1">
      <alignment vertical="center"/>
    </xf>
    <xf numFmtId="166" fontId="18" fillId="8" borderId="4" xfId="1" applyNumberFormat="1" applyFont="1" applyFill="1" applyBorder="1" applyAlignment="1">
      <alignment vertical="center"/>
    </xf>
    <xf numFmtId="165" fontId="18" fillId="0" borderId="0" xfId="0" applyNumberFormat="1" applyFont="1" applyAlignment="1">
      <alignment horizontal="center"/>
    </xf>
    <xf numFmtId="165" fontId="18" fillId="0" borderId="0" xfId="1" applyNumberFormat="1" applyFont="1" applyFill="1"/>
    <xf numFmtId="165" fontId="15" fillId="0" borderId="5" xfId="1" applyNumberFormat="1" applyFont="1" applyFill="1" applyBorder="1" applyAlignment="1">
      <alignment vertical="center"/>
    </xf>
    <xf numFmtId="10" fontId="15" fillId="0" borderId="5" xfId="1" applyNumberFormat="1" applyFont="1" applyFill="1" applyBorder="1" applyAlignment="1">
      <alignment vertical="center"/>
    </xf>
    <xf numFmtId="171" fontId="18" fillId="8" borderId="4" xfId="0" applyNumberFormat="1" applyFont="1" applyFill="1" applyBorder="1" applyAlignment="1">
      <alignment horizontal="center" vertical="center"/>
    </xf>
    <xf numFmtId="171" fontId="15" fillId="0" borderId="4" xfId="2" applyNumberFormat="1" applyFont="1" applyFill="1" applyBorder="1" applyAlignment="1">
      <alignment vertical="center"/>
    </xf>
    <xf numFmtId="171" fontId="15" fillId="0" borderId="4" xfId="1" applyNumberFormat="1" applyFont="1" applyFill="1" applyBorder="1" applyAlignment="1">
      <alignment vertical="center"/>
    </xf>
    <xf numFmtId="171" fontId="15" fillId="0" borderId="5" xfId="2" applyNumberFormat="1" applyFont="1" applyFill="1" applyBorder="1" applyAlignment="1">
      <alignment vertical="center"/>
    </xf>
    <xf numFmtId="171" fontId="18" fillId="8" borderId="4" xfId="2" applyNumberFormat="1" applyFont="1" applyFill="1" applyBorder="1" applyAlignment="1">
      <alignment vertical="center"/>
    </xf>
    <xf numFmtId="171" fontId="18" fillId="0" borderId="0" xfId="2" applyNumberFormat="1" applyFont="1" applyFill="1"/>
    <xf numFmtId="172" fontId="15" fillId="0" borderId="0" xfId="0" applyNumberFormat="1" applyFont="1"/>
    <xf numFmtId="10" fontId="18" fillId="8" borderId="4" xfId="2" applyNumberFormat="1" applyFont="1" applyFill="1" applyBorder="1" applyAlignment="1">
      <alignment vertical="center"/>
    </xf>
    <xf numFmtId="10" fontId="18" fillId="8" borderId="5" xfId="1" applyNumberFormat="1" applyFont="1" applyFill="1" applyBorder="1" applyAlignment="1">
      <alignment vertical="center"/>
    </xf>
    <xf numFmtId="173" fontId="15" fillId="0" borderId="0" xfId="2" applyNumberFormat="1" applyFont="1"/>
    <xf numFmtId="1" fontId="15" fillId="0" borderId="0" xfId="0" applyNumberFormat="1" applyFont="1" applyAlignment="1">
      <alignment horizontal="center"/>
    </xf>
    <xf numFmtId="174" fontId="15" fillId="0" borderId="0" xfId="0" applyNumberFormat="1" applyFont="1" applyAlignment="1">
      <alignment horizontal="center"/>
    </xf>
    <xf numFmtId="10" fontId="15" fillId="0" borderId="0" xfId="1" applyNumberFormat="1" applyFont="1"/>
    <xf numFmtId="169" fontId="22" fillId="9" borderId="14" xfId="7" quotePrefix="1" applyNumberFormat="1" applyFont="1" applyFill="1" applyBorder="1" applyAlignment="1">
      <alignment horizontal="left"/>
    </xf>
    <xf numFmtId="166" fontId="23" fillId="0" borderId="0" xfId="1" applyNumberFormat="1" applyFont="1" applyAlignment="1">
      <alignment horizontal="left"/>
    </xf>
    <xf numFmtId="166" fontId="23" fillId="0" borderId="0" xfId="1" applyNumberFormat="1" applyFont="1" applyAlignment="1">
      <alignment horizontal="center" vertical="center"/>
    </xf>
    <xf numFmtId="43" fontId="23" fillId="0" borderId="0" xfId="1" applyFont="1"/>
    <xf numFmtId="166" fontId="24" fillId="0" borderId="0" xfId="1" applyNumberFormat="1" applyFont="1" applyAlignment="1">
      <alignment horizontal="center" vertical="center" wrapText="1"/>
    </xf>
    <xf numFmtId="43" fontId="25" fillId="10" borderId="0" xfId="1" applyFont="1" applyFill="1" applyAlignment="1">
      <alignment horizontal="left" vertical="center" indent="1"/>
    </xf>
    <xf numFmtId="17" fontId="24" fillId="0" borderId="0" xfId="7" applyNumberFormat="1" applyFont="1" applyAlignment="1">
      <alignment horizontal="center" vertical="center" wrapText="1"/>
    </xf>
    <xf numFmtId="166" fontId="24" fillId="0" borderId="0" xfId="7" applyNumberFormat="1" applyFont="1" applyAlignment="1">
      <alignment horizontal="center" vertical="center" wrapText="1"/>
    </xf>
    <xf numFmtId="43" fontId="26" fillId="0" borderId="0" xfId="1" applyFont="1" applyAlignment="1">
      <alignment horizontal="left" indent="1"/>
    </xf>
    <xf numFmtId="166" fontId="27" fillId="0" borderId="0" xfId="1" quotePrefix="1" applyNumberFormat="1" applyFont="1" applyAlignment="1">
      <alignment horizontal="center" vertical="center"/>
    </xf>
    <xf numFmtId="43" fontId="23" fillId="0" borderId="0" xfId="1" applyFont="1" applyAlignment="1"/>
    <xf numFmtId="166" fontId="27" fillId="0" borderId="0" xfId="1" applyNumberFormat="1" applyFont="1" applyFill="1" applyBorder="1" applyAlignment="1">
      <alignment horizontal="center" vertical="center"/>
    </xf>
    <xf numFmtId="9" fontId="23" fillId="0" borderId="0" xfId="2" applyFont="1"/>
    <xf numFmtId="165" fontId="23" fillId="0" borderId="0" xfId="1" applyNumberFormat="1" applyFont="1" applyAlignment="1">
      <alignment horizontal="center" vertical="center"/>
    </xf>
    <xf numFmtId="166" fontId="28" fillId="10" borderId="14" xfId="1" quotePrefix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8" fillId="0" borderId="0" xfId="1" applyNumberFormat="1" applyFont="1"/>
    <xf numFmtId="0" fontId="29" fillId="0" borderId="0" xfId="0" applyFont="1"/>
    <xf numFmtId="43" fontId="29" fillId="0" borderId="0" xfId="1" applyFont="1"/>
    <xf numFmtId="175" fontId="29" fillId="0" borderId="0" xfId="0" applyNumberFormat="1" applyFont="1"/>
    <xf numFmtId="0" fontId="23" fillId="0" borderId="0" xfId="0" applyFont="1"/>
    <xf numFmtId="17" fontId="30" fillId="0" borderId="0" xfId="0" applyNumberFormat="1" applyFont="1" applyAlignment="1">
      <alignment horizontal="left" vertical="center"/>
    </xf>
    <xf numFmtId="0" fontId="31" fillId="0" borderId="0" xfId="0" applyFont="1"/>
    <xf numFmtId="0" fontId="23" fillId="0" borderId="0" xfId="0" applyFont="1" applyAlignment="1">
      <alignment vertical="center"/>
    </xf>
    <xf numFmtId="43" fontId="22" fillId="11" borderId="0" xfId="0" applyNumberFormat="1" applyFont="1" applyFill="1" applyAlignment="1">
      <alignment horizontal="centerContinuous" vertical="center"/>
    </xf>
    <xf numFmtId="0" fontId="22" fillId="11" borderId="0" xfId="0" applyFont="1" applyFill="1" applyAlignment="1">
      <alignment horizontal="centerContinuous" vertical="center"/>
    </xf>
    <xf numFmtId="0" fontId="32" fillId="12" borderId="5" xfId="0" applyFont="1" applyFill="1" applyBorder="1" applyAlignment="1">
      <alignment horizontal="right" vertical="center"/>
    </xf>
    <xf numFmtId="0" fontId="30" fillId="13" borderId="11" xfId="0" applyFont="1" applyFill="1" applyBorder="1" applyAlignment="1">
      <alignment horizontal="center" vertical="center"/>
    </xf>
    <xf numFmtId="0" fontId="30" fillId="13" borderId="12" xfId="0" applyFont="1" applyFill="1" applyBorder="1" applyAlignment="1">
      <alignment horizontal="center" vertical="center"/>
    </xf>
    <xf numFmtId="17" fontId="30" fillId="13" borderId="4" xfId="0" applyNumberFormat="1" applyFont="1" applyFill="1" applyBorder="1" applyAlignment="1" applyProtection="1">
      <alignment horizontal="center" vertical="center" wrapText="1"/>
      <protection locked="0"/>
    </xf>
    <xf numFmtId="17" fontId="30" fillId="13" borderId="2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9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166" fontId="30" fillId="0" borderId="5" xfId="1" applyNumberFormat="1" applyFont="1" applyFill="1" applyBorder="1" applyAlignment="1" applyProtection="1">
      <alignment horizontal="center" vertical="center" wrapText="1"/>
      <protection locked="0"/>
    </xf>
    <xf numFmtId="166" fontId="30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0" applyFont="1" applyBorder="1"/>
    <xf numFmtId="0" fontId="23" fillId="0" borderId="10" xfId="0" applyFont="1" applyBorder="1"/>
    <xf numFmtId="166" fontId="23" fillId="0" borderId="5" xfId="1" applyNumberFormat="1" applyFont="1" applyFill="1" applyBorder="1"/>
    <xf numFmtId="174" fontId="23" fillId="0" borderId="10" xfId="0" applyNumberFormat="1" applyFont="1" applyBorder="1"/>
    <xf numFmtId="43" fontId="23" fillId="0" borderId="10" xfId="1" applyFont="1" applyBorder="1"/>
    <xf numFmtId="166" fontId="23" fillId="0" borderId="6" xfId="1" applyNumberFormat="1" applyFont="1" applyFill="1" applyBorder="1"/>
    <xf numFmtId="0" fontId="30" fillId="0" borderId="15" xfId="0" applyFont="1" applyBorder="1" applyAlignment="1">
      <alignment vertical="center"/>
    </xf>
    <xf numFmtId="0" fontId="30" fillId="0" borderId="16" xfId="0" applyFont="1" applyBorder="1" applyAlignment="1">
      <alignment vertical="center"/>
    </xf>
    <xf numFmtId="166" fontId="30" fillId="0" borderId="17" xfId="1" applyNumberFormat="1" applyFont="1" applyFill="1" applyBorder="1" applyAlignment="1">
      <alignment vertical="center"/>
    </xf>
    <xf numFmtId="166" fontId="30" fillId="0" borderId="18" xfId="1" applyNumberFormat="1" applyFont="1" applyFill="1" applyBorder="1" applyAlignment="1">
      <alignment vertical="center"/>
    </xf>
    <xf numFmtId="0" fontId="30" fillId="0" borderId="0" xfId="0" applyFont="1"/>
    <xf numFmtId="166" fontId="23" fillId="0" borderId="0" xfId="1" applyNumberFormat="1" applyFont="1" applyFill="1" applyBorder="1"/>
    <xf numFmtId="0" fontId="30" fillId="0" borderId="9" xfId="0" applyFont="1" applyBorder="1"/>
    <xf numFmtId="0" fontId="30" fillId="0" borderId="10" xfId="0" applyFont="1" applyBorder="1"/>
    <xf numFmtId="0" fontId="23" fillId="0" borderId="9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166" fontId="23" fillId="0" borderId="10" xfId="1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174" fontId="23" fillId="0" borderId="0" xfId="0" applyNumberFormat="1" applyFont="1"/>
    <xf numFmtId="165" fontId="23" fillId="0" borderId="5" xfId="1" applyNumberFormat="1" applyFont="1" applyFill="1" applyBorder="1"/>
    <xf numFmtId="165" fontId="23" fillId="0" borderId="10" xfId="1" applyNumberFormat="1" applyFont="1" applyBorder="1"/>
    <xf numFmtId="1" fontId="23" fillId="0" borderId="0" xfId="0" applyNumberFormat="1" applyFont="1"/>
    <xf numFmtId="165" fontId="30" fillId="0" borderId="17" xfId="1" applyNumberFormat="1" applyFont="1" applyFill="1" applyBorder="1" applyAlignment="1">
      <alignment vertical="center"/>
    </xf>
    <xf numFmtId="165" fontId="30" fillId="0" borderId="18" xfId="1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166" fontId="30" fillId="0" borderId="0" xfId="1" applyNumberFormat="1" applyFont="1" applyFill="1" applyBorder="1" applyAlignment="1">
      <alignment vertical="center"/>
    </xf>
    <xf numFmtId="166" fontId="30" fillId="0" borderId="10" xfId="1" applyNumberFormat="1" applyFont="1" applyFill="1" applyBorder="1" applyAlignment="1">
      <alignment vertical="center"/>
    </xf>
    <xf numFmtId="43" fontId="30" fillId="0" borderId="5" xfId="1" applyFont="1" applyFill="1" applyBorder="1" applyAlignment="1">
      <alignment vertical="center"/>
    </xf>
    <xf numFmtId="0" fontId="23" fillId="0" borderId="7" xfId="0" applyFont="1" applyBorder="1"/>
    <xf numFmtId="0" fontId="23" fillId="0" borderId="8" xfId="0" applyFont="1" applyBorder="1"/>
    <xf numFmtId="166" fontId="23" fillId="0" borderId="13" xfId="1" applyNumberFormat="1" applyFont="1" applyFill="1" applyBorder="1"/>
    <xf numFmtId="174" fontId="23" fillId="0" borderId="13" xfId="0" applyNumberFormat="1" applyFont="1" applyBorder="1"/>
    <xf numFmtId="43" fontId="23" fillId="0" borderId="7" xfId="1" applyFont="1" applyBorder="1"/>
    <xf numFmtId="43" fontId="30" fillId="0" borderId="18" xfId="1" applyFont="1" applyFill="1" applyBorder="1" applyAlignment="1">
      <alignment vertical="center"/>
    </xf>
    <xf numFmtId="166" fontId="30" fillId="0" borderId="5" xfId="1" applyNumberFormat="1" applyFont="1" applyFill="1" applyBorder="1" applyAlignment="1">
      <alignment vertical="center"/>
    </xf>
    <xf numFmtId="43" fontId="23" fillId="0" borderId="0" xfId="0" applyNumberFormat="1" applyFont="1"/>
    <xf numFmtId="0" fontId="33" fillId="0" borderId="0" xfId="0" applyFont="1"/>
    <xf numFmtId="166" fontId="31" fillId="0" borderId="0" xfId="1" applyNumberFormat="1" applyFont="1" applyFill="1"/>
    <xf numFmtId="175" fontId="31" fillId="0" borderId="0" xfId="0" applyNumberFormat="1" applyFont="1"/>
    <xf numFmtId="0" fontId="30" fillId="0" borderId="1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" fontId="30" fillId="0" borderId="4" xfId="0" applyNumberFormat="1" applyFont="1" applyBorder="1" applyAlignment="1" applyProtection="1">
      <alignment horizontal="center" vertical="center" wrapText="1"/>
      <protection locked="0"/>
    </xf>
    <xf numFmtId="165" fontId="23" fillId="0" borderId="5" xfId="1" applyNumberFormat="1" applyFont="1" applyBorder="1"/>
    <xf numFmtId="165" fontId="23" fillId="0" borderId="0" xfId="1" applyNumberFormat="1" applyFont="1"/>
    <xf numFmtId="0" fontId="30" fillId="0" borderId="11" xfId="0" applyFont="1" applyBorder="1"/>
    <xf numFmtId="0" fontId="30" fillId="0" borderId="2" xfId="0" applyFont="1" applyBorder="1"/>
    <xf numFmtId="165" fontId="30" fillId="0" borderId="4" xfId="1" applyNumberFormat="1" applyFont="1" applyFill="1" applyBorder="1"/>
    <xf numFmtId="165" fontId="23" fillId="0" borderId="0" xfId="1" applyNumberFormat="1" applyFont="1" applyFill="1"/>
    <xf numFmtId="165" fontId="23" fillId="0" borderId="0" xfId="0" applyNumberFormat="1" applyFont="1"/>
    <xf numFmtId="166" fontId="30" fillId="0" borderId="4" xfId="1" applyNumberFormat="1" applyFont="1" applyFill="1" applyBorder="1"/>
    <xf numFmtId="165" fontId="31" fillId="0" borderId="0" xfId="1" applyNumberFormat="1" applyFont="1" applyFill="1"/>
    <xf numFmtId="0" fontId="30" fillId="0" borderId="0" xfId="0" applyFont="1" applyAlignment="1">
      <alignment horizontal="center"/>
    </xf>
    <xf numFmtId="2" fontId="23" fillId="0" borderId="0" xfId="0" applyNumberFormat="1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4" fillId="14" borderId="4" xfId="0" applyFont="1" applyFill="1" applyBorder="1" applyAlignment="1">
      <alignment horizontal="center" vertical="center"/>
    </xf>
    <xf numFmtId="0" fontId="35" fillId="0" borderId="26" xfId="0" applyFont="1" applyBorder="1"/>
    <xf numFmtId="15" fontId="35" fillId="0" borderId="26" xfId="0" applyNumberFormat="1" applyFont="1" applyBorder="1"/>
    <xf numFmtId="0" fontId="35" fillId="0" borderId="27" xfId="0" applyFont="1" applyBorder="1"/>
    <xf numFmtId="15" fontId="35" fillId="0" borderId="26" xfId="0" applyNumberFormat="1" applyFont="1" applyBorder="1" applyAlignment="1">
      <alignment horizontal="center"/>
    </xf>
    <xf numFmtId="0" fontId="36" fillId="0" borderId="0" xfId="0" applyFont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7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8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0" fillId="0" borderId="0" xfId="0" pivotButton="1"/>
    <xf numFmtId="0" fontId="0" fillId="0" borderId="0" xfId="0" applyNumberFormat="1"/>
    <xf numFmtId="16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65" fontId="8" fillId="0" borderId="0" xfId="0" applyNumberFormat="1" applyFont="1"/>
    <xf numFmtId="165" fontId="8" fillId="0" borderId="0" xfId="1" applyNumberFormat="1" applyFont="1" applyFill="1"/>
    <xf numFmtId="3" fontId="8" fillId="0" borderId="0" xfId="1" applyNumberFormat="1" applyFont="1" applyFill="1"/>
    <xf numFmtId="43" fontId="8" fillId="0" borderId="0" xfId="0" applyNumberFormat="1" applyFont="1"/>
    <xf numFmtId="165" fontId="13" fillId="0" borderId="0" xfId="1" applyNumberFormat="1" applyFont="1"/>
    <xf numFmtId="2" fontId="8" fillId="0" borderId="0" xfId="1" applyNumberFormat="1" applyFont="1" applyFill="1"/>
    <xf numFmtId="3" fontId="8" fillId="0" borderId="0" xfId="1" applyNumberFormat="1" applyFont="1" applyFill="1" applyBorder="1"/>
    <xf numFmtId="43" fontId="8" fillId="0" borderId="0" xfId="1" applyFont="1" applyFill="1" applyBorder="1"/>
    <xf numFmtId="2" fontId="8" fillId="0" borderId="0" xfId="1" applyNumberFormat="1" applyFont="1" applyFill="1" applyBorder="1"/>
    <xf numFmtId="0" fontId="6" fillId="15" borderId="4" xfId="5" applyFont="1" applyFill="1" applyBorder="1" applyAlignment="1" applyProtection="1">
      <alignment horizontal="center" vertical="center"/>
      <protection locked="0"/>
    </xf>
    <xf numFmtId="165" fontId="6" fillId="15" borderId="4" xfId="1" applyNumberFormat="1" applyFont="1" applyFill="1" applyBorder="1" applyAlignment="1" applyProtection="1">
      <alignment horizontal="center" vertical="center"/>
      <protection locked="0"/>
    </xf>
    <xf numFmtId="3" fontId="6" fillId="15" borderId="4" xfId="5" applyNumberFormat="1" applyFont="1" applyFill="1" applyBorder="1" applyAlignment="1" applyProtection="1">
      <alignment horizontal="center" vertical="center"/>
      <protection locked="0"/>
    </xf>
    <xf numFmtId="17" fontId="6" fillId="15" borderId="4" xfId="0" applyNumberFormat="1" applyFont="1" applyFill="1" applyBorder="1" applyAlignment="1" applyProtection="1">
      <alignment horizontal="center" vertical="center" wrapText="1"/>
      <protection locked="0"/>
    </xf>
    <xf numFmtId="2" fontId="6" fillId="15" borderId="4" xfId="1" applyNumberFormat="1" applyFont="1" applyFill="1" applyBorder="1" applyAlignment="1" applyProtection="1">
      <alignment horizontal="center" vertical="center"/>
      <protection locked="0"/>
    </xf>
    <xf numFmtId="0" fontId="38" fillId="0" borderId="0" xfId="0" applyFont="1" applyAlignment="1">
      <alignment horizontal="center"/>
    </xf>
    <xf numFmtId="0" fontId="4" fillId="0" borderId="0" xfId="5" applyFont="1" applyAlignment="1" applyProtection="1">
      <alignment horizontal="center" vertical="center"/>
      <protection locked="0"/>
    </xf>
    <xf numFmtId="0" fontId="4" fillId="0" borderId="0" xfId="5" applyFont="1" applyAlignment="1" applyProtection="1">
      <alignment horizontal="left" vertical="center"/>
      <protection locked="0"/>
    </xf>
    <xf numFmtId="3" fontId="8" fillId="0" borderId="0" xfId="0" applyNumberFormat="1" applyFont="1"/>
    <xf numFmtId="14" fontId="8" fillId="0" borderId="0" xfId="0" applyNumberFormat="1" applyFont="1"/>
    <xf numFmtId="43" fontId="8" fillId="0" borderId="0" xfId="1" applyFont="1" applyFill="1"/>
    <xf numFmtId="0" fontId="8" fillId="16" borderId="0" xfId="0" applyFont="1" applyFill="1"/>
    <xf numFmtId="0" fontId="9" fillId="0" borderId="0" xfId="0" applyFont="1"/>
    <xf numFmtId="0" fontId="8" fillId="6" borderId="0" xfId="0" applyFont="1" applyFill="1"/>
    <xf numFmtId="0" fontId="8" fillId="0" borderId="0" xfId="1" applyNumberFormat="1" applyFont="1" applyFill="1" applyBorder="1"/>
    <xf numFmtId="0" fontId="38" fillId="0" borderId="0" xfId="0" applyFont="1"/>
    <xf numFmtId="0" fontId="38" fillId="0" borderId="0" xfId="0" applyFont="1" applyAlignment="1">
      <alignment horizontal="left"/>
    </xf>
    <xf numFmtId="165" fontId="38" fillId="0" borderId="0" xfId="1" applyNumberFormat="1" applyFont="1" applyFill="1"/>
    <xf numFmtId="43" fontId="38" fillId="0" borderId="0" xfId="1" applyFont="1" applyFill="1"/>
    <xf numFmtId="165" fontId="39" fillId="0" borderId="0" xfId="1" applyNumberFormat="1" applyFont="1" applyFill="1"/>
    <xf numFmtId="15" fontId="8" fillId="0" borderId="0" xfId="0" applyNumberFormat="1" applyFont="1"/>
    <xf numFmtId="165" fontId="40" fillId="0" borderId="0" xfId="1" applyNumberFormat="1" applyFont="1" applyFill="1"/>
    <xf numFmtId="4" fontId="41" fillId="0" borderId="0" xfId="0" applyNumberFormat="1" applyFont="1"/>
    <xf numFmtId="17" fontId="6" fillId="8" borderId="4" xfId="0" applyNumberFormat="1" applyFont="1" applyFill="1" applyBorder="1" applyAlignment="1" applyProtection="1">
      <alignment horizontal="center" vertical="center" wrapText="1"/>
      <protection locked="0"/>
    </xf>
    <xf numFmtId="165" fontId="8" fillId="8" borderId="0" xfId="1" applyNumberFormat="1" applyFont="1" applyFill="1" applyBorder="1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10" xfId="0" applyFont="1" applyBorder="1"/>
    <xf numFmtId="0" fontId="0" fillId="0" borderId="5" xfId="0" applyBorder="1" applyAlignment="1">
      <alignment horizontal="center"/>
    </xf>
    <xf numFmtId="0" fontId="0" fillId="0" borderId="10" xfId="0" applyBorder="1"/>
    <xf numFmtId="0" fontId="0" fillId="0" borderId="10" xfId="0" quotePrefix="1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1" xfId="0" applyBorder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wrapText="1"/>
    </xf>
    <xf numFmtId="0" fontId="15" fillId="0" borderId="0" xfId="0" applyFont="1" applyAlignment="1">
      <alignment horizontal="center"/>
    </xf>
    <xf numFmtId="0" fontId="22" fillId="9" borderId="0" xfId="0" applyFont="1" applyFill="1" applyAlignment="1">
      <alignment horizontal="center"/>
    </xf>
  </cellXfs>
  <cellStyles count="8">
    <cellStyle name="Comma" xfId="1" builtinId="3"/>
    <cellStyle name="Comma [0]_20130403_BP13_Car_Flow_Reply_#2" xfId="6" xr:uid="{25B0E177-C3DA-4AE1-AFDC-791AF3C50B6F}"/>
    <cellStyle name="Normal" xfId="0" builtinId="0"/>
    <cellStyle name="Normal 15" xfId="5" xr:uid="{2F2D3D26-755E-464C-86F1-E29762925482}"/>
    <cellStyle name="Normal 37" xfId="3" xr:uid="{599F822E-9A31-40C3-9A05-277389580489}"/>
    <cellStyle name="Normal 4" xfId="4" xr:uid="{D0D5A817-EEE2-474D-8BD3-AAAFCC52E6FE}"/>
    <cellStyle name="Normal_Budget Assumptions Summary_V3" xfId="7" xr:uid="{946B38C5-881F-4AA7-97CC-8BCD8CA0E2A3}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microsoft.com/office/2017/10/relationships/person" Target="persons/perso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631A62D-A09D-4D02-B69B-B5A40ABEE7D0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4F6D1F42-BC7E-490F-AED4-3B1A4E8F4701}">
      <dgm:prSet phldrT="[Text]" custT="1"/>
      <dgm:spPr/>
      <dgm:t>
        <a:bodyPr/>
        <a:lstStyle/>
        <a:p>
          <a:r>
            <a:rPr lang="en-IN" sz="1500"/>
            <a:t>RFO (E-decision) Tracker</a:t>
          </a:r>
        </a:p>
      </dgm:t>
    </dgm:pt>
    <dgm:pt modelId="{6DE43857-9ADF-4CCF-936D-3EE521BF73E4}" type="parTrans" cxnId="{271A58FD-36B1-49DD-B8C0-E6FEAFC10733}">
      <dgm:prSet/>
      <dgm:spPr/>
      <dgm:t>
        <a:bodyPr/>
        <a:lstStyle/>
        <a:p>
          <a:endParaRPr lang="en-IN"/>
        </a:p>
      </dgm:t>
    </dgm:pt>
    <dgm:pt modelId="{AD4C7A45-5EEF-41EA-B7EE-AD49AC4C2222}" type="sibTrans" cxnId="{271A58FD-36B1-49DD-B8C0-E6FEAFC10733}">
      <dgm:prSet/>
      <dgm:spPr/>
      <dgm:t>
        <a:bodyPr/>
        <a:lstStyle/>
        <a:p>
          <a:endParaRPr lang="en-IN"/>
        </a:p>
      </dgm:t>
    </dgm:pt>
    <dgm:pt modelId="{DBA58497-B1CD-4F15-944C-07877EF6DE6F}">
      <dgm:prSet phldrT="[Text]" custT="1"/>
      <dgm:spPr/>
      <dgm:t>
        <a:bodyPr/>
        <a:lstStyle/>
        <a:p>
          <a:r>
            <a:rPr lang="en-IN" sz="1000"/>
            <a:t>Upload ED information -  ED number, date,  amount, activity timeline , GL code, CC, Category, </a:t>
          </a:r>
        </a:p>
      </dgm:t>
    </dgm:pt>
    <dgm:pt modelId="{CAC4DBA3-E23F-4FE6-9CF3-25D282763BC3}" type="parTrans" cxnId="{C1110401-FADC-4DD8-8F0A-67DBA89F35E9}">
      <dgm:prSet/>
      <dgm:spPr/>
      <dgm:t>
        <a:bodyPr/>
        <a:lstStyle/>
        <a:p>
          <a:endParaRPr lang="en-IN"/>
        </a:p>
      </dgm:t>
    </dgm:pt>
    <dgm:pt modelId="{AFF181DF-2154-495A-8E12-77A8B5C8FF56}" type="sibTrans" cxnId="{C1110401-FADC-4DD8-8F0A-67DBA89F35E9}">
      <dgm:prSet/>
      <dgm:spPr/>
      <dgm:t>
        <a:bodyPr/>
        <a:lstStyle/>
        <a:p>
          <a:endParaRPr lang="en-IN"/>
        </a:p>
      </dgm:t>
    </dgm:pt>
    <dgm:pt modelId="{D3137ECE-DB21-420B-8A69-CF16AE7977B8}">
      <dgm:prSet phldrT="[Text]" custT="1"/>
      <dgm:spPr/>
      <dgm:t>
        <a:bodyPr/>
        <a:lstStyle/>
        <a:p>
          <a:r>
            <a:rPr lang="en-IN" sz="1500"/>
            <a:t>Month End</a:t>
          </a:r>
        </a:p>
      </dgm:t>
    </dgm:pt>
    <dgm:pt modelId="{88553BAF-1370-44E9-B8F6-355ABE4BF8B5}" type="parTrans" cxnId="{72E4A2D8-466B-46DB-AE92-91ED44823908}">
      <dgm:prSet/>
      <dgm:spPr/>
      <dgm:t>
        <a:bodyPr/>
        <a:lstStyle/>
        <a:p>
          <a:endParaRPr lang="en-IN"/>
        </a:p>
      </dgm:t>
    </dgm:pt>
    <dgm:pt modelId="{E973B2BB-6C59-4B4D-847C-319AA0832384}" type="sibTrans" cxnId="{72E4A2D8-466B-46DB-AE92-91ED44823908}">
      <dgm:prSet/>
      <dgm:spPr/>
      <dgm:t>
        <a:bodyPr/>
        <a:lstStyle/>
        <a:p>
          <a:endParaRPr lang="en-IN"/>
        </a:p>
      </dgm:t>
    </dgm:pt>
    <dgm:pt modelId="{0530206B-7851-4F52-9C9E-D4A942914088}">
      <dgm:prSet phldrT="[Text]" custT="1"/>
      <dgm:spPr/>
      <dgm:t>
        <a:bodyPr/>
        <a:lstStyle/>
        <a:p>
          <a:r>
            <a:rPr lang="en-IN" sz="1000"/>
            <a:t>Email Communication for provision input along with list of timeline and link to update into System </a:t>
          </a:r>
        </a:p>
      </dgm:t>
    </dgm:pt>
    <dgm:pt modelId="{DE21F3FE-94BC-4E2E-89BA-C9321FBB23A9}" type="parTrans" cxnId="{5C82E556-D0FE-4866-8531-FC729641B62D}">
      <dgm:prSet/>
      <dgm:spPr/>
      <dgm:t>
        <a:bodyPr/>
        <a:lstStyle/>
        <a:p>
          <a:endParaRPr lang="en-IN"/>
        </a:p>
      </dgm:t>
    </dgm:pt>
    <dgm:pt modelId="{D772F140-01C4-49BC-B62A-CAEFB1FCF222}" type="sibTrans" cxnId="{5C82E556-D0FE-4866-8531-FC729641B62D}">
      <dgm:prSet/>
      <dgm:spPr/>
      <dgm:t>
        <a:bodyPr/>
        <a:lstStyle/>
        <a:p>
          <a:endParaRPr lang="en-IN"/>
        </a:p>
      </dgm:t>
    </dgm:pt>
    <dgm:pt modelId="{17CFC086-A222-42F7-A8F5-B62D3CB2ACFA}">
      <dgm:prSet phldrT="[Text]" custT="1"/>
      <dgm:spPr/>
      <dgm:t>
        <a:bodyPr/>
        <a:lstStyle/>
        <a:p>
          <a:r>
            <a:rPr lang="en-IN" sz="1000"/>
            <a:t>Reminder &amp; closer email</a:t>
          </a:r>
        </a:p>
      </dgm:t>
    </dgm:pt>
    <dgm:pt modelId="{09EC6BDC-D847-4D63-9C11-4781C76D66DB}" type="parTrans" cxnId="{1D4B9C47-F249-4CEE-8254-7047A040848D}">
      <dgm:prSet/>
      <dgm:spPr/>
      <dgm:t>
        <a:bodyPr/>
        <a:lstStyle/>
        <a:p>
          <a:endParaRPr lang="en-IN"/>
        </a:p>
      </dgm:t>
    </dgm:pt>
    <dgm:pt modelId="{D8231BB4-68A4-4412-A508-AE8E153A0C28}" type="sibTrans" cxnId="{1D4B9C47-F249-4CEE-8254-7047A040848D}">
      <dgm:prSet/>
      <dgm:spPr/>
      <dgm:t>
        <a:bodyPr/>
        <a:lstStyle/>
        <a:p>
          <a:endParaRPr lang="en-IN"/>
        </a:p>
      </dgm:t>
    </dgm:pt>
    <dgm:pt modelId="{9393A797-3F27-444C-BDD6-BF78555263EC}">
      <dgm:prSet phldrT="[Text]" custT="1"/>
      <dgm:spPr/>
      <dgm:t>
        <a:bodyPr/>
        <a:lstStyle/>
        <a:p>
          <a:r>
            <a:rPr lang="en-IN" sz="1500"/>
            <a:t>Fcst &amp; BP Input</a:t>
          </a:r>
        </a:p>
      </dgm:t>
    </dgm:pt>
    <dgm:pt modelId="{3732D8EA-9923-466B-B741-9608011BC1C1}" type="parTrans" cxnId="{DBB35EC0-B293-4F3F-AB39-4C2BDDF01339}">
      <dgm:prSet/>
      <dgm:spPr/>
      <dgm:t>
        <a:bodyPr/>
        <a:lstStyle/>
        <a:p>
          <a:endParaRPr lang="en-IN"/>
        </a:p>
      </dgm:t>
    </dgm:pt>
    <dgm:pt modelId="{FC3ECDC5-40EC-435A-8C07-469521546E8F}" type="sibTrans" cxnId="{DBB35EC0-B293-4F3F-AB39-4C2BDDF01339}">
      <dgm:prSet/>
      <dgm:spPr/>
      <dgm:t>
        <a:bodyPr/>
        <a:lstStyle/>
        <a:p>
          <a:endParaRPr lang="en-IN"/>
        </a:p>
      </dgm:t>
    </dgm:pt>
    <dgm:pt modelId="{7F96F936-1ABC-4F8F-ADB3-03F89D26DBD2}">
      <dgm:prSet phldrT="[Text]" custT="1"/>
      <dgm:spPr/>
      <dgm:t>
        <a:bodyPr/>
        <a:lstStyle/>
        <a:p>
          <a:r>
            <a:rPr lang="en-IN" sz="1000"/>
            <a:t>Reminder Email (2-3) &amp; Closer email</a:t>
          </a:r>
        </a:p>
      </dgm:t>
    </dgm:pt>
    <dgm:pt modelId="{39C55F84-DC70-4CE0-A504-97B1FABBDB24}" type="parTrans" cxnId="{46DB09A5-1C38-4AFD-A2C6-868FB3A9569C}">
      <dgm:prSet/>
      <dgm:spPr/>
      <dgm:t>
        <a:bodyPr/>
        <a:lstStyle/>
        <a:p>
          <a:endParaRPr lang="en-IN"/>
        </a:p>
      </dgm:t>
    </dgm:pt>
    <dgm:pt modelId="{6BD9D375-F706-4EB7-A9C2-ABFB66CFC6E2}" type="sibTrans" cxnId="{46DB09A5-1C38-4AFD-A2C6-868FB3A9569C}">
      <dgm:prSet/>
      <dgm:spPr/>
      <dgm:t>
        <a:bodyPr/>
        <a:lstStyle/>
        <a:p>
          <a:endParaRPr lang="en-IN"/>
        </a:p>
      </dgm:t>
    </dgm:pt>
    <dgm:pt modelId="{A591DCFE-812D-466B-B6E6-95F61BCCF028}">
      <dgm:prSet phldrT="[Text]" custT="1"/>
      <dgm:spPr/>
      <dgm:t>
        <a:bodyPr/>
        <a:lstStyle/>
        <a:p>
          <a:r>
            <a:rPr lang="en-IN" sz="1000"/>
            <a:t>Functionality to upload Actual amount agains these ED</a:t>
          </a:r>
        </a:p>
      </dgm:t>
    </dgm:pt>
    <dgm:pt modelId="{97910636-A286-4A55-809D-F82898B39BD9}" type="parTrans" cxnId="{2EEC88A9-7DE1-491A-9444-C2D70BB489F4}">
      <dgm:prSet/>
      <dgm:spPr/>
      <dgm:t>
        <a:bodyPr/>
        <a:lstStyle/>
        <a:p>
          <a:endParaRPr lang="en-IN"/>
        </a:p>
      </dgm:t>
    </dgm:pt>
    <dgm:pt modelId="{8DE7C679-4F93-415F-9198-F049FF78E4BC}" type="sibTrans" cxnId="{2EEC88A9-7DE1-491A-9444-C2D70BB489F4}">
      <dgm:prSet/>
      <dgm:spPr/>
      <dgm:t>
        <a:bodyPr/>
        <a:lstStyle/>
        <a:p>
          <a:endParaRPr lang="en-IN"/>
        </a:p>
      </dgm:t>
    </dgm:pt>
    <dgm:pt modelId="{F4F91C59-58A5-4165-94B9-13CA50FCF7C3}">
      <dgm:prSet phldrT="[Text]" custT="1"/>
      <dgm:spPr/>
      <dgm:t>
        <a:bodyPr/>
        <a:lstStyle/>
        <a:p>
          <a:r>
            <a:rPr lang="en-IN" sz="1000"/>
            <a:t>RFO balance visibility along with timeline</a:t>
          </a:r>
        </a:p>
      </dgm:t>
    </dgm:pt>
    <dgm:pt modelId="{EBD05D90-43D9-4380-A77F-7A76E1BC6D9F}" type="parTrans" cxnId="{1354CE0D-F72B-43AA-AA97-4797E845F878}">
      <dgm:prSet/>
      <dgm:spPr/>
      <dgm:t>
        <a:bodyPr/>
        <a:lstStyle/>
        <a:p>
          <a:endParaRPr lang="en-IN"/>
        </a:p>
      </dgm:t>
    </dgm:pt>
    <dgm:pt modelId="{65837EBE-A503-4BA3-A9A1-C2F68E5B2C5B}" type="sibTrans" cxnId="{1354CE0D-F72B-43AA-AA97-4797E845F878}">
      <dgm:prSet/>
      <dgm:spPr/>
      <dgm:t>
        <a:bodyPr/>
        <a:lstStyle/>
        <a:p>
          <a:endParaRPr lang="en-IN"/>
        </a:p>
      </dgm:t>
    </dgm:pt>
    <dgm:pt modelId="{F23D0323-9B72-4E31-9EED-FCCACFDFE03F}">
      <dgm:prSet phldrT="[Text]" custT="1"/>
      <dgm:spPr/>
      <dgm:t>
        <a:bodyPr/>
        <a:lstStyle/>
        <a:p>
          <a:r>
            <a:rPr lang="en-IN" sz="1000"/>
            <a:t>Highlight of overspend/under spend</a:t>
          </a:r>
        </a:p>
      </dgm:t>
    </dgm:pt>
    <dgm:pt modelId="{4F1AD8FC-F3B1-4E7A-B692-14F4F3693190}" type="parTrans" cxnId="{E7F42607-CC96-4E87-B4BB-2A98FF6BCAFC}">
      <dgm:prSet/>
      <dgm:spPr/>
      <dgm:t>
        <a:bodyPr/>
        <a:lstStyle/>
        <a:p>
          <a:endParaRPr lang="en-IN"/>
        </a:p>
      </dgm:t>
    </dgm:pt>
    <dgm:pt modelId="{F094EBF5-29D7-4A9C-902D-68691A313F4A}" type="sibTrans" cxnId="{E7F42607-CC96-4E87-B4BB-2A98FF6BCAFC}">
      <dgm:prSet/>
      <dgm:spPr/>
      <dgm:t>
        <a:bodyPr/>
        <a:lstStyle/>
        <a:p>
          <a:endParaRPr lang="en-IN"/>
        </a:p>
      </dgm:t>
    </dgm:pt>
    <dgm:pt modelId="{62F5E773-E15A-4A26-A3AF-DAC1DE60E374}">
      <dgm:prSet phldrT="[Text]" custT="1"/>
      <dgm:spPr/>
      <dgm:t>
        <a:bodyPr/>
        <a:lstStyle/>
        <a:p>
          <a:r>
            <a:rPr lang="en-IN" sz="1000"/>
            <a:t>Functionality to update remakrs for all line item</a:t>
          </a:r>
        </a:p>
      </dgm:t>
    </dgm:pt>
    <dgm:pt modelId="{5D8DC7D4-ECE1-4A49-B6CD-C6D046F4550B}" type="parTrans" cxnId="{74FF0550-0A13-454D-BAB4-842B20ABBF9B}">
      <dgm:prSet/>
      <dgm:spPr/>
      <dgm:t>
        <a:bodyPr/>
        <a:lstStyle/>
        <a:p>
          <a:endParaRPr lang="en-IN"/>
        </a:p>
      </dgm:t>
    </dgm:pt>
    <dgm:pt modelId="{8B997065-928E-43DE-8EDD-34D35E4790FD}" type="sibTrans" cxnId="{74FF0550-0A13-454D-BAB4-842B20ABBF9B}">
      <dgm:prSet/>
      <dgm:spPr/>
      <dgm:t>
        <a:bodyPr/>
        <a:lstStyle/>
        <a:p>
          <a:endParaRPr lang="en-IN"/>
        </a:p>
      </dgm:t>
    </dgm:pt>
    <dgm:pt modelId="{93A77E68-8EAE-42A7-9EDF-7839B683D219}">
      <dgm:prSet phldrT="[Text]" custT="1"/>
      <dgm:spPr/>
      <dgm:t>
        <a:bodyPr/>
        <a:lstStyle/>
        <a:p>
          <a:endParaRPr lang="en-IN" sz="1000"/>
        </a:p>
      </dgm:t>
    </dgm:pt>
    <dgm:pt modelId="{813F25A6-7A2C-4B1A-B83D-2FC6A106CC8F}" type="parTrans" cxnId="{5F2DA460-A416-4D02-9D18-CC27EC40BEAB}">
      <dgm:prSet/>
      <dgm:spPr/>
      <dgm:t>
        <a:bodyPr/>
        <a:lstStyle/>
        <a:p>
          <a:endParaRPr lang="en-IN"/>
        </a:p>
      </dgm:t>
    </dgm:pt>
    <dgm:pt modelId="{FEA88FFD-70F5-469E-8DD0-5B89985F6956}" type="sibTrans" cxnId="{5F2DA460-A416-4D02-9D18-CC27EC40BEAB}">
      <dgm:prSet/>
      <dgm:spPr/>
      <dgm:t>
        <a:bodyPr/>
        <a:lstStyle/>
        <a:p>
          <a:endParaRPr lang="en-IN"/>
        </a:p>
      </dgm:t>
    </dgm:pt>
    <dgm:pt modelId="{4985C956-ADB2-4BCA-B397-CCF641546599}">
      <dgm:prSet phldrT="[Text]" custT="1"/>
      <dgm:spPr/>
      <dgm:t>
        <a:bodyPr/>
        <a:lstStyle/>
        <a:p>
          <a:r>
            <a:rPr lang="en-IN" sz="1000"/>
            <a:t> Functionality to upload/update their input at line item level into system</a:t>
          </a:r>
        </a:p>
      </dgm:t>
    </dgm:pt>
    <dgm:pt modelId="{B447B740-11D5-4D98-B226-C2A8797A5CCB}" type="parTrans" cxnId="{1803AAC4-D18F-4D5F-BCEA-1A648B2ACF0D}">
      <dgm:prSet/>
      <dgm:spPr/>
      <dgm:t>
        <a:bodyPr/>
        <a:lstStyle/>
        <a:p>
          <a:endParaRPr lang="en-IN"/>
        </a:p>
      </dgm:t>
    </dgm:pt>
    <dgm:pt modelId="{82D2B70A-5C7C-4535-A0AC-F4B6A3EDA096}" type="sibTrans" cxnId="{1803AAC4-D18F-4D5F-BCEA-1A648B2ACF0D}">
      <dgm:prSet/>
      <dgm:spPr/>
      <dgm:t>
        <a:bodyPr/>
        <a:lstStyle/>
        <a:p>
          <a:endParaRPr lang="en-IN"/>
        </a:p>
      </dgm:t>
    </dgm:pt>
    <dgm:pt modelId="{BE150BE5-ECD1-40CE-B2DD-275065C2490D}">
      <dgm:prSet phldrT="[Text]" custT="1"/>
      <dgm:spPr/>
      <dgm:t>
        <a:bodyPr/>
        <a:lstStyle/>
        <a:p>
          <a:endParaRPr lang="en-IN" sz="1000"/>
        </a:p>
      </dgm:t>
    </dgm:pt>
    <dgm:pt modelId="{7D39A8FE-5B47-4D26-9AB5-E02A2441CB64}" type="parTrans" cxnId="{CFB43931-F587-43F5-9AA9-8EAC9DAEB52E}">
      <dgm:prSet/>
      <dgm:spPr/>
      <dgm:t>
        <a:bodyPr/>
        <a:lstStyle/>
        <a:p>
          <a:endParaRPr lang="en-IN"/>
        </a:p>
      </dgm:t>
    </dgm:pt>
    <dgm:pt modelId="{23974BC1-DA27-4E57-BD72-17BA88F7BFEC}" type="sibTrans" cxnId="{CFB43931-F587-43F5-9AA9-8EAC9DAEB52E}">
      <dgm:prSet/>
      <dgm:spPr/>
      <dgm:t>
        <a:bodyPr/>
        <a:lstStyle/>
        <a:p>
          <a:endParaRPr lang="en-IN"/>
        </a:p>
      </dgm:t>
    </dgm:pt>
    <dgm:pt modelId="{EB6A1623-B2CC-4641-BE55-D635B3B892BD}">
      <dgm:prSet phldrT="[Text]" custT="1"/>
      <dgm:spPr/>
      <dgm:t>
        <a:bodyPr/>
        <a:lstStyle/>
        <a:p>
          <a:r>
            <a:rPr lang="en-IN" sz="1000"/>
            <a:t>To upload documents for provision at line item level</a:t>
          </a:r>
        </a:p>
      </dgm:t>
    </dgm:pt>
    <dgm:pt modelId="{2A57E5A2-4BEE-46F3-93C2-8388790AAC5B}" type="parTrans" cxnId="{501B2130-CD04-4674-B267-7640FBA86008}">
      <dgm:prSet/>
      <dgm:spPr/>
      <dgm:t>
        <a:bodyPr/>
        <a:lstStyle/>
        <a:p>
          <a:endParaRPr lang="en-IN"/>
        </a:p>
      </dgm:t>
    </dgm:pt>
    <dgm:pt modelId="{F057D96F-C3F8-46FB-A150-819CAB77C36F}" type="sibTrans" cxnId="{501B2130-CD04-4674-B267-7640FBA86008}">
      <dgm:prSet/>
      <dgm:spPr/>
      <dgm:t>
        <a:bodyPr/>
        <a:lstStyle/>
        <a:p>
          <a:endParaRPr lang="en-IN"/>
        </a:p>
      </dgm:t>
    </dgm:pt>
    <dgm:pt modelId="{D36971C2-1D00-4BEF-BE4F-BECE0389EDD2}">
      <dgm:prSet phldrT="[Text]" custT="1"/>
      <dgm:spPr/>
      <dgm:t>
        <a:bodyPr/>
        <a:lstStyle/>
        <a:p>
          <a:r>
            <a:rPr lang="en-IN" sz="1000"/>
            <a:t>To update remarks Vs Fcst &amp;  BP</a:t>
          </a:r>
        </a:p>
      </dgm:t>
    </dgm:pt>
    <dgm:pt modelId="{C4773A41-98D2-4605-88FF-22D674AA5F20}" type="parTrans" cxnId="{05D0EA75-57DC-4155-8B44-6C1CC4D1D021}">
      <dgm:prSet/>
      <dgm:spPr/>
      <dgm:t>
        <a:bodyPr/>
        <a:lstStyle/>
        <a:p>
          <a:endParaRPr lang="en-IN"/>
        </a:p>
      </dgm:t>
    </dgm:pt>
    <dgm:pt modelId="{5DFC4890-13C5-4712-8AE7-E76D248FE7AC}" type="sibTrans" cxnId="{05D0EA75-57DC-4155-8B44-6C1CC4D1D021}">
      <dgm:prSet/>
      <dgm:spPr/>
      <dgm:t>
        <a:bodyPr/>
        <a:lstStyle/>
        <a:p>
          <a:endParaRPr lang="en-IN"/>
        </a:p>
      </dgm:t>
    </dgm:pt>
    <dgm:pt modelId="{1669322A-08F3-4F4F-895B-C53AE93168AF}">
      <dgm:prSet phldrT="[Text]" custT="1"/>
      <dgm:spPr/>
      <dgm:t>
        <a:bodyPr/>
        <a:lstStyle/>
        <a:p>
          <a:r>
            <a:rPr lang="en-IN" sz="1000"/>
            <a:t>Functionality to upload BP/Fcst at line item level </a:t>
          </a:r>
        </a:p>
      </dgm:t>
    </dgm:pt>
    <dgm:pt modelId="{6EEDBC28-D929-4837-994B-2AC1BCCC118A}" type="parTrans" cxnId="{AD85AF4A-4B90-4AB5-80B1-3115275745C8}">
      <dgm:prSet/>
      <dgm:spPr/>
      <dgm:t>
        <a:bodyPr/>
        <a:lstStyle/>
        <a:p>
          <a:endParaRPr lang="en-IN"/>
        </a:p>
      </dgm:t>
    </dgm:pt>
    <dgm:pt modelId="{29E9A175-D367-43AE-917C-EEC309AFF7A8}" type="sibTrans" cxnId="{AD85AF4A-4B90-4AB5-80B1-3115275745C8}">
      <dgm:prSet/>
      <dgm:spPr/>
      <dgm:t>
        <a:bodyPr/>
        <a:lstStyle/>
        <a:p>
          <a:endParaRPr lang="en-IN"/>
        </a:p>
      </dgm:t>
    </dgm:pt>
    <dgm:pt modelId="{F2A956BE-ED56-4A71-B383-BD573B4EC43B}">
      <dgm:prSet phldrT="[Text]" custT="1"/>
      <dgm:spPr/>
      <dgm:t>
        <a:bodyPr/>
        <a:lstStyle/>
        <a:p>
          <a:r>
            <a:rPr lang="en-IN" sz="1000"/>
            <a:t> to update remarks Vs BP &amp;  last Fcst</a:t>
          </a:r>
        </a:p>
      </dgm:t>
    </dgm:pt>
    <dgm:pt modelId="{7E72CBD2-E0DA-4B3E-8856-FEDBDFBE40C1}" type="parTrans" cxnId="{D2F8F704-E41B-4D62-94AE-48B35FB802FD}">
      <dgm:prSet/>
      <dgm:spPr/>
      <dgm:t>
        <a:bodyPr/>
        <a:lstStyle/>
        <a:p>
          <a:endParaRPr lang="en-IN"/>
        </a:p>
      </dgm:t>
    </dgm:pt>
    <dgm:pt modelId="{6984D7A4-E92D-4838-ABD1-664C0933D6DC}" type="sibTrans" cxnId="{D2F8F704-E41B-4D62-94AE-48B35FB802FD}">
      <dgm:prSet/>
      <dgm:spPr/>
      <dgm:t>
        <a:bodyPr/>
        <a:lstStyle/>
        <a:p>
          <a:endParaRPr lang="en-IN"/>
        </a:p>
      </dgm:t>
    </dgm:pt>
    <dgm:pt modelId="{60BA5ACA-DD89-4F3D-9B1D-FF7FD5A98B06}">
      <dgm:prSet phldrT="[Text]" custT="1"/>
      <dgm:spPr/>
      <dgm:t>
        <a:bodyPr/>
        <a:lstStyle/>
        <a:p>
          <a:r>
            <a:rPr lang="en-IN" sz="1000"/>
            <a:t>Visibility at line item level to all function</a:t>
          </a:r>
        </a:p>
      </dgm:t>
    </dgm:pt>
    <dgm:pt modelId="{7A2FFC5A-B658-4C5B-8896-CCF9A686AC74}" type="parTrans" cxnId="{89F4F35D-9039-4663-BA47-F66AFFD02F49}">
      <dgm:prSet/>
      <dgm:spPr/>
      <dgm:t>
        <a:bodyPr/>
        <a:lstStyle/>
        <a:p>
          <a:endParaRPr lang="en-IN"/>
        </a:p>
      </dgm:t>
    </dgm:pt>
    <dgm:pt modelId="{5B94B7F1-3480-4F26-980F-E6D3DE7428A8}" type="sibTrans" cxnId="{89F4F35D-9039-4663-BA47-F66AFFD02F49}">
      <dgm:prSet/>
      <dgm:spPr/>
      <dgm:t>
        <a:bodyPr/>
        <a:lstStyle/>
        <a:p>
          <a:endParaRPr lang="en-IN"/>
        </a:p>
      </dgm:t>
    </dgm:pt>
    <dgm:pt modelId="{88BA65A4-5F48-422F-B67A-0FDCC3DE0A87}">
      <dgm:prSet custT="1"/>
      <dgm:spPr/>
      <dgm:t>
        <a:bodyPr/>
        <a:lstStyle/>
        <a:p>
          <a:r>
            <a:rPr lang="en-IN" sz="1500"/>
            <a:t>Report Generation</a:t>
          </a:r>
        </a:p>
      </dgm:t>
    </dgm:pt>
    <dgm:pt modelId="{C1F167FC-A49C-4B75-873E-034FEE972CB7}" type="parTrans" cxnId="{483279F2-4CEE-4C4E-B53E-523C41A1486B}">
      <dgm:prSet/>
      <dgm:spPr/>
      <dgm:t>
        <a:bodyPr/>
        <a:lstStyle/>
        <a:p>
          <a:endParaRPr lang="en-IN"/>
        </a:p>
      </dgm:t>
    </dgm:pt>
    <dgm:pt modelId="{20C87C4B-E7D5-4EE6-AD8C-382A092923B2}" type="sibTrans" cxnId="{483279F2-4CEE-4C4E-B53E-523C41A1486B}">
      <dgm:prSet/>
      <dgm:spPr/>
      <dgm:t>
        <a:bodyPr/>
        <a:lstStyle/>
        <a:p>
          <a:endParaRPr lang="en-IN"/>
        </a:p>
      </dgm:t>
    </dgm:pt>
    <dgm:pt modelId="{00611762-2E9F-4BCB-9989-112364063A8B}">
      <dgm:prSet custT="1"/>
      <dgm:spPr/>
      <dgm:t>
        <a:bodyPr/>
        <a:lstStyle/>
        <a:p>
          <a:r>
            <a:rPr lang="en-IN" sz="1000"/>
            <a:t>Function leve , RFO Level , Category level, Middas Format, </a:t>
          </a:r>
        </a:p>
      </dgm:t>
    </dgm:pt>
    <dgm:pt modelId="{5EDC2236-8EB7-4364-8FEE-4A4966F4934E}" type="parTrans" cxnId="{EBB35A6E-7D33-4D59-8CF2-F39F0F2314B7}">
      <dgm:prSet/>
      <dgm:spPr/>
      <dgm:t>
        <a:bodyPr/>
        <a:lstStyle/>
        <a:p>
          <a:endParaRPr lang="en-IN"/>
        </a:p>
      </dgm:t>
    </dgm:pt>
    <dgm:pt modelId="{D8E7A2F8-CD45-4BD3-A725-D33B05413196}" type="sibTrans" cxnId="{EBB35A6E-7D33-4D59-8CF2-F39F0F2314B7}">
      <dgm:prSet/>
      <dgm:spPr/>
      <dgm:t>
        <a:bodyPr/>
        <a:lstStyle/>
        <a:p>
          <a:endParaRPr lang="en-IN"/>
        </a:p>
      </dgm:t>
    </dgm:pt>
    <dgm:pt modelId="{3DA7DC40-A365-451B-9E33-88D9ED3C7B95}">
      <dgm:prSet custT="1"/>
      <dgm:spPr/>
      <dgm:t>
        <a:bodyPr/>
        <a:lstStyle/>
        <a:p>
          <a:r>
            <a:rPr lang="en-IN" sz="1000"/>
            <a:t>Actual , BP, Fcst, RFO Balance, Varainces Vs BP/Fcst</a:t>
          </a:r>
        </a:p>
      </dgm:t>
    </dgm:pt>
    <dgm:pt modelId="{48B85DFF-64C5-4746-BCDE-AF16B9CAB262}" type="parTrans" cxnId="{9318C035-EF70-4CC0-8D82-96AA8234311D}">
      <dgm:prSet/>
      <dgm:spPr/>
      <dgm:t>
        <a:bodyPr/>
        <a:lstStyle/>
        <a:p>
          <a:endParaRPr lang="en-IN"/>
        </a:p>
      </dgm:t>
    </dgm:pt>
    <dgm:pt modelId="{8EF3A102-5356-4A68-9D0D-9DF1A2136CE7}" type="sibTrans" cxnId="{9318C035-EF70-4CC0-8D82-96AA8234311D}">
      <dgm:prSet/>
      <dgm:spPr/>
      <dgm:t>
        <a:bodyPr/>
        <a:lstStyle/>
        <a:p>
          <a:endParaRPr lang="en-IN"/>
        </a:p>
      </dgm:t>
    </dgm:pt>
    <dgm:pt modelId="{99B18B83-2B0A-4F38-88EC-2B09720998EA}">
      <dgm:prSet phldrT="[Text]" custT="1"/>
      <dgm:spPr/>
      <dgm:t>
        <a:bodyPr/>
        <a:lstStyle/>
        <a:p>
          <a:r>
            <a:rPr lang="en-IN" sz="1000"/>
            <a:t>Email Communication for provision input along with list of timeline and link to update into System </a:t>
          </a:r>
        </a:p>
      </dgm:t>
    </dgm:pt>
    <dgm:pt modelId="{1513C3ED-ECF4-4313-9827-858470191DA6}" type="parTrans" cxnId="{D53F6885-9CC3-4C44-AF55-ED8B5CD8B6F7}">
      <dgm:prSet/>
      <dgm:spPr/>
      <dgm:t>
        <a:bodyPr/>
        <a:lstStyle/>
        <a:p>
          <a:endParaRPr lang="en-IN"/>
        </a:p>
      </dgm:t>
    </dgm:pt>
    <dgm:pt modelId="{4FFEF569-D476-40FD-BF05-A8DD60560507}" type="sibTrans" cxnId="{D53F6885-9CC3-4C44-AF55-ED8B5CD8B6F7}">
      <dgm:prSet/>
      <dgm:spPr/>
      <dgm:t>
        <a:bodyPr/>
        <a:lstStyle/>
        <a:p>
          <a:endParaRPr lang="en-IN"/>
        </a:p>
      </dgm:t>
    </dgm:pt>
    <dgm:pt modelId="{78F4FD70-134F-4C48-A5DC-A820F81CF007}">
      <dgm:prSet phldrT="[Text]" custT="1"/>
      <dgm:spPr/>
      <dgm:t>
        <a:bodyPr/>
        <a:lstStyle/>
        <a:p>
          <a:r>
            <a:rPr lang="en-IN" sz="1000"/>
            <a:t>Internal tracker for function at activity level along with calculation</a:t>
          </a:r>
        </a:p>
      </dgm:t>
    </dgm:pt>
    <dgm:pt modelId="{7411B124-A02A-45AF-A736-6931CCFE28ED}" type="parTrans" cxnId="{1FBB5C7D-D1FA-48C9-A5FB-05ADCEF66AFB}">
      <dgm:prSet/>
      <dgm:spPr/>
      <dgm:t>
        <a:bodyPr/>
        <a:lstStyle/>
        <a:p>
          <a:endParaRPr lang="en-IN"/>
        </a:p>
      </dgm:t>
    </dgm:pt>
    <dgm:pt modelId="{C10CC952-08D8-41FD-BF55-4D18FD247A73}" type="sibTrans" cxnId="{1FBB5C7D-D1FA-48C9-A5FB-05ADCEF66AFB}">
      <dgm:prSet/>
      <dgm:spPr/>
      <dgm:t>
        <a:bodyPr/>
        <a:lstStyle/>
        <a:p>
          <a:endParaRPr lang="en-IN"/>
        </a:p>
      </dgm:t>
    </dgm:pt>
    <dgm:pt modelId="{77A56C05-0F43-44D9-BE13-4CBA40C6BC19}">
      <dgm:prSet phldrT="[Text]" custT="1"/>
      <dgm:spPr/>
      <dgm:t>
        <a:bodyPr/>
        <a:lstStyle/>
        <a:p>
          <a:r>
            <a:rPr lang="en-IN" sz="1000"/>
            <a:t>Review and approval</a:t>
          </a:r>
        </a:p>
      </dgm:t>
    </dgm:pt>
    <dgm:pt modelId="{1AEE3122-2296-4B5D-AA06-5FABEA49940D}" type="parTrans" cxnId="{883A005A-5FCA-403D-8105-E36E5A7A68C3}">
      <dgm:prSet/>
      <dgm:spPr/>
      <dgm:t>
        <a:bodyPr/>
        <a:lstStyle/>
        <a:p>
          <a:endParaRPr lang="en-IN"/>
        </a:p>
      </dgm:t>
    </dgm:pt>
    <dgm:pt modelId="{94DF8C90-DEF8-4E8F-941A-6A8E3F9EEB02}" type="sibTrans" cxnId="{883A005A-5FCA-403D-8105-E36E5A7A68C3}">
      <dgm:prSet/>
      <dgm:spPr/>
      <dgm:t>
        <a:bodyPr/>
        <a:lstStyle/>
        <a:p>
          <a:endParaRPr lang="en-IN"/>
        </a:p>
      </dgm:t>
    </dgm:pt>
    <dgm:pt modelId="{125D8267-A834-44D7-81A4-2E48A3EA366F}">
      <dgm:prSet phldrT="[Text]" custT="1"/>
      <dgm:spPr/>
      <dgm:t>
        <a:bodyPr/>
        <a:lstStyle/>
        <a:p>
          <a:endParaRPr lang="en-IN" sz="1000"/>
        </a:p>
      </dgm:t>
    </dgm:pt>
    <dgm:pt modelId="{36A22254-C44F-4AB3-8AF9-0C4B614D9447}" type="parTrans" cxnId="{EC4AC464-2BE6-43B9-98C7-C838681D518C}">
      <dgm:prSet/>
      <dgm:spPr/>
      <dgm:t>
        <a:bodyPr/>
        <a:lstStyle/>
        <a:p>
          <a:endParaRPr lang="en-IN"/>
        </a:p>
      </dgm:t>
    </dgm:pt>
    <dgm:pt modelId="{D7D2CE9A-41AF-4021-AA78-0180D400011A}" type="sibTrans" cxnId="{EC4AC464-2BE6-43B9-98C7-C838681D518C}">
      <dgm:prSet/>
      <dgm:spPr/>
      <dgm:t>
        <a:bodyPr/>
        <a:lstStyle/>
        <a:p>
          <a:endParaRPr lang="en-IN"/>
        </a:p>
      </dgm:t>
    </dgm:pt>
    <dgm:pt modelId="{41BFA5CF-B234-496E-BA59-90DE21D7E99F}">
      <dgm:prSet phldrT="[Text]" custT="1"/>
      <dgm:spPr/>
      <dgm:t>
        <a:bodyPr/>
        <a:lstStyle/>
        <a:p>
          <a:endParaRPr lang="en-IN" sz="1000"/>
        </a:p>
      </dgm:t>
    </dgm:pt>
    <dgm:pt modelId="{6A4924E7-7F1E-4283-A917-88FE2122EC22}" type="parTrans" cxnId="{55EA9B18-BBCB-4BE4-8140-642B3336A5AE}">
      <dgm:prSet/>
      <dgm:spPr/>
      <dgm:t>
        <a:bodyPr/>
        <a:lstStyle/>
        <a:p>
          <a:endParaRPr lang="en-IN"/>
        </a:p>
      </dgm:t>
    </dgm:pt>
    <dgm:pt modelId="{82189238-B4C1-4789-91EE-EC0AEB67BAF3}" type="sibTrans" cxnId="{55EA9B18-BBCB-4BE4-8140-642B3336A5AE}">
      <dgm:prSet/>
      <dgm:spPr/>
      <dgm:t>
        <a:bodyPr/>
        <a:lstStyle/>
        <a:p>
          <a:endParaRPr lang="en-IN"/>
        </a:p>
      </dgm:t>
    </dgm:pt>
    <dgm:pt modelId="{30922B45-640F-4153-9527-B877A39D0968}">
      <dgm:prSet phldrT="[Text]" custT="1"/>
      <dgm:spPr/>
      <dgm:t>
        <a:bodyPr/>
        <a:lstStyle/>
        <a:p>
          <a:endParaRPr lang="en-IN" sz="1000"/>
        </a:p>
      </dgm:t>
    </dgm:pt>
    <dgm:pt modelId="{B04FAA10-B924-49D4-B7DF-7FE4FCAFB725}" type="parTrans" cxnId="{01D46C8F-BECC-4EB5-B43B-AB84841CC846}">
      <dgm:prSet/>
      <dgm:spPr/>
      <dgm:t>
        <a:bodyPr/>
        <a:lstStyle/>
        <a:p>
          <a:endParaRPr lang="en-IN"/>
        </a:p>
      </dgm:t>
    </dgm:pt>
    <dgm:pt modelId="{C35D495C-0021-49E9-9F5E-24FBE0600136}" type="sibTrans" cxnId="{01D46C8F-BECC-4EB5-B43B-AB84841CC846}">
      <dgm:prSet/>
      <dgm:spPr/>
      <dgm:t>
        <a:bodyPr/>
        <a:lstStyle/>
        <a:p>
          <a:endParaRPr lang="en-IN"/>
        </a:p>
      </dgm:t>
    </dgm:pt>
    <dgm:pt modelId="{8BAF00FD-ECDD-4A2E-A7DA-18CD2BAC6377}">
      <dgm:prSet phldrT="[Text]" custT="1"/>
      <dgm:spPr/>
      <dgm:t>
        <a:bodyPr/>
        <a:lstStyle/>
        <a:p>
          <a:endParaRPr lang="en-IN" sz="1000"/>
        </a:p>
      </dgm:t>
    </dgm:pt>
    <dgm:pt modelId="{C43511DA-76F2-42E6-B331-519DDC687161}" type="parTrans" cxnId="{57104061-766E-4229-99CA-6146AA09A9AA}">
      <dgm:prSet/>
      <dgm:spPr/>
      <dgm:t>
        <a:bodyPr/>
        <a:lstStyle/>
        <a:p>
          <a:endParaRPr lang="en-IN"/>
        </a:p>
      </dgm:t>
    </dgm:pt>
    <dgm:pt modelId="{23C1C001-4944-467F-A25A-D1D7382E8AD7}" type="sibTrans" cxnId="{57104061-766E-4229-99CA-6146AA09A9AA}">
      <dgm:prSet/>
      <dgm:spPr/>
      <dgm:t>
        <a:bodyPr/>
        <a:lstStyle/>
        <a:p>
          <a:endParaRPr lang="en-IN"/>
        </a:p>
      </dgm:t>
    </dgm:pt>
    <dgm:pt modelId="{692CF6ED-4367-4DF2-A3A4-5DEEF1524ADF}">
      <dgm:prSet phldrT="[Text]" custT="1"/>
      <dgm:spPr/>
      <dgm:t>
        <a:bodyPr/>
        <a:lstStyle/>
        <a:p>
          <a:endParaRPr lang="en-IN" sz="1000"/>
        </a:p>
      </dgm:t>
    </dgm:pt>
    <dgm:pt modelId="{23646F50-AC70-4F05-8F9F-7A9801CB3B4F}" type="parTrans" cxnId="{9CC7C795-525E-40DC-BEB8-DE2CE2187E42}">
      <dgm:prSet/>
      <dgm:spPr/>
      <dgm:t>
        <a:bodyPr/>
        <a:lstStyle/>
        <a:p>
          <a:endParaRPr lang="en-IN"/>
        </a:p>
      </dgm:t>
    </dgm:pt>
    <dgm:pt modelId="{EFEDAE12-BB9A-4A4C-A897-94E08A2AB86F}" type="sibTrans" cxnId="{9CC7C795-525E-40DC-BEB8-DE2CE2187E42}">
      <dgm:prSet/>
      <dgm:spPr/>
      <dgm:t>
        <a:bodyPr/>
        <a:lstStyle/>
        <a:p>
          <a:endParaRPr lang="en-IN"/>
        </a:p>
      </dgm:t>
    </dgm:pt>
    <dgm:pt modelId="{EAC26B3B-007D-4D4F-AC00-4222045CA2FF}">
      <dgm:prSet phldrT="[Text]" custT="1"/>
      <dgm:spPr/>
      <dgm:t>
        <a:bodyPr/>
        <a:lstStyle/>
        <a:p>
          <a:endParaRPr lang="en-IN" sz="1000"/>
        </a:p>
      </dgm:t>
    </dgm:pt>
    <dgm:pt modelId="{031FBBBE-E9E8-4F84-AC96-47AC2B9C0A10}" type="parTrans" cxnId="{0C17342E-A27F-428B-9ACF-8A8BAB0EF8E7}">
      <dgm:prSet/>
      <dgm:spPr/>
      <dgm:t>
        <a:bodyPr/>
        <a:lstStyle/>
        <a:p>
          <a:endParaRPr lang="en-IN"/>
        </a:p>
      </dgm:t>
    </dgm:pt>
    <dgm:pt modelId="{E6419231-B0D5-4A54-B63C-8406ADC887A4}" type="sibTrans" cxnId="{0C17342E-A27F-428B-9ACF-8A8BAB0EF8E7}">
      <dgm:prSet/>
      <dgm:spPr/>
      <dgm:t>
        <a:bodyPr/>
        <a:lstStyle/>
        <a:p>
          <a:endParaRPr lang="en-IN"/>
        </a:p>
      </dgm:t>
    </dgm:pt>
    <dgm:pt modelId="{0D82B0D7-0C2C-407E-B04A-CF832AF90137}">
      <dgm:prSet phldrT="[Text]" custT="1"/>
      <dgm:spPr/>
      <dgm:t>
        <a:bodyPr/>
        <a:lstStyle/>
        <a:p>
          <a:endParaRPr lang="en-IN" sz="1000"/>
        </a:p>
      </dgm:t>
    </dgm:pt>
    <dgm:pt modelId="{0DAE45ED-B102-48C6-8B5E-4775967E1A87}" type="parTrans" cxnId="{CA2A51FE-5440-482E-BA76-8583AC6D72BF}">
      <dgm:prSet/>
      <dgm:spPr/>
      <dgm:t>
        <a:bodyPr/>
        <a:lstStyle/>
        <a:p>
          <a:endParaRPr lang="en-IN"/>
        </a:p>
      </dgm:t>
    </dgm:pt>
    <dgm:pt modelId="{CB63A2E9-C901-48B7-8ACF-1CC25C70C289}" type="sibTrans" cxnId="{CA2A51FE-5440-482E-BA76-8583AC6D72BF}">
      <dgm:prSet/>
      <dgm:spPr/>
      <dgm:t>
        <a:bodyPr/>
        <a:lstStyle/>
        <a:p>
          <a:endParaRPr lang="en-IN"/>
        </a:p>
      </dgm:t>
    </dgm:pt>
    <dgm:pt modelId="{E8C15318-992E-4AFC-B919-9A8408BAD3CE}">
      <dgm:prSet phldrT="[Text]" custT="1"/>
      <dgm:spPr/>
      <dgm:t>
        <a:bodyPr/>
        <a:lstStyle/>
        <a:p>
          <a:endParaRPr lang="en-IN" sz="1000"/>
        </a:p>
      </dgm:t>
    </dgm:pt>
    <dgm:pt modelId="{28C110DF-3B66-46E5-9C2F-F7A4935C0A5C}" type="parTrans" cxnId="{6BA67F1E-4EFF-4F94-9425-68047D681117}">
      <dgm:prSet/>
      <dgm:spPr/>
      <dgm:t>
        <a:bodyPr/>
        <a:lstStyle/>
        <a:p>
          <a:endParaRPr lang="en-IN"/>
        </a:p>
      </dgm:t>
    </dgm:pt>
    <dgm:pt modelId="{BE932820-CEEE-46BA-A9DE-65D92FA4C8AD}" type="sibTrans" cxnId="{6BA67F1E-4EFF-4F94-9425-68047D681117}">
      <dgm:prSet/>
      <dgm:spPr/>
      <dgm:t>
        <a:bodyPr/>
        <a:lstStyle/>
        <a:p>
          <a:endParaRPr lang="en-IN"/>
        </a:p>
      </dgm:t>
    </dgm:pt>
    <dgm:pt modelId="{F5849DC4-23D4-4574-AFCC-CFA838F8D37B}">
      <dgm:prSet phldrT="[Text]" custT="1"/>
      <dgm:spPr/>
      <dgm:t>
        <a:bodyPr/>
        <a:lstStyle/>
        <a:p>
          <a:endParaRPr lang="en-IN" sz="1000"/>
        </a:p>
      </dgm:t>
    </dgm:pt>
    <dgm:pt modelId="{E94F3035-EEB5-406C-BAD8-75E8D245CAF3}" type="parTrans" cxnId="{47766EF8-D868-4B9C-B4B3-254BFA1E82A6}">
      <dgm:prSet/>
      <dgm:spPr/>
      <dgm:t>
        <a:bodyPr/>
        <a:lstStyle/>
        <a:p>
          <a:endParaRPr lang="en-IN"/>
        </a:p>
      </dgm:t>
    </dgm:pt>
    <dgm:pt modelId="{2B8BDD12-227A-486D-AF7F-E88448D25884}" type="sibTrans" cxnId="{47766EF8-D868-4B9C-B4B3-254BFA1E82A6}">
      <dgm:prSet/>
      <dgm:spPr/>
      <dgm:t>
        <a:bodyPr/>
        <a:lstStyle/>
        <a:p>
          <a:endParaRPr lang="en-IN"/>
        </a:p>
      </dgm:t>
    </dgm:pt>
    <dgm:pt modelId="{1B5DCB2F-F896-4A68-B6B5-1892885342FB}">
      <dgm:prSet phldrT="[Text]" custT="1"/>
      <dgm:spPr/>
      <dgm:t>
        <a:bodyPr/>
        <a:lstStyle/>
        <a:p>
          <a:endParaRPr lang="en-IN" sz="1000"/>
        </a:p>
      </dgm:t>
    </dgm:pt>
    <dgm:pt modelId="{BA7E9A80-8266-4E2D-A72D-3DB1F0371B1E}" type="parTrans" cxnId="{8B64FA74-674A-4437-89B6-46ACD2267238}">
      <dgm:prSet/>
      <dgm:spPr/>
      <dgm:t>
        <a:bodyPr/>
        <a:lstStyle/>
        <a:p>
          <a:endParaRPr lang="en-IN"/>
        </a:p>
      </dgm:t>
    </dgm:pt>
    <dgm:pt modelId="{FB4EDC2D-26B4-409E-AFC9-E79094CB3DD7}" type="sibTrans" cxnId="{8B64FA74-674A-4437-89B6-46ACD2267238}">
      <dgm:prSet/>
      <dgm:spPr/>
      <dgm:t>
        <a:bodyPr/>
        <a:lstStyle/>
        <a:p>
          <a:endParaRPr lang="en-IN"/>
        </a:p>
      </dgm:t>
    </dgm:pt>
    <dgm:pt modelId="{9D279F9B-58FF-4754-9984-7DC4897D9445}">
      <dgm:prSet phldrT="[Text]" custT="1"/>
      <dgm:spPr/>
      <dgm:t>
        <a:bodyPr/>
        <a:lstStyle/>
        <a:p>
          <a:endParaRPr lang="en-IN" sz="1000"/>
        </a:p>
      </dgm:t>
    </dgm:pt>
    <dgm:pt modelId="{29BD794E-2D51-4A77-9B96-EA922BFB7E37}" type="parTrans" cxnId="{FE2378C0-01FF-4D97-9E26-A2F794B5CCE0}">
      <dgm:prSet/>
      <dgm:spPr/>
      <dgm:t>
        <a:bodyPr/>
        <a:lstStyle/>
        <a:p>
          <a:endParaRPr lang="en-IN"/>
        </a:p>
      </dgm:t>
    </dgm:pt>
    <dgm:pt modelId="{905E916B-B76D-444A-8D02-7C9579361F7C}" type="sibTrans" cxnId="{FE2378C0-01FF-4D97-9E26-A2F794B5CCE0}">
      <dgm:prSet/>
      <dgm:spPr/>
      <dgm:t>
        <a:bodyPr/>
        <a:lstStyle/>
        <a:p>
          <a:endParaRPr lang="en-IN"/>
        </a:p>
      </dgm:t>
    </dgm:pt>
    <dgm:pt modelId="{7EFF810D-7A78-4B91-A9B2-138F7AFA23FC}">
      <dgm:prSet phldrT="[Text]" custT="1"/>
      <dgm:spPr/>
      <dgm:t>
        <a:bodyPr/>
        <a:lstStyle/>
        <a:p>
          <a:endParaRPr lang="en-IN" sz="1000"/>
        </a:p>
      </dgm:t>
    </dgm:pt>
    <dgm:pt modelId="{FD6B321D-903E-43F8-ADA5-C17828A03EE2}" type="parTrans" cxnId="{FCDF794C-F2B3-4098-9843-32434085BB73}">
      <dgm:prSet/>
      <dgm:spPr/>
      <dgm:t>
        <a:bodyPr/>
        <a:lstStyle/>
        <a:p>
          <a:endParaRPr lang="en-IN"/>
        </a:p>
      </dgm:t>
    </dgm:pt>
    <dgm:pt modelId="{62F61AE5-6CC6-4DEE-8B76-7B1E3CE81701}" type="sibTrans" cxnId="{FCDF794C-F2B3-4098-9843-32434085BB73}">
      <dgm:prSet/>
      <dgm:spPr/>
      <dgm:t>
        <a:bodyPr/>
        <a:lstStyle/>
        <a:p>
          <a:endParaRPr lang="en-IN"/>
        </a:p>
      </dgm:t>
    </dgm:pt>
    <dgm:pt modelId="{898E9AE2-F4CF-4001-8443-928072DA0B1E}">
      <dgm:prSet phldrT="[Text]" custT="1"/>
      <dgm:spPr/>
      <dgm:t>
        <a:bodyPr/>
        <a:lstStyle/>
        <a:p>
          <a:endParaRPr lang="en-IN" sz="1000"/>
        </a:p>
      </dgm:t>
    </dgm:pt>
    <dgm:pt modelId="{067A63B2-B599-4191-BB41-E4FE1A650131}" type="parTrans" cxnId="{D063F7DA-C5D3-424F-A440-3CFE199A663C}">
      <dgm:prSet/>
      <dgm:spPr/>
      <dgm:t>
        <a:bodyPr/>
        <a:lstStyle/>
        <a:p>
          <a:endParaRPr lang="en-IN"/>
        </a:p>
      </dgm:t>
    </dgm:pt>
    <dgm:pt modelId="{17735541-0A8E-42EB-8655-A7989EEF8B4C}" type="sibTrans" cxnId="{D063F7DA-C5D3-424F-A440-3CFE199A663C}">
      <dgm:prSet/>
      <dgm:spPr/>
      <dgm:t>
        <a:bodyPr/>
        <a:lstStyle/>
        <a:p>
          <a:endParaRPr lang="en-IN"/>
        </a:p>
      </dgm:t>
    </dgm:pt>
    <dgm:pt modelId="{F627FD1F-E042-4C64-B3BC-8B38DEEDBA96}">
      <dgm:prSet phldrT="[Text]" custT="1"/>
      <dgm:spPr/>
      <dgm:t>
        <a:bodyPr/>
        <a:lstStyle/>
        <a:p>
          <a:endParaRPr lang="en-IN" sz="1000"/>
        </a:p>
      </dgm:t>
    </dgm:pt>
    <dgm:pt modelId="{3264A06D-D4DA-4478-B825-C540B0F4DDF0}" type="parTrans" cxnId="{9E5BF70F-9233-4653-81F6-C33589972372}">
      <dgm:prSet/>
      <dgm:spPr/>
      <dgm:t>
        <a:bodyPr/>
        <a:lstStyle/>
        <a:p>
          <a:endParaRPr lang="en-IN"/>
        </a:p>
      </dgm:t>
    </dgm:pt>
    <dgm:pt modelId="{03F816C5-5D1C-4894-8761-6C17DDA3EE0F}" type="sibTrans" cxnId="{9E5BF70F-9233-4653-81F6-C33589972372}">
      <dgm:prSet/>
      <dgm:spPr/>
      <dgm:t>
        <a:bodyPr/>
        <a:lstStyle/>
        <a:p>
          <a:endParaRPr lang="en-IN"/>
        </a:p>
      </dgm:t>
    </dgm:pt>
    <dgm:pt modelId="{48558D7F-5529-4072-A9ED-AC4654129736}">
      <dgm:prSet custT="1"/>
      <dgm:spPr/>
      <dgm:t>
        <a:bodyPr/>
        <a:lstStyle/>
        <a:p>
          <a:endParaRPr lang="en-IN" sz="1000"/>
        </a:p>
      </dgm:t>
    </dgm:pt>
    <dgm:pt modelId="{82AB6B37-B5E6-468F-8A73-48B5D76EA27A}" type="parTrans" cxnId="{368D4535-B3B6-484D-82C4-ADFDC007DE00}">
      <dgm:prSet/>
      <dgm:spPr/>
      <dgm:t>
        <a:bodyPr/>
        <a:lstStyle/>
        <a:p>
          <a:endParaRPr lang="en-IN"/>
        </a:p>
      </dgm:t>
    </dgm:pt>
    <dgm:pt modelId="{07BA5675-319B-468A-AC68-041CA15A7889}" type="sibTrans" cxnId="{368D4535-B3B6-484D-82C4-ADFDC007DE00}">
      <dgm:prSet/>
      <dgm:spPr/>
      <dgm:t>
        <a:bodyPr/>
        <a:lstStyle/>
        <a:p>
          <a:endParaRPr lang="en-IN"/>
        </a:p>
      </dgm:t>
    </dgm:pt>
    <dgm:pt modelId="{8F14C125-49EA-4838-9A9C-DCE5199F322C}" type="pres">
      <dgm:prSet presAssocID="{9631A62D-A09D-4D02-B69B-B5A40ABEE7D0}" presName="Name0" presStyleCnt="0">
        <dgm:presLayoutVars>
          <dgm:dir/>
          <dgm:animLvl val="lvl"/>
          <dgm:resizeHandles val="exact"/>
        </dgm:presLayoutVars>
      </dgm:prSet>
      <dgm:spPr/>
    </dgm:pt>
    <dgm:pt modelId="{0F1DBCC0-7D52-46F0-92AE-73EDF4BF2DF6}" type="pres">
      <dgm:prSet presAssocID="{4F6D1F42-BC7E-490F-AED4-3B1A4E8F4701}" presName="composite" presStyleCnt="0"/>
      <dgm:spPr/>
    </dgm:pt>
    <dgm:pt modelId="{ADF2CE5F-DDEF-4A33-94EC-7D60686F0D54}" type="pres">
      <dgm:prSet presAssocID="{4F6D1F42-BC7E-490F-AED4-3B1A4E8F4701}" presName="parTx" presStyleLbl="alignNode1" presStyleIdx="0" presStyleCnt="4" custLinFactNeighborY="-811">
        <dgm:presLayoutVars>
          <dgm:chMax val="0"/>
          <dgm:chPref val="0"/>
          <dgm:bulletEnabled val="1"/>
        </dgm:presLayoutVars>
      </dgm:prSet>
      <dgm:spPr/>
    </dgm:pt>
    <dgm:pt modelId="{8A798446-4245-4895-8322-7A886C6060B0}" type="pres">
      <dgm:prSet presAssocID="{4F6D1F42-BC7E-490F-AED4-3B1A4E8F4701}" presName="desTx" presStyleLbl="alignAccFollowNode1" presStyleIdx="0" presStyleCnt="4">
        <dgm:presLayoutVars>
          <dgm:bulletEnabled val="1"/>
        </dgm:presLayoutVars>
      </dgm:prSet>
      <dgm:spPr/>
    </dgm:pt>
    <dgm:pt modelId="{AD98DC7B-E3CD-46ED-A7B8-D7B266C25399}" type="pres">
      <dgm:prSet presAssocID="{AD4C7A45-5EEF-41EA-B7EE-AD49AC4C2222}" presName="space" presStyleCnt="0"/>
      <dgm:spPr/>
    </dgm:pt>
    <dgm:pt modelId="{A4E9198A-A9D8-4F25-A56C-5D226590A688}" type="pres">
      <dgm:prSet presAssocID="{D3137ECE-DB21-420B-8A69-CF16AE7977B8}" presName="composite" presStyleCnt="0"/>
      <dgm:spPr/>
    </dgm:pt>
    <dgm:pt modelId="{61D92AB1-60D7-4227-9DB5-955F874537F6}" type="pres">
      <dgm:prSet presAssocID="{D3137ECE-DB21-420B-8A69-CF16AE7977B8}" presName="parTx" presStyleLbl="alignNode1" presStyleIdx="1" presStyleCnt="4">
        <dgm:presLayoutVars>
          <dgm:chMax val="0"/>
          <dgm:chPref val="0"/>
          <dgm:bulletEnabled val="1"/>
        </dgm:presLayoutVars>
      </dgm:prSet>
      <dgm:spPr/>
    </dgm:pt>
    <dgm:pt modelId="{0A7009F7-71AE-4877-A896-D02344CF13B7}" type="pres">
      <dgm:prSet presAssocID="{D3137ECE-DB21-420B-8A69-CF16AE7977B8}" presName="desTx" presStyleLbl="alignAccFollowNode1" presStyleIdx="1" presStyleCnt="4">
        <dgm:presLayoutVars>
          <dgm:bulletEnabled val="1"/>
        </dgm:presLayoutVars>
      </dgm:prSet>
      <dgm:spPr/>
    </dgm:pt>
    <dgm:pt modelId="{BA92738D-DD3C-4291-B401-2EA60DC10E7A}" type="pres">
      <dgm:prSet presAssocID="{E973B2BB-6C59-4B4D-847C-319AA0832384}" presName="space" presStyleCnt="0"/>
      <dgm:spPr/>
    </dgm:pt>
    <dgm:pt modelId="{CB751576-2A61-4824-8863-241ABEA91FE3}" type="pres">
      <dgm:prSet presAssocID="{9393A797-3F27-444C-BDD6-BF78555263EC}" presName="composite" presStyleCnt="0"/>
      <dgm:spPr/>
    </dgm:pt>
    <dgm:pt modelId="{018C63BA-2439-4252-86BA-853EDA4C5DF9}" type="pres">
      <dgm:prSet presAssocID="{9393A797-3F27-444C-BDD6-BF78555263EC}" presName="parTx" presStyleLbl="alignNode1" presStyleIdx="2" presStyleCnt="4">
        <dgm:presLayoutVars>
          <dgm:chMax val="0"/>
          <dgm:chPref val="0"/>
          <dgm:bulletEnabled val="1"/>
        </dgm:presLayoutVars>
      </dgm:prSet>
      <dgm:spPr/>
    </dgm:pt>
    <dgm:pt modelId="{F41BF822-B4DD-43B4-BB2A-8F48D8F686EC}" type="pres">
      <dgm:prSet presAssocID="{9393A797-3F27-444C-BDD6-BF78555263EC}" presName="desTx" presStyleLbl="alignAccFollowNode1" presStyleIdx="2" presStyleCnt="4" custScaleY="100000">
        <dgm:presLayoutVars>
          <dgm:bulletEnabled val="1"/>
        </dgm:presLayoutVars>
      </dgm:prSet>
      <dgm:spPr/>
    </dgm:pt>
    <dgm:pt modelId="{574428B0-4411-4182-BC27-BC3780536F12}" type="pres">
      <dgm:prSet presAssocID="{FC3ECDC5-40EC-435A-8C07-469521546E8F}" presName="space" presStyleCnt="0"/>
      <dgm:spPr/>
    </dgm:pt>
    <dgm:pt modelId="{5F0D9BD0-748D-4EB4-904F-022A0539CB01}" type="pres">
      <dgm:prSet presAssocID="{88BA65A4-5F48-422F-B67A-0FDCC3DE0A87}" presName="composite" presStyleCnt="0"/>
      <dgm:spPr/>
    </dgm:pt>
    <dgm:pt modelId="{14495FE8-899A-4BBA-93E4-EC2775697C19}" type="pres">
      <dgm:prSet presAssocID="{88BA65A4-5F48-422F-B67A-0FDCC3DE0A87}" presName="parTx" presStyleLbl="alignNode1" presStyleIdx="3" presStyleCnt="4">
        <dgm:presLayoutVars>
          <dgm:chMax val="0"/>
          <dgm:chPref val="0"/>
          <dgm:bulletEnabled val="1"/>
        </dgm:presLayoutVars>
      </dgm:prSet>
      <dgm:spPr/>
    </dgm:pt>
    <dgm:pt modelId="{4207C7B5-B6D2-48D3-9BDF-F1BA1F8E3D1C}" type="pres">
      <dgm:prSet presAssocID="{88BA65A4-5F48-422F-B67A-0FDCC3DE0A87}" presName="desTx" presStyleLbl="alignAccFollowNode1" presStyleIdx="3" presStyleCnt="4">
        <dgm:presLayoutVars>
          <dgm:bulletEnabled val="1"/>
        </dgm:presLayoutVars>
      </dgm:prSet>
      <dgm:spPr/>
    </dgm:pt>
  </dgm:ptLst>
  <dgm:cxnLst>
    <dgm:cxn modelId="{C1110401-FADC-4DD8-8F0A-67DBA89F35E9}" srcId="{4F6D1F42-BC7E-490F-AED4-3B1A4E8F4701}" destId="{DBA58497-B1CD-4F15-944C-07877EF6DE6F}" srcOrd="0" destOrd="0" parTransId="{CAC4DBA3-E23F-4FE6-9CF3-25D282763BC3}" sibTransId="{AFF181DF-2154-495A-8E12-77A8B5C8FF56}"/>
    <dgm:cxn modelId="{D2F8F704-E41B-4D62-94AE-48B35FB802FD}" srcId="{9393A797-3F27-444C-BDD6-BF78555263EC}" destId="{F2A956BE-ED56-4A71-B383-BD573B4EC43B}" srcOrd="8" destOrd="0" parTransId="{7E72CBD2-E0DA-4B3E-8856-FEDBDFBE40C1}" sibTransId="{6984D7A4-E92D-4838-ABD1-664C0933D6DC}"/>
    <dgm:cxn modelId="{E7F42607-CC96-4E87-B4BB-2A98FF6BCAFC}" srcId="{4F6D1F42-BC7E-490F-AED4-3B1A4E8F4701}" destId="{F23D0323-9B72-4E31-9EED-FCCACFDFE03F}" srcOrd="6" destOrd="0" parTransId="{4F1AD8FC-F3B1-4E7A-B692-14F4F3693190}" sibTransId="{F094EBF5-29D7-4A9C-902D-68691A313F4A}"/>
    <dgm:cxn modelId="{AB50400C-7B8F-4BFE-AAE3-3EAA2F3ADB9E}" type="presOf" srcId="{17CFC086-A222-42F7-A8F5-B62D3CB2ACFA}" destId="{0A7009F7-71AE-4877-A896-D02344CF13B7}" srcOrd="0" destOrd="2" presId="urn:microsoft.com/office/officeart/2005/8/layout/hList1"/>
    <dgm:cxn modelId="{DD20E70C-1093-4CD2-92E1-7004B4D83F9C}" type="presOf" srcId="{1669322A-08F3-4F4F-895B-C53AE93168AF}" destId="{F41BF822-B4DD-43B4-BB2A-8F48D8F686EC}" srcOrd="0" destOrd="6" presId="urn:microsoft.com/office/officeart/2005/8/layout/hList1"/>
    <dgm:cxn modelId="{1354CE0D-F72B-43AA-AA97-4797E845F878}" srcId="{4F6D1F42-BC7E-490F-AED4-3B1A4E8F4701}" destId="{F4F91C59-58A5-4165-94B9-13CA50FCF7C3}" srcOrd="4" destOrd="0" parTransId="{EBD05D90-43D9-4380-A77F-7A76E1BC6D9F}" sibTransId="{65837EBE-A503-4BA3-A9A1-C2F68E5B2C5B}"/>
    <dgm:cxn modelId="{02A1D50F-C01B-479A-B535-2B2E45DC4B1E}" type="presOf" srcId="{F5849DC4-23D4-4574-AFCC-CFA838F8D37B}" destId="{0A7009F7-71AE-4877-A896-D02344CF13B7}" srcOrd="0" destOrd="7" presId="urn:microsoft.com/office/officeart/2005/8/layout/hList1"/>
    <dgm:cxn modelId="{9E5BF70F-9233-4653-81F6-C33589972372}" srcId="{9393A797-3F27-444C-BDD6-BF78555263EC}" destId="{F627FD1F-E042-4C64-B3BC-8B38DEEDBA96}" srcOrd="9" destOrd="0" parTransId="{3264A06D-D4DA-4478-B825-C540B0F4DDF0}" sibTransId="{03F816C5-5D1C-4894-8761-6C17DDA3EE0F}"/>
    <dgm:cxn modelId="{FC2A3416-BFD2-422D-B26E-E59378312B10}" type="presOf" srcId="{DBA58497-B1CD-4F15-944C-07877EF6DE6F}" destId="{8A798446-4245-4895-8322-7A886C6060B0}" srcOrd="0" destOrd="0" presId="urn:microsoft.com/office/officeart/2005/8/layout/hList1"/>
    <dgm:cxn modelId="{55EA9B18-BBCB-4BE4-8140-642B3336A5AE}" srcId="{4F6D1F42-BC7E-490F-AED4-3B1A4E8F4701}" destId="{41BFA5CF-B234-496E-BA59-90DE21D7E99F}" srcOrd="3" destOrd="0" parTransId="{6A4924E7-7F1E-4283-A917-88FE2122EC22}" sibTransId="{82189238-B4C1-4789-91EE-EC0AEB67BAF3}"/>
    <dgm:cxn modelId="{52C32C19-430E-4F9A-AFBC-89B649F2A59C}" type="presOf" srcId="{898E9AE2-F4CF-4001-8443-928072DA0B1E}" destId="{F41BF822-B4DD-43B4-BB2A-8F48D8F686EC}" srcOrd="0" destOrd="7" presId="urn:microsoft.com/office/officeart/2005/8/layout/hList1"/>
    <dgm:cxn modelId="{88139D19-6F42-4F5D-A4C1-021CC9255B54}" type="presOf" srcId="{8BAF00FD-ECDD-4A2E-A7DA-18CD2BAC6377}" destId="{8A798446-4245-4895-8322-7A886C6060B0}" srcOrd="0" destOrd="7" presId="urn:microsoft.com/office/officeart/2005/8/layout/hList1"/>
    <dgm:cxn modelId="{0654111B-D0BD-4107-881B-4AD54768E5A7}" type="presOf" srcId="{7F96F936-1ABC-4F8F-ADB3-03F89D26DBD2}" destId="{F41BF822-B4DD-43B4-BB2A-8F48D8F686EC}" srcOrd="0" destOrd="2" presId="urn:microsoft.com/office/officeart/2005/8/layout/hList1"/>
    <dgm:cxn modelId="{E00AA51B-7DEC-404D-83D5-634AAD667720}" type="presOf" srcId="{99B18B83-2B0A-4F38-88EC-2B09720998EA}" destId="{F41BF822-B4DD-43B4-BB2A-8F48D8F686EC}" srcOrd="0" destOrd="0" presId="urn:microsoft.com/office/officeart/2005/8/layout/hList1"/>
    <dgm:cxn modelId="{6BA67F1E-4EFF-4F94-9425-68047D681117}" srcId="{D3137ECE-DB21-420B-8A69-CF16AE7977B8}" destId="{E8C15318-992E-4AFC-B919-9A8408BAD3CE}" srcOrd="5" destOrd="0" parTransId="{28C110DF-3B66-46E5-9C2F-F7A4935C0A5C}" sibTransId="{BE932820-CEEE-46BA-A9DE-65D92FA4C8AD}"/>
    <dgm:cxn modelId="{51C3DD24-CC5B-437B-B939-06A9472E838F}" type="presOf" srcId="{4985C956-ADB2-4BCA-B397-CCF641546599}" destId="{0A7009F7-71AE-4877-A896-D02344CF13B7}" srcOrd="0" destOrd="4" presId="urn:microsoft.com/office/officeart/2005/8/layout/hList1"/>
    <dgm:cxn modelId="{C24A5F2B-F1DB-4BA9-BBF3-3F1828585219}" type="presOf" srcId="{0530206B-7851-4F52-9C9E-D4A942914088}" destId="{0A7009F7-71AE-4877-A896-D02344CF13B7}" srcOrd="0" destOrd="0" presId="urn:microsoft.com/office/officeart/2005/8/layout/hList1"/>
    <dgm:cxn modelId="{0C17342E-A27F-428B-9ACF-8A8BAB0EF8E7}" srcId="{D3137ECE-DB21-420B-8A69-CF16AE7977B8}" destId="{EAC26B3B-007D-4D4F-AC00-4222045CA2FF}" srcOrd="1" destOrd="0" parTransId="{031FBBBE-E9E8-4F84-AC96-47AC2B9C0A10}" sibTransId="{E6419231-B0D5-4A54-B63C-8406ADC887A4}"/>
    <dgm:cxn modelId="{6B39742E-F21C-4319-824F-E7C70CB85EDF}" type="presOf" srcId="{9631A62D-A09D-4D02-B69B-B5A40ABEE7D0}" destId="{8F14C125-49EA-4838-9A9C-DCE5199F322C}" srcOrd="0" destOrd="0" presId="urn:microsoft.com/office/officeart/2005/8/layout/hList1"/>
    <dgm:cxn modelId="{501B2130-CD04-4674-B267-7640FBA86008}" srcId="{D3137ECE-DB21-420B-8A69-CF16AE7977B8}" destId="{EB6A1623-B2CC-4641-BE55-D635B3B892BD}" srcOrd="8" destOrd="0" parTransId="{2A57E5A2-4BEE-46F3-93C2-8388790AAC5B}" sibTransId="{F057D96F-C3F8-46FB-A150-819CAB77C36F}"/>
    <dgm:cxn modelId="{CFB43931-F587-43F5-9AA9-8EAC9DAEB52E}" srcId="{D3137ECE-DB21-420B-8A69-CF16AE7977B8}" destId="{BE150BE5-ECD1-40CE-B2DD-275065C2490D}" srcOrd="9" destOrd="0" parTransId="{7D39A8FE-5B47-4D26-9AB5-E02A2441CB64}" sibTransId="{23974BC1-DA27-4E57-BD72-17BA88F7BFEC}"/>
    <dgm:cxn modelId="{368D4535-B3B6-484D-82C4-ADFDC007DE00}" srcId="{00611762-2E9F-4BCB-9989-112364063A8B}" destId="{48558D7F-5529-4072-A9ED-AC4654129736}" srcOrd="0" destOrd="0" parTransId="{82AB6B37-B5E6-468F-8A73-48B5D76EA27A}" sibTransId="{07BA5675-319B-468A-AC68-041CA15A7889}"/>
    <dgm:cxn modelId="{9318C035-EF70-4CC0-8D82-96AA8234311D}" srcId="{00611762-2E9F-4BCB-9989-112364063A8B}" destId="{3DA7DC40-A365-451B-9E33-88D9ED3C7B95}" srcOrd="1" destOrd="0" parTransId="{48B85DFF-64C5-4746-BCDE-AF16B9CAB262}" sibTransId="{8EF3A102-5356-4A68-9D0D-9DF1A2136CE7}"/>
    <dgm:cxn modelId="{89F4F35D-9039-4663-BA47-F66AFFD02F49}" srcId="{4F6D1F42-BC7E-490F-AED4-3B1A4E8F4701}" destId="{60BA5ACA-DD89-4F3D-9B1D-FF7FD5A98B06}" srcOrd="10" destOrd="0" parTransId="{7A2FFC5A-B658-4C5B-8896-CCF9A686AC74}" sibTransId="{5B94B7F1-3480-4F26-980F-E6D3DE7428A8}"/>
    <dgm:cxn modelId="{E655A360-04DF-4677-8868-94E8B06B5173}" type="presOf" srcId="{692CF6ED-4367-4DF2-A3A4-5DEEF1524ADF}" destId="{8A798446-4245-4895-8322-7A886C6060B0}" srcOrd="0" destOrd="9" presId="urn:microsoft.com/office/officeart/2005/8/layout/hList1"/>
    <dgm:cxn modelId="{5F2DA460-A416-4D02-9D18-CC27EC40BEAB}" srcId="{D3137ECE-DB21-420B-8A69-CF16AE7977B8}" destId="{93A77E68-8EAE-42A7-9EDF-7839B683D219}" srcOrd="10" destOrd="0" parTransId="{813F25A6-7A2C-4B1A-B83D-2FC6A106CC8F}" sibTransId="{FEA88FFD-70F5-469E-8DD0-5B89985F6956}"/>
    <dgm:cxn modelId="{57104061-766E-4229-99CA-6146AA09A9AA}" srcId="{4F6D1F42-BC7E-490F-AED4-3B1A4E8F4701}" destId="{8BAF00FD-ECDD-4A2E-A7DA-18CD2BAC6377}" srcOrd="7" destOrd="0" parTransId="{C43511DA-76F2-42E6-B331-519DDC687161}" sibTransId="{23C1C001-4944-467F-A25A-D1D7382E8AD7}"/>
    <dgm:cxn modelId="{EC4AC464-2BE6-43B9-98C7-C838681D518C}" srcId="{4F6D1F42-BC7E-490F-AED4-3B1A4E8F4701}" destId="{125D8267-A834-44D7-81A4-2E48A3EA366F}" srcOrd="1" destOrd="0" parTransId="{36A22254-C44F-4AB3-8AF9-0C4B614D9447}" sibTransId="{D7D2CE9A-41AF-4021-AA78-0180D400011A}"/>
    <dgm:cxn modelId="{0D450546-88EE-42A4-A9B4-E4DA46126FCB}" type="presOf" srcId="{88BA65A4-5F48-422F-B67A-0FDCC3DE0A87}" destId="{14495FE8-899A-4BBA-93E4-EC2775697C19}" srcOrd="0" destOrd="0" presId="urn:microsoft.com/office/officeart/2005/8/layout/hList1"/>
    <dgm:cxn modelId="{1D4B9C47-F249-4CEE-8254-7047A040848D}" srcId="{D3137ECE-DB21-420B-8A69-CF16AE7977B8}" destId="{17CFC086-A222-42F7-A8F5-B62D3CB2ACFA}" srcOrd="2" destOrd="0" parTransId="{09EC6BDC-D847-4D63-9C11-4781C76D66DB}" sibTransId="{D8231BB4-68A4-4412-A508-AE8E153A0C28}"/>
    <dgm:cxn modelId="{B93D7969-F04F-46DD-89D0-AE2960D8C9BA}" type="presOf" srcId="{77A56C05-0F43-44D9-BE13-4CBA40C6BC19}" destId="{F41BF822-B4DD-43B4-BB2A-8F48D8F686EC}" srcOrd="0" destOrd="10" presId="urn:microsoft.com/office/officeart/2005/8/layout/hList1"/>
    <dgm:cxn modelId="{AD85AF4A-4B90-4AB5-80B1-3115275745C8}" srcId="{9393A797-3F27-444C-BDD6-BF78555263EC}" destId="{1669322A-08F3-4F4F-895B-C53AE93168AF}" srcOrd="6" destOrd="0" parTransId="{6EEDBC28-D929-4837-994B-2AC1BCCC118A}" sibTransId="{29E9A175-D367-43AE-917C-EEC309AFF7A8}"/>
    <dgm:cxn modelId="{FCDF794C-F2B3-4098-9843-32434085BB73}" srcId="{9393A797-3F27-444C-BDD6-BF78555263EC}" destId="{7EFF810D-7A78-4B91-A9B2-138F7AFA23FC}" srcOrd="5" destOrd="0" parTransId="{FD6B321D-903E-43F8-ADA5-C17828A03EE2}" sibTransId="{62F61AE5-6CC6-4DEE-8B76-7B1E3CE81701}"/>
    <dgm:cxn modelId="{F1000B6D-6F00-4959-B8CE-5F397DBB7F26}" type="presOf" srcId="{93A77E68-8EAE-42A7-9EDF-7839B683D219}" destId="{0A7009F7-71AE-4877-A896-D02344CF13B7}" srcOrd="0" destOrd="10" presId="urn:microsoft.com/office/officeart/2005/8/layout/hList1"/>
    <dgm:cxn modelId="{5368086E-A83D-447A-BCF5-993AC95C5878}" type="presOf" srcId="{9D279F9B-58FF-4754-9984-7DC4897D9445}" destId="{F41BF822-B4DD-43B4-BB2A-8F48D8F686EC}" srcOrd="0" destOrd="3" presId="urn:microsoft.com/office/officeart/2005/8/layout/hList1"/>
    <dgm:cxn modelId="{DE435B6E-0418-4E92-8ED2-D5F4F31BEC4E}" type="presOf" srcId="{A591DCFE-812D-466B-B6E6-95F61BCCF028}" destId="{8A798446-4245-4895-8322-7A886C6060B0}" srcOrd="0" destOrd="2" presId="urn:microsoft.com/office/officeart/2005/8/layout/hList1"/>
    <dgm:cxn modelId="{EBB35A6E-7D33-4D59-8CF2-F39F0F2314B7}" srcId="{88BA65A4-5F48-422F-B67A-0FDCC3DE0A87}" destId="{00611762-2E9F-4BCB-9989-112364063A8B}" srcOrd="0" destOrd="0" parTransId="{5EDC2236-8EB7-4364-8FEE-4A4966F4934E}" sibTransId="{D8E7A2F8-CD45-4BD3-A725-D33B05413196}"/>
    <dgm:cxn modelId="{74FF0550-0A13-454D-BAB4-842B20ABBF9B}" srcId="{4F6D1F42-BC7E-490F-AED4-3B1A4E8F4701}" destId="{62F5E773-E15A-4A26-A3AF-DAC1DE60E374}" srcOrd="8" destOrd="0" parTransId="{5D8DC7D4-ECE1-4A49-B6CD-C6D046F4550B}" sibTransId="{8B997065-928E-43DE-8EDD-34D35E4790FD}"/>
    <dgm:cxn modelId="{FA394654-B332-4612-A065-C3DCEA74E7E9}" type="presOf" srcId="{62F5E773-E15A-4A26-A3AF-DAC1DE60E374}" destId="{8A798446-4245-4895-8322-7A886C6060B0}" srcOrd="0" destOrd="8" presId="urn:microsoft.com/office/officeart/2005/8/layout/hList1"/>
    <dgm:cxn modelId="{A5EAAD54-A583-449C-BF59-42A6941C8E95}" type="presOf" srcId="{0D82B0D7-0C2C-407E-B04A-CF832AF90137}" destId="{0A7009F7-71AE-4877-A896-D02344CF13B7}" srcOrd="0" destOrd="3" presId="urn:microsoft.com/office/officeart/2005/8/layout/hList1"/>
    <dgm:cxn modelId="{8B64FA74-674A-4437-89B6-46ACD2267238}" srcId="{9393A797-3F27-444C-BDD6-BF78555263EC}" destId="{1B5DCB2F-F896-4A68-B6B5-1892885342FB}" srcOrd="1" destOrd="0" parTransId="{BA7E9A80-8266-4E2D-A72D-3DB1F0371B1E}" sibTransId="{FB4EDC2D-26B4-409E-AFC9-E79094CB3DD7}"/>
    <dgm:cxn modelId="{B309C075-A2DF-4402-9509-45171EDF9768}" type="presOf" srcId="{F2A956BE-ED56-4A71-B383-BD573B4EC43B}" destId="{F41BF822-B4DD-43B4-BB2A-8F48D8F686EC}" srcOrd="0" destOrd="8" presId="urn:microsoft.com/office/officeart/2005/8/layout/hList1"/>
    <dgm:cxn modelId="{05D0EA75-57DC-4155-8B44-6C1CC4D1D021}" srcId="{D3137ECE-DB21-420B-8A69-CF16AE7977B8}" destId="{D36971C2-1D00-4BEF-BE4F-BECE0389EDD2}" srcOrd="6" destOrd="0" parTransId="{C4773A41-98D2-4605-88FF-22D674AA5F20}" sibTransId="{5DFC4890-13C5-4712-8AE7-E76D248FE7AC}"/>
    <dgm:cxn modelId="{5C82E556-D0FE-4866-8531-FC729641B62D}" srcId="{D3137ECE-DB21-420B-8A69-CF16AE7977B8}" destId="{0530206B-7851-4F52-9C9E-D4A942914088}" srcOrd="0" destOrd="0" parTransId="{DE21F3FE-94BC-4E2E-89BA-C9321FBB23A9}" sibTransId="{D772F140-01C4-49BC-B62A-CAEFB1FCF222}"/>
    <dgm:cxn modelId="{90159579-DBDB-45EE-9280-9D60EAD16335}" type="presOf" srcId="{E8C15318-992E-4AFC-B919-9A8408BAD3CE}" destId="{0A7009F7-71AE-4877-A896-D02344CF13B7}" srcOrd="0" destOrd="5" presId="urn:microsoft.com/office/officeart/2005/8/layout/hList1"/>
    <dgm:cxn modelId="{883A005A-5FCA-403D-8105-E36E5A7A68C3}" srcId="{9393A797-3F27-444C-BDD6-BF78555263EC}" destId="{77A56C05-0F43-44D9-BE13-4CBA40C6BC19}" srcOrd="10" destOrd="0" parTransId="{1AEE3122-2296-4B5D-AA06-5FABEA49940D}" sibTransId="{94DF8C90-DEF8-4E8F-941A-6A8E3F9EEB02}"/>
    <dgm:cxn modelId="{1FBB5C7D-D1FA-48C9-A5FB-05ADCEF66AFB}" srcId="{9393A797-3F27-444C-BDD6-BF78555263EC}" destId="{78F4FD70-134F-4C48-A5DC-A820F81CF007}" srcOrd="4" destOrd="0" parTransId="{7411B124-A02A-45AF-A736-6931CCFE28ED}" sibTransId="{C10CC952-08D8-41FD-BF55-4D18FD247A73}"/>
    <dgm:cxn modelId="{EC4D9C7D-E6FB-498C-96FD-65AA63FD72E9}" type="presOf" srcId="{D36971C2-1D00-4BEF-BE4F-BECE0389EDD2}" destId="{0A7009F7-71AE-4877-A896-D02344CF13B7}" srcOrd="0" destOrd="6" presId="urn:microsoft.com/office/officeart/2005/8/layout/hList1"/>
    <dgm:cxn modelId="{D53F6885-9CC3-4C44-AF55-ED8B5CD8B6F7}" srcId="{9393A797-3F27-444C-BDD6-BF78555263EC}" destId="{99B18B83-2B0A-4F38-88EC-2B09720998EA}" srcOrd="0" destOrd="0" parTransId="{1513C3ED-ECF4-4313-9827-858470191DA6}" sibTransId="{4FFEF569-D476-40FD-BF05-A8DD60560507}"/>
    <dgm:cxn modelId="{C0FD1887-BCFB-4D86-AEB3-BFEFAF826396}" type="presOf" srcId="{30922B45-640F-4153-9527-B877A39D0968}" destId="{8A798446-4245-4895-8322-7A886C6060B0}" srcOrd="0" destOrd="5" presId="urn:microsoft.com/office/officeart/2005/8/layout/hList1"/>
    <dgm:cxn modelId="{01D46C8F-BECC-4EB5-B43B-AB84841CC846}" srcId="{4F6D1F42-BC7E-490F-AED4-3B1A4E8F4701}" destId="{30922B45-640F-4153-9527-B877A39D0968}" srcOrd="5" destOrd="0" parTransId="{B04FAA10-B924-49D4-B7DF-7FE4FCAFB725}" sibTransId="{C35D495C-0021-49E9-9F5E-24FBE0600136}"/>
    <dgm:cxn modelId="{9CC7C795-525E-40DC-BEB8-DE2CE2187E42}" srcId="{4F6D1F42-BC7E-490F-AED4-3B1A4E8F4701}" destId="{692CF6ED-4367-4DF2-A3A4-5DEEF1524ADF}" srcOrd="9" destOrd="0" parTransId="{23646F50-AC70-4F05-8F9F-7A9801CB3B4F}" sibTransId="{EFEDAE12-BB9A-4A4C-A897-94E08A2AB86F}"/>
    <dgm:cxn modelId="{DA93CD9D-C82F-4556-88F7-9C40F0D7D189}" type="presOf" srcId="{4F6D1F42-BC7E-490F-AED4-3B1A4E8F4701}" destId="{ADF2CE5F-DDEF-4A33-94EC-7D60686F0D54}" srcOrd="0" destOrd="0" presId="urn:microsoft.com/office/officeart/2005/8/layout/hList1"/>
    <dgm:cxn modelId="{5897309F-2CB0-4AA3-A8D1-69E359CA033C}" type="presOf" srcId="{78F4FD70-134F-4C48-A5DC-A820F81CF007}" destId="{F41BF822-B4DD-43B4-BB2A-8F48D8F686EC}" srcOrd="0" destOrd="4" presId="urn:microsoft.com/office/officeart/2005/8/layout/hList1"/>
    <dgm:cxn modelId="{46DB09A5-1C38-4AFD-A2C6-868FB3A9569C}" srcId="{9393A797-3F27-444C-BDD6-BF78555263EC}" destId="{7F96F936-1ABC-4F8F-ADB3-03F89D26DBD2}" srcOrd="2" destOrd="0" parTransId="{39C55F84-DC70-4CE0-A504-97B1FABBDB24}" sibTransId="{6BD9D375-F706-4EB7-A9C2-ABFB66CFC6E2}"/>
    <dgm:cxn modelId="{2EEC88A9-7DE1-491A-9444-C2D70BB489F4}" srcId="{4F6D1F42-BC7E-490F-AED4-3B1A4E8F4701}" destId="{A591DCFE-812D-466B-B6E6-95F61BCCF028}" srcOrd="2" destOrd="0" parTransId="{97910636-A286-4A55-809D-F82898B39BD9}" sibTransId="{8DE7C679-4F93-415F-9198-F049FF78E4BC}"/>
    <dgm:cxn modelId="{2D7C88AB-A752-4D32-9BDA-B07E9883821C}" type="presOf" srcId="{60BA5ACA-DD89-4F3D-9B1D-FF7FD5A98B06}" destId="{8A798446-4245-4895-8322-7A886C6060B0}" srcOrd="0" destOrd="10" presId="urn:microsoft.com/office/officeart/2005/8/layout/hList1"/>
    <dgm:cxn modelId="{3A417CB0-B089-472F-8449-E40964E07694}" type="presOf" srcId="{41BFA5CF-B234-496E-BA59-90DE21D7E99F}" destId="{8A798446-4245-4895-8322-7A886C6060B0}" srcOrd="0" destOrd="3" presId="urn:microsoft.com/office/officeart/2005/8/layout/hList1"/>
    <dgm:cxn modelId="{AA06E6B2-4641-4FD3-BBDA-DD8F72A6448C}" type="presOf" srcId="{125D8267-A834-44D7-81A4-2E48A3EA366F}" destId="{8A798446-4245-4895-8322-7A886C6060B0}" srcOrd="0" destOrd="1" presId="urn:microsoft.com/office/officeart/2005/8/layout/hList1"/>
    <dgm:cxn modelId="{C44695B3-2417-4DFD-AAE6-59B71F29B7FD}" type="presOf" srcId="{EB6A1623-B2CC-4641-BE55-D635B3B892BD}" destId="{0A7009F7-71AE-4877-A896-D02344CF13B7}" srcOrd="0" destOrd="8" presId="urn:microsoft.com/office/officeart/2005/8/layout/hList1"/>
    <dgm:cxn modelId="{DBB35EC0-B293-4F3F-AB39-4C2BDDF01339}" srcId="{9631A62D-A09D-4D02-B69B-B5A40ABEE7D0}" destId="{9393A797-3F27-444C-BDD6-BF78555263EC}" srcOrd="2" destOrd="0" parTransId="{3732D8EA-9923-466B-B741-9608011BC1C1}" sibTransId="{FC3ECDC5-40EC-435A-8C07-469521546E8F}"/>
    <dgm:cxn modelId="{FE2378C0-01FF-4D97-9E26-A2F794B5CCE0}" srcId="{9393A797-3F27-444C-BDD6-BF78555263EC}" destId="{9D279F9B-58FF-4754-9984-7DC4897D9445}" srcOrd="3" destOrd="0" parTransId="{29BD794E-2D51-4A77-9B96-EA922BFB7E37}" sibTransId="{905E916B-B76D-444A-8D02-7C9579361F7C}"/>
    <dgm:cxn modelId="{1803AAC4-D18F-4D5F-BCEA-1A648B2ACF0D}" srcId="{D3137ECE-DB21-420B-8A69-CF16AE7977B8}" destId="{4985C956-ADB2-4BCA-B397-CCF641546599}" srcOrd="4" destOrd="0" parTransId="{B447B740-11D5-4D98-B226-C2A8797A5CCB}" sibTransId="{82D2B70A-5C7C-4535-A0AC-F4B6A3EDA096}"/>
    <dgm:cxn modelId="{58424FC9-99F0-43E7-8EDC-9308C57907DC}" type="presOf" srcId="{BE150BE5-ECD1-40CE-B2DD-275065C2490D}" destId="{0A7009F7-71AE-4877-A896-D02344CF13B7}" srcOrd="0" destOrd="9" presId="urn:microsoft.com/office/officeart/2005/8/layout/hList1"/>
    <dgm:cxn modelId="{28568CD4-520F-4841-A31E-F215AA4CC252}" type="presOf" srcId="{F23D0323-9B72-4E31-9EED-FCCACFDFE03F}" destId="{8A798446-4245-4895-8322-7A886C6060B0}" srcOrd="0" destOrd="6" presId="urn:microsoft.com/office/officeart/2005/8/layout/hList1"/>
    <dgm:cxn modelId="{72E4A2D8-466B-46DB-AE92-91ED44823908}" srcId="{9631A62D-A09D-4D02-B69B-B5A40ABEE7D0}" destId="{D3137ECE-DB21-420B-8A69-CF16AE7977B8}" srcOrd="1" destOrd="0" parTransId="{88553BAF-1370-44E9-B8F6-355ABE4BF8B5}" sibTransId="{E973B2BB-6C59-4B4D-847C-319AA0832384}"/>
    <dgm:cxn modelId="{D063F7DA-C5D3-424F-A440-3CFE199A663C}" srcId="{9393A797-3F27-444C-BDD6-BF78555263EC}" destId="{898E9AE2-F4CF-4001-8443-928072DA0B1E}" srcOrd="7" destOrd="0" parTransId="{067A63B2-B599-4191-BB41-E4FE1A650131}" sibTransId="{17735541-0A8E-42EB-8655-A7989EEF8B4C}"/>
    <dgm:cxn modelId="{33E721DF-2898-4A81-A5F5-0D64969AE269}" type="presOf" srcId="{1B5DCB2F-F896-4A68-B6B5-1892885342FB}" destId="{F41BF822-B4DD-43B4-BB2A-8F48D8F686EC}" srcOrd="0" destOrd="1" presId="urn:microsoft.com/office/officeart/2005/8/layout/hList1"/>
    <dgm:cxn modelId="{900B80E1-3719-4622-91AD-DFC1C3AED8BF}" type="presOf" srcId="{EAC26B3B-007D-4D4F-AC00-4222045CA2FF}" destId="{0A7009F7-71AE-4877-A896-D02344CF13B7}" srcOrd="0" destOrd="1" presId="urn:microsoft.com/office/officeart/2005/8/layout/hList1"/>
    <dgm:cxn modelId="{20D5EDE8-FC54-4CFA-AEE9-380C46EC97D8}" type="presOf" srcId="{F4F91C59-58A5-4165-94B9-13CA50FCF7C3}" destId="{8A798446-4245-4895-8322-7A886C6060B0}" srcOrd="0" destOrd="4" presId="urn:microsoft.com/office/officeart/2005/8/layout/hList1"/>
    <dgm:cxn modelId="{A66F20EB-A9D7-41F3-A8B1-27F454EA9402}" type="presOf" srcId="{3DA7DC40-A365-451B-9E33-88D9ED3C7B95}" destId="{4207C7B5-B6D2-48D3-9BDF-F1BA1F8E3D1C}" srcOrd="0" destOrd="2" presId="urn:microsoft.com/office/officeart/2005/8/layout/hList1"/>
    <dgm:cxn modelId="{965667EE-F273-4970-97BA-4E4F9696E95A}" type="presOf" srcId="{48558D7F-5529-4072-A9ED-AC4654129736}" destId="{4207C7B5-B6D2-48D3-9BDF-F1BA1F8E3D1C}" srcOrd="0" destOrd="1" presId="urn:microsoft.com/office/officeart/2005/8/layout/hList1"/>
    <dgm:cxn modelId="{483279F2-4CEE-4C4E-B53E-523C41A1486B}" srcId="{9631A62D-A09D-4D02-B69B-B5A40ABEE7D0}" destId="{88BA65A4-5F48-422F-B67A-0FDCC3DE0A87}" srcOrd="3" destOrd="0" parTransId="{C1F167FC-A49C-4B75-873E-034FEE972CB7}" sibTransId="{20C87C4B-E7D5-4EE6-AD8C-382A092923B2}"/>
    <dgm:cxn modelId="{54664CF4-AF41-4282-BEC2-7E7BCD018798}" type="presOf" srcId="{F627FD1F-E042-4C64-B3BC-8B38DEEDBA96}" destId="{F41BF822-B4DD-43B4-BB2A-8F48D8F686EC}" srcOrd="0" destOrd="9" presId="urn:microsoft.com/office/officeart/2005/8/layout/hList1"/>
    <dgm:cxn modelId="{DFFE9FF6-D176-48FB-AEA6-602A4116BA72}" type="presOf" srcId="{D3137ECE-DB21-420B-8A69-CF16AE7977B8}" destId="{61D92AB1-60D7-4227-9DB5-955F874537F6}" srcOrd="0" destOrd="0" presId="urn:microsoft.com/office/officeart/2005/8/layout/hList1"/>
    <dgm:cxn modelId="{47766EF8-D868-4B9C-B4B3-254BFA1E82A6}" srcId="{D3137ECE-DB21-420B-8A69-CF16AE7977B8}" destId="{F5849DC4-23D4-4574-AFCC-CFA838F8D37B}" srcOrd="7" destOrd="0" parTransId="{E94F3035-EEB5-406C-BAD8-75E8D245CAF3}" sibTransId="{2B8BDD12-227A-486D-AF7F-E88448D25884}"/>
    <dgm:cxn modelId="{D03616F9-696E-42AB-99C1-78072A099C53}" type="presOf" srcId="{7EFF810D-7A78-4B91-A9B2-138F7AFA23FC}" destId="{F41BF822-B4DD-43B4-BB2A-8F48D8F686EC}" srcOrd="0" destOrd="5" presId="urn:microsoft.com/office/officeart/2005/8/layout/hList1"/>
    <dgm:cxn modelId="{62E5F4FA-FABD-4B4D-B21D-CADE0D047B2B}" type="presOf" srcId="{9393A797-3F27-444C-BDD6-BF78555263EC}" destId="{018C63BA-2439-4252-86BA-853EDA4C5DF9}" srcOrd="0" destOrd="0" presId="urn:microsoft.com/office/officeart/2005/8/layout/hList1"/>
    <dgm:cxn modelId="{4AE6F6FC-D4E5-4618-AB42-056D906D98CC}" type="presOf" srcId="{00611762-2E9F-4BCB-9989-112364063A8B}" destId="{4207C7B5-B6D2-48D3-9BDF-F1BA1F8E3D1C}" srcOrd="0" destOrd="0" presId="urn:microsoft.com/office/officeart/2005/8/layout/hList1"/>
    <dgm:cxn modelId="{271A58FD-36B1-49DD-B8C0-E6FEAFC10733}" srcId="{9631A62D-A09D-4D02-B69B-B5A40ABEE7D0}" destId="{4F6D1F42-BC7E-490F-AED4-3B1A4E8F4701}" srcOrd="0" destOrd="0" parTransId="{6DE43857-9ADF-4CCF-936D-3EE521BF73E4}" sibTransId="{AD4C7A45-5EEF-41EA-B7EE-AD49AC4C2222}"/>
    <dgm:cxn modelId="{CA2A51FE-5440-482E-BA76-8583AC6D72BF}" srcId="{D3137ECE-DB21-420B-8A69-CF16AE7977B8}" destId="{0D82B0D7-0C2C-407E-B04A-CF832AF90137}" srcOrd="3" destOrd="0" parTransId="{0DAE45ED-B102-48C6-8B5E-4775967E1A87}" sibTransId="{CB63A2E9-C901-48B7-8ACF-1CC25C70C289}"/>
    <dgm:cxn modelId="{2893CFF1-B542-4811-A78C-D881C279E676}" type="presParOf" srcId="{8F14C125-49EA-4838-9A9C-DCE5199F322C}" destId="{0F1DBCC0-7D52-46F0-92AE-73EDF4BF2DF6}" srcOrd="0" destOrd="0" presId="urn:microsoft.com/office/officeart/2005/8/layout/hList1"/>
    <dgm:cxn modelId="{242D4336-8895-4C11-9563-956D3E3BE1ED}" type="presParOf" srcId="{0F1DBCC0-7D52-46F0-92AE-73EDF4BF2DF6}" destId="{ADF2CE5F-DDEF-4A33-94EC-7D60686F0D54}" srcOrd="0" destOrd="0" presId="urn:microsoft.com/office/officeart/2005/8/layout/hList1"/>
    <dgm:cxn modelId="{DDAFFBC8-F229-4AB6-86FF-9566C0363C3D}" type="presParOf" srcId="{0F1DBCC0-7D52-46F0-92AE-73EDF4BF2DF6}" destId="{8A798446-4245-4895-8322-7A886C6060B0}" srcOrd="1" destOrd="0" presId="urn:microsoft.com/office/officeart/2005/8/layout/hList1"/>
    <dgm:cxn modelId="{D55E0888-3718-481A-8AB7-9446C7D1C513}" type="presParOf" srcId="{8F14C125-49EA-4838-9A9C-DCE5199F322C}" destId="{AD98DC7B-E3CD-46ED-A7B8-D7B266C25399}" srcOrd="1" destOrd="0" presId="urn:microsoft.com/office/officeart/2005/8/layout/hList1"/>
    <dgm:cxn modelId="{2147C052-4410-4EE3-A274-DD55794EFCF3}" type="presParOf" srcId="{8F14C125-49EA-4838-9A9C-DCE5199F322C}" destId="{A4E9198A-A9D8-4F25-A56C-5D226590A688}" srcOrd="2" destOrd="0" presId="urn:microsoft.com/office/officeart/2005/8/layout/hList1"/>
    <dgm:cxn modelId="{CAD5DC51-7964-4033-9AD8-717CB5B575F2}" type="presParOf" srcId="{A4E9198A-A9D8-4F25-A56C-5D226590A688}" destId="{61D92AB1-60D7-4227-9DB5-955F874537F6}" srcOrd="0" destOrd="0" presId="urn:microsoft.com/office/officeart/2005/8/layout/hList1"/>
    <dgm:cxn modelId="{0C2C58D6-E324-4D6A-B5F7-A5C29D47DF0D}" type="presParOf" srcId="{A4E9198A-A9D8-4F25-A56C-5D226590A688}" destId="{0A7009F7-71AE-4877-A896-D02344CF13B7}" srcOrd="1" destOrd="0" presId="urn:microsoft.com/office/officeart/2005/8/layout/hList1"/>
    <dgm:cxn modelId="{76CAF8AA-9A70-4302-8F14-8D28B55252BE}" type="presParOf" srcId="{8F14C125-49EA-4838-9A9C-DCE5199F322C}" destId="{BA92738D-DD3C-4291-B401-2EA60DC10E7A}" srcOrd="3" destOrd="0" presId="urn:microsoft.com/office/officeart/2005/8/layout/hList1"/>
    <dgm:cxn modelId="{F3409AD4-E6D2-4519-81A0-F512553FFAD4}" type="presParOf" srcId="{8F14C125-49EA-4838-9A9C-DCE5199F322C}" destId="{CB751576-2A61-4824-8863-241ABEA91FE3}" srcOrd="4" destOrd="0" presId="urn:microsoft.com/office/officeart/2005/8/layout/hList1"/>
    <dgm:cxn modelId="{842F7CD5-5898-484B-A27E-7174AC54C92B}" type="presParOf" srcId="{CB751576-2A61-4824-8863-241ABEA91FE3}" destId="{018C63BA-2439-4252-86BA-853EDA4C5DF9}" srcOrd="0" destOrd="0" presId="urn:microsoft.com/office/officeart/2005/8/layout/hList1"/>
    <dgm:cxn modelId="{64D7F211-E6A9-4FB6-A548-C97B7DAAAE7E}" type="presParOf" srcId="{CB751576-2A61-4824-8863-241ABEA91FE3}" destId="{F41BF822-B4DD-43B4-BB2A-8F48D8F686EC}" srcOrd="1" destOrd="0" presId="urn:microsoft.com/office/officeart/2005/8/layout/hList1"/>
    <dgm:cxn modelId="{15456C17-DC5C-4F02-A9A2-052E7F807497}" type="presParOf" srcId="{8F14C125-49EA-4838-9A9C-DCE5199F322C}" destId="{574428B0-4411-4182-BC27-BC3780536F12}" srcOrd="5" destOrd="0" presId="urn:microsoft.com/office/officeart/2005/8/layout/hList1"/>
    <dgm:cxn modelId="{5CAF21D5-CC7A-4ED0-84E5-908B25682B25}" type="presParOf" srcId="{8F14C125-49EA-4838-9A9C-DCE5199F322C}" destId="{5F0D9BD0-748D-4EB4-904F-022A0539CB01}" srcOrd="6" destOrd="0" presId="urn:microsoft.com/office/officeart/2005/8/layout/hList1"/>
    <dgm:cxn modelId="{E98B9D4F-D4EA-415F-ABEB-00C0D9E6B9F8}" type="presParOf" srcId="{5F0D9BD0-748D-4EB4-904F-022A0539CB01}" destId="{14495FE8-899A-4BBA-93E4-EC2775697C19}" srcOrd="0" destOrd="0" presId="urn:microsoft.com/office/officeart/2005/8/layout/hList1"/>
    <dgm:cxn modelId="{B6E13B96-607A-43EF-BAC3-32EBC2CEE8C0}" type="presParOf" srcId="{5F0D9BD0-748D-4EB4-904F-022A0539CB01}" destId="{4207C7B5-B6D2-48D3-9BDF-F1BA1F8E3D1C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DF2CE5F-DDEF-4A33-94EC-7D60686F0D54}">
      <dsp:nvSpPr>
        <dsp:cNvPr id="0" name=""/>
        <dsp:cNvSpPr/>
      </dsp:nvSpPr>
      <dsp:spPr>
        <a:xfrm>
          <a:off x="3254" y="74134"/>
          <a:ext cx="1956683" cy="78267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6680" tIns="60960" rIns="106680" bIns="6096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RFO (E-decision) Tracker</a:t>
          </a:r>
        </a:p>
      </dsp:txBody>
      <dsp:txXfrm>
        <a:off x="3254" y="74134"/>
        <a:ext cx="1956683" cy="782673"/>
      </dsp:txXfrm>
    </dsp:sp>
    <dsp:sp modelId="{8A798446-4245-4895-8322-7A886C6060B0}">
      <dsp:nvSpPr>
        <dsp:cNvPr id="0" name=""/>
        <dsp:cNvSpPr/>
      </dsp:nvSpPr>
      <dsp:spPr>
        <a:xfrm>
          <a:off x="3254" y="863155"/>
          <a:ext cx="1956683" cy="301876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71120" bIns="8001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Upload ED information -  ED number, date,  amount, activity timeline , GL code, CC, Category, 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Functionality to upload Actual amount agains these ED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RFO balance visibility along with timeline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Highlight of overspend/under spend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Functionality to update remakrs for all line item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Visibility at line item level to all function</a:t>
          </a:r>
        </a:p>
      </dsp:txBody>
      <dsp:txXfrm>
        <a:off x="3254" y="863155"/>
        <a:ext cx="1956683" cy="3018762"/>
      </dsp:txXfrm>
    </dsp:sp>
    <dsp:sp modelId="{61D92AB1-60D7-4227-9DB5-955F874537F6}">
      <dsp:nvSpPr>
        <dsp:cNvPr id="0" name=""/>
        <dsp:cNvSpPr/>
      </dsp:nvSpPr>
      <dsp:spPr>
        <a:xfrm>
          <a:off x="2233873" y="80481"/>
          <a:ext cx="1956683" cy="78267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6680" tIns="60960" rIns="106680" bIns="6096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Month End</a:t>
          </a:r>
        </a:p>
      </dsp:txBody>
      <dsp:txXfrm>
        <a:off x="2233873" y="80481"/>
        <a:ext cx="1956683" cy="782673"/>
      </dsp:txXfrm>
    </dsp:sp>
    <dsp:sp modelId="{0A7009F7-71AE-4877-A896-D02344CF13B7}">
      <dsp:nvSpPr>
        <dsp:cNvPr id="0" name=""/>
        <dsp:cNvSpPr/>
      </dsp:nvSpPr>
      <dsp:spPr>
        <a:xfrm>
          <a:off x="2233873" y="863155"/>
          <a:ext cx="1956683" cy="301876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71120" bIns="8001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Email Communication for provision input along with list of timeline and link to update into System 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Reminder &amp; closer email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 Functionality to upload/update their input at line item level into system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To update remarks Vs Fcst &amp;  BP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To upload documents for provision at line item level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</dsp:txBody>
      <dsp:txXfrm>
        <a:off x="2233873" y="863155"/>
        <a:ext cx="1956683" cy="3018762"/>
      </dsp:txXfrm>
    </dsp:sp>
    <dsp:sp modelId="{018C63BA-2439-4252-86BA-853EDA4C5DF9}">
      <dsp:nvSpPr>
        <dsp:cNvPr id="0" name=""/>
        <dsp:cNvSpPr/>
      </dsp:nvSpPr>
      <dsp:spPr>
        <a:xfrm>
          <a:off x="4464492" y="80481"/>
          <a:ext cx="1956683" cy="78267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6680" tIns="60960" rIns="106680" bIns="6096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Fcst &amp; BP Input</a:t>
          </a:r>
        </a:p>
      </dsp:txBody>
      <dsp:txXfrm>
        <a:off x="4464492" y="80481"/>
        <a:ext cx="1956683" cy="782673"/>
      </dsp:txXfrm>
    </dsp:sp>
    <dsp:sp modelId="{F41BF822-B4DD-43B4-BB2A-8F48D8F686EC}">
      <dsp:nvSpPr>
        <dsp:cNvPr id="0" name=""/>
        <dsp:cNvSpPr/>
      </dsp:nvSpPr>
      <dsp:spPr>
        <a:xfrm>
          <a:off x="4464492" y="863155"/>
          <a:ext cx="1956683" cy="301876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71120" bIns="8001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Email Communication for provision input along with list of timeline and link to update into System 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Reminder Email (2-3) &amp; Closer email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Internal tracker for function at activity level along with calculation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Functionality to upload BP/Fcst at line item level 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 to update remarks Vs BP &amp;  last Fcst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Review and approval</a:t>
          </a:r>
        </a:p>
      </dsp:txBody>
      <dsp:txXfrm>
        <a:off x="4464492" y="863155"/>
        <a:ext cx="1956683" cy="3018762"/>
      </dsp:txXfrm>
    </dsp:sp>
    <dsp:sp modelId="{14495FE8-899A-4BBA-93E4-EC2775697C19}">
      <dsp:nvSpPr>
        <dsp:cNvPr id="0" name=""/>
        <dsp:cNvSpPr/>
      </dsp:nvSpPr>
      <dsp:spPr>
        <a:xfrm>
          <a:off x="6695112" y="80481"/>
          <a:ext cx="1956683" cy="78267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6680" tIns="60960" rIns="106680" bIns="6096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Report Generation</a:t>
          </a:r>
        </a:p>
      </dsp:txBody>
      <dsp:txXfrm>
        <a:off x="6695112" y="80481"/>
        <a:ext cx="1956683" cy="782673"/>
      </dsp:txXfrm>
    </dsp:sp>
    <dsp:sp modelId="{4207C7B5-B6D2-48D3-9BDF-F1BA1F8E3D1C}">
      <dsp:nvSpPr>
        <dsp:cNvPr id="0" name=""/>
        <dsp:cNvSpPr/>
      </dsp:nvSpPr>
      <dsp:spPr>
        <a:xfrm>
          <a:off x="6695112" y="863155"/>
          <a:ext cx="1956683" cy="301876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71120" bIns="8001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Function leve , RFO Level , Category level, Middas Format, </a:t>
          </a:r>
        </a:p>
        <a:p>
          <a:pPr marL="114300" lvl="2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000" kern="1200"/>
        </a:p>
        <a:p>
          <a:pPr marL="114300" lvl="2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000" kern="1200"/>
            <a:t>Actual , BP, Fcst, RFO Balance, Varainces Vs BP/Fcst</a:t>
          </a:r>
        </a:p>
      </dsp:txBody>
      <dsp:txXfrm>
        <a:off x="6695112" y="863155"/>
        <a:ext cx="1956683" cy="301876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</xdr:row>
      <xdr:rowOff>0</xdr:rowOff>
    </xdr:from>
    <xdr:to>
      <xdr:col>14</xdr:col>
      <xdr:colOff>419100</xdr:colOff>
      <xdr:row>22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C761DD-0AA0-40A8-916D-D81EED9E4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HC490\&#29983;&#29987;&#26412;&#31038;\&#26032;&#22528;\C_&#20303;&#22120;\TOP&#22577;&#21578;\&#29983;&#20154;&#21488;&#931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2076;&#29702;&#37096;&#12398;&#37096;&#23627;\&#21407;&#20385;&#31649;&#29702;&#35506;DO\DOS\TYLTEMR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ouperenault-my.sharepoint.com/Users/z035625/AppData/Local/Microsoft/Windows/INetCache/Content.Outlook/9HTUOLPF/MIDAS_BP23_0903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ouperenault-my.sharepoint.com/FMI/FY20/Quarterly%20Reviews/FY20%20Q4/Q4%20FMI/Q4%20FY20%20FMI%20Review%20Template-%20Final.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生人台帳"/>
      <sheetName val="ISO Code"/>
      <sheetName val="MAPPING TABLE "/>
      <sheetName val="Lists"/>
      <sheetName val="Customer Impact &amp; Buy Type Def"/>
      <sheetName val="Journey"/>
      <sheetName val="Audience Type"/>
      <sheetName val="MTP_Category"/>
      <sheetName val="Version"/>
      <sheetName val="Scenario"/>
      <sheetName val="Currency"/>
      <sheetName val="Data for formula's"/>
      <sheetName val="New MIDAS Glossary"/>
      <sheetName val="MAPPING TABLE"/>
      <sheetName val="Data Modifier Detail"/>
      <sheetName val="Media Sub-channel"/>
      <sheetName val="Objectives"/>
      <sheetName val="Models"/>
      <sheetName val="生人台③"/>
      <sheetName val="ListData"/>
      <sheetName val="MOTO"/>
      <sheetName val="１"/>
      <sheetName val="１ (2)"/>
      <sheetName val="data"/>
      <sheetName val="方針書"/>
      <sheetName val="（目標）在庫レス上期)●"/>
      <sheetName val="損益推移"/>
      <sheetName val="目標②COPQ低減"/>
      <sheetName val="（目標）在庫レス○"/>
      <sheetName val="形材在庫削減"/>
      <sheetName val="副資材在庫"/>
      <sheetName val="Sheet1"/>
      <sheetName val="Sheet2"/>
      <sheetName val="Sheet3"/>
      <sheetName val="Sheet4"/>
      <sheetName val="原紙"/>
      <sheetName val="外注工場品質監査実行計画書"/>
      <sheetName val="製品監査実行計画書"/>
      <sheetName val="2004PlanOld"/>
      <sheetName val="2004PlanNew1"/>
      <sheetName val="2004PlanNew2"/>
      <sheetName val="表紙"/>
      <sheetName val="P1"/>
      <sheetName val="P2"/>
      <sheetName val="P3"/>
      <sheetName val="P4"/>
      <sheetName val="製造"/>
      <sheetName val="総計"/>
      <sheetName val="労務費"/>
      <sheetName val="超過勤務計画"/>
      <sheetName val="福利厚生"/>
      <sheetName val="電気・水道"/>
      <sheetName val="消耗品(合計)"/>
      <sheetName val="（消耗品内訳）→"/>
      <sheetName val="消耗品（ﾎﾞｲﾗｰ）"/>
      <sheetName val="消耗品（RCOMP）"/>
      <sheetName val="消耗品（SCOMP）"/>
      <sheetName val="消耗品（井戸）"/>
      <sheetName val="消耗品（LP・消防）"/>
      <sheetName val="消耗品（建屋）"/>
      <sheetName val="消耗品（その他）"/>
      <sheetName val="消耗品（＋α）"/>
      <sheetName val="消耗品（点検用計器）"/>
      <sheetName val="←（消耗品内訳）"/>
      <sheetName val="（計器詳細）"/>
      <sheetName val="修繕"/>
      <sheetName val="⑤定期修繕計画表"/>
      <sheetName val="運搬費"/>
      <sheetName val="事務費"/>
      <sheetName val="その他経費"/>
      <sheetName val="（諸会費・他） "/>
      <sheetName val="（手数料）"/>
      <sheetName val="（教育費）"/>
      <sheetName val="試験費用ﾃﾞｰﾀ"/>
      <sheetName val="資格費用内訳"/>
      <sheetName val="償却・賃借・租税・ＥＤＰ"/>
      <sheetName val="（減価償却費）"/>
      <sheetName val="（社内焼却データ１）"/>
      <sheetName val="（社内焼却データ２）"/>
      <sheetName val="ＥＤＰデータ"/>
      <sheetName val="租税公課"/>
      <sheetName val="設備ＤＢ ＥＤＰ負担金（０５年度）"/>
      <sheetName val="営業課"/>
      <sheetName val="reject Mar.2006"/>
      <sheetName val="Exam 1"/>
      <sheetName val="退職理由"/>
      <sheetName val="入退社一覧"/>
      <sheetName val="P3-2"/>
      <sheetName val="P5"/>
      <sheetName val="他社品調査"/>
      <sheetName val="原価明細"/>
      <sheetName val="購入量"/>
      <sheetName val="購入量 (2)"/>
      <sheetName val="形状"/>
      <sheetName val="試験計画"/>
      <sheetName val="スケジュール"/>
      <sheetName val="#REF"/>
      <sheetName val="製作依頼書"/>
      <sheetName val="法的資格育成計画表"/>
      <sheetName val="参考（時期・経費）"/>
      <sheetName val="労安法関係（講習会）"/>
      <sheetName val="ガイドライン"/>
      <sheetName val="資格コード"/>
      <sheetName val="【日報】石懸"/>
      <sheetName val="081021進捗"/>
      <sheetName val="090304進捗"/>
      <sheetName val="090311進捗"/>
      <sheetName val="AW203製品確認会議事録"/>
      <sheetName val="090323柴田"/>
      <sheetName val="現場打合せ議事（増減対象項目）"/>
      <sheetName val="0413-0511引継ぎ及び打合せ経緯"/>
      <sheetName val="0512徳世引継ぎ"/>
      <sheetName val="月末稼動人員"/>
      <sheetName val="D1"/>
      <sheetName val="Dialog3"/>
      <sheetName val="コード表"/>
      <sheetName val="D事業"/>
      <sheetName val="直間区分"/>
      <sheetName val="事業区分"/>
      <sheetName val="定義"/>
      <sheetName val="Module1"/>
      <sheetName val="7"/>
      <sheetName val="9"/>
      <sheetName val="ｴﾝﾄﾘｰ数根拠"/>
      <sheetName val="10"/>
      <sheetName val="11"/>
      <sheetName val="④０９年方策系統図"/>
      <sheetName val="②０９年方針書 "/>
      <sheetName val="4月"/>
      <sheetName val="データ"/>
      <sheetName val="FSC1"/>
      <sheetName val="不明"/>
      <sheetName val="他部署付替"/>
      <sheetName val="【09】消耗品（全体）"/>
      <sheetName val="【渡辺】消耗品（ﾎﾞｲﾗｰ）"/>
      <sheetName val="【渡辺】消耗品（RCOMP）"/>
      <sheetName val="【渡辺】消耗品（SCOMP）"/>
      <sheetName val="【渡辺】消耗品（消防）"/>
      <sheetName val="【北村】消耗品（井戸）"/>
      <sheetName val="【北村】消耗品（ＬＮＧ）"/>
      <sheetName val="【桑野】消耗品（建屋）"/>
      <sheetName val="【桑野】消耗品（クレーン）"/>
      <sheetName val="【桑野】消耗品（工具・ビバ含む）"/>
      <sheetName val="【松本】消耗品（電気）"/>
      <sheetName val="【麦田】消耗品（その他）"/>
      <sheetName val="特高概算"/>
      <sheetName val="特高内訳"/>
      <sheetName val="大阪ホスト"/>
      <sheetName val="Sheet2 (2)"/>
      <sheetName val="Sheet3 (2)"/>
      <sheetName val="Sheet2 (3)"/>
      <sheetName val="Sheet3 (3)"/>
      <sheetName val="Sheet2 (4)"/>
      <sheetName val="Sheet3 (4)"/>
      <sheetName val="Sheet2 (5)"/>
      <sheetName val="Sheet3 (5)"/>
      <sheetName val="Sheet2 (6)"/>
      <sheetName val="Sheet3 (6)"/>
      <sheetName val="Sheet2 (7)"/>
      <sheetName val="Sheet3 (7)"/>
      <sheetName val="Sheet2 (8)"/>
      <sheetName val="Sheet3 (8)"/>
      <sheetName val="総括"/>
      <sheetName val="09-上"/>
      <sheetName val="09-下"/>
      <sheetName val="労務単価"/>
      <sheetName val="消耗品"/>
      <sheetName val="修繕費"/>
      <sheetName val="（諸会費）"/>
      <sheetName val="事業所別"/>
      <sheetName val="×（社内償却費２－２）"/>
      <sheetName val="償却費試算（10期）"/>
      <sheetName val="設備年間償却費"/>
      <sheetName val="月償却費"/>
      <sheetName val="既存分"/>
      <sheetName val="（社内償却費１－２）"/>
      <sheetName val="（社内償却費２－２）"/>
      <sheetName val="租税公課予算計上額"/>
      <sheetName val="汚染負荷量賦課金明細"/>
      <sheetName val="活動報告書"/>
      <sheetName val="0712"/>
      <sheetName val="Matrix"/>
      <sheetName val="ネットワーク経路"/>
      <sheetName val="確認"/>
      <sheetName val="GW考察"/>
      <sheetName val="例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⇒参考資料の部"/>
      <sheetName val="参考①"/>
      <sheetName val="参考②"/>
      <sheetName val="参考③"/>
      <sheetName val="⇒添付資料"/>
      <sheetName val="添付①海外売上集約表"/>
      <sheetName val="添付②非新築市場売上集計表（2009年度第1四半期）"/>
      <sheetName val="添付③_基本指標"/>
      <sheetName val="実行宣言書"/>
      <sheetName val="方策展開"/>
      <sheetName val="方策系統図(硬質)"/>
      <sheetName val="基本フォーマット"/>
      <sheetName val="基本フォーマット (2)"/>
      <sheetName val="方策管理について"/>
      <sheetName val="新旧比較"/>
      <sheetName val="実績②"/>
      <sheetName val="作成様式"/>
      <sheetName val="新商品管理表"/>
      <sheetName val="生販在(ｾﾀﾞﾝ)"/>
      <sheetName val="イメージ"/>
      <sheetName val="イメージ (2)"/>
      <sheetName val="イメージ (3)"/>
      <sheetName val="タカノ見学"/>
      <sheetName val="12 (2)"/>
      <sheetName val="13"/>
      <sheetName val="15"/>
      <sheetName val="損益表"/>
      <sheetName val="投資明細"/>
      <sheetName val="門扉量納期"/>
      <sheetName val="ﾌｪﾝｽ量納期"/>
      <sheetName val="12"/>
      <sheetName val="商品本部"/>
      <sheetName val="間接ｸﾞﾗﾌ"/>
      <sheetName val="工程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 refreshError="1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MR33"/>
      <sheetName val="全社"/>
      <sheetName val="CustomerImpact"/>
      <sheetName val="BuyType"/>
      <sheetName val="Version"/>
      <sheetName val="Scenario"/>
      <sheetName val="SpendType"/>
      <sheetName val="Market"/>
      <sheetName val="Brand"/>
      <sheetName val="Model"/>
      <sheetName val="Currency"/>
      <sheetName val="Focus"/>
      <sheetName val="CampaignType"/>
      <sheetName val="Unit"/>
      <sheetName val="Efficiency"/>
      <sheetName val="Reach"/>
      <sheetName val="Engagement"/>
      <sheetName val="Consumer Attitude Change"/>
      <sheetName val="Consumer Behavior Change"/>
      <sheetName val="vlkup index"/>
      <sheetName val="Audience Type"/>
      <sheetName val="Company Name"/>
      <sheetName val="Fleet Flag"/>
      <sheetName val="List for IML"/>
      <sheetName val="Hoja2"/>
      <sheetName val="Hoja1"/>
      <sheetName val="KPI"/>
      <sheetName val="FMI Categories"/>
      <sheetName val="List for CR.CS"/>
      <sheetName val="SCOA"/>
      <sheetName val="TocuhPoint"/>
      <sheetName val="Project Code"/>
      <sheetName val="Global fund Flag"/>
      <sheetName val="Consumer_Attitude_Change"/>
      <sheetName val="Consumer_Behavior_Change"/>
      <sheetName val="vlkup_index"/>
      <sheetName val="Audience_Type"/>
      <sheetName val="Company_Name"/>
      <sheetName val="Fleet_Flag"/>
      <sheetName val="List_for_IML"/>
      <sheetName val="FMI_Categories"/>
      <sheetName val="List_for_CR_CS"/>
      <sheetName val="MTP_Category"/>
      <sheetName val="Journey"/>
      <sheetName val="New MIDAS Glossary"/>
      <sheetName val="Data for formula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cus"/>
      <sheetName val="Brand"/>
      <sheetName val="Model"/>
      <sheetName val="CampaignType"/>
      <sheetName val="Read Me"/>
      <sheetName val="ColorIndex"/>
      <sheetName val="SpendType"/>
      <sheetName val="Currency"/>
      <sheetName val="Version"/>
      <sheetName val="BuyType"/>
      <sheetName val="FMI_Spend HFM"/>
      <sheetName val="FMI_Spend Proposed"/>
      <sheetName val="Data Modifier Default Value"/>
      <sheetName val="COA"/>
      <sheetName val="Data Modifier Detail"/>
      <sheetName val="Data Modifier"/>
      <sheetName val="Media Sub-channel"/>
      <sheetName val="Touch Point"/>
      <sheetName val="FMI_Category"/>
      <sheetName val="MTP_Category"/>
      <sheetName val="Journey"/>
      <sheetName val="Tier"/>
      <sheetName val="Scenario"/>
      <sheetName val="Audience Type"/>
    </sheetNames>
    <sheetDataSet>
      <sheetData sheetId="0">
        <row r="2">
          <cell r="A2" t="str">
            <v>Brand</v>
          </cell>
        </row>
        <row r="3">
          <cell r="A3" t="str">
            <v>Product [Multiple]</v>
          </cell>
        </row>
        <row r="4">
          <cell r="A4" t="str">
            <v>Product [Specific]</v>
          </cell>
        </row>
        <row r="5">
          <cell r="A5" t="str">
            <v>Others</v>
          </cell>
        </row>
      </sheetData>
      <sheetData sheetId="1"/>
      <sheetData sheetId="2"/>
      <sheetData sheetId="3">
        <row r="2">
          <cell r="A2" t="str">
            <v>Launch</v>
          </cell>
        </row>
        <row r="3">
          <cell r="A3" t="str">
            <v>No Launch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C1" t="str">
            <v>FMI Management Touchpoint Definition</v>
          </cell>
        </row>
      </sheetData>
      <sheetData sheetId="18">
        <row r="2">
          <cell r="G2" t="str">
            <v>Advertising by NISSAN Group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ColorIndex"/>
      <sheetName val="SpendType"/>
      <sheetName val="Currency"/>
      <sheetName val="Version"/>
      <sheetName val="BuyType"/>
      <sheetName val="FMI_Spend"/>
      <sheetName val="TIV,RS,WS,VME,Rev"/>
      <sheetName val="Vlookup"/>
      <sheetName val="KPI Summary - Total"/>
      <sheetName val="KPI Summary - Nissan"/>
      <sheetName val="KPI Summary - Datsun"/>
      <sheetName val="Quarterly Evolution - Total"/>
      <sheetName val="Quarterly Evolution - Nissan"/>
      <sheetName val="Quarterly Evolution - Datsun"/>
      <sheetName val="FMI Run Rate Nissan"/>
      <sheetName val="FMI Run Rate Datsun"/>
      <sheetName val="FMI Spending - Media Total"/>
      <sheetName val="FMI Spending - Strategic Total"/>
      <sheetName val="FMI Spending - Fixed Total"/>
      <sheetName val="FMI Priority by Model"/>
      <sheetName val="Media Mix"/>
      <sheetName val="DND"/>
      <sheetName val="CQ"/>
      <sheetName val="TRG"/>
      <sheetName val="CE"/>
      <sheetName val="By Model FMI"/>
      <sheetName val="Segment Top5"/>
      <sheetName val="Activity KPI"/>
      <sheetName val="COA"/>
      <sheetName val="Touch Point"/>
      <sheetName val="FMI_Category"/>
      <sheetName val="MTP_Category"/>
      <sheetName val="Journey"/>
      <sheetName val="Tier"/>
      <sheetName val="Scenario"/>
      <sheetName val="Audience 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B1">
            <v>0</v>
          </cell>
        </row>
      </sheetData>
      <sheetData sheetId="31">
        <row r="2">
          <cell r="G2" t="str">
            <v>Advertising by NISSAN Group</v>
          </cell>
        </row>
        <row r="3">
          <cell r="G3" t="str">
            <v>Advertising by NISSAN Group &amp; Dealer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HARMA Vikas" id="{8C66E0E7-2C6B-41CF-A21D-BDCDC0165516}" userId="S::vikas.sharma@email.nissan.in::3d9513ce-89ed-4821-b028-5004d9e9300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A Sunilkumar" refreshedDate="45524.734091666665" createdVersion="8" refreshedVersion="8" minRefreshableVersion="3" recordCount="28" xr:uid="{9039ACBF-A1DE-4A08-8256-D1A8313B59F8}">
  <cacheSource type="worksheet">
    <worksheetSource ref="A2:V30" sheet="Input-BP &amp; Fcst"/>
  </cacheSource>
  <cacheFields count="22">
    <cacheField name="Scenario" numFmtId="0">
      <sharedItems containsBlank="1" count="3">
        <s v="BP"/>
        <m/>
        <s v="Fcst 2+10"/>
      </sharedItems>
    </cacheField>
    <cacheField name="Cost Category" numFmtId="0">
      <sharedItems containsBlank="1" count="3">
        <s v="FMI"/>
        <s v="G&amp;A"/>
        <m/>
      </sharedItems>
    </cacheField>
    <cacheField name="Fun" numFmtId="0">
      <sharedItems containsBlank="1" count="7">
        <s v="Marcom"/>
        <s v="CEX/CRM"/>
        <s v="CQ"/>
        <s v="PR"/>
        <s v="DND"/>
        <s v="CQT"/>
        <m/>
      </sharedItems>
    </cacheField>
    <cacheField name="Unique ID" numFmtId="0">
      <sharedItems containsBlank="1" count="18">
        <s v="1A"/>
        <s v="1B"/>
        <s v="2A"/>
        <s v="2C"/>
        <s v="3D"/>
        <s v="4A"/>
        <s v="4b"/>
        <s v="4C"/>
        <s v="4D"/>
        <s v="5A"/>
        <s v="5B"/>
        <s v="5C"/>
        <s v="5D"/>
        <s v="6E"/>
        <s v="6F"/>
        <s v="6A"/>
        <s v="6C"/>
        <m/>
      </sharedItems>
    </cacheField>
    <cacheField name="MIDAS Event Sheet Name" numFmtId="0">
      <sharedItems containsBlank="1" count="18">
        <s v="FY23_NMIPL_MRC_Creative Production_Magnite_EM2"/>
        <s v="FY23_NMIPL_MRC_Media Buy_Magnite_EM2"/>
        <s v="FY23_NMIPL_CEX_CE2.0_CRM_Cross_Car_Line_N"/>
        <s v="FY23_NMIPL_MRC_Adv by Dealer_Cross_Car_Line_D_Advertising by Dealer Only"/>
        <s v="FY23_NMIPL_CQ_Local_Survey_N"/>
        <s v="FY23_NMIPL_CQ_VOC_Management_N"/>
        <s v="FY23_NMIPL_CEX_CE2.0_Ecommerce"/>
        <s v="FY23_NMIPL_CEX_CE2.0_Nissan_Intelligent_Ownership"/>
        <s v="FY23_NMIPL_CEX_CE2.0_Configurator_Maintenance"/>
        <s v="FY23_NMIPL_CEX_CE2.0_PACE+SEO_Agency_Fees_N"/>
        <s v="FY23_NMIPL_CEX_CE2.0_PACE_Recharge_N"/>
        <s v="FY23_NMIPL_DND_NRC_Project_Management_N"/>
        <s v="FY23_NMIPL_DND_NRC_DLR_Support_N"/>
        <s v="FY23_NMIPL_DND_Dealer_Meeting_N"/>
        <s v="FY23_NMIPL_DND_Business_Management_System_N"/>
        <s v="FY23_NMIPL_DND_Dealer_Performance_Management_Tool_DLR_VIEW_N"/>
        <s v="FY23_NMIPL_TRN_Training_Center_N"/>
        <m/>
      </sharedItems>
    </cacheField>
    <cacheField name="Version" numFmtId="0">
      <sharedItems containsBlank="1" count="2">
        <s v="Final"/>
        <m/>
      </sharedItems>
    </cacheField>
    <cacheField name="MTP" numFmtId="0">
      <sharedItems containsBlank="1"/>
    </cacheField>
    <cacheField name="Model" numFmtId="0">
      <sharedItems containsBlank="1" count="2">
        <s v="EM2"/>
        <m/>
      </sharedItems>
    </cacheField>
    <cacheField name="Others" numFmtId="0">
      <sharedItems containsBlank="1"/>
    </cacheField>
    <cacheField name="Apr-23" numFmtId="0">
      <sharedItems containsString="0" containsBlank="1" containsNumber="1" containsInteger="1" minValue="100" maxValue="850"/>
    </cacheField>
    <cacheField name="May-23" numFmtId="0">
      <sharedItems containsString="0" containsBlank="1" containsNumber="1" containsInteger="1" minValue="100" maxValue="850"/>
    </cacheField>
    <cacheField name="Jun-23" numFmtId="0">
      <sharedItems containsString="0" containsBlank="1" containsNumber="1" containsInteger="1" minValue="500" maxValue="850"/>
    </cacheField>
    <cacheField name="Jul-23" numFmtId="0">
      <sharedItems containsString="0" containsBlank="1" containsNumber="1" containsInteger="1" minValue="100" maxValue="850"/>
    </cacheField>
    <cacheField name="Aug-23" numFmtId="0">
      <sharedItems containsString="0" containsBlank="1" containsNumber="1" containsInteger="1" minValue="500" maxValue="850"/>
    </cacheField>
    <cacheField name="Sep-23" numFmtId="0">
      <sharedItems containsString="0" containsBlank="1" containsNumber="1" containsInteger="1" minValue="100" maxValue="850"/>
    </cacheField>
    <cacheField name="Oct-23" numFmtId="0">
      <sharedItems containsString="0" containsBlank="1" containsNumber="1" containsInteger="1" minValue="500" maxValue="850"/>
    </cacheField>
    <cacheField name="Nov-23" numFmtId="0">
      <sharedItems containsString="0" containsBlank="1" containsNumber="1" containsInteger="1" minValue="100" maxValue="850"/>
    </cacheField>
    <cacheField name="Dec-23" numFmtId="0">
      <sharedItems containsString="0" containsBlank="1" containsNumber="1" containsInteger="1" minValue="100" maxValue="850"/>
    </cacheField>
    <cacheField name="Jan-24" numFmtId="0">
      <sharedItems containsString="0" containsBlank="1" containsNumber="1" containsInteger="1" minValue="100" maxValue="850"/>
    </cacheField>
    <cacheField name="Feb-24" numFmtId="0">
      <sharedItems containsString="0" containsBlank="1" containsNumber="1" containsInteger="1" minValue="100" maxValue="850"/>
    </cacheField>
    <cacheField name="Mar-24" numFmtId="0">
      <sharedItems containsString="0" containsBlank="1" containsNumber="1" containsInteger="1" minValue="100" maxValue="850"/>
    </cacheField>
    <cacheField name="Total" numFmtId="0">
      <sharedItems containsString="0" containsBlank="1" containsNumber="1" containsInteger="1" minValue="4800" maxValue="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  <s v="Fixed"/>
    <x v="0"/>
    <s v="a"/>
    <n v="500"/>
    <n v="500"/>
    <n v="500"/>
    <n v="500"/>
    <n v="500"/>
    <n v="500"/>
    <n v="500"/>
    <n v="500"/>
    <n v="500"/>
    <n v="500"/>
    <n v="500"/>
    <n v="500"/>
    <n v="6000"/>
  </r>
  <r>
    <x v="0"/>
    <x v="0"/>
    <x v="0"/>
    <x v="1"/>
    <x v="1"/>
    <x v="0"/>
    <s v="Media"/>
    <x v="0"/>
    <s v="b"/>
    <n v="500"/>
    <n v="500"/>
    <n v="500"/>
    <n v="500"/>
    <n v="500"/>
    <n v="500"/>
    <n v="500"/>
    <n v="500"/>
    <n v="500"/>
    <n v="500"/>
    <n v="500"/>
    <n v="500"/>
    <n v="6000"/>
  </r>
  <r>
    <x v="0"/>
    <x v="0"/>
    <x v="1"/>
    <x v="2"/>
    <x v="2"/>
    <x v="0"/>
    <s v="Strategic"/>
    <x v="0"/>
    <s v="c"/>
    <n v="500"/>
    <n v="700"/>
    <n v="500"/>
    <n v="500"/>
    <n v="500"/>
    <n v="500"/>
    <n v="500"/>
    <n v="700"/>
    <n v="500"/>
    <n v="700"/>
    <n v="500"/>
    <n v="500"/>
    <n v="6600"/>
  </r>
  <r>
    <x v="0"/>
    <x v="0"/>
    <x v="0"/>
    <x v="3"/>
    <x v="3"/>
    <x v="0"/>
    <s v="Media"/>
    <x v="0"/>
    <s v="d"/>
    <n v="500"/>
    <n v="800"/>
    <n v="500"/>
    <n v="500"/>
    <n v="500"/>
    <n v="500"/>
    <n v="500"/>
    <n v="800"/>
    <n v="500"/>
    <n v="800"/>
    <n v="500"/>
    <n v="500"/>
    <n v="6900"/>
  </r>
  <r>
    <x v="0"/>
    <x v="0"/>
    <x v="2"/>
    <x v="4"/>
    <x v="4"/>
    <x v="0"/>
    <s v="Media"/>
    <x v="0"/>
    <s v="e"/>
    <n v="700"/>
    <n v="850"/>
    <n v="700"/>
    <n v="700"/>
    <n v="700"/>
    <n v="700"/>
    <n v="700"/>
    <n v="850"/>
    <n v="700"/>
    <n v="850"/>
    <n v="700"/>
    <n v="700"/>
    <n v="8850"/>
  </r>
  <r>
    <x v="0"/>
    <x v="0"/>
    <x v="2"/>
    <x v="5"/>
    <x v="5"/>
    <x v="0"/>
    <s v="Media"/>
    <x v="0"/>
    <s v="f"/>
    <n v="800"/>
    <n v="400"/>
    <n v="800"/>
    <n v="800"/>
    <n v="800"/>
    <n v="800"/>
    <n v="800"/>
    <n v="400"/>
    <n v="800"/>
    <n v="400"/>
    <n v="800"/>
    <n v="800"/>
    <n v="8400"/>
  </r>
  <r>
    <x v="0"/>
    <x v="0"/>
    <x v="1"/>
    <x v="6"/>
    <x v="6"/>
    <x v="0"/>
    <s v="Media"/>
    <x v="0"/>
    <s v="g"/>
    <n v="850"/>
    <n v="200"/>
    <n v="850"/>
    <n v="850"/>
    <n v="850"/>
    <n v="850"/>
    <n v="850"/>
    <n v="200"/>
    <n v="850"/>
    <n v="200"/>
    <n v="850"/>
    <n v="850"/>
    <n v="8250"/>
  </r>
  <r>
    <x v="0"/>
    <x v="0"/>
    <x v="1"/>
    <x v="7"/>
    <x v="7"/>
    <x v="0"/>
    <s v="Strategic"/>
    <x v="0"/>
    <s v="h"/>
    <n v="500"/>
    <n v="100"/>
    <n v="500"/>
    <n v="500"/>
    <n v="500"/>
    <n v="500"/>
    <n v="500"/>
    <n v="100"/>
    <n v="500"/>
    <n v="100"/>
    <n v="500"/>
    <n v="500"/>
    <n v="4800"/>
  </r>
  <r>
    <x v="0"/>
    <x v="0"/>
    <x v="1"/>
    <x v="8"/>
    <x v="8"/>
    <x v="0"/>
    <s v="Strategic"/>
    <x v="0"/>
    <s v="t"/>
    <n v="500"/>
    <n v="400"/>
    <n v="500"/>
    <n v="500"/>
    <n v="500"/>
    <n v="500"/>
    <n v="500"/>
    <n v="400"/>
    <n v="500"/>
    <n v="400"/>
    <n v="500"/>
    <n v="500"/>
    <n v="5700"/>
  </r>
  <r>
    <x v="0"/>
    <x v="0"/>
    <x v="3"/>
    <x v="9"/>
    <x v="9"/>
    <x v="0"/>
    <s v="Strategic"/>
    <x v="0"/>
    <s v="g"/>
    <n v="700"/>
    <n v="200"/>
    <n v="500"/>
    <n v="800"/>
    <n v="500"/>
    <n v="200"/>
    <n v="500"/>
    <n v="200"/>
    <n v="200"/>
    <n v="200"/>
    <n v="850"/>
    <n v="500"/>
    <n v="5350"/>
  </r>
  <r>
    <x v="0"/>
    <x v="0"/>
    <x v="3"/>
    <x v="10"/>
    <x v="10"/>
    <x v="0"/>
    <s v="Fixed"/>
    <x v="0"/>
    <s v="h"/>
    <n v="800"/>
    <n v="500"/>
    <n v="500"/>
    <n v="850"/>
    <n v="500"/>
    <n v="100"/>
    <n v="500"/>
    <n v="500"/>
    <n v="100"/>
    <n v="500"/>
    <n v="400"/>
    <n v="700"/>
    <n v="5950"/>
  </r>
  <r>
    <x v="0"/>
    <x v="1"/>
    <x v="4"/>
    <x v="11"/>
    <x v="11"/>
    <x v="0"/>
    <s v="Fixed"/>
    <x v="0"/>
    <s v="I"/>
    <n v="850"/>
    <n v="500"/>
    <n v="500"/>
    <n v="400"/>
    <n v="500"/>
    <n v="400"/>
    <n v="500"/>
    <n v="500"/>
    <n v="400"/>
    <n v="700"/>
    <n v="200"/>
    <n v="800"/>
    <n v="6250"/>
  </r>
  <r>
    <x v="0"/>
    <x v="1"/>
    <x v="4"/>
    <x v="12"/>
    <x v="12"/>
    <x v="0"/>
    <s v="Fixed"/>
    <x v="0"/>
    <s v="h"/>
    <n v="400"/>
    <n v="500"/>
    <n v="500"/>
    <n v="200"/>
    <n v="500"/>
    <n v="200"/>
    <n v="500"/>
    <n v="500"/>
    <n v="200"/>
    <n v="800"/>
    <n v="100"/>
    <n v="850"/>
    <n v="5250"/>
  </r>
  <r>
    <x v="0"/>
    <x v="0"/>
    <x v="4"/>
    <x v="13"/>
    <x v="13"/>
    <x v="0"/>
    <s v="Media"/>
    <x v="0"/>
    <s v="k"/>
    <n v="200"/>
    <n v="500"/>
    <n v="700"/>
    <n v="100"/>
    <n v="700"/>
    <n v="500"/>
    <n v="700"/>
    <n v="500"/>
    <n v="500"/>
    <n v="850"/>
    <n v="400"/>
    <n v="400"/>
    <n v="6050"/>
  </r>
  <r>
    <x v="0"/>
    <x v="1"/>
    <x v="4"/>
    <x v="14"/>
    <x v="14"/>
    <x v="0"/>
    <s v="Media"/>
    <x v="0"/>
    <s v="l"/>
    <n v="100"/>
    <n v="700"/>
    <n v="800"/>
    <n v="400"/>
    <n v="800"/>
    <n v="500"/>
    <n v="800"/>
    <n v="700"/>
    <n v="500"/>
    <n v="400"/>
    <n v="200"/>
    <n v="200"/>
    <n v="6100"/>
  </r>
  <r>
    <x v="0"/>
    <x v="1"/>
    <x v="4"/>
    <x v="15"/>
    <x v="15"/>
    <x v="0"/>
    <s v="Media"/>
    <x v="0"/>
    <s v="m"/>
    <n v="400"/>
    <n v="800"/>
    <n v="850"/>
    <n v="200"/>
    <n v="850"/>
    <n v="500"/>
    <n v="850"/>
    <n v="800"/>
    <n v="500"/>
    <n v="200"/>
    <n v="500"/>
    <n v="100"/>
    <n v="6550"/>
  </r>
  <r>
    <x v="0"/>
    <x v="0"/>
    <x v="5"/>
    <x v="16"/>
    <x v="16"/>
    <x v="0"/>
    <s v="Media"/>
    <x v="0"/>
    <s v="n"/>
    <n v="200"/>
    <n v="850"/>
    <n v="500"/>
    <n v="500"/>
    <n v="500"/>
    <n v="500"/>
    <n v="500"/>
    <n v="850"/>
    <n v="500"/>
    <n v="100"/>
    <n v="500"/>
    <n v="400"/>
    <n v="5900"/>
  </r>
  <r>
    <x v="1"/>
    <x v="2"/>
    <x v="6"/>
    <x v="17"/>
    <x v="17"/>
    <x v="1"/>
    <m/>
    <x v="1"/>
    <m/>
    <m/>
    <m/>
    <m/>
    <m/>
    <m/>
    <m/>
    <m/>
    <m/>
    <m/>
    <m/>
    <m/>
    <m/>
    <m/>
  </r>
  <r>
    <x v="2"/>
    <x v="0"/>
    <x v="2"/>
    <x v="5"/>
    <x v="5"/>
    <x v="0"/>
    <s v="Media"/>
    <x v="0"/>
    <s v="f"/>
    <n v="800"/>
    <n v="400"/>
    <n v="800"/>
    <n v="800"/>
    <n v="800"/>
    <n v="800"/>
    <n v="800"/>
    <n v="400"/>
    <n v="800"/>
    <n v="400"/>
    <n v="800"/>
    <n v="800"/>
    <n v="8400"/>
  </r>
  <r>
    <x v="2"/>
    <x v="0"/>
    <x v="1"/>
    <x v="6"/>
    <x v="6"/>
    <x v="0"/>
    <s v="Media"/>
    <x v="0"/>
    <s v="g"/>
    <n v="850"/>
    <n v="200"/>
    <n v="850"/>
    <n v="850"/>
    <n v="850"/>
    <n v="850"/>
    <n v="850"/>
    <n v="200"/>
    <n v="850"/>
    <n v="200"/>
    <n v="850"/>
    <n v="850"/>
    <n v="8250"/>
  </r>
  <r>
    <x v="2"/>
    <x v="0"/>
    <x v="1"/>
    <x v="7"/>
    <x v="7"/>
    <x v="0"/>
    <s v="Strategic"/>
    <x v="0"/>
    <s v="h"/>
    <n v="500"/>
    <n v="100"/>
    <n v="500"/>
    <n v="500"/>
    <n v="500"/>
    <n v="500"/>
    <n v="500"/>
    <n v="100"/>
    <n v="500"/>
    <n v="100"/>
    <n v="500"/>
    <n v="500"/>
    <n v="4800"/>
  </r>
  <r>
    <x v="2"/>
    <x v="1"/>
    <x v="1"/>
    <x v="8"/>
    <x v="8"/>
    <x v="0"/>
    <s v="Strategic"/>
    <x v="0"/>
    <s v="t"/>
    <n v="500"/>
    <n v="400"/>
    <n v="500"/>
    <n v="500"/>
    <n v="500"/>
    <n v="500"/>
    <n v="500"/>
    <n v="400"/>
    <n v="500"/>
    <n v="400"/>
    <n v="500"/>
    <n v="500"/>
    <n v="5700"/>
  </r>
  <r>
    <x v="2"/>
    <x v="1"/>
    <x v="3"/>
    <x v="9"/>
    <x v="9"/>
    <x v="0"/>
    <s v="Strategic"/>
    <x v="0"/>
    <s v="g"/>
    <n v="700"/>
    <n v="200"/>
    <n v="500"/>
    <n v="800"/>
    <n v="500"/>
    <n v="200"/>
    <n v="500"/>
    <n v="200"/>
    <n v="200"/>
    <n v="200"/>
    <n v="850"/>
    <n v="500"/>
    <n v="5350"/>
  </r>
  <r>
    <x v="2"/>
    <x v="0"/>
    <x v="3"/>
    <x v="10"/>
    <x v="10"/>
    <x v="0"/>
    <s v="Fixed"/>
    <x v="0"/>
    <s v="h"/>
    <n v="800"/>
    <n v="500"/>
    <n v="500"/>
    <n v="850"/>
    <n v="500"/>
    <n v="100"/>
    <n v="500"/>
    <n v="500"/>
    <n v="100"/>
    <n v="500"/>
    <n v="400"/>
    <n v="700"/>
    <n v="5950"/>
  </r>
  <r>
    <x v="2"/>
    <x v="1"/>
    <x v="4"/>
    <x v="11"/>
    <x v="11"/>
    <x v="0"/>
    <s v="Fixed"/>
    <x v="0"/>
    <s v="I"/>
    <n v="850"/>
    <n v="500"/>
    <n v="500"/>
    <n v="400"/>
    <n v="500"/>
    <n v="400"/>
    <n v="500"/>
    <n v="500"/>
    <n v="400"/>
    <n v="700"/>
    <n v="200"/>
    <n v="800"/>
    <n v="6250"/>
  </r>
  <r>
    <x v="2"/>
    <x v="1"/>
    <x v="4"/>
    <x v="12"/>
    <x v="12"/>
    <x v="0"/>
    <s v="Fixed"/>
    <x v="0"/>
    <s v="h"/>
    <n v="400"/>
    <n v="500"/>
    <n v="500"/>
    <n v="200"/>
    <n v="500"/>
    <n v="200"/>
    <n v="500"/>
    <n v="500"/>
    <n v="200"/>
    <n v="800"/>
    <n v="100"/>
    <n v="850"/>
    <n v="5250"/>
  </r>
  <r>
    <x v="2"/>
    <x v="0"/>
    <x v="4"/>
    <x v="13"/>
    <x v="13"/>
    <x v="0"/>
    <s v="Media"/>
    <x v="0"/>
    <s v="k"/>
    <n v="200"/>
    <n v="500"/>
    <n v="700"/>
    <n v="100"/>
    <n v="700"/>
    <n v="500"/>
    <n v="700"/>
    <n v="500"/>
    <n v="500"/>
    <n v="850"/>
    <n v="400"/>
    <n v="400"/>
    <n v="6050"/>
  </r>
  <r>
    <x v="2"/>
    <x v="0"/>
    <x v="4"/>
    <x v="14"/>
    <x v="14"/>
    <x v="0"/>
    <s v="Media"/>
    <x v="0"/>
    <s v="l"/>
    <n v="100"/>
    <n v="700"/>
    <n v="800"/>
    <n v="400"/>
    <n v="800"/>
    <n v="500"/>
    <n v="800"/>
    <n v="700"/>
    <n v="500"/>
    <n v="400"/>
    <n v="200"/>
    <n v="200"/>
    <n v="6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604EB-F82F-498C-AB55-5726A688B9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7:N13" firstHeaderRow="1" firstDataRow="2" firstDataCol="1" rowPageCount="4" colPageCount="1"/>
  <pivotFields count="22">
    <pivotField axis="axisPage" compact="0" outline="0" multipleItemSelectionAllowed="1" showAll="0">
      <items count="4">
        <item h="1" x="0"/>
        <item x="2"/>
        <item h="1" x="1"/>
        <item t="default"/>
      </items>
    </pivotField>
    <pivotField axis="axisPage" compact="0" outline="0" multipleItemSelectionAllowed="1" showAll="0">
      <items count="4">
        <item x="0"/>
        <item x="2"/>
        <item x="1"/>
        <item t="default"/>
      </items>
    </pivotField>
    <pivotField axis="axisRow" compact="0" outline="0" showAll="0" defaultSubtotal="0">
      <items count="7">
        <item x="1"/>
        <item x="2"/>
        <item x="5"/>
        <item x="4"/>
        <item x="0"/>
        <item x="3"/>
        <item x="6"/>
      </items>
    </pivotField>
    <pivotField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"/>
        <item x="16"/>
        <item x="13"/>
        <item x="14"/>
        <item x="17"/>
      </items>
    </pivotField>
    <pivotField compact="0" outline="0" showAll="0">
      <items count="19">
        <item x="8"/>
        <item x="2"/>
        <item x="6"/>
        <item x="7"/>
        <item x="10"/>
        <item x="9"/>
        <item x="4"/>
        <item x="5"/>
        <item x="14"/>
        <item x="13"/>
        <item x="15"/>
        <item x="12"/>
        <item x="11"/>
        <item x="3"/>
        <item x="0"/>
        <item x="1"/>
        <item x="16"/>
        <item x="17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2"/>
  </rowFields>
  <rowItems count="5">
    <i>
      <x/>
    </i>
    <i>
      <x v="1"/>
    </i>
    <i>
      <x v="3"/>
    </i>
    <i>
      <x v="5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4">
    <pageField fld="0" hier="-1"/>
    <pageField fld="7" hier="-1"/>
    <pageField fld="1" hier="-1"/>
    <pageField fld="5" hier="-1"/>
  </pageFields>
  <dataFields count="13">
    <dataField name="Sum of Apr-23" fld="9" baseField="0" baseItem="0"/>
    <dataField name="Sum of May-23" fld="10" baseField="0" baseItem="0"/>
    <dataField name="Sum of Jun-23" fld="11" baseField="0" baseItem="0"/>
    <dataField name="Sum of Jul-23" fld="12" baseField="0" baseItem="0"/>
    <dataField name="Sum of Aug-23" fld="13" baseField="0" baseItem="0"/>
    <dataField name="Sum of Sep-23" fld="14" baseField="0" baseItem="0"/>
    <dataField name="Sum of Oct-23" fld="15" baseField="0" baseItem="0"/>
    <dataField name="Sum of Nov-23" fld="16" baseField="0" baseItem="0"/>
    <dataField name="Sum of Dec-23" fld="17" baseField="0" baseItem="0"/>
    <dataField name="Sum of Jan-24" fld="18" baseField="0" baseItem="0"/>
    <dataField name="Sum of Feb-24" fld="19" baseField="0" baseItem="0"/>
    <dataField name="Sum of Mar-24" fld="20" baseField="0" baseItem="0"/>
    <dataField name="Sum of Total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2" dT="2022-05-04T05:58:16.59" personId="{8C66E0E7-2C6B-41CF-A21D-BDCDC0165516}" id="{8FDB66B0-663F-424F-8A50-567109F9277F}">
    <text>Including CEX Dealer inauguration ads money coming in BP22 (Row no 86)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56F4-E7FC-41C3-AEEE-149DF9D52912}">
  <dimension ref="B1:C26"/>
  <sheetViews>
    <sheetView showGridLines="0" zoomScale="90" zoomScaleNormal="90" workbookViewId="0">
      <selection activeCell="C1" sqref="C1"/>
    </sheetView>
  </sheetViews>
  <sheetFormatPr defaultRowHeight="14.5"/>
  <cols>
    <col min="1" max="1" width="1.6328125" customWidth="1"/>
    <col min="2" max="2" width="5" style="270" customWidth="1"/>
    <col min="3" max="3" width="70" customWidth="1"/>
  </cols>
  <sheetData>
    <row r="1" spans="2:3" ht="9" customHeight="1"/>
    <row r="2" spans="2:3">
      <c r="B2" s="271" t="s">
        <v>935</v>
      </c>
      <c r="C2" s="272"/>
    </row>
    <row r="3" spans="2:3">
      <c r="B3" s="273" t="s">
        <v>936</v>
      </c>
      <c r="C3" s="274" t="s">
        <v>937</v>
      </c>
    </row>
    <row r="4" spans="2:3">
      <c r="B4" s="275" t="s">
        <v>938</v>
      </c>
      <c r="C4" s="276" t="s">
        <v>939</v>
      </c>
    </row>
    <row r="5" spans="2:3">
      <c r="B5" s="275"/>
      <c r="C5" s="276" t="s">
        <v>940</v>
      </c>
    </row>
    <row r="6" spans="2:3">
      <c r="B6" s="275"/>
      <c r="C6" s="277" t="s">
        <v>941</v>
      </c>
    </row>
    <row r="7" spans="2:3">
      <c r="B7" s="275"/>
      <c r="C7" s="277" t="s">
        <v>942</v>
      </c>
    </row>
    <row r="8" spans="2:3">
      <c r="B8" s="275"/>
      <c r="C8" s="276"/>
    </row>
    <row r="9" spans="2:3">
      <c r="B9" s="278" t="s">
        <v>943</v>
      </c>
      <c r="C9" s="274" t="s">
        <v>944</v>
      </c>
    </row>
    <row r="10" spans="2:3">
      <c r="B10" s="275" t="s">
        <v>938</v>
      </c>
      <c r="C10" s="276" t="s">
        <v>945</v>
      </c>
    </row>
    <row r="11" spans="2:3">
      <c r="B11" s="275"/>
      <c r="C11" s="277" t="s">
        <v>946</v>
      </c>
    </row>
    <row r="12" spans="2:3">
      <c r="B12" s="275"/>
      <c r="C12" s="277" t="s">
        <v>947</v>
      </c>
    </row>
    <row r="13" spans="2:3">
      <c r="B13" s="275" t="s">
        <v>948</v>
      </c>
      <c r="C13" s="276" t="s">
        <v>949</v>
      </c>
    </row>
    <row r="14" spans="2:3">
      <c r="B14" s="275" t="s">
        <v>950</v>
      </c>
      <c r="C14" s="276" t="s">
        <v>951</v>
      </c>
    </row>
    <row r="15" spans="2:3">
      <c r="B15" s="275" t="s">
        <v>952</v>
      </c>
      <c r="C15" s="276" t="s">
        <v>953</v>
      </c>
    </row>
    <row r="16" spans="2:3" ht="11.5" customHeight="1">
      <c r="B16" s="275"/>
      <c r="C16" s="276"/>
    </row>
    <row r="17" spans="2:3">
      <c r="B17" s="278" t="s">
        <v>954</v>
      </c>
      <c r="C17" s="274" t="s">
        <v>955</v>
      </c>
    </row>
    <row r="18" spans="2:3">
      <c r="B18" s="275" t="s">
        <v>938</v>
      </c>
      <c r="C18" s="276" t="s">
        <v>956</v>
      </c>
    </row>
    <row r="19" spans="2:3">
      <c r="B19" s="275"/>
      <c r="C19" s="277" t="s">
        <v>957</v>
      </c>
    </row>
    <row r="20" spans="2:3">
      <c r="B20" s="275" t="s">
        <v>948</v>
      </c>
      <c r="C20" s="276" t="s">
        <v>958</v>
      </c>
    </row>
    <row r="21" spans="2:3">
      <c r="B21" s="275" t="s">
        <v>950</v>
      </c>
      <c r="C21" s="276" t="s">
        <v>951</v>
      </c>
    </row>
    <row r="22" spans="2:3">
      <c r="B22" s="275" t="s">
        <v>952</v>
      </c>
      <c r="C22" s="276" t="s">
        <v>959</v>
      </c>
    </row>
    <row r="23" spans="2:3">
      <c r="B23" s="275" t="s">
        <v>960</v>
      </c>
      <c r="C23" s="276" t="s">
        <v>961</v>
      </c>
    </row>
    <row r="24" spans="2:3">
      <c r="B24" s="275"/>
      <c r="C24" s="277" t="s">
        <v>962</v>
      </c>
    </row>
    <row r="25" spans="2:3">
      <c r="B25" s="275"/>
      <c r="C25" s="277" t="s">
        <v>963</v>
      </c>
    </row>
    <row r="26" spans="2:3">
      <c r="B26" s="279"/>
      <c r="C26" s="28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AF31-6815-4339-A02C-2182394908AF}">
  <sheetPr codeName="Sheet3"/>
  <dimension ref="A1:U26"/>
  <sheetViews>
    <sheetView showGridLines="0" zoomScale="90" zoomScaleNormal="90" workbookViewId="0">
      <pane ySplit="3" topLeftCell="A4" activePane="bottomLeft" state="frozen"/>
      <selection activeCell="F3" sqref="F3"/>
      <selection pane="bottomLeft" activeCell="A7" sqref="A7"/>
    </sheetView>
  </sheetViews>
  <sheetFormatPr defaultRowHeight="12"/>
  <cols>
    <col min="1" max="1" width="20.7265625" style="132" bestFit="1" customWidth="1"/>
    <col min="2" max="16384" width="8.7265625" style="132"/>
  </cols>
  <sheetData>
    <row r="1" spans="1:21" s="118" customFormat="1" ht="12.5" thickBot="1">
      <c r="A1" s="115" t="s">
        <v>375</v>
      </c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21" s="118" customFormat="1" ht="12.5" thickBot="1">
      <c r="A2" s="115" t="s">
        <v>376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7"/>
    </row>
    <row r="3" spans="1:21" s="118" customFormat="1" ht="17.25" customHeight="1">
      <c r="A3" s="120" t="s">
        <v>377</v>
      </c>
      <c r="B3" s="121">
        <v>45412</v>
      </c>
      <c r="C3" s="121">
        <v>45443</v>
      </c>
      <c r="D3" s="121">
        <v>45473</v>
      </c>
      <c r="E3" s="121">
        <v>45504</v>
      </c>
      <c r="F3" s="121">
        <v>45535</v>
      </c>
      <c r="G3" s="121">
        <v>45565</v>
      </c>
      <c r="H3" s="121">
        <v>45596</v>
      </c>
      <c r="I3" s="121">
        <v>45626</v>
      </c>
      <c r="J3" s="121">
        <v>45657</v>
      </c>
      <c r="K3" s="121">
        <v>45688</v>
      </c>
      <c r="L3" s="121">
        <v>45716</v>
      </c>
      <c r="M3" s="121">
        <v>45747</v>
      </c>
      <c r="N3" s="122" t="s">
        <v>15</v>
      </c>
      <c r="O3" s="122" t="s">
        <v>16</v>
      </c>
      <c r="P3" s="122" t="s">
        <v>17</v>
      </c>
      <c r="Q3" s="122" t="s">
        <v>18</v>
      </c>
      <c r="R3" s="122" t="s">
        <v>19</v>
      </c>
      <c r="S3" s="122" t="s">
        <v>339</v>
      </c>
    </row>
    <row r="4" spans="1:21" s="125" customFormat="1">
      <c r="A4" s="123" t="s">
        <v>43</v>
      </c>
      <c r="B4" s="124">
        <v>114.5</v>
      </c>
      <c r="C4" s="124">
        <v>129.19999999999999</v>
      </c>
      <c r="D4" s="124">
        <v>136.4</v>
      </c>
      <c r="E4" s="124">
        <v>135.80000000000001</v>
      </c>
      <c r="F4" s="124">
        <v>129.30000000000001</v>
      </c>
      <c r="G4" s="124">
        <v>180</v>
      </c>
      <c r="H4" s="124">
        <v>169.6</v>
      </c>
      <c r="I4" s="124">
        <v>158.80000000000001</v>
      </c>
      <c r="J4" s="124">
        <v>118</v>
      </c>
      <c r="K4" s="124">
        <v>110</v>
      </c>
      <c r="L4" s="124">
        <v>117.34</v>
      </c>
      <c r="M4" s="124">
        <v>121.86976</v>
      </c>
      <c r="N4" s="124">
        <f>SUM(B4:M4)</f>
        <v>1620.8097600000001</v>
      </c>
      <c r="O4" s="124">
        <f>SUM(B4:D4)</f>
        <v>380.1</v>
      </c>
      <c r="P4" s="124">
        <f>SUM(E4:G4)</f>
        <v>445.1</v>
      </c>
      <c r="Q4" s="124">
        <f>SUM(H4:J4)</f>
        <v>446.4</v>
      </c>
      <c r="R4" s="124">
        <f>SUM(K4:M4)</f>
        <v>349.20976000000002</v>
      </c>
      <c r="S4" s="117">
        <f>SUM(O4:R4)</f>
        <v>1620.8097599999999</v>
      </c>
    </row>
    <row r="5" spans="1:21" s="125" customFormat="1">
      <c r="A5" s="123" t="s">
        <v>40</v>
      </c>
      <c r="B5" s="124">
        <v>12.77</v>
      </c>
      <c r="C5" s="124">
        <v>17.77</v>
      </c>
      <c r="D5" s="124">
        <v>27.77</v>
      </c>
      <c r="E5" s="124">
        <v>27.77</v>
      </c>
      <c r="F5" s="124">
        <v>12.77</v>
      </c>
      <c r="G5" s="124">
        <v>7.77</v>
      </c>
      <c r="H5" s="124">
        <v>7.77</v>
      </c>
      <c r="I5" s="124">
        <v>7.77</v>
      </c>
      <c r="J5" s="124">
        <v>7.77</v>
      </c>
      <c r="K5" s="124">
        <v>7.77</v>
      </c>
      <c r="L5" s="124">
        <v>7.77</v>
      </c>
      <c r="M5" s="124">
        <v>7.77</v>
      </c>
      <c r="N5" s="124">
        <f t="shared" ref="N5:N15" si="0">SUM(B5:M5)</f>
        <v>153.24</v>
      </c>
      <c r="O5" s="124">
        <f t="shared" ref="O5:O16" si="1">SUM(B5:D5)</f>
        <v>58.31</v>
      </c>
      <c r="P5" s="124">
        <f t="shared" ref="P5:P16" si="2">SUM(E5:G5)</f>
        <v>48.31</v>
      </c>
      <c r="Q5" s="124">
        <f t="shared" ref="Q5:Q16" si="3">SUM(H5:J5)</f>
        <v>23.31</v>
      </c>
      <c r="R5" s="124">
        <f t="shared" ref="R5:R16" si="4">SUM(K5:M5)</f>
        <v>23.31</v>
      </c>
      <c r="S5" s="117">
        <f t="shared" ref="S5:S16" si="5">SUM(O5:R5)</f>
        <v>153.24</v>
      </c>
    </row>
    <row r="6" spans="1:21" s="118" customFormat="1">
      <c r="A6" s="123" t="s">
        <v>62</v>
      </c>
      <c r="B6" s="126">
        <v>7.4669999999999996</v>
      </c>
      <c r="C6" s="126">
        <v>4.7670000000000003</v>
      </c>
      <c r="D6" s="126">
        <v>4.7670000000000003</v>
      </c>
      <c r="E6" s="126">
        <v>7.4669999999999996</v>
      </c>
      <c r="F6" s="126">
        <v>4.7670000000000003</v>
      </c>
      <c r="G6" s="126">
        <v>4.7670000000000003</v>
      </c>
      <c r="H6" s="126">
        <v>7.367</v>
      </c>
      <c r="I6" s="126">
        <v>4.7670000000000003</v>
      </c>
      <c r="J6" s="126">
        <v>4.7670000000000003</v>
      </c>
      <c r="K6" s="126">
        <v>4.7670000000000003</v>
      </c>
      <c r="L6" s="126">
        <v>4.7670000000000003</v>
      </c>
      <c r="M6" s="126">
        <v>4.7670000000000003</v>
      </c>
      <c r="N6" s="126">
        <f t="shared" si="0"/>
        <v>65.204000000000008</v>
      </c>
      <c r="O6" s="126">
        <f t="shared" si="1"/>
        <v>17.001000000000001</v>
      </c>
      <c r="P6" s="126">
        <f t="shared" si="2"/>
        <v>17.001000000000001</v>
      </c>
      <c r="Q6" s="126">
        <f t="shared" si="3"/>
        <v>16.901</v>
      </c>
      <c r="R6" s="126">
        <f t="shared" si="4"/>
        <v>14.301000000000002</v>
      </c>
      <c r="S6" s="117">
        <f t="shared" si="5"/>
        <v>65.204000000000008</v>
      </c>
      <c r="U6" s="127"/>
    </row>
    <row r="7" spans="1:21" s="118" customFormat="1">
      <c r="A7" s="123" t="s">
        <v>194</v>
      </c>
      <c r="B7" s="126">
        <v>1.5204329999999999</v>
      </c>
      <c r="C7" s="126">
        <v>2.5204330000000001</v>
      </c>
      <c r="D7" s="126">
        <v>12.5206</v>
      </c>
      <c r="E7" s="126">
        <v>1.5204329999999999</v>
      </c>
      <c r="F7" s="126">
        <v>2.0204330000000001</v>
      </c>
      <c r="G7" s="126">
        <v>8.5204330000000006</v>
      </c>
      <c r="H7" s="126">
        <v>6.6704330000000001</v>
      </c>
      <c r="I7" s="126">
        <v>1.6704330000000001</v>
      </c>
      <c r="J7" s="126">
        <v>4.6706000000000003</v>
      </c>
      <c r="K7" s="126">
        <v>2.1704330000000001</v>
      </c>
      <c r="L7" s="126">
        <v>1.6704330000000001</v>
      </c>
      <c r="M7" s="126">
        <v>5.6704330000000001</v>
      </c>
      <c r="N7" s="126">
        <f t="shared" si="0"/>
        <v>51.145530000000015</v>
      </c>
      <c r="O7" s="126">
        <f t="shared" si="1"/>
        <v>16.561465999999999</v>
      </c>
      <c r="P7" s="126">
        <f t="shared" si="2"/>
        <v>12.061299000000002</v>
      </c>
      <c r="Q7" s="126">
        <f t="shared" si="3"/>
        <v>13.011466</v>
      </c>
      <c r="R7" s="126">
        <f t="shared" si="4"/>
        <v>9.5112990000000011</v>
      </c>
      <c r="S7" s="128">
        <f t="shared" si="5"/>
        <v>51.145530000000001</v>
      </c>
    </row>
    <row r="8" spans="1:21" s="118" customFormat="1">
      <c r="A8" s="123" t="s">
        <v>141</v>
      </c>
      <c r="B8" s="126">
        <v>3.7084377715246784</v>
      </c>
      <c r="C8" s="126">
        <v>4.3848013869092934</v>
      </c>
      <c r="D8" s="126">
        <v>4.5803229253708322</v>
      </c>
      <c r="E8" s="126">
        <v>5.5082806176785253</v>
      </c>
      <c r="F8" s="126">
        <v>4.7906916433195503</v>
      </c>
      <c r="G8" s="126">
        <v>4.6831767715246784</v>
      </c>
      <c r="H8" s="126">
        <v>3.4829377715246781</v>
      </c>
      <c r="I8" s="126">
        <v>4.0651767715246789</v>
      </c>
      <c r="J8" s="126">
        <v>4.4461767715246792</v>
      </c>
      <c r="K8" s="126">
        <v>8.6132301048580118</v>
      </c>
      <c r="L8" s="126">
        <v>3.7575918695638943</v>
      </c>
      <c r="M8" s="126">
        <v>3.8315918695638942</v>
      </c>
      <c r="N8" s="126">
        <f t="shared" si="0"/>
        <v>55.852416274887396</v>
      </c>
      <c r="O8" s="126">
        <f t="shared" si="1"/>
        <v>12.673562083804804</v>
      </c>
      <c r="P8" s="126">
        <f t="shared" si="2"/>
        <v>14.982149032522754</v>
      </c>
      <c r="Q8" s="126">
        <f t="shared" si="3"/>
        <v>11.994291314574035</v>
      </c>
      <c r="R8" s="126">
        <f t="shared" si="4"/>
        <v>16.202413843985802</v>
      </c>
      <c r="S8" s="128">
        <f t="shared" si="5"/>
        <v>55.852416274887396</v>
      </c>
    </row>
    <row r="9" spans="1:21" s="118" customFormat="1">
      <c r="A9" s="123" t="s">
        <v>80</v>
      </c>
      <c r="B9" s="126">
        <v>1.7784500000000003</v>
      </c>
      <c r="C9" s="126">
        <v>1.7784500000000003</v>
      </c>
      <c r="D9" s="126">
        <v>2.3284500000000001</v>
      </c>
      <c r="E9" s="126">
        <v>1.7784500000000003</v>
      </c>
      <c r="F9" s="126">
        <v>1.7784500000000003</v>
      </c>
      <c r="G9" s="126">
        <v>2.8284500000000001</v>
      </c>
      <c r="H9" s="126">
        <v>1.7784500000000003</v>
      </c>
      <c r="I9" s="126">
        <v>1.7784500000000003</v>
      </c>
      <c r="J9" s="126">
        <v>2.8284500000000001</v>
      </c>
      <c r="K9" s="126">
        <v>1.7784500000000003</v>
      </c>
      <c r="L9" s="126">
        <v>1.7784500000000003</v>
      </c>
      <c r="M9" s="126">
        <v>3.3284500000000001</v>
      </c>
      <c r="N9" s="126">
        <f t="shared" si="0"/>
        <v>25.541399999999999</v>
      </c>
      <c r="O9" s="126">
        <f t="shared" si="1"/>
        <v>5.8853500000000007</v>
      </c>
      <c r="P9" s="126">
        <f t="shared" si="2"/>
        <v>6.3853500000000007</v>
      </c>
      <c r="Q9" s="126">
        <f t="shared" si="3"/>
        <v>6.3853500000000007</v>
      </c>
      <c r="R9" s="126">
        <f t="shared" si="4"/>
        <v>6.8853500000000007</v>
      </c>
      <c r="S9" s="128">
        <f t="shared" si="5"/>
        <v>25.541400000000003</v>
      </c>
    </row>
    <row r="10" spans="1:21" s="118" customFormat="1">
      <c r="A10" s="123" t="s">
        <v>115</v>
      </c>
      <c r="B10" s="126">
        <v>0.94799999999999995</v>
      </c>
      <c r="C10" s="126">
        <v>2.5</v>
      </c>
      <c r="D10" s="126">
        <v>26.74</v>
      </c>
      <c r="E10" s="126">
        <v>24.74</v>
      </c>
      <c r="F10" s="126">
        <v>10.039999999999999</v>
      </c>
      <c r="G10" s="126">
        <v>16.559999999999999</v>
      </c>
      <c r="H10" s="126">
        <v>10.039999999999999</v>
      </c>
      <c r="I10" s="126">
        <v>9</v>
      </c>
      <c r="J10" s="126">
        <v>8.84</v>
      </c>
      <c r="K10" s="126">
        <v>13.34</v>
      </c>
      <c r="L10" s="126">
        <v>8.91</v>
      </c>
      <c r="M10" s="126">
        <v>8.75</v>
      </c>
      <c r="N10" s="126">
        <f t="shared" si="0"/>
        <v>140.40799999999999</v>
      </c>
      <c r="O10" s="126">
        <f t="shared" si="1"/>
        <v>30.187999999999999</v>
      </c>
      <c r="P10" s="126">
        <f t="shared" si="2"/>
        <v>51.34</v>
      </c>
      <c r="Q10" s="126">
        <f t="shared" si="3"/>
        <v>27.88</v>
      </c>
      <c r="R10" s="126">
        <f t="shared" si="4"/>
        <v>31</v>
      </c>
      <c r="S10" s="128">
        <f t="shared" si="5"/>
        <v>140.40800000000002</v>
      </c>
    </row>
    <row r="11" spans="1:21" s="118" customFormat="1">
      <c r="A11" s="123" t="s">
        <v>173</v>
      </c>
      <c r="B11" s="126">
        <v>1.05</v>
      </c>
      <c r="C11" s="126">
        <v>1.075</v>
      </c>
      <c r="D11" s="126">
        <v>0.8</v>
      </c>
      <c r="E11" s="126">
        <v>1.1499999999999999</v>
      </c>
      <c r="F11" s="126">
        <v>0.95</v>
      </c>
      <c r="G11" s="126">
        <v>1.0249999999999999</v>
      </c>
      <c r="H11" s="126">
        <v>1.325</v>
      </c>
      <c r="I11" s="126">
        <v>0.71499999999999997</v>
      </c>
      <c r="J11" s="126">
        <v>1.175</v>
      </c>
      <c r="K11" s="126">
        <v>0.85</v>
      </c>
      <c r="L11" s="126">
        <v>0.9</v>
      </c>
      <c r="M11" s="126">
        <v>1.175</v>
      </c>
      <c r="N11" s="126">
        <f t="shared" si="0"/>
        <v>12.190000000000001</v>
      </c>
      <c r="O11" s="126">
        <f t="shared" si="1"/>
        <v>2.9249999999999998</v>
      </c>
      <c r="P11" s="126">
        <f t="shared" si="2"/>
        <v>3.1249999999999996</v>
      </c>
      <c r="Q11" s="126">
        <f t="shared" si="3"/>
        <v>3.2149999999999999</v>
      </c>
      <c r="R11" s="126">
        <f t="shared" si="4"/>
        <v>2.9249999999999998</v>
      </c>
      <c r="S11" s="128">
        <f t="shared" si="5"/>
        <v>12.189999999999998</v>
      </c>
    </row>
    <row r="12" spans="1:21" s="118" customFormat="1">
      <c r="A12" s="123" t="s">
        <v>155</v>
      </c>
      <c r="B12" s="126">
        <v>0.72666666666666668</v>
      </c>
      <c r="C12" s="126">
        <v>0.92666666666666664</v>
      </c>
      <c r="D12" s="126">
        <v>0.97666666666666668</v>
      </c>
      <c r="E12" s="126">
        <v>0.73666666666666658</v>
      </c>
      <c r="F12" s="126">
        <v>0.73666666666666658</v>
      </c>
      <c r="G12" s="126">
        <v>0.98666666666666658</v>
      </c>
      <c r="H12" s="126">
        <v>0.74666666666666659</v>
      </c>
      <c r="I12" s="126">
        <v>0.74666666666666659</v>
      </c>
      <c r="J12" s="126">
        <v>0.93666666666666665</v>
      </c>
      <c r="K12" s="126">
        <v>0.72666666666666668</v>
      </c>
      <c r="L12" s="126">
        <v>0.72666666666666668</v>
      </c>
      <c r="M12" s="126">
        <v>0.72666666666666668</v>
      </c>
      <c r="N12" s="126">
        <f t="shared" si="0"/>
        <v>9.6999999999999993</v>
      </c>
      <c r="O12" s="126">
        <f t="shared" si="1"/>
        <v>2.63</v>
      </c>
      <c r="P12" s="126">
        <f t="shared" si="2"/>
        <v>2.46</v>
      </c>
      <c r="Q12" s="126">
        <f t="shared" si="3"/>
        <v>2.4299999999999997</v>
      </c>
      <c r="R12" s="126">
        <f t="shared" si="4"/>
        <v>2.1800000000000002</v>
      </c>
      <c r="S12" s="128">
        <f t="shared" si="5"/>
        <v>9.6999999999999993</v>
      </c>
    </row>
    <row r="13" spans="1:21" s="118" customFormat="1">
      <c r="A13" s="123" t="s">
        <v>188</v>
      </c>
      <c r="B13" s="126">
        <v>2.6190000000000002</v>
      </c>
      <c r="C13" s="126">
        <v>2.7160000000000002</v>
      </c>
      <c r="D13" s="126">
        <v>2.6190000000000002</v>
      </c>
      <c r="E13" s="126">
        <v>2.6190000000000002</v>
      </c>
      <c r="F13" s="126">
        <v>2.7160000000000002</v>
      </c>
      <c r="G13" s="126">
        <v>2.91</v>
      </c>
      <c r="H13" s="126">
        <v>3.589</v>
      </c>
      <c r="I13" s="126">
        <v>2.6190000000000002</v>
      </c>
      <c r="J13" s="126">
        <v>2.7160000000000002</v>
      </c>
      <c r="K13" s="126">
        <v>3.395</v>
      </c>
      <c r="L13" s="126">
        <v>3.492</v>
      </c>
      <c r="M13" s="126">
        <v>3.88</v>
      </c>
      <c r="N13" s="126">
        <f t="shared" si="0"/>
        <v>35.89</v>
      </c>
      <c r="O13" s="126">
        <f t="shared" si="1"/>
        <v>7.9540000000000006</v>
      </c>
      <c r="P13" s="126">
        <f t="shared" si="2"/>
        <v>8.245000000000001</v>
      </c>
      <c r="Q13" s="126">
        <f t="shared" si="3"/>
        <v>8.9239999999999995</v>
      </c>
      <c r="R13" s="126">
        <f t="shared" si="4"/>
        <v>10.766999999999999</v>
      </c>
      <c r="S13" s="128">
        <f t="shared" si="5"/>
        <v>35.89</v>
      </c>
    </row>
    <row r="14" spans="1:21" s="118" customFormat="1">
      <c r="A14" s="123" t="s">
        <v>181</v>
      </c>
      <c r="B14" s="126">
        <v>0.34</v>
      </c>
      <c r="C14" s="126">
        <v>0.45</v>
      </c>
      <c r="D14" s="126">
        <v>0.5</v>
      </c>
      <c r="E14" s="126">
        <v>0.8</v>
      </c>
      <c r="F14" s="126">
        <v>0.32</v>
      </c>
      <c r="G14" s="126">
        <v>0.87</v>
      </c>
      <c r="H14" s="126">
        <v>0.28000000000000003</v>
      </c>
      <c r="I14" s="126">
        <v>0.49</v>
      </c>
      <c r="J14" s="126">
        <v>0.49</v>
      </c>
      <c r="K14" s="126">
        <v>0.49</v>
      </c>
      <c r="L14" s="126">
        <v>0.49</v>
      </c>
      <c r="M14" s="126">
        <v>0.49</v>
      </c>
      <c r="N14" s="126">
        <f t="shared" si="0"/>
        <v>6.0100000000000007</v>
      </c>
      <c r="O14" s="126">
        <f t="shared" si="1"/>
        <v>1.29</v>
      </c>
      <c r="P14" s="126">
        <f t="shared" si="2"/>
        <v>1.9900000000000002</v>
      </c>
      <c r="Q14" s="126">
        <f t="shared" si="3"/>
        <v>1.26</v>
      </c>
      <c r="R14" s="126">
        <f t="shared" si="4"/>
        <v>1.47</v>
      </c>
      <c r="S14" s="128">
        <f t="shared" si="5"/>
        <v>6.01</v>
      </c>
    </row>
    <row r="15" spans="1:21" s="118" customFormat="1">
      <c r="A15" s="123" t="s">
        <v>216</v>
      </c>
      <c r="B15" s="126">
        <v>0.50136399999999992</v>
      </c>
      <c r="C15" s="126">
        <v>0.50136399999999992</v>
      </c>
      <c r="D15" s="126">
        <v>0.50136399999999992</v>
      </c>
      <c r="E15" s="126">
        <v>0.50136399999999992</v>
      </c>
      <c r="F15" s="126">
        <v>0.50136399999999992</v>
      </c>
      <c r="G15" s="126">
        <v>0.50136399999999992</v>
      </c>
      <c r="H15" s="126">
        <v>0.50136399999999992</v>
      </c>
      <c r="I15" s="126">
        <v>0.50136399999999992</v>
      </c>
      <c r="J15" s="126">
        <v>0.50136399999999992</v>
      </c>
      <c r="K15" s="126">
        <v>0.50136399999999992</v>
      </c>
      <c r="L15" s="126">
        <v>0.50136399999999992</v>
      </c>
      <c r="M15" s="126">
        <v>0.50136399999999992</v>
      </c>
      <c r="N15" s="126">
        <f t="shared" si="0"/>
        <v>6.0163679999999973</v>
      </c>
      <c r="O15" s="126">
        <f t="shared" si="1"/>
        <v>1.5040919999999998</v>
      </c>
      <c r="P15" s="126">
        <f t="shared" si="2"/>
        <v>1.5040919999999998</v>
      </c>
      <c r="Q15" s="126">
        <f t="shared" si="3"/>
        <v>1.5040919999999998</v>
      </c>
      <c r="R15" s="126">
        <f t="shared" si="4"/>
        <v>1.5040919999999998</v>
      </c>
      <c r="S15" s="128">
        <f t="shared" si="5"/>
        <v>6.016367999999999</v>
      </c>
    </row>
    <row r="16" spans="1:21" s="118" customFormat="1" ht="12.5" thickBot="1">
      <c r="A16" s="115" t="s">
        <v>378</v>
      </c>
      <c r="B16" s="129">
        <f t="shared" ref="B16:N16" si="6">SUM(B4:B15)</f>
        <v>147.92935143819133</v>
      </c>
      <c r="C16" s="129">
        <f t="shared" si="6"/>
        <v>168.58971505357593</v>
      </c>
      <c r="D16" s="129">
        <f t="shared" si="6"/>
        <v>220.50340359203753</v>
      </c>
      <c r="E16" s="129">
        <f t="shared" si="6"/>
        <v>210.39119428434526</v>
      </c>
      <c r="F16" s="129">
        <f t="shared" si="6"/>
        <v>170.69060530998621</v>
      </c>
      <c r="G16" s="129">
        <f t="shared" si="6"/>
        <v>231.42209043819136</v>
      </c>
      <c r="H16" s="129">
        <f t="shared" si="6"/>
        <v>213.15085143819132</v>
      </c>
      <c r="I16" s="129">
        <f t="shared" si="6"/>
        <v>192.92309043819137</v>
      </c>
      <c r="J16" s="129">
        <f t="shared" si="6"/>
        <v>157.14125743819139</v>
      </c>
      <c r="K16" s="129">
        <f t="shared" si="6"/>
        <v>154.40214377152466</v>
      </c>
      <c r="L16" s="129">
        <f t="shared" si="6"/>
        <v>152.10350553623056</v>
      </c>
      <c r="M16" s="129">
        <f t="shared" si="6"/>
        <v>162.76026553623055</v>
      </c>
      <c r="N16" s="129">
        <f t="shared" si="6"/>
        <v>2182.0074742748875</v>
      </c>
      <c r="O16" s="129">
        <f t="shared" si="1"/>
        <v>537.02247008380482</v>
      </c>
      <c r="P16" s="129">
        <f t="shared" si="2"/>
        <v>612.5038900325228</v>
      </c>
      <c r="Q16" s="129">
        <f t="shared" si="3"/>
        <v>563.21519931457408</v>
      </c>
      <c r="R16" s="129">
        <f t="shared" si="4"/>
        <v>469.2659148439858</v>
      </c>
      <c r="S16" s="129">
        <f t="shared" si="5"/>
        <v>2182.0074742748875</v>
      </c>
    </row>
    <row r="17" spans="1:21" s="52" customFormat="1" ht="2" customHeight="1">
      <c r="A17" s="130"/>
      <c r="C17" s="53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</row>
    <row r="18" spans="1:21" s="118" customFormat="1">
      <c r="A18" s="123" t="s">
        <v>258</v>
      </c>
      <c r="B18" s="126">
        <v>4.0149271604186714</v>
      </c>
      <c r="C18" s="126">
        <v>2.8839767444075561</v>
      </c>
      <c r="D18" s="126">
        <v>5.9702942191245141</v>
      </c>
      <c r="E18" s="126">
        <v>2.8570592816709448</v>
      </c>
      <c r="F18" s="126">
        <v>2.3537507107889657</v>
      </c>
      <c r="G18" s="126">
        <v>5.5017534681769407</v>
      </c>
      <c r="H18" s="126">
        <v>3.0255561113280818</v>
      </c>
      <c r="I18" s="126">
        <v>3.2513513402672394</v>
      </c>
      <c r="J18" s="126">
        <v>6.3056266073651646</v>
      </c>
      <c r="K18" s="126">
        <v>2.8584513719277034</v>
      </c>
      <c r="L18" s="126">
        <v>2.6959969500580501</v>
      </c>
      <c r="M18" s="126">
        <v>6.7785842778550398</v>
      </c>
      <c r="N18" s="126">
        <f t="shared" ref="N18:N20" si="7">SUM(B18:M18)</f>
        <v>48.497328243388878</v>
      </c>
      <c r="O18" s="126">
        <f t="shared" ref="O18:O21" si="8">SUM(B18:D18)</f>
        <v>12.869198123950742</v>
      </c>
      <c r="P18" s="126">
        <f t="shared" ref="P18:P21" si="9">SUM(E18:G18)</f>
        <v>10.712563460636851</v>
      </c>
      <c r="Q18" s="126">
        <f t="shared" ref="Q18:Q21" si="10">SUM(H18:J18)</f>
        <v>12.582534058960485</v>
      </c>
      <c r="R18" s="126">
        <f t="shared" ref="R18:R21" si="11">SUM(K18:M18)</f>
        <v>12.333032599840793</v>
      </c>
      <c r="S18" s="128">
        <f t="shared" ref="S18:S21" si="12">SUM(O18:R18)</f>
        <v>48.497328243388871</v>
      </c>
    </row>
    <row r="19" spans="1:21" s="118" customFormat="1">
      <c r="A19" s="123" t="s">
        <v>250</v>
      </c>
      <c r="B19" s="126">
        <v>4.5694727442806222</v>
      </c>
      <c r="C19" s="126">
        <v>12.955948104641646</v>
      </c>
      <c r="D19" s="126">
        <v>17.614335211879943</v>
      </c>
      <c r="E19" s="126">
        <v>6.9834280145053418</v>
      </c>
      <c r="F19" s="126">
        <v>6.4446920360633868</v>
      </c>
      <c r="G19" s="126">
        <v>21.842973050610471</v>
      </c>
      <c r="H19" s="126">
        <v>11.418420894335691</v>
      </c>
      <c r="I19" s="126">
        <v>15.500225190731975</v>
      </c>
      <c r="J19" s="126">
        <v>11.70938235783902</v>
      </c>
      <c r="K19" s="126">
        <v>13.273410235336495</v>
      </c>
      <c r="L19" s="126">
        <v>9.0363827202098399</v>
      </c>
      <c r="M19" s="126">
        <v>13.55137146950393</v>
      </c>
      <c r="N19" s="126">
        <f t="shared" si="7"/>
        <v>144.90004202993836</v>
      </c>
      <c r="O19" s="126">
        <f t="shared" si="8"/>
        <v>35.139756060802213</v>
      </c>
      <c r="P19" s="126">
        <f t="shared" si="9"/>
        <v>35.271093101179204</v>
      </c>
      <c r="Q19" s="126">
        <f t="shared" si="10"/>
        <v>38.628028442906682</v>
      </c>
      <c r="R19" s="126">
        <f t="shared" si="11"/>
        <v>35.861164425050262</v>
      </c>
      <c r="S19" s="128">
        <f t="shared" si="12"/>
        <v>144.90004202993836</v>
      </c>
    </row>
    <row r="20" spans="1:21" s="118" customFormat="1">
      <c r="A20" s="123" t="s">
        <v>296</v>
      </c>
      <c r="B20" s="126">
        <v>0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6">
        <v>0</v>
      </c>
      <c r="K20" s="126">
        <v>0</v>
      </c>
      <c r="L20" s="126">
        <v>0</v>
      </c>
      <c r="M20" s="126">
        <v>0</v>
      </c>
      <c r="N20" s="126">
        <f t="shared" si="7"/>
        <v>0</v>
      </c>
      <c r="O20" s="126">
        <f t="shared" si="8"/>
        <v>0</v>
      </c>
      <c r="P20" s="126">
        <f t="shared" si="9"/>
        <v>0</v>
      </c>
      <c r="Q20" s="126">
        <f t="shared" si="10"/>
        <v>0</v>
      </c>
      <c r="R20" s="126">
        <f t="shared" si="11"/>
        <v>0</v>
      </c>
      <c r="S20" s="128">
        <f t="shared" si="12"/>
        <v>0</v>
      </c>
    </row>
    <row r="21" spans="1:21" s="118" customFormat="1" ht="12.5" thickBot="1">
      <c r="A21" s="115" t="s">
        <v>379</v>
      </c>
      <c r="B21" s="129">
        <f>SUM(B18:B20)</f>
        <v>8.5843999046992927</v>
      </c>
      <c r="C21" s="129">
        <f t="shared" ref="C21:N21" si="13">SUM(C18:C20)</f>
        <v>15.839924849049202</v>
      </c>
      <c r="D21" s="129">
        <f t="shared" si="13"/>
        <v>23.584629431004458</v>
      </c>
      <c r="E21" s="129">
        <f t="shared" si="13"/>
        <v>9.8404872961762866</v>
      </c>
      <c r="F21" s="129">
        <f t="shared" si="13"/>
        <v>8.7984427468523521</v>
      </c>
      <c r="G21" s="129">
        <f t="shared" si="13"/>
        <v>27.344726518787411</v>
      </c>
      <c r="H21" s="129">
        <f t="shared" si="13"/>
        <v>14.443977005663772</v>
      </c>
      <c r="I21" s="129">
        <f t="shared" si="13"/>
        <v>18.751576530999213</v>
      </c>
      <c r="J21" s="129">
        <f t="shared" si="13"/>
        <v>18.015008965204185</v>
      </c>
      <c r="K21" s="129">
        <f t="shared" si="13"/>
        <v>16.131861607264199</v>
      </c>
      <c r="L21" s="129">
        <f t="shared" si="13"/>
        <v>11.732379670267889</v>
      </c>
      <c r="M21" s="129">
        <f t="shared" si="13"/>
        <v>20.329955747358969</v>
      </c>
      <c r="N21" s="129">
        <f t="shared" si="13"/>
        <v>193.39737027332723</v>
      </c>
      <c r="O21" s="129">
        <f t="shared" si="8"/>
        <v>48.008954184752952</v>
      </c>
      <c r="P21" s="129">
        <f t="shared" si="9"/>
        <v>45.983656561816048</v>
      </c>
      <c r="Q21" s="129">
        <f t="shared" si="10"/>
        <v>51.210562501867173</v>
      </c>
      <c r="R21" s="129">
        <f t="shared" si="11"/>
        <v>48.194197024891054</v>
      </c>
      <c r="S21" s="129">
        <f t="shared" si="12"/>
        <v>193.39737027332723</v>
      </c>
    </row>
    <row r="22" spans="1:21" s="52" customFormat="1" ht="2" customHeight="1">
      <c r="A22" s="130"/>
      <c r="C22" s="53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</row>
    <row r="23" spans="1:21" s="118" customFormat="1" ht="12.5" thickBot="1">
      <c r="A23" s="115" t="s">
        <v>380</v>
      </c>
      <c r="B23" s="129">
        <f>B16+B21</f>
        <v>156.51375134289063</v>
      </c>
      <c r="C23" s="129">
        <f t="shared" ref="C23:N23" si="14">C16+C21</f>
        <v>184.42963990262513</v>
      </c>
      <c r="D23" s="129">
        <f t="shared" si="14"/>
        <v>244.08803302304199</v>
      </c>
      <c r="E23" s="129">
        <f t="shared" si="14"/>
        <v>220.23168158052155</v>
      </c>
      <c r="F23" s="129">
        <f t="shared" si="14"/>
        <v>179.48904805683856</v>
      </c>
      <c r="G23" s="129">
        <f t="shared" si="14"/>
        <v>258.7668169569788</v>
      </c>
      <c r="H23" s="129">
        <f t="shared" si="14"/>
        <v>227.59482844385511</v>
      </c>
      <c r="I23" s="129">
        <f t="shared" si="14"/>
        <v>211.67466696919058</v>
      </c>
      <c r="J23" s="129">
        <f t="shared" si="14"/>
        <v>175.15626640339556</v>
      </c>
      <c r="K23" s="129">
        <f t="shared" si="14"/>
        <v>170.53400537878886</v>
      </c>
      <c r="L23" s="129">
        <f t="shared" si="14"/>
        <v>163.83588520649846</v>
      </c>
      <c r="M23" s="129">
        <f t="shared" si="14"/>
        <v>183.09022128358953</v>
      </c>
      <c r="N23" s="129">
        <f t="shared" si="14"/>
        <v>2375.4048445482149</v>
      </c>
      <c r="O23" s="129">
        <f t="shared" ref="O23" si="15">SUM(B23:D23)</f>
        <v>585.03142426855766</v>
      </c>
      <c r="P23" s="129">
        <f t="shared" ref="P23" si="16">SUM(E23:G23)</f>
        <v>658.48754659433894</v>
      </c>
      <c r="Q23" s="129">
        <f t="shared" ref="Q23" si="17">SUM(H23:J23)</f>
        <v>614.4257618164412</v>
      </c>
      <c r="R23" s="129">
        <f t="shared" ref="R23" si="18">SUM(K23:M23)</f>
        <v>517.46011186887677</v>
      </c>
      <c r="S23" s="129">
        <f t="shared" ref="S23" si="19">SUM(O23:R23)</f>
        <v>2375.4048445482149</v>
      </c>
    </row>
    <row r="24" spans="1:21"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</row>
    <row r="25" spans="1:21">
      <c r="B25" s="134"/>
    </row>
    <row r="26" spans="1:21"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B537-2275-424C-ABC3-D0A2BEF5C76F}">
  <sheetPr codeName="Sheet5">
    <pageSetUpPr fitToPage="1"/>
  </sheetPr>
  <dimension ref="A1:AL204"/>
  <sheetViews>
    <sheetView showGridLines="0" zoomScale="70" zoomScaleNormal="70" workbookViewId="0">
      <pane xSplit="2" ySplit="3" topLeftCell="C8" activePane="bottomRight" state="frozen"/>
      <selection activeCell="F3" sqref="F3"/>
      <selection pane="topRight" activeCell="F3" sqref="F3"/>
      <selection pane="bottomLeft" activeCell="F3" sqref="F3"/>
      <selection pane="bottomRight" activeCell="F3" sqref="F3"/>
    </sheetView>
  </sheetViews>
  <sheetFormatPr defaultColWidth="9.1796875" defaultRowHeight="14.5"/>
  <cols>
    <col min="1" max="1" width="1.26953125" style="55" customWidth="1"/>
    <col min="2" max="2" width="17.6328125" style="55" bestFit="1" customWidth="1"/>
    <col min="3" max="3" width="11.81640625" style="55" customWidth="1"/>
    <col min="4" max="4" width="13.453125" style="55" customWidth="1"/>
    <col min="5" max="5" width="12.81640625" style="55" customWidth="1"/>
    <col min="6" max="6" width="12.90625" style="55" bestFit="1" customWidth="1"/>
    <col min="7" max="7" width="14.54296875" style="55" bestFit="1" customWidth="1"/>
    <col min="8" max="8" width="13" style="55" bestFit="1" customWidth="1"/>
    <col min="9" max="14" width="12.81640625" style="55" customWidth="1"/>
    <col min="15" max="15" width="14.453125" style="55" customWidth="1"/>
    <col min="16" max="16" width="6.453125" style="55" bestFit="1" customWidth="1"/>
    <col min="17" max="17" width="14.453125" style="55" customWidth="1"/>
    <col min="18" max="18" width="10.453125" style="55" customWidth="1"/>
    <col min="19" max="19" width="4.6328125" style="55" customWidth="1"/>
    <col min="20" max="20" width="12.81640625" style="55" customWidth="1"/>
    <col min="21" max="23" width="14.54296875" style="55" bestFit="1" customWidth="1"/>
    <col min="24" max="24" width="6.453125" style="55" bestFit="1" customWidth="1"/>
    <col min="25" max="25" width="15.6328125" style="55" bestFit="1" customWidth="1"/>
    <col min="26" max="26" width="14.54296875" style="55" bestFit="1" customWidth="1"/>
    <col min="27" max="27" width="21.1796875" style="55" bestFit="1" customWidth="1"/>
    <col min="28" max="28" width="11.7265625" style="55" bestFit="1" customWidth="1"/>
    <col min="29" max="31" width="12.7265625" style="55" bestFit="1" customWidth="1"/>
    <col min="32" max="35" width="9.26953125" style="55" bestFit="1" customWidth="1"/>
    <col min="36" max="36" width="9.1796875" style="55"/>
    <col min="37" max="37" width="9.26953125" style="55" bestFit="1" customWidth="1"/>
    <col min="38" max="38" width="21.26953125" style="55" bestFit="1" customWidth="1"/>
    <col min="39" max="16384" width="9.1796875" style="55"/>
  </cols>
  <sheetData>
    <row r="1" spans="2:30">
      <c r="C1" s="55">
        <v>1</v>
      </c>
      <c r="D1" s="55">
        <f>C1+1</f>
        <v>2</v>
      </c>
      <c r="E1" s="55">
        <f t="shared" ref="E1:N1" si="0">D1+1</f>
        <v>3</v>
      </c>
      <c r="F1" s="55">
        <f t="shared" si="0"/>
        <v>4</v>
      </c>
      <c r="G1" s="55">
        <f t="shared" si="0"/>
        <v>5</v>
      </c>
      <c r="H1" s="55">
        <f t="shared" si="0"/>
        <v>6</v>
      </c>
      <c r="I1" s="55">
        <f t="shared" si="0"/>
        <v>7</v>
      </c>
      <c r="J1" s="55">
        <f t="shared" si="0"/>
        <v>8</v>
      </c>
      <c r="K1" s="55">
        <f t="shared" si="0"/>
        <v>9</v>
      </c>
      <c r="L1" s="55">
        <f t="shared" si="0"/>
        <v>10</v>
      </c>
      <c r="M1" s="55">
        <f t="shared" si="0"/>
        <v>11</v>
      </c>
      <c r="N1" s="55">
        <f t="shared" si="0"/>
        <v>12</v>
      </c>
      <c r="T1" s="56"/>
    </row>
    <row r="2" spans="2:30">
      <c r="C2" s="57"/>
      <c r="D2" s="58">
        <v>4</v>
      </c>
      <c r="E2" s="58">
        <v>5</v>
      </c>
      <c r="F2" s="58">
        <v>6</v>
      </c>
      <c r="G2" s="58">
        <v>7</v>
      </c>
      <c r="H2" s="58">
        <v>8</v>
      </c>
      <c r="I2" s="58">
        <v>9</v>
      </c>
      <c r="J2" s="58">
        <v>10</v>
      </c>
      <c r="K2" s="58">
        <v>11</v>
      </c>
      <c r="L2" s="58">
        <v>12</v>
      </c>
      <c r="M2" s="58">
        <v>13</v>
      </c>
      <c r="Q2" s="59">
        <v>45383</v>
      </c>
      <c r="T2" s="60">
        <f>G28/G12</f>
        <v>1.0393700787401574</v>
      </c>
      <c r="U2" s="60">
        <f>H28/H12</f>
        <v>0.90845684394071491</v>
      </c>
    </row>
    <row r="3" spans="2:30">
      <c r="B3" s="61" t="s">
        <v>337</v>
      </c>
      <c r="C3" s="59">
        <v>45383</v>
      </c>
      <c r="D3" s="59">
        <f>EOMONTH(C3,1)</f>
        <v>45443</v>
      </c>
      <c r="E3" s="59">
        <f t="shared" ref="E3:N3" si="1">EOMONTH(D3,1)</f>
        <v>45473</v>
      </c>
      <c r="F3" s="59">
        <f t="shared" si="1"/>
        <v>45504</v>
      </c>
      <c r="G3" s="59">
        <f t="shared" si="1"/>
        <v>45535</v>
      </c>
      <c r="H3" s="59">
        <f t="shared" si="1"/>
        <v>45565</v>
      </c>
      <c r="I3" s="59">
        <f t="shared" si="1"/>
        <v>45596</v>
      </c>
      <c r="J3" s="59">
        <f t="shared" si="1"/>
        <v>45626</v>
      </c>
      <c r="K3" s="59">
        <f t="shared" si="1"/>
        <v>45657</v>
      </c>
      <c r="L3" s="59">
        <f t="shared" si="1"/>
        <v>45688</v>
      </c>
      <c r="M3" s="59">
        <f t="shared" si="1"/>
        <v>45716</v>
      </c>
      <c r="N3" s="59">
        <f t="shared" si="1"/>
        <v>45747</v>
      </c>
      <c r="O3" s="62" t="s">
        <v>338</v>
      </c>
      <c r="P3" s="63"/>
      <c r="Q3" s="62" t="s">
        <v>339</v>
      </c>
      <c r="R3" s="62" t="s">
        <v>340</v>
      </c>
      <c r="T3" s="62" t="s">
        <v>16</v>
      </c>
      <c r="U3" s="62" t="s">
        <v>17</v>
      </c>
      <c r="V3" s="62" t="s">
        <v>18</v>
      </c>
      <c r="W3" s="62" t="s">
        <v>19</v>
      </c>
      <c r="Y3" s="62" t="s">
        <v>341</v>
      </c>
      <c r="Z3" s="62" t="s">
        <v>342</v>
      </c>
    </row>
    <row r="4" spans="2:30" hidden="1">
      <c r="B4" s="64" t="s">
        <v>343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>
        <f t="shared" ref="O4:O11" si="2">SUM(C4:N4)</f>
        <v>0</v>
      </c>
      <c r="P4" s="66"/>
      <c r="Q4" s="67">
        <f>SUM(C4:INDEX(C4:O4,,MATCH($Q$2,$C$3:$N$3,0)))</f>
        <v>0</v>
      </c>
      <c r="R4" s="68"/>
      <c r="T4" s="65">
        <f t="shared" ref="T4:T11" si="3">SUM(C4:E4)</f>
        <v>0</v>
      </c>
      <c r="U4" s="65">
        <f t="shared" ref="U4:U11" si="4">SUM(F4:H4)</f>
        <v>0</v>
      </c>
      <c r="V4" s="65">
        <f t="shared" ref="V4:V11" si="5">SUM(I4:K4)</f>
        <v>0</v>
      </c>
      <c r="W4" s="65">
        <f t="shared" ref="W4:W11" si="6">SUM(L4:N4)</f>
        <v>0</v>
      </c>
      <c r="Y4" s="68"/>
      <c r="Z4" s="68"/>
    </row>
    <row r="5" spans="2:30" hidden="1">
      <c r="B5" s="64" t="s">
        <v>344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>
        <f t="shared" si="2"/>
        <v>0</v>
      </c>
      <c r="P5" s="66"/>
      <c r="Q5" s="67">
        <f>SUM(C5:INDEX(C5:O5,,MATCH($Q$2,$C$3:$N$3,0)))</f>
        <v>0</v>
      </c>
      <c r="R5" s="68"/>
      <c r="T5" s="65">
        <f t="shared" si="3"/>
        <v>0</v>
      </c>
      <c r="U5" s="65">
        <f t="shared" si="4"/>
        <v>0</v>
      </c>
      <c r="V5" s="65">
        <f t="shared" si="5"/>
        <v>0</v>
      </c>
      <c r="W5" s="65">
        <f t="shared" si="6"/>
        <v>0</v>
      </c>
      <c r="Y5" s="68"/>
      <c r="Z5" s="68"/>
    </row>
    <row r="6" spans="2:30" hidden="1">
      <c r="B6" s="64" t="s">
        <v>345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>
        <f t="shared" si="2"/>
        <v>0</v>
      </c>
      <c r="P6" s="66"/>
      <c r="Q6" s="67">
        <f>SUM(C6:INDEX(C6:O6,,MATCH($Q$2,$C$3:$N$3,0)))</f>
        <v>0</v>
      </c>
      <c r="R6" s="68"/>
      <c r="T6" s="65">
        <f t="shared" si="3"/>
        <v>0</v>
      </c>
      <c r="U6" s="65">
        <f t="shared" si="4"/>
        <v>0</v>
      </c>
      <c r="V6" s="65">
        <f t="shared" si="5"/>
        <v>0</v>
      </c>
      <c r="W6" s="65">
        <f t="shared" si="6"/>
        <v>0</v>
      </c>
      <c r="Y6" s="68"/>
      <c r="Z6" s="68"/>
    </row>
    <row r="7" spans="2:30" hidden="1">
      <c r="B7" s="64" t="s">
        <v>346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>
        <f t="shared" si="2"/>
        <v>0</v>
      </c>
      <c r="P7" s="69"/>
      <c r="Q7" s="67">
        <f>SUM(C7:INDEX(C7:O7,,MATCH($Q$2,$C$3:$N$3,0)))</f>
        <v>0</v>
      </c>
      <c r="R7" s="65">
        <f>O7-Q7</f>
        <v>0</v>
      </c>
      <c r="T7" s="65">
        <f t="shared" si="3"/>
        <v>0</v>
      </c>
      <c r="U7" s="65">
        <f t="shared" si="4"/>
        <v>0</v>
      </c>
      <c r="V7" s="65">
        <f t="shared" si="5"/>
        <v>0</v>
      </c>
      <c r="W7" s="65">
        <f t="shared" si="6"/>
        <v>0</v>
      </c>
      <c r="Y7" s="65">
        <f>T7+U7</f>
        <v>0</v>
      </c>
      <c r="Z7" s="65">
        <f>V7+W7</f>
        <v>0</v>
      </c>
    </row>
    <row r="8" spans="2:30">
      <c r="B8" s="64" t="s">
        <v>347</v>
      </c>
      <c r="C8" s="65">
        <v>2400</v>
      </c>
      <c r="D8" s="65">
        <v>2500</v>
      </c>
      <c r="E8" s="65">
        <v>2500</v>
      </c>
      <c r="F8" s="65">
        <v>2500</v>
      </c>
      <c r="G8" s="65">
        <v>2500</v>
      </c>
      <c r="H8" s="65">
        <v>2294</v>
      </c>
      <c r="I8" s="65">
        <v>3500</v>
      </c>
      <c r="J8" s="65">
        <v>3000</v>
      </c>
      <c r="K8" s="65">
        <v>2400</v>
      </c>
      <c r="L8" s="65">
        <v>3300</v>
      </c>
      <c r="M8" s="65">
        <v>2950</v>
      </c>
      <c r="N8" s="65">
        <v>3156</v>
      </c>
      <c r="O8" s="65">
        <f t="shared" si="2"/>
        <v>33000</v>
      </c>
      <c r="P8" s="70"/>
      <c r="Q8" s="67">
        <f>SUM(C8:INDEX(C8:O8,,MATCH($Q$2,$C$3:$N$3,0)))</f>
        <v>2400</v>
      </c>
      <c r="R8" s="65">
        <f t="shared" ref="R8:R33" si="7">O8-Q8</f>
        <v>30600</v>
      </c>
      <c r="T8" s="65">
        <f t="shared" si="3"/>
        <v>7400</v>
      </c>
      <c r="U8" s="65">
        <f t="shared" si="4"/>
        <v>7294</v>
      </c>
      <c r="V8" s="65">
        <f t="shared" si="5"/>
        <v>8900</v>
      </c>
      <c r="W8" s="65">
        <f t="shared" si="6"/>
        <v>9406</v>
      </c>
      <c r="Y8" s="65">
        <f>T8+U8</f>
        <v>14694</v>
      </c>
      <c r="Z8" s="65">
        <f>V8+W8</f>
        <v>18306</v>
      </c>
      <c r="AB8" s="71"/>
      <c r="AC8" s="71"/>
      <c r="AD8" s="71"/>
    </row>
    <row r="9" spans="2:30" hidden="1">
      <c r="B9" s="64" t="s">
        <v>348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>
        <f t="shared" si="2"/>
        <v>0</v>
      </c>
      <c r="P9" s="70"/>
      <c r="Q9" s="67">
        <f>SUM(C9:INDEX(C9:O9,,MATCH($Q$2,$C$3:$N$3,0)))</f>
        <v>0</v>
      </c>
      <c r="R9" s="65"/>
      <c r="T9" s="65">
        <f t="shared" si="3"/>
        <v>0</v>
      </c>
      <c r="U9" s="65">
        <f t="shared" si="4"/>
        <v>0</v>
      </c>
      <c r="V9" s="65">
        <f t="shared" si="5"/>
        <v>0</v>
      </c>
      <c r="W9" s="65">
        <f t="shared" si="6"/>
        <v>0</v>
      </c>
      <c r="Y9" s="65"/>
      <c r="Z9" s="65"/>
    </row>
    <row r="10" spans="2:30">
      <c r="B10" s="64" t="s">
        <v>349</v>
      </c>
      <c r="C10" s="65">
        <v>0</v>
      </c>
      <c r="D10" s="65">
        <v>0</v>
      </c>
      <c r="E10" s="65">
        <v>60</v>
      </c>
      <c r="F10" s="65">
        <v>50</v>
      </c>
      <c r="G10" s="65">
        <v>40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f t="shared" si="2"/>
        <v>150</v>
      </c>
      <c r="P10" s="70"/>
      <c r="Q10" s="67">
        <f>SUM(C10:INDEX(C10:O10,,MATCH($Q$2,$C$3:$N$3,0)))</f>
        <v>0</v>
      </c>
      <c r="R10" s="65"/>
      <c r="T10" s="65">
        <f t="shared" si="3"/>
        <v>60</v>
      </c>
      <c r="U10" s="65">
        <f t="shared" si="4"/>
        <v>90</v>
      </c>
      <c r="V10" s="65">
        <f t="shared" si="5"/>
        <v>0</v>
      </c>
      <c r="W10" s="65">
        <f t="shared" si="6"/>
        <v>0</v>
      </c>
      <c r="Y10" s="65">
        <f>T10+U10</f>
        <v>150</v>
      </c>
      <c r="Z10" s="65">
        <f>V10+W10</f>
        <v>0</v>
      </c>
    </row>
    <row r="11" spans="2:30">
      <c r="B11" s="64" t="s">
        <v>350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>
        <f t="shared" si="2"/>
        <v>0</v>
      </c>
      <c r="Q11" s="67">
        <f>SUM(C11:INDEX(C11:O11,,MATCH($Q$2,$C$3:$N$3,0)))</f>
        <v>0</v>
      </c>
      <c r="R11" s="65">
        <f t="shared" si="7"/>
        <v>0</v>
      </c>
      <c r="T11" s="65">
        <f t="shared" si="3"/>
        <v>0</v>
      </c>
      <c r="U11" s="65">
        <f t="shared" si="4"/>
        <v>0</v>
      </c>
      <c r="V11" s="65">
        <f t="shared" si="5"/>
        <v>0</v>
      </c>
      <c r="W11" s="65">
        <f t="shared" si="6"/>
        <v>0</v>
      </c>
      <c r="Y11" s="65">
        <f>T11+U11</f>
        <v>0</v>
      </c>
      <c r="Z11" s="65">
        <f>V11+W11</f>
        <v>0</v>
      </c>
    </row>
    <row r="12" spans="2:30">
      <c r="B12" s="61" t="s">
        <v>351</v>
      </c>
      <c r="C12" s="72">
        <f t="shared" ref="C12:N12" si="8">SUM(C4:C11)</f>
        <v>2400</v>
      </c>
      <c r="D12" s="72">
        <f t="shared" si="8"/>
        <v>2500</v>
      </c>
      <c r="E12" s="72">
        <f t="shared" si="8"/>
        <v>2560</v>
      </c>
      <c r="F12" s="72">
        <f t="shared" si="8"/>
        <v>2550</v>
      </c>
      <c r="G12" s="72">
        <f t="shared" si="8"/>
        <v>2540</v>
      </c>
      <c r="H12" s="72">
        <f t="shared" si="8"/>
        <v>2294</v>
      </c>
      <c r="I12" s="72">
        <f t="shared" si="8"/>
        <v>3500</v>
      </c>
      <c r="J12" s="72">
        <f t="shared" si="8"/>
        <v>3000</v>
      </c>
      <c r="K12" s="72">
        <f t="shared" si="8"/>
        <v>2400</v>
      </c>
      <c r="L12" s="72">
        <f t="shared" si="8"/>
        <v>3300</v>
      </c>
      <c r="M12" s="72">
        <f t="shared" si="8"/>
        <v>2950</v>
      </c>
      <c r="N12" s="72">
        <f t="shared" si="8"/>
        <v>3156</v>
      </c>
      <c r="O12" s="72">
        <f>SUM(O4:O11)</f>
        <v>33150</v>
      </c>
      <c r="Q12" s="72">
        <f>SUM(Q4:Q11)</f>
        <v>2400</v>
      </c>
      <c r="R12" s="72">
        <f t="shared" si="7"/>
        <v>30750</v>
      </c>
      <c r="S12" s="60"/>
      <c r="T12" s="72">
        <f>SUM(T7:T11)</f>
        <v>7460</v>
      </c>
      <c r="U12" s="72">
        <f>SUM(U7:U11)</f>
        <v>7384</v>
      </c>
      <c r="V12" s="72">
        <f>SUM(V7:V11)</f>
        <v>8900</v>
      </c>
      <c r="W12" s="72">
        <f>SUM(W7:W11)</f>
        <v>9406</v>
      </c>
      <c r="Y12" s="72">
        <f>SUM(Y7:Y11)</f>
        <v>14844</v>
      </c>
      <c r="Z12" s="72">
        <f>SUM(Z7:Z11)</f>
        <v>18306</v>
      </c>
    </row>
    <row r="13" spans="2:30" hidden="1">
      <c r="B13" s="64" t="s">
        <v>352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>
        <f>SUM(C13:N13)</f>
        <v>0</v>
      </c>
      <c r="P13" s="70"/>
      <c r="Q13" s="67">
        <f>SUM(C13:INDEX(C13:O13,,MATCH($Q$2,$C$3:$N$3,0)))</f>
        <v>0</v>
      </c>
      <c r="R13" s="65">
        <f t="shared" si="7"/>
        <v>0</v>
      </c>
      <c r="T13" s="65">
        <f>SUM(C13:E13)</f>
        <v>0</v>
      </c>
      <c r="U13" s="65">
        <f>SUM(F13:H13)</f>
        <v>0</v>
      </c>
      <c r="V13" s="65">
        <f>SUM(I13:K13)</f>
        <v>0</v>
      </c>
      <c r="W13" s="65">
        <f>SUM(L13:N13)</f>
        <v>0</v>
      </c>
      <c r="X13" s="73"/>
      <c r="Y13" s="65">
        <f>T13+U13</f>
        <v>0</v>
      </c>
      <c r="Z13" s="65">
        <f>V13+W13</f>
        <v>0</v>
      </c>
    </row>
    <row r="14" spans="2:30" hidden="1">
      <c r="B14" s="64" t="s">
        <v>353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>
        <f>SUM(C14:N14)</f>
        <v>0</v>
      </c>
      <c r="P14" s="70"/>
      <c r="Q14" s="67">
        <f>SUM(C14:INDEX(C14:O14,,MATCH($Q$2,$C$3:$N$3,0)))</f>
        <v>0</v>
      </c>
      <c r="R14" s="65">
        <f t="shared" si="7"/>
        <v>0</v>
      </c>
      <c r="T14" s="65">
        <f>SUM(C14:E14)</f>
        <v>0</v>
      </c>
      <c r="U14" s="65">
        <f>SUM(F14:H14)</f>
        <v>0</v>
      </c>
      <c r="V14" s="65">
        <f>SUM(I14:K14)</f>
        <v>0</v>
      </c>
      <c r="W14" s="65">
        <f>SUM(L14:N14)</f>
        <v>0</v>
      </c>
      <c r="Y14" s="65">
        <f>T14+U14</f>
        <v>0</v>
      </c>
      <c r="Z14" s="65">
        <f>V14+W14</f>
        <v>0</v>
      </c>
    </row>
    <row r="15" spans="2:30" hidden="1">
      <c r="B15" s="64" t="s">
        <v>354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>
        <f>SUM(C15:N15)</f>
        <v>0</v>
      </c>
      <c r="P15" s="70"/>
      <c r="Q15" s="67">
        <f>SUM(C15:INDEX(C15:O15,,MATCH($Q$2,$C$3:$N$3,0)))</f>
        <v>0</v>
      </c>
      <c r="R15" s="65">
        <f t="shared" si="7"/>
        <v>0</v>
      </c>
      <c r="T15" s="65">
        <f>SUM(C15:E15)</f>
        <v>0</v>
      </c>
      <c r="U15" s="65">
        <f>SUM(F15:H15)</f>
        <v>0</v>
      </c>
      <c r="V15" s="65">
        <f>SUM(I15:K15)</f>
        <v>0</v>
      </c>
      <c r="W15" s="65">
        <f>SUM(L15:N15)</f>
        <v>0</v>
      </c>
      <c r="Y15" s="65">
        <f>T15+U15</f>
        <v>0</v>
      </c>
      <c r="Z15" s="65">
        <f>V15+W15</f>
        <v>0</v>
      </c>
    </row>
    <row r="16" spans="2:30" hidden="1">
      <c r="B16" s="61" t="s">
        <v>355</v>
      </c>
      <c r="C16" s="72">
        <f t="shared" ref="C16:O16" si="9">SUM(C13:C15)</f>
        <v>0</v>
      </c>
      <c r="D16" s="72">
        <f t="shared" si="9"/>
        <v>0</v>
      </c>
      <c r="E16" s="72">
        <f t="shared" si="9"/>
        <v>0</v>
      </c>
      <c r="F16" s="72">
        <f t="shared" si="9"/>
        <v>0</v>
      </c>
      <c r="G16" s="72">
        <f t="shared" si="9"/>
        <v>0</v>
      </c>
      <c r="H16" s="72">
        <f t="shared" si="9"/>
        <v>0</v>
      </c>
      <c r="I16" s="72">
        <f t="shared" si="9"/>
        <v>0</v>
      </c>
      <c r="J16" s="72">
        <f t="shared" si="9"/>
        <v>0</v>
      </c>
      <c r="K16" s="72">
        <f t="shared" si="9"/>
        <v>0</v>
      </c>
      <c r="L16" s="72">
        <f t="shared" si="9"/>
        <v>0</v>
      </c>
      <c r="M16" s="72">
        <f t="shared" si="9"/>
        <v>0</v>
      </c>
      <c r="N16" s="72">
        <f t="shared" si="9"/>
        <v>0</v>
      </c>
      <c r="O16" s="72">
        <f t="shared" si="9"/>
        <v>0</v>
      </c>
      <c r="Q16" s="72">
        <f>SUM(Q13:Q15)</f>
        <v>0</v>
      </c>
      <c r="R16" s="72">
        <f t="shared" si="7"/>
        <v>0</v>
      </c>
      <c r="T16" s="72">
        <f>SUM(T13:T15)</f>
        <v>0</v>
      </c>
      <c r="U16" s="72">
        <f>SUM(U13:U15)</f>
        <v>0</v>
      </c>
      <c r="V16" s="72">
        <f>SUM(V13:V15)</f>
        <v>0</v>
      </c>
      <c r="W16" s="72">
        <f>SUM(W13:W15)</f>
        <v>0</v>
      </c>
      <c r="Y16" s="72">
        <f>SUM(Y13:Y15)</f>
        <v>0</v>
      </c>
      <c r="Z16" s="72">
        <f>SUM(Z13:Z15)</f>
        <v>0</v>
      </c>
    </row>
    <row r="17" spans="2:26" hidden="1">
      <c r="B17" s="61" t="s">
        <v>356</v>
      </c>
      <c r="C17" s="72">
        <f t="shared" ref="C17:O17" si="10">C12+C16</f>
        <v>2400</v>
      </c>
      <c r="D17" s="72">
        <f t="shared" si="10"/>
        <v>2500</v>
      </c>
      <c r="E17" s="72">
        <f t="shared" si="10"/>
        <v>2560</v>
      </c>
      <c r="F17" s="72">
        <f t="shared" si="10"/>
        <v>2550</v>
      </c>
      <c r="G17" s="72">
        <f t="shared" si="10"/>
        <v>2540</v>
      </c>
      <c r="H17" s="72">
        <f t="shared" si="10"/>
        <v>2294</v>
      </c>
      <c r="I17" s="72">
        <f t="shared" si="10"/>
        <v>3500</v>
      </c>
      <c r="J17" s="72">
        <f t="shared" si="10"/>
        <v>3000</v>
      </c>
      <c r="K17" s="72">
        <f t="shared" si="10"/>
        <v>2400</v>
      </c>
      <c r="L17" s="72">
        <f t="shared" si="10"/>
        <v>3300</v>
      </c>
      <c r="M17" s="72">
        <f t="shared" si="10"/>
        <v>2950</v>
      </c>
      <c r="N17" s="72">
        <f t="shared" si="10"/>
        <v>3156</v>
      </c>
      <c r="O17" s="72">
        <f t="shared" si="10"/>
        <v>33150</v>
      </c>
      <c r="Q17" s="72">
        <f>Q12+Q16</f>
        <v>2400</v>
      </c>
      <c r="R17" s="72">
        <f t="shared" si="7"/>
        <v>30750</v>
      </c>
      <c r="T17" s="72">
        <f>T12+T16</f>
        <v>7460</v>
      </c>
      <c r="U17" s="72">
        <f>U12+U16</f>
        <v>7384</v>
      </c>
      <c r="V17" s="72">
        <f>V12+V16</f>
        <v>8900</v>
      </c>
      <c r="W17" s="72">
        <f>W12+W16</f>
        <v>9406</v>
      </c>
      <c r="Y17" s="72">
        <f>Y12+Y16</f>
        <v>14844</v>
      </c>
      <c r="Z17" s="72">
        <f>Z12+Z16</f>
        <v>18306</v>
      </c>
    </row>
    <row r="18" spans="2:26"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4"/>
      <c r="Q18" s="73"/>
      <c r="R18" s="73"/>
      <c r="T18" s="75"/>
      <c r="U18" s="56"/>
      <c r="V18" s="75"/>
      <c r="W18" s="75"/>
    </row>
    <row r="19" spans="2:26">
      <c r="B19" s="61" t="s">
        <v>357</v>
      </c>
      <c r="C19" s="59">
        <f>C3</f>
        <v>45383</v>
      </c>
      <c r="D19" s="59">
        <f>EOMONTH(C19,1)</f>
        <v>45443</v>
      </c>
      <c r="E19" s="59">
        <f t="shared" ref="E19:N19" si="11">EOMONTH(D19,1)</f>
        <v>45473</v>
      </c>
      <c r="F19" s="59">
        <f t="shared" si="11"/>
        <v>45504</v>
      </c>
      <c r="G19" s="59">
        <f t="shared" si="11"/>
        <v>45535</v>
      </c>
      <c r="H19" s="59">
        <f t="shared" si="11"/>
        <v>45565</v>
      </c>
      <c r="I19" s="59">
        <f t="shared" si="11"/>
        <v>45596</v>
      </c>
      <c r="J19" s="59">
        <f t="shared" si="11"/>
        <v>45626</v>
      </c>
      <c r="K19" s="59">
        <f t="shared" si="11"/>
        <v>45657</v>
      </c>
      <c r="L19" s="59">
        <f t="shared" si="11"/>
        <v>45688</v>
      </c>
      <c r="M19" s="59">
        <f t="shared" si="11"/>
        <v>45716</v>
      </c>
      <c r="N19" s="59">
        <f t="shared" si="11"/>
        <v>45747</v>
      </c>
      <c r="O19" s="62" t="s">
        <v>338</v>
      </c>
      <c r="Q19" s="62" t="str">
        <f>Q3</f>
        <v>YTD</v>
      </c>
      <c r="R19" s="62" t="str">
        <f>R3</f>
        <v>RoY</v>
      </c>
      <c r="T19" s="62" t="s">
        <v>16</v>
      </c>
      <c r="U19" s="62" t="s">
        <v>17</v>
      </c>
      <c r="V19" s="62" t="s">
        <v>18</v>
      </c>
      <c r="W19" s="62" t="s">
        <v>19</v>
      </c>
      <c r="Y19" s="62" t="str">
        <f>Y3</f>
        <v>H1</v>
      </c>
      <c r="Z19" s="62" t="str">
        <f>Z3</f>
        <v>H2</v>
      </c>
    </row>
    <row r="20" spans="2:26" hidden="1">
      <c r="B20" s="64" t="str">
        <f>B4</f>
        <v>Micra Active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>
        <f t="shared" ref="O20:O27" si="12">SUM(C20:N20)</f>
        <v>0</v>
      </c>
      <c r="Q20" s="67">
        <f>SUM(C20:INDEX(C20:O20,,MATCH($Q$2,$C$3:$N$3,0)))</f>
        <v>0</v>
      </c>
      <c r="R20" s="76"/>
      <c r="T20" s="65">
        <f t="shared" ref="T20:T26" si="13">SUM(C20:E20)</f>
        <v>0</v>
      </c>
      <c r="U20" s="65">
        <f t="shared" ref="U20:U26" si="14">SUM(F20:H20)</f>
        <v>0</v>
      </c>
      <c r="V20" s="65">
        <f t="shared" ref="V20:V26" si="15">SUM(I20:K20)</f>
        <v>0</v>
      </c>
      <c r="W20" s="65">
        <f t="shared" ref="W20:W26" si="16">SUM(L20:N20)</f>
        <v>0</v>
      </c>
      <c r="Y20" s="76"/>
      <c r="Z20" s="76"/>
    </row>
    <row r="21" spans="2:26" hidden="1">
      <c r="B21" s="64" t="str">
        <f t="shared" ref="B21:B33" si="17">B5</f>
        <v>Micra MC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>
        <f t="shared" si="12"/>
        <v>0</v>
      </c>
      <c r="Q21" s="67">
        <f>SUM(C21:INDEX(C21:O21,,MATCH($Q$2,$C$3:$N$3,0)))</f>
        <v>0</v>
      </c>
      <c r="R21" s="76"/>
      <c r="T21" s="65">
        <f t="shared" si="13"/>
        <v>0</v>
      </c>
      <c r="U21" s="65">
        <f t="shared" si="14"/>
        <v>0</v>
      </c>
      <c r="V21" s="65">
        <f t="shared" si="15"/>
        <v>0</v>
      </c>
      <c r="W21" s="65">
        <f t="shared" si="16"/>
        <v>0</v>
      </c>
      <c r="Y21" s="76"/>
      <c r="Z21" s="76"/>
    </row>
    <row r="22" spans="2:26" hidden="1">
      <c r="B22" s="64" t="str">
        <f t="shared" si="17"/>
        <v>Sunny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>
        <f t="shared" si="12"/>
        <v>0</v>
      </c>
      <c r="Q22" s="67">
        <f>SUM(C22:INDEX(C22:O22,,MATCH($Q$2,$C$3:$N$3,0)))</f>
        <v>0</v>
      </c>
      <c r="R22" s="76"/>
      <c r="T22" s="65">
        <f t="shared" si="13"/>
        <v>0</v>
      </c>
      <c r="U22" s="65">
        <f t="shared" si="14"/>
        <v>0</v>
      </c>
      <c r="V22" s="65">
        <f t="shared" si="15"/>
        <v>0</v>
      </c>
      <c r="W22" s="65">
        <f t="shared" si="16"/>
        <v>0</v>
      </c>
      <c r="Y22" s="76"/>
      <c r="Z22" s="76"/>
    </row>
    <row r="23" spans="2:26" hidden="1">
      <c r="B23" s="64" t="str">
        <f t="shared" si="17"/>
        <v>Kicks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>
        <f t="shared" si="12"/>
        <v>0</v>
      </c>
      <c r="P23" s="73"/>
      <c r="Q23" s="67">
        <f>SUM(C23:INDEX(C23:O23,,MATCH($Q$2,$C$3:$N$3,0)))</f>
        <v>0</v>
      </c>
      <c r="R23" s="65">
        <f t="shared" si="7"/>
        <v>0</v>
      </c>
      <c r="T23" s="65">
        <f t="shared" si="13"/>
        <v>0</v>
      </c>
      <c r="U23" s="65">
        <f t="shared" si="14"/>
        <v>0</v>
      </c>
      <c r="V23" s="65">
        <f t="shared" si="15"/>
        <v>0</v>
      </c>
      <c r="W23" s="65">
        <f t="shared" si="16"/>
        <v>0</v>
      </c>
      <c r="Y23" s="65">
        <f>T23+U23</f>
        <v>0</v>
      </c>
      <c r="Z23" s="65">
        <f>V23+W23</f>
        <v>0</v>
      </c>
    </row>
    <row r="24" spans="2:26">
      <c r="B24" s="64" t="str">
        <f t="shared" si="17"/>
        <v>Magnite</v>
      </c>
      <c r="C24" s="65">
        <v>2300</v>
      </c>
      <c r="D24" s="65">
        <v>2400</v>
      </c>
      <c r="E24" s="65">
        <v>2400</v>
      </c>
      <c r="F24" s="65">
        <v>2500</v>
      </c>
      <c r="G24" s="65">
        <v>2600</v>
      </c>
      <c r="H24" s="65">
        <v>2064</v>
      </c>
      <c r="I24" s="65">
        <v>3316</v>
      </c>
      <c r="J24" s="65">
        <v>3000</v>
      </c>
      <c r="K24" s="65">
        <v>3320</v>
      </c>
      <c r="L24" s="65">
        <v>3000</v>
      </c>
      <c r="M24" s="65">
        <v>2900</v>
      </c>
      <c r="N24" s="65">
        <v>3200</v>
      </c>
      <c r="O24" s="65">
        <f t="shared" si="12"/>
        <v>33000</v>
      </c>
      <c r="Q24" s="67">
        <f>SUM(C24:INDEX(C24:O24,,MATCH($Q$2,$C$3:$N$3,0)))</f>
        <v>2300</v>
      </c>
      <c r="R24" s="65">
        <f t="shared" si="7"/>
        <v>30700</v>
      </c>
      <c r="T24" s="65">
        <f t="shared" si="13"/>
        <v>7100</v>
      </c>
      <c r="U24" s="65">
        <f t="shared" si="14"/>
        <v>7164</v>
      </c>
      <c r="V24" s="65">
        <f t="shared" si="15"/>
        <v>9636</v>
      </c>
      <c r="W24" s="65">
        <f t="shared" si="16"/>
        <v>9100</v>
      </c>
      <c r="Y24" s="65">
        <f>T24+U24</f>
        <v>14264</v>
      </c>
      <c r="Z24" s="65">
        <f>V24+W24</f>
        <v>18736</v>
      </c>
    </row>
    <row r="25" spans="2:26" hidden="1">
      <c r="B25" s="64" t="str">
        <f t="shared" si="17"/>
        <v>Leaf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>
        <f t="shared" si="12"/>
        <v>0</v>
      </c>
      <c r="Q25" s="67">
        <f>SUM(C25:INDEX(C25:O25,,MATCH($Q$2,$C$3:$N$3,0)))</f>
        <v>0</v>
      </c>
      <c r="R25" s="65"/>
      <c r="T25" s="65">
        <f t="shared" si="13"/>
        <v>0</v>
      </c>
      <c r="U25" s="65">
        <f t="shared" si="14"/>
        <v>0</v>
      </c>
      <c r="V25" s="65">
        <f t="shared" si="15"/>
        <v>0</v>
      </c>
      <c r="W25" s="65">
        <f t="shared" si="16"/>
        <v>0</v>
      </c>
      <c r="Y25" s="65"/>
      <c r="Z25" s="65"/>
    </row>
    <row r="26" spans="2:26">
      <c r="B26" s="64" t="str">
        <f t="shared" si="17"/>
        <v>X-Trail</v>
      </c>
      <c r="C26" s="65">
        <v>0</v>
      </c>
      <c r="D26" s="65">
        <v>0</v>
      </c>
      <c r="E26" s="65">
        <v>0</v>
      </c>
      <c r="F26" s="65">
        <v>40</v>
      </c>
      <c r="G26" s="65">
        <v>40</v>
      </c>
      <c r="H26" s="65">
        <v>20</v>
      </c>
      <c r="I26" s="65">
        <v>40</v>
      </c>
      <c r="J26" s="65">
        <v>10</v>
      </c>
      <c r="K26" s="65">
        <v>0</v>
      </c>
      <c r="L26" s="65">
        <v>0</v>
      </c>
      <c r="M26" s="65">
        <v>0</v>
      </c>
      <c r="N26" s="65">
        <v>0</v>
      </c>
      <c r="O26" s="65">
        <f t="shared" si="12"/>
        <v>150</v>
      </c>
      <c r="Q26" s="67">
        <f>SUM(C26:INDEX(C26:O26,,MATCH($Q$2,$C$3:$N$3,0)))</f>
        <v>0</v>
      </c>
      <c r="R26" s="65"/>
      <c r="T26" s="65">
        <f t="shared" si="13"/>
        <v>0</v>
      </c>
      <c r="U26" s="65">
        <f t="shared" si="14"/>
        <v>100</v>
      </c>
      <c r="V26" s="65">
        <f t="shared" si="15"/>
        <v>50</v>
      </c>
      <c r="W26" s="65">
        <f t="shared" si="16"/>
        <v>0</v>
      </c>
      <c r="Y26" s="65">
        <f>T26+U26</f>
        <v>100</v>
      </c>
      <c r="Z26" s="65">
        <f>V26+W26</f>
        <v>50</v>
      </c>
    </row>
    <row r="27" spans="2:26">
      <c r="B27" s="64" t="str">
        <f t="shared" si="17"/>
        <v>BBG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>
        <f t="shared" si="12"/>
        <v>0</v>
      </c>
      <c r="Q27" s="67">
        <f>SUM(C27:INDEX(C27:O27,,MATCH($Q$2,$C$3:$N$3,0)))</f>
        <v>0</v>
      </c>
      <c r="R27" s="65">
        <f t="shared" si="7"/>
        <v>0</v>
      </c>
      <c r="T27" s="65">
        <f>SUM(C27:E27)</f>
        <v>0</v>
      </c>
      <c r="U27" s="65">
        <f>SUM(F27:H27)</f>
        <v>0</v>
      </c>
      <c r="V27" s="65">
        <f>SUM(I27:K27)</f>
        <v>0</v>
      </c>
      <c r="W27" s="65">
        <f>SUM(L27:N27)</f>
        <v>0</v>
      </c>
      <c r="Y27" s="65">
        <f>T27+U27</f>
        <v>0</v>
      </c>
      <c r="Z27" s="65">
        <f>V27+W27</f>
        <v>0</v>
      </c>
    </row>
    <row r="28" spans="2:26">
      <c r="B28" s="61" t="str">
        <f t="shared" si="17"/>
        <v>NISSAN TOTAL</v>
      </c>
      <c r="C28" s="72">
        <f>SUM(C20:C27)</f>
        <v>2300</v>
      </c>
      <c r="D28" s="72">
        <f t="shared" ref="D28:O28" si="18">SUM(D20:D27)</f>
        <v>2400</v>
      </c>
      <c r="E28" s="72">
        <f t="shared" si="18"/>
        <v>2400</v>
      </c>
      <c r="F28" s="72">
        <f t="shared" si="18"/>
        <v>2540</v>
      </c>
      <c r="G28" s="72">
        <f t="shared" si="18"/>
        <v>2640</v>
      </c>
      <c r="H28" s="72">
        <f>SUM(H20:H27)</f>
        <v>2084</v>
      </c>
      <c r="I28" s="72">
        <f t="shared" si="18"/>
        <v>3356</v>
      </c>
      <c r="J28" s="72">
        <f t="shared" si="18"/>
        <v>3010</v>
      </c>
      <c r="K28" s="72">
        <f t="shared" si="18"/>
        <v>3320</v>
      </c>
      <c r="L28" s="72">
        <f t="shared" si="18"/>
        <v>3000</v>
      </c>
      <c r="M28" s="72">
        <f t="shared" si="18"/>
        <v>2900</v>
      </c>
      <c r="N28" s="72">
        <f t="shared" si="18"/>
        <v>3200</v>
      </c>
      <c r="O28" s="72">
        <f t="shared" si="18"/>
        <v>33150</v>
      </c>
      <c r="Q28" s="72">
        <f>SUM(Q20:Q27)</f>
        <v>2300</v>
      </c>
      <c r="R28" s="72">
        <f>SUM(R20:R27)</f>
        <v>30700</v>
      </c>
      <c r="T28" s="72">
        <f>SUM(T20:T27)</f>
        <v>7100</v>
      </c>
      <c r="U28" s="72">
        <f>SUM(U20:U27)</f>
        <v>7264</v>
      </c>
      <c r="V28" s="72">
        <f>SUM(V20:V27)</f>
        <v>9686</v>
      </c>
      <c r="W28" s="72">
        <f>SUM(W20:W27)</f>
        <v>9100</v>
      </c>
      <c r="Y28" s="72">
        <f>SUM(Y23:Y27)</f>
        <v>14364</v>
      </c>
      <c r="Z28" s="72">
        <f>SUM(Z23:Z27)</f>
        <v>18786</v>
      </c>
    </row>
    <row r="29" spans="2:26" hidden="1">
      <c r="B29" s="64" t="str">
        <f t="shared" si="17"/>
        <v>Go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>
        <f>SUM(C29:N29)</f>
        <v>0</v>
      </c>
      <c r="Q29" s="67">
        <f>SUM(C29:INDEX(C29:O29,,MATCH($Q$2,$C$3:$N$3,0)))</f>
        <v>0</v>
      </c>
      <c r="R29" s="65">
        <f t="shared" si="7"/>
        <v>0</v>
      </c>
      <c r="T29" s="65">
        <f>SUM(C29:E29)</f>
        <v>0</v>
      </c>
      <c r="U29" s="65">
        <f>SUM(F29:H29)</f>
        <v>0</v>
      </c>
      <c r="V29" s="65">
        <f>SUM(I29:K29)</f>
        <v>0</v>
      </c>
      <c r="W29" s="65">
        <f>SUM(L29:N29)</f>
        <v>0</v>
      </c>
      <c r="X29" s="73"/>
      <c r="Y29" s="65">
        <f>T29+U29</f>
        <v>0</v>
      </c>
      <c r="Z29" s="65">
        <f>V29+W29</f>
        <v>0</v>
      </c>
    </row>
    <row r="30" spans="2:26" hidden="1">
      <c r="B30" s="64" t="str">
        <f t="shared" si="17"/>
        <v>Go+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>
        <f>SUM(C30:N30)</f>
        <v>0</v>
      </c>
      <c r="Q30" s="67">
        <f>SUM(C30:INDEX(C30:O30,,MATCH($Q$2,$C$3:$N$3,0)))</f>
        <v>0</v>
      </c>
      <c r="R30" s="65">
        <f t="shared" si="7"/>
        <v>0</v>
      </c>
      <c r="T30" s="65">
        <f>SUM(C30:E30)</f>
        <v>0</v>
      </c>
      <c r="U30" s="65">
        <f>SUM(F30:H30)</f>
        <v>0</v>
      </c>
      <c r="V30" s="65">
        <f>SUM(I30:K30)</f>
        <v>0</v>
      </c>
      <c r="W30" s="65">
        <f>SUM(L30:N30)</f>
        <v>0</v>
      </c>
      <c r="Y30" s="65">
        <f>T30+U30</f>
        <v>0</v>
      </c>
      <c r="Z30" s="65">
        <f>V30+W30</f>
        <v>0</v>
      </c>
    </row>
    <row r="31" spans="2:26" hidden="1">
      <c r="B31" s="64" t="str">
        <f t="shared" si="17"/>
        <v>redi-Go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>
        <f>SUM(C31:N31)</f>
        <v>0</v>
      </c>
      <c r="Q31" s="67">
        <f>SUM(C31:INDEX(C31:O31,,MATCH($Q$2,$C$3:$N$3,0)))</f>
        <v>0</v>
      </c>
      <c r="R31" s="65">
        <f t="shared" si="7"/>
        <v>0</v>
      </c>
      <c r="S31" s="60"/>
      <c r="T31" s="65">
        <f>SUM(C31:E31)</f>
        <v>0</v>
      </c>
      <c r="U31" s="65">
        <f>SUM(F31:H31)</f>
        <v>0</v>
      </c>
      <c r="V31" s="65">
        <f>SUM(I31:K31)</f>
        <v>0</v>
      </c>
      <c r="W31" s="65">
        <f>SUM(L31:N31)</f>
        <v>0</v>
      </c>
      <c r="Y31" s="65">
        <f>T31+U31</f>
        <v>0</v>
      </c>
      <c r="Z31" s="65">
        <f>V31+W31</f>
        <v>0</v>
      </c>
    </row>
    <row r="32" spans="2:26" hidden="1">
      <c r="B32" s="61" t="str">
        <f t="shared" si="17"/>
        <v>DATSUN TOTAL</v>
      </c>
      <c r="C32" s="72">
        <f t="shared" ref="C32:O32" si="19">SUM(C29:C31)</f>
        <v>0</v>
      </c>
      <c r="D32" s="72">
        <f t="shared" si="19"/>
        <v>0</v>
      </c>
      <c r="E32" s="72">
        <f>SUM(E29:E31)</f>
        <v>0</v>
      </c>
      <c r="F32" s="72">
        <f t="shared" si="19"/>
        <v>0</v>
      </c>
      <c r="G32" s="72">
        <f t="shared" si="19"/>
        <v>0</v>
      </c>
      <c r="H32" s="72">
        <f>SUM(H29:H31)</f>
        <v>0</v>
      </c>
      <c r="I32" s="72">
        <f t="shared" si="19"/>
        <v>0</v>
      </c>
      <c r="J32" s="72">
        <f t="shared" si="19"/>
        <v>0</v>
      </c>
      <c r="K32" s="72">
        <f t="shared" si="19"/>
        <v>0</v>
      </c>
      <c r="L32" s="72">
        <f t="shared" si="19"/>
        <v>0</v>
      </c>
      <c r="M32" s="72">
        <f t="shared" si="19"/>
        <v>0</v>
      </c>
      <c r="N32" s="72">
        <f t="shared" si="19"/>
        <v>0</v>
      </c>
      <c r="O32" s="72">
        <f t="shared" si="19"/>
        <v>0</v>
      </c>
      <c r="Q32" s="72">
        <f>SUM(Q29:Q31)</f>
        <v>0</v>
      </c>
      <c r="R32" s="72">
        <f t="shared" si="7"/>
        <v>0</v>
      </c>
      <c r="T32" s="72">
        <f>SUM(T29:T31)</f>
        <v>0</v>
      </c>
      <c r="U32" s="72">
        <f>SUM(U29:U31)</f>
        <v>0</v>
      </c>
      <c r="V32" s="72">
        <f>SUM(V29:V31)</f>
        <v>0</v>
      </c>
      <c r="W32" s="72">
        <f>SUM(W29:W31)</f>
        <v>0</v>
      </c>
      <c r="Y32" s="72">
        <f>SUM(Y29:Y31)</f>
        <v>0</v>
      </c>
      <c r="Z32" s="72">
        <f>SUM(Z29:Z31)</f>
        <v>0</v>
      </c>
    </row>
    <row r="33" spans="2:35" hidden="1">
      <c r="B33" s="61" t="str">
        <f t="shared" si="17"/>
        <v>NISSAN + DATSUN</v>
      </c>
      <c r="C33" s="72">
        <f t="shared" ref="C33:O33" si="20">C28+C32</f>
        <v>2300</v>
      </c>
      <c r="D33" s="72">
        <f t="shared" si="20"/>
        <v>2400</v>
      </c>
      <c r="E33" s="72">
        <f>E28+E32</f>
        <v>2400</v>
      </c>
      <c r="F33" s="72">
        <f t="shared" si="20"/>
        <v>2540</v>
      </c>
      <c r="G33" s="72">
        <f t="shared" si="20"/>
        <v>2640</v>
      </c>
      <c r="H33" s="72">
        <f>H28+H32</f>
        <v>2084</v>
      </c>
      <c r="I33" s="72">
        <f t="shared" si="20"/>
        <v>3356</v>
      </c>
      <c r="J33" s="72">
        <f t="shared" si="20"/>
        <v>3010</v>
      </c>
      <c r="K33" s="72">
        <f t="shared" si="20"/>
        <v>3320</v>
      </c>
      <c r="L33" s="72">
        <f t="shared" si="20"/>
        <v>3000</v>
      </c>
      <c r="M33" s="72">
        <f t="shared" si="20"/>
        <v>2900</v>
      </c>
      <c r="N33" s="72">
        <f t="shared" si="20"/>
        <v>3200</v>
      </c>
      <c r="O33" s="72">
        <f t="shared" si="20"/>
        <v>33150</v>
      </c>
      <c r="Q33" s="72">
        <f>Q28+Q32</f>
        <v>2300</v>
      </c>
      <c r="R33" s="72">
        <f t="shared" si="7"/>
        <v>30850</v>
      </c>
      <c r="T33" s="72">
        <f>T28+T32</f>
        <v>7100</v>
      </c>
      <c r="U33" s="72">
        <f>U28+U32</f>
        <v>7264</v>
      </c>
      <c r="V33" s="72">
        <f>V28+V32</f>
        <v>9686</v>
      </c>
      <c r="W33" s="72">
        <f>W28+W32</f>
        <v>9100</v>
      </c>
      <c r="Y33" s="72">
        <f>Y28+Y32</f>
        <v>14364</v>
      </c>
      <c r="Z33" s="72">
        <f>Z28+Z32</f>
        <v>18786</v>
      </c>
    </row>
    <row r="34" spans="2:35">
      <c r="C34" s="77"/>
      <c r="D34" s="77"/>
      <c r="E34" s="78"/>
      <c r="F34" s="73">
        <v>2010</v>
      </c>
      <c r="G34" s="73"/>
      <c r="H34" s="73"/>
      <c r="I34" s="73"/>
      <c r="J34" s="73"/>
      <c r="K34" s="73"/>
      <c r="L34" s="73"/>
      <c r="M34" s="73"/>
      <c r="N34" s="73"/>
      <c r="O34" s="73"/>
      <c r="T34" s="75"/>
      <c r="U34" s="75"/>
      <c r="V34" s="75"/>
      <c r="W34" s="75"/>
    </row>
    <row r="35" spans="2:35">
      <c r="B35" s="61" t="s">
        <v>358</v>
      </c>
      <c r="C35" s="59">
        <f>C19</f>
        <v>45383</v>
      </c>
      <c r="D35" s="59">
        <f>EOMONTH(C35,1)</f>
        <v>45443</v>
      </c>
      <c r="E35" s="59">
        <f t="shared" ref="E35:N35" si="21">EOMONTH(D35,1)</f>
        <v>45473</v>
      </c>
      <c r="F35" s="59">
        <f t="shared" si="21"/>
        <v>45504</v>
      </c>
      <c r="G35" s="59">
        <f t="shared" si="21"/>
        <v>45535</v>
      </c>
      <c r="H35" s="59">
        <f t="shared" si="21"/>
        <v>45565</v>
      </c>
      <c r="I35" s="59">
        <f t="shared" si="21"/>
        <v>45596</v>
      </c>
      <c r="J35" s="59">
        <f t="shared" si="21"/>
        <v>45626</v>
      </c>
      <c r="K35" s="59">
        <f t="shared" si="21"/>
        <v>45657</v>
      </c>
      <c r="L35" s="59">
        <f t="shared" si="21"/>
        <v>45688</v>
      </c>
      <c r="M35" s="59">
        <f t="shared" si="21"/>
        <v>45716</v>
      </c>
      <c r="N35" s="59">
        <f t="shared" si="21"/>
        <v>45747</v>
      </c>
      <c r="O35" s="62" t="s">
        <v>338</v>
      </c>
      <c r="Q35" s="62" t="str">
        <f>Q19</f>
        <v>YTD</v>
      </c>
      <c r="R35" s="62" t="str">
        <f>R19</f>
        <v>RoY</v>
      </c>
      <c r="T35" s="62" t="s">
        <v>16</v>
      </c>
      <c r="U35" s="62" t="s">
        <v>17</v>
      </c>
      <c r="V35" s="62" t="s">
        <v>18</v>
      </c>
      <c r="W35" s="62" t="s">
        <v>19</v>
      </c>
      <c r="Y35" s="62" t="str">
        <f>Y19</f>
        <v>H1</v>
      </c>
      <c r="Z35" s="62" t="str">
        <f>Z19</f>
        <v>H2</v>
      </c>
      <c r="AE35" s="79" t="s">
        <v>359</v>
      </c>
      <c r="AF35" s="79" t="s">
        <v>360</v>
      </c>
      <c r="AG35" s="55" t="s">
        <v>361</v>
      </c>
    </row>
    <row r="36" spans="2:35" hidden="1">
      <c r="B36" s="64" t="str">
        <f t="shared" ref="B36:B49" si="22">B20</f>
        <v>Micra Active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>
        <f>0</f>
        <v>0</v>
      </c>
      <c r="Q36" s="80">
        <f t="shared" ref="Q36:R49" si="23">IFERROR(Q52/Q4*10^6,0)</f>
        <v>0</v>
      </c>
      <c r="R36" s="81">
        <f t="shared" si="23"/>
        <v>0</v>
      </c>
      <c r="T36" s="76"/>
      <c r="U36" s="76"/>
      <c r="V36" s="76"/>
      <c r="W36" s="76"/>
      <c r="Y36" s="76"/>
      <c r="Z36" s="76"/>
    </row>
    <row r="37" spans="2:35" hidden="1">
      <c r="B37" s="64" t="str">
        <f t="shared" si="22"/>
        <v>Micra MC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>
        <f>0</f>
        <v>0</v>
      </c>
      <c r="Q37" s="80">
        <f t="shared" si="23"/>
        <v>0</v>
      </c>
      <c r="R37" s="81">
        <f t="shared" si="23"/>
        <v>0</v>
      </c>
      <c r="T37" s="76"/>
      <c r="U37" s="76"/>
      <c r="V37" s="76"/>
      <c r="W37" s="76"/>
      <c r="Y37" s="76"/>
      <c r="Z37" s="76"/>
    </row>
    <row r="38" spans="2:35" hidden="1">
      <c r="B38" s="64" t="str">
        <f t="shared" si="22"/>
        <v>Sunny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>
        <f>0</f>
        <v>0</v>
      </c>
      <c r="Q38" s="80">
        <f t="shared" si="23"/>
        <v>0</v>
      </c>
      <c r="R38" s="81">
        <f t="shared" si="23"/>
        <v>0</v>
      </c>
      <c r="T38" s="76"/>
      <c r="U38" s="76"/>
      <c r="V38" s="76"/>
      <c r="W38" s="76"/>
      <c r="Y38" s="76"/>
      <c r="Z38" s="76"/>
    </row>
    <row r="39" spans="2:35" hidden="1">
      <c r="B39" s="64" t="str">
        <f t="shared" si="22"/>
        <v>Kicks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>
        <f>IFERROR(O55/O7*10^6,0)</f>
        <v>0</v>
      </c>
      <c r="P39" s="82"/>
      <c r="Q39" s="80">
        <f t="shared" si="23"/>
        <v>0</v>
      </c>
      <c r="R39" s="65">
        <f t="shared" si="23"/>
        <v>0</v>
      </c>
      <c r="S39" s="73"/>
      <c r="T39" s="65">
        <f t="shared" ref="T39:W40" si="24">IFERROR(T55/T7*10^6,0)</f>
        <v>0</v>
      </c>
      <c r="U39" s="65">
        <f t="shared" si="24"/>
        <v>0</v>
      </c>
      <c r="V39" s="65">
        <f t="shared" si="24"/>
        <v>0</v>
      </c>
      <c r="W39" s="65">
        <f t="shared" si="24"/>
        <v>0</v>
      </c>
      <c r="Y39" s="65">
        <f>IFERROR(Y55/Y7*10^6,0)</f>
        <v>0</v>
      </c>
      <c r="Z39" s="65">
        <f>IFERROR(Z55/Z7*10^6,0)</f>
        <v>0</v>
      </c>
    </row>
    <row r="40" spans="2:35">
      <c r="B40" s="64" t="str">
        <f t="shared" si="22"/>
        <v>Magnite</v>
      </c>
      <c r="C40" s="65">
        <v>513596.3989015015</v>
      </c>
      <c r="D40" s="65">
        <v>501780.23882754706</v>
      </c>
      <c r="E40" s="65">
        <v>524130.14257370244</v>
      </c>
      <c r="F40" s="65">
        <v>524419.43811357219</v>
      </c>
      <c r="G40" s="65">
        <v>495664.71946245356</v>
      </c>
      <c r="H40" s="65">
        <v>576584.36383081938</v>
      </c>
      <c r="I40" s="65">
        <v>565186.44269603479</v>
      </c>
      <c r="J40" s="65">
        <v>569096.93733296939</v>
      </c>
      <c r="K40" s="65">
        <v>572342.96609356895</v>
      </c>
      <c r="L40" s="65">
        <v>573344.48751449178</v>
      </c>
      <c r="M40" s="65">
        <v>573877.71205005131</v>
      </c>
      <c r="N40" s="65">
        <v>570044.81061000074</v>
      </c>
      <c r="O40" s="65">
        <f>IFERROR(O56/O8*10^6,0)</f>
        <v>548891.09688257345</v>
      </c>
      <c r="P40" s="83"/>
      <c r="Q40" s="80">
        <f t="shared" si="23"/>
        <v>513596.39890150155</v>
      </c>
      <c r="R40" s="65">
        <f t="shared" si="23"/>
        <v>551659.30848893209</v>
      </c>
      <c r="T40" s="65">
        <f t="shared" si="24"/>
        <v>513163.1501171253</v>
      </c>
      <c r="U40" s="65">
        <f t="shared" si="24"/>
        <v>530969.96498052706</v>
      </c>
      <c r="V40" s="65">
        <f t="shared" si="24"/>
        <v>568434.4359617522</v>
      </c>
      <c r="W40" s="65">
        <f t="shared" si="24"/>
        <v>572404.58022864512</v>
      </c>
      <c r="Y40" s="65">
        <f>IFERROR(Y56/Y8*10^6,0)</f>
        <v>522002.32989211194</v>
      </c>
      <c r="Z40" s="65">
        <f>IFERROR(Z56/Z8*10^6,0)</f>
        <v>570474.37789196067</v>
      </c>
      <c r="AC40" s="84">
        <v>557704.02794979594</v>
      </c>
      <c r="AD40" s="84">
        <v>556992.82117955352</v>
      </c>
      <c r="AE40" s="71">
        <f>(AC40-AD40)*37000/10^6</f>
        <v>26.314650498969712</v>
      </c>
      <c r="AF40" s="71">
        <f>AE40*-O104</f>
        <v>-1.9901189909124848</v>
      </c>
      <c r="AG40" s="71">
        <f>AE40+AF40</f>
        <v>24.324531508057227</v>
      </c>
      <c r="AI40" s="71"/>
    </row>
    <row r="41" spans="2:35" hidden="1">
      <c r="B41" s="64" t="str">
        <f t="shared" si="22"/>
        <v>Leaf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>
        <f>0</f>
        <v>0</v>
      </c>
      <c r="P41" s="83"/>
      <c r="Q41" s="80">
        <f t="shared" si="23"/>
        <v>0</v>
      </c>
      <c r="R41" s="65">
        <f t="shared" si="23"/>
        <v>0</v>
      </c>
      <c r="T41" s="65"/>
      <c r="U41" s="65"/>
      <c r="V41" s="65"/>
      <c r="W41" s="65"/>
      <c r="Y41" s="65"/>
      <c r="Z41" s="65"/>
    </row>
    <row r="42" spans="2:35">
      <c r="B42" s="64" t="str">
        <f t="shared" si="22"/>
        <v>X-Trail</v>
      </c>
      <c r="C42" s="65">
        <v>0</v>
      </c>
      <c r="D42" s="65">
        <v>0</v>
      </c>
      <c r="E42" s="65">
        <v>3321488.3741165134</v>
      </c>
      <c r="F42" s="65">
        <v>3321488.3741165129</v>
      </c>
      <c r="G42" s="65">
        <v>3321488.3741165134</v>
      </c>
      <c r="H42" s="65">
        <v>0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f>IFERROR(O58/O10*10^6,0)</f>
        <v>3321488.3741165139</v>
      </c>
      <c r="P42" s="83"/>
      <c r="Q42" s="80">
        <f t="shared" si="23"/>
        <v>0</v>
      </c>
      <c r="R42" s="65">
        <f t="shared" si="23"/>
        <v>0</v>
      </c>
      <c r="T42" s="65"/>
      <c r="U42" s="65"/>
      <c r="V42" s="65"/>
      <c r="W42" s="65"/>
      <c r="Y42" s="65">
        <f>IFERROR(Y58/Y10*10^6,0)</f>
        <v>3321488.3741165139</v>
      </c>
      <c r="Z42" s="65">
        <f>IFERROR(Z58/Z10*10^6,0)</f>
        <v>0</v>
      </c>
    </row>
    <row r="43" spans="2:35">
      <c r="B43" s="64" t="str">
        <f t="shared" si="22"/>
        <v>BBG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>
        <f t="shared" ref="O43:O49" si="25">IFERROR(O59/O11*10^6,0)</f>
        <v>0</v>
      </c>
      <c r="P43" s="82"/>
      <c r="Q43" s="80">
        <f t="shared" si="23"/>
        <v>0</v>
      </c>
      <c r="R43" s="65">
        <f t="shared" si="23"/>
        <v>0</v>
      </c>
      <c r="T43" s="65">
        <f t="shared" ref="T43:W49" si="26">IFERROR(T59/T11*10^6,0)</f>
        <v>0</v>
      </c>
      <c r="U43" s="65">
        <f t="shared" si="26"/>
        <v>0</v>
      </c>
      <c r="V43" s="65">
        <f t="shared" si="26"/>
        <v>0</v>
      </c>
      <c r="W43" s="65">
        <f t="shared" si="26"/>
        <v>0</v>
      </c>
      <c r="Y43" s="65">
        <f t="shared" ref="Y43:Z49" si="27">IFERROR(Y59/Y11*10^6,0)</f>
        <v>0</v>
      </c>
      <c r="Z43" s="65">
        <f t="shared" si="27"/>
        <v>0</v>
      </c>
    </row>
    <row r="44" spans="2:35">
      <c r="B44" s="61" t="str">
        <f t="shared" si="22"/>
        <v>NISSAN TOTAL</v>
      </c>
      <c r="C44" s="72">
        <f t="shared" ref="C44:J44" si="28">IFERROR(C60/C12*10^6,0)</f>
        <v>513596.39890150155</v>
      </c>
      <c r="D44" s="72">
        <f t="shared" si="28"/>
        <v>501780.23882754706</v>
      </c>
      <c r="E44" s="72">
        <f t="shared" si="28"/>
        <v>589693.22612548701</v>
      </c>
      <c r="F44" s="72">
        <f t="shared" si="28"/>
        <v>579263.92705480638</v>
      </c>
      <c r="G44" s="72">
        <f t="shared" si="28"/>
        <v>540165.87937826558</v>
      </c>
      <c r="H44" s="72">
        <f t="shared" si="28"/>
        <v>576584.36383081938</v>
      </c>
      <c r="I44" s="72">
        <f t="shared" si="28"/>
        <v>565186.44269603479</v>
      </c>
      <c r="J44" s="72">
        <f t="shared" si="28"/>
        <v>569096.93733296939</v>
      </c>
      <c r="K44" s="72">
        <f>IFERROR(K60/K12*10^6,0)</f>
        <v>572342.96609356895</v>
      </c>
      <c r="L44" s="72">
        <f>IFERROR(L60/L12*10^6,0)</f>
        <v>573344.48751449178</v>
      </c>
      <c r="M44" s="72">
        <f>IFERROR(M60/M12*10^6,0)</f>
        <v>573877.7120500512</v>
      </c>
      <c r="N44" s="72">
        <f>IFERROR(N60/N12*10^6,0)</f>
        <v>570044.81061000074</v>
      </c>
      <c r="O44" s="72">
        <f>IFERROR(O60/O12*10^6,0)</f>
        <v>561436.78591983113</v>
      </c>
      <c r="P44" s="82"/>
      <c r="Q44" s="72">
        <f t="shared" si="23"/>
        <v>513596.39890150155</v>
      </c>
      <c r="R44" s="72">
        <f t="shared" si="23"/>
        <v>565170.6697846764</v>
      </c>
      <c r="T44" s="72">
        <f t="shared" si="26"/>
        <v>535750.21626189246</v>
      </c>
      <c r="U44" s="72">
        <f t="shared" si="26"/>
        <v>564982.24244832748</v>
      </c>
      <c r="V44" s="72">
        <f t="shared" si="26"/>
        <v>568434.4359617522</v>
      </c>
      <c r="W44" s="72">
        <f t="shared" si="26"/>
        <v>572404.58022864512</v>
      </c>
      <c r="Y44" s="72">
        <f t="shared" si="27"/>
        <v>550291.39662841347</v>
      </c>
      <c r="Z44" s="72">
        <f t="shared" si="27"/>
        <v>570474.37789196067</v>
      </c>
    </row>
    <row r="45" spans="2:35" hidden="1">
      <c r="B45" s="64" t="str">
        <f t="shared" si="22"/>
        <v>Go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>
        <f t="shared" si="25"/>
        <v>0</v>
      </c>
      <c r="P45" s="82"/>
      <c r="Q45" s="67">
        <f t="shared" si="23"/>
        <v>0</v>
      </c>
      <c r="R45" s="65">
        <f t="shared" si="23"/>
        <v>0</v>
      </c>
      <c r="S45" s="73"/>
      <c r="T45" s="65">
        <f t="shared" si="26"/>
        <v>0</v>
      </c>
      <c r="U45" s="65">
        <f t="shared" si="26"/>
        <v>0</v>
      </c>
      <c r="V45" s="65">
        <f t="shared" si="26"/>
        <v>0</v>
      </c>
      <c r="W45" s="65">
        <f t="shared" si="26"/>
        <v>0</v>
      </c>
      <c r="Y45" s="65">
        <f t="shared" si="27"/>
        <v>0</v>
      </c>
      <c r="Z45" s="65">
        <f t="shared" si="27"/>
        <v>0</v>
      </c>
    </row>
    <row r="46" spans="2:35" hidden="1">
      <c r="B46" s="64" t="str">
        <f t="shared" si="22"/>
        <v>Go+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>
        <f t="shared" si="25"/>
        <v>0</v>
      </c>
      <c r="P46" s="82"/>
      <c r="Q46" s="67">
        <f t="shared" si="23"/>
        <v>0</v>
      </c>
      <c r="R46" s="65">
        <f t="shared" si="23"/>
        <v>0</v>
      </c>
      <c r="S46" s="73"/>
      <c r="T46" s="65">
        <f t="shared" si="26"/>
        <v>0</v>
      </c>
      <c r="U46" s="65">
        <f t="shared" si="26"/>
        <v>0</v>
      </c>
      <c r="V46" s="65">
        <f t="shared" si="26"/>
        <v>0</v>
      </c>
      <c r="W46" s="65">
        <f t="shared" si="26"/>
        <v>0</v>
      </c>
      <c r="Y46" s="65">
        <f t="shared" si="27"/>
        <v>0</v>
      </c>
      <c r="Z46" s="65">
        <f t="shared" si="27"/>
        <v>0</v>
      </c>
    </row>
    <row r="47" spans="2:35" hidden="1">
      <c r="B47" s="64" t="str">
        <f t="shared" si="22"/>
        <v>redi-Go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>
        <f t="shared" si="25"/>
        <v>0</v>
      </c>
      <c r="P47" s="82"/>
      <c r="Q47" s="67">
        <f t="shared" si="23"/>
        <v>0</v>
      </c>
      <c r="R47" s="65">
        <f t="shared" si="23"/>
        <v>0</v>
      </c>
      <c r="S47" s="73"/>
      <c r="T47" s="65">
        <f t="shared" si="26"/>
        <v>0</v>
      </c>
      <c r="U47" s="65">
        <f t="shared" si="26"/>
        <v>0</v>
      </c>
      <c r="V47" s="65">
        <f t="shared" si="26"/>
        <v>0</v>
      </c>
      <c r="W47" s="65">
        <f t="shared" si="26"/>
        <v>0</v>
      </c>
      <c r="Y47" s="65">
        <f t="shared" si="27"/>
        <v>0</v>
      </c>
      <c r="Z47" s="65">
        <f t="shared" si="27"/>
        <v>0</v>
      </c>
    </row>
    <row r="48" spans="2:35" hidden="1">
      <c r="B48" s="61" t="str">
        <f t="shared" si="22"/>
        <v>DATSUN TOTAL</v>
      </c>
      <c r="C48" s="72">
        <f t="shared" ref="C48:N49" si="29">IFERROR(C64/C16*10^6,0)</f>
        <v>0</v>
      </c>
      <c r="D48" s="72">
        <f t="shared" si="29"/>
        <v>0</v>
      </c>
      <c r="E48" s="72">
        <f t="shared" si="29"/>
        <v>0</v>
      </c>
      <c r="F48" s="72">
        <f t="shared" si="29"/>
        <v>0</v>
      </c>
      <c r="G48" s="72">
        <f t="shared" si="29"/>
        <v>0</v>
      </c>
      <c r="H48" s="72">
        <f t="shared" si="29"/>
        <v>0</v>
      </c>
      <c r="I48" s="72">
        <f t="shared" si="29"/>
        <v>0</v>
      </c>
      <c r="J48" s="72">
        <f t="shared" si="29"/>
        <v>0</v>
      </c>
      <c r="K48" s="72">
        <f t="shared" si="29"/>
        <v>0</v>
      </c>
      <c r="L48" s="72">
        <f t="shared" si="29"/>
        <v>0</v>
      </c>
      <c r="M48" s="72">
        <f t="shared" si="29"/>
        <v>0</v>
      </c>
      <c r="N48" s="72">
        <f t="shared" si="29"/>
        <v>0</v>
      </c>
      <c r="O48" s="72">
        <f t="shared" si="25"/>
        <v>0</v>
      </c>
      <c r="P48" s="82"/>
      <c r="Q48" s="72">
        <f t="shared" si="23"/>
        <v>0</v>
      </c>
      <c r="R48" s="72">
        <f t="shared" si="23"/>
        <v>0</v>
      </c>
      <c r="T48" s="72">
        <f t="shared" si="26"/>
        <v>0</v>
      </c>
      <c r="U48" s="72">
        <f t="shared" si="26"/>
        <v>0</v>
      </c>
      <c r="V48" s="72">
        <f t="shared" si="26"/>
        <v>0</v>
      </c>
      <c r="W48" s="72">
        <f t="shared" si="26"/>
        <v>0</v>
      </c>
      <c r="Y48" s="72">
        <f t="shared" si="27"/>
        <v>0</v>
      </c>
      <c r="Z48" s="72">
        <f t="shared" si="27"/>
        <v>0</v>
      </c>
    </row>
    <row r="49" spans="2:38" hidden="1">
      <c r="B49" s="61" t="str">
        <f t="shared" si="22"/>
        <v>NISSAN + DATSUN</v>
      </c>
      <c r="C49" s="72">
        <f t="shared" si="29"/>
        <v>513596.39890150155</v>
      </c>
      <c r="D49" s="72">
        <f t="shared" si="29"/>
        <v>501780.23882754706</v>
      </c>
      <c r="E49" s="72">
        <f t="shared" si="29"/>
        <v>589693.22612548701</v>
      </c>
      <c r="F49" s="72">
        <f t="shared" si="29"/>
        <v>579263.92705480638</v>
      </c>
      <c r="G49" s="72">
        <f t="shared" si="29"/>
        <v>540165.87937826558</v>
      </c>
      <c r="H49" s="72">
        <f t="shared" si="29"/>
        <v>576584.36383081938</v>
      </c>
      <c r="I49" s="72">
        <f t="shared" si="29"/>
        <v>565186.44269603479</v>
      </c>
      <c r="J49" s="72">
        <f t="shared" si="29"/>
        <v>569096.93733296939</v>
      </c>
      <c r="K49" s="72">
        <f t="shared" si="29"/>
        <v>572342.96609356895</v>
      </c>
      <c r="L49" s="72">
        <f t="shared" si="29"/>
        <v>573344.48751449178</v>
      </c>
      <c r="M49" s="72">
        <f t="shared" si="29"/>
        <v>573877.7120500512</v>
      </c>
      <c r="N49" s="72">
        <f t="shared" si="29"/>
        <v>570044.81061000074</v>
      </c>
      <c r="O49" s="72">
        <f t="shared" si="25"/>
        <v>561436.78591983113</v>
      </c>
      <c r="P49" s="82"/>
      <c r="Q49" s="72">
        <f t="shared" si="23"/>
        <v>513596.39890150155</v>
      </c>
      <c r="R49" s="72">
        <f t="shared" si="23"/>
        <v>565170.6697846764</v>
      </c>
      <c r="T49" s="72">
        <f t="shared" si="26"/>
        <v>535750.21626189246</v>
      </c>
      <c r="U49" s="72">
        <f t="shared" si="26"/>
        <v>564982.24244832748</v>
      </c>
      <c r="V49" s="72">
        <f t="shared" si="26"/>
        <v>568434.4359617522</v>
      </c>
      <c r="W49" s="72">
        <f t="shared" si="26"/>
        <v>572404.58022864512</v>
      </c>
      <c r="Y49" s="72">
        <f t="shared" si="27"/>
        <v>550291.39662841347</v>
      </c>
      <c r="Z49" s="72">
        <f t="shared" si="27"/>
        <v>570474.37789196067</v>
      </c>
    </row>
    <row r="50" spans="2:38">
      <c r="T50" s="56">
        <v>6454.7186055232805</v>
      </c>
      <c r="U50" s="56">
        <v>6806.9060570174497</v>
      </c>
      <c r="V50" s="56">
        <v>6848.49808446719</v>
      </c>
      <c r="W50" s="56">
        <v>6896.330382594716</v>
      </c>
    </row>
    <row r="51" spans="2:38">
      <c r="B51" s="61" t="s">
        <v>362</v>
      </c>
      <c r="C51" s="59">
        <f>C35</f>
        <v>45383</v>
      </c>
      <c r="D51" s="59">
        <f t="shared" ref="D51:N51" si="30">C51+31</f>
        <v>45414</v>
      </c>
      <c r="E51" s="59">
        <f t="shared" si="30"/>
        <v>45445</v>
      </c>
      <c r="F51" s="59">
        <f t="shared" si="30"/>
        <v>45476</v>
      </c>
      <c r="G51" s="59">
        <f>F51+31</f>
        <v>45507</v>
      </c>
      <c r="H51" s="59">
        <f>G51+31</f>
        <v>45538</v>
      </c>
      <c r="I51" s="59">
        <f t="shared" si="30"/>
        <v>45569</v>
      </c>
      <c r="J51" s="59">
        <f t="shared" si="30"/>
        <v>45600</v>
      </c>
      <c r="K51" s="59">
        <f t="shared" si="30"/>
        <v>45631</v>
      </c>
      <c r="L51" s="59">
        <f t="shared" si="30"/>
        <v>45662</v>
      </c>
      <c r="M51" s="59">
        <f t="shared" si="30"/>
        <v>45693</v>
      </c>
      <c r="N51" s="59">
        <f t="shared" si="30"/>
        <v>45724</v>
      </c>
      <c r="O51" s="62" t="s">
        <v>338</v>
      </c>
      <c r="Q51" s="62" t="str">
        <f>Q35</f>
        <v>YTD</v>
      </c>
      <c r="R51" s="62" t="str">
        <f>R35</f>
        <v>RoY</v>
      </c>
      <c r="T51" s="62" t="s">
        <v>16</v>
      </c>
      <c r="U51" s="62" t="s">
        <v>17</v>
      </c>
      <c r="V51" s="62" t="s">
        <v>18</v>
      </c>
      <c r="W51" s="62" t="s">
        <v>19</v>
      </c>
      <c r="Y51" s="62" t="str">
        <f>Y35</f>
        <v>H1</v>
      </c>
      <c r="Z51" s="62" t="str">
        <f>Z35</f>
        <v>H2</v>
      </c>
    </row>
    <row r="52" spans="2:38" hidden="1">
      <c r="B52" s="64" t="str">
        <f t="shared" ref="B52:B65" si="31">B36</f>
        <v>Micra Active</v>
      </c>
      <c r="C52" s="65">
        <f>C36*C4/10^6</f>
        <v>0</v>
      </c>
      <c r="D52" s="65">
        <f t="shared" ref="D52:N52" si="32">D36*D4/10^6</f>
        <v>0</v>
      </c>
      <c r="E52" s="65">
        <f t="shared" si="32"/>
        <v>0</v>
      </c>
      <c r="F52" s="65">
        <f t="shared" si="32"/>
        <v>0</v>
      </c>
      <c r="G52" s="65">
        <f t="shared" si="32"/>
        <v>0</v>
      </c>
      <c r="H52" s="65">
        <f t="shared" si="32"/>
        <v>0</v>
      </c>
      <c r="I52" s="65">
        <f t="shared" si="32"/>
        <v>0</v>
      </c>
      <c r="J52" s="65">
        <f t="shared" si="32"/>
        <v>0</v>
      </c>
      <c r="K52" s="65">
        <f t="shared" si="32"/>
        <v>0</v>
      </c>
      <c r="L52" s="65">
        <f t="shared" si="32"/>
        <v>0</v>
      </c>
      <c r="M52" s="65">
        <f t="shared" si="32"/>
        <v>0</v>
      </c>
      <c r="N52" s="65">
        <f t="shared" si="32"/>
        <v>0</v>
      </c>
      <c r="O52" s="65">
        <f t="shared" ref="O52:O59" si="33">SUM(C52:N52)</f>
        <v>0</v>
      </c>
      <c r="Q52" s="67">
        <f>SUM(C52:INDEX(C52:O52,,MATCH($Q$2,$C$3:$N$3,0)))</f>
        <v>0</v>
      </c>
      <c r="R52" s="65">
        <f t="shared" ref="R52:R59" si="34">O52-Q52</f>
        <v>0</v>
      </c>
      <c r="T52" s="65">
        <f t="shared" ref="T52:T59" si="35">SUM(C52:E52)</f>
        <v>0</v>
      </c>
      <c r="U52" s="65">
        <f t="shared" ref="U52:U59" si="36">SUM(F52:H52)</f>
        <v>0</v>
      </c>
      <c r="V52" s="65">
        <f t="shared" ref="V52:V59" si="37">SUM(I52:K52)</f>
        <v>0</v>
      </c>
      <c r="W52" s="65">
        <f t="shared" ref="W52:W59" si="38">SUM(L52:N52)</f>
        <v>0</v>
      </c>
      <c r="Y52" s="76"/>
      <c r="Z52" s="76"/>
    </row>
    <row r="53" spans="2:38" hidden="1">
      <c r="B53" s="64" t="str">
        <f t="shared" si="31"/>
        <v>Micra MC</v>
      </c>
      <c r="C53" s="65">
        <f t="shared" ref="C53:N59" si="39">C37*C5/10^6</f>
        <v>0</v>
      </c>
      <c r="D53" s="65">
        <f t="shared" si="39"/>
        <v>0</v>
      </c>
      <c r="E53" s="65">
        <f t="shared" si="39"/>
        <v>0</v>
      </c>
      <c r="F53" s="65">
        <f t="shared" si="39"/>
        <v>0</v>
      </c>
      <c r="G53" s="65">
        <f t="shared" si="39"/>
        <v>0</v>
      </c>
      <c r="H53" s="65">
        <f t="shared" si="39"/>
        <v>0</v>
      </c>
      <c r="I53" s="65">
        <f t="shared" si="39"/>
        <v>0</v>
      </c>
      <c r="J53" s="65">
        <f t="shared" si="39"/>
        <v>0</v>
      </c>
      <c r="K53" s="65">
        <f t="shared" si="39"/>
        <v>0</v>
      </c>
      <c r="L53" s="65">
        <f t="shared" si="39"/>
        <v>0</v>
      </c>
      <c r="M53" s="65">
        <f t="shared" si="39"/>
        <v>0</v>
      </c>
      <c r="N53" s="65">
        <f t="shared" si="39"/>
        <v>0</v>
      </c>
      <c r="O53" s="65">
        <f t="shared" si="33"/>
        <v>0</v>
      </c>
      <c r="Q53" s="67">
        <f>SUM(C53:INDEX(C53:O53,,MATCH($Q$2,$C$3:$N$3,0)))</f>
        <v>0</v>
      </c>
      <c r="R53" s="65">
        <f t="shared" si="34"/>
        <v>0</v>
      </c>
      <c r="T53" s="65">
        <f t="shared" si="35"/>
        <v>0</v>
      </c>
      <c r="U53" s="65">
        <f t="shared" si="36"/>
        <v>0</v>
      </c>
      <c r="V53" s="65">
        <f t="shared" si="37"/>
        <v>0</v>
      </c>
      <c r="W53" s="65">
        <f t="shared" si="38"/>
        <v>0</v>
      </c>
      <c r="Y53" s="76"/>
      <c r="Z53" s="76"/>
    </row>
    <row r="54" spans="2:38" hidden="1">
      <c r="B54" s="64" t="str">
        <f t="shared" si="31"/>
        <v>Sunny</v>
      </c>
      <c r="C54" s="65">
        <f t="shared" si="39"/>
        <v>0</v>
      </c>
      <c r="D54" s="65">
        <f t="shared" si="39"/>
        <v>0</v>
      </c>
      <c r="E54" s="65">
        <f t="shared" si="39"/>
        <v>0</v>
      </c>
      <c r="F54" s="65">
        <f t="shared" si="39"/>
        <v>0</v>
      </c>
      <c r="G54" s="65">
        <f t="shared" si="39"/>
        <v>0</v>
      </c>
      <c r="H54" s="65">
        <f t="shared" si="39"/>
        <v>0</v>
      </c>
      <c r="I54" s="65">
        <f t="shared" si="39"/>
        <v>0</v>
      </c>
      <c r="J54" s="65">
        <f t="shared" si="39"/>
        <v>0</v>
      </c>
      <c r="K54" s="65">
        <f t="shared" si="39"/>
        <v>0</v>
      </c>
      <c r="L54" s="65">
        <f t="shared" si="39"/>
        <v>0</v>
      </c>
      <c r="M54" s="65">
        <f t="shared" si="39"/>
        <v>0</v>
      </c>
      <c r="N54" s="65">
        <f t="shared" si="39"/>
        <v>0</v>
      </c>
      <c r="O54" s="65">
        <f t="shared" si="33"/>
        <v>0</v>
      </c>
      <c r="Q54" s="67">
        <f>SUM(C54:INDEX(C54:O54,,MATCH($Q$2,$C$3:$N$3,0)))</f>
        <v>0</v>
      </c>
      <c r="R54" s="65">
        <f t="shared" si="34"/>
        <v>0</v>
      </c>
      <c r="T54" s="65">
        <f t="shared" si="35"/>
        <v>0</v>
      </c>
      <c r="U54" s="65">
        <f t="shared" si="36"/>
        <v>0</v>
      </c>
      <c r="V54" s="65">
        <f t="shared" si="37"/>
        <v>0</v>
      </c>
      <c r="W54" s="65">
        <f t="shared" si="38"/>
        <v>0</v>
      </c>
      <c r="Y54" s="76"/>
      <c r="Z54" s="76"/>
    </row>
    <row r="55" spans="2:38" hidden="1">
      <c r="B55" s="64" t="str">
        <f t="shared" si="31"/>
        <v>Kicks</v>
      </c>
      <c r="C55" s="65">
        <f t="shared" si="39"/>
        <v>0</v>
      </c>
      <c r="D55" s="65">
        <f t="shared" si="39"/>
        <v>0</v>
      </c>
      <c r="E55" s="65">
        <f t="shared" si="39"/>
        <v>0</v>
      </c>
      <c r="F55" s="65">
        <f t="shared" si="39"/>
        <v>0</v>
      </c>
      <c r="G55" s="65">
        <f t="shared" si="39"/>
        <v>0</v>
      </c>
      <c r="H55" s="65">
        <f t="shared" si="39"/>
        <v>0</v>
      </c>
      <c r="I55" s="65">
        <f t="shared" si="39"/>
        <v>0</v>
      </c>
      <c r="J55" s="65">
        <f t="shared" si="39"/>
        <v>0</v>
      </c>
      <c r="K55" s="65">
        <f t="shared" si="39"/>
        <v>0</v>
      </c>
      <c r="L55" s="65">
        <f t="shared" si="39"/>
        <v>0</v>
      </c>
      <c r="M55" s="65">
        <f t="shared" si="39"/>
        <v>0</v>
      </c>
      <c r="N55" s="65">
        <f t="shared" si="39"/>
        <v>0</v>
      </c>
      <c r="O55" s="65">
        <f t="shared" si="33"/>
        <v>0</v>
      </c>
      <c r="Q55" s="67">
        <f>SUM(C55:INDEX(C55:O55,,MATCH($Q$2,$C$3:$N$3,0)))</f>
        <v>0</v>
      </c>
      <c r="R55" s="65">
        <f>O55-Q55</f>
        <v>0</v>
      </c>
      <c r="T55" s="65">
        <f t="shared" si="35"/>
        <v>0</v>
      </c>
      <c r="U55" s="65">
        <f t="shared" si="36"/>
        <v>0</v>
      </c>
      <c r="V55" s="65">
        <f t="shared" si="37"/>
        <v>0</v>
      </c>
      <c r="W55" s="65">
        <f t="shared" si="38"/>
        <v>0</v>
      </c>
      <c r="Y55" s="65">
        <f>SUM(C55:H55)</f>
        <v>0</v>
      </c>
      <c r="Z55" s="65">
        <f>SUM(I55:N55)</f>
        <v>0</v>
      </c>
    </row>
    <row r="56" spans="2:38">
      <c r="B56" s="64" t="str">
        <f t="shared" si="31"/>
        <v>Magnite</v>
      </c>
      <c r="C56" s="65">
        <f t="shared" si="39"/>
        <v>1232.6313573636037</v>
      </c>
      <c r="D56" s="65">
        <f t="shared" si="39"/>
        <v>1254.4505970688676</v>
      </c>
      <c r="E56" s="65">
        <f t="shared" si="39"/>
        <v>1310.325356434256</v>
      </c>
      <c r="F56" s="65">
        <f t="shared" si="39"/>
        <v>1311.0485952839306</v>
      </c>
      <c r="G56" s="65">
        <f t="shared" si="39"/>
        <v>1239.1617986561339</v>
      </c>
      <c r="H56" s="65">
        <f t="shared" si="39"/>
        <v>1322.6845306278997</v>
      </c>
      <c r="I56" s="65">
        <f t="shared" si="39"/>
        <v>1978.1525494361217</v>
      </c>
      <c r="J56" s="65">
        <f t="shared" si="39"/>
        <v>1707.2908119989083</v>
      </c>
      <c r="K56" s="65">
        <f t="shared" si="39"/>
        <v>1373.6231186245654</v>
      </c>
      <c r="L56" s="65">
        <f t="shared" si="39"/>
        <v>1892.0368087978229</v>
      </c>
      <c r="M56" s="65">
        <f t="shared" si="39"/>
        <v>1692.9392505476512</v>
      </c>
      <c r="N56" s="65">
        <f t="shared" si="39"/>
        <v>1799.0614222851625</v>
      </c>
      <c r="O56" s="65">
        <f t="shared" si="33"/>
        <v>18113.406197124925</v>
      </c>
      <c r="Q56" s="67">
        <f>SUM(C56:INDEX(C56:O56,,MATCH($Q$2,$C$3:$N$3,0)))</f>
        <v>1232.6313573636037</v>
      </c>
      <c r="R56" s="65">
        <f t="shared" si="34"/>
        <v>16880.774839761321</v>
      </c>
      <c r="T56" s="85">
        <f t="shared" si="35"/>
        <v>3797.4073108667271</v>
      </c>
      <c r="U56" s="85">
        <f t="shared" si="36"/>
        <v>3872.8949245679642</v>
      </c>
      <c r="V56" s="85">
        <f t="shared" si="37"/>
        <v>5059.0664800595951</v>
      </c>
      <c r="W56" s="85">
        <f t="shared" si="38"/>
        <v>5384.0374816306366</v>
      </c>
      <c r="Y56" s="65">
        <f>SUM(C56:H56)</f>
        <v>7670.3022354346922</v>
      </c>
      <c r="Z56" s="65">
        <f>SUM(I56:N56)</f>
        <v>10443.103961690231</v>
      </c>
      <c r="AA56" s="86"/>
      <c r="AB56" s="84">
        <v>4201.4121648632909</v>
      </c>
      <c r="AC56" s="84">
        <v>4790.8500792895647</v>
      </c>
      <c r="AD56" s="84">
        <v>5372.2272217673826</v>
      </c>
      <c r="AE56" s="84">
        <v>6270.5595682222165</v>
      </c>
      <c r="AF56" s="87">
        <v>8992.2622441528547</v>
      </c>
      <c r="AG56" s="87">
        <v>11642.786789989601</v>
      </c>
      <c r="AI56" s="84">
        <f>SUM(AF56:AG56)*0.4969%</f>
        <v>102.53555865065387</v>
      </c>
      <c r="AK56" s="60">
        <f>Y56/R56</f>
        <v>0.45438093382822131</v>
      </c>
      <c r="AL56" s="88">
        <f>100%-AK56</f>
        <v>0.54561906617177869</v>
      </c>
    </row>
    <row r="57" spans="2:38">
      <c r="B57" s="64" t="str">
        <f t="shared" si="31"/>
        <v>Leaf</v>
      </c>
      <c r="C57" s="65">
        <f t="shared" si="39"/>
        <v>0</v>
      </c>
      <c r="D57" s="65">
        <f t="shared" si="39"/>
        <v>0</v>
      </c>
      <c r="E57" s="65">
        <f t="shared" si="39"/>
        <v>0</v>
      </c>
      <c r="F57" s="65">
        <f t="shared" si="39"/>
        <v>0</v>
      </c>
      <c r="G57" s="65">
        <f t="shared" si="39"/>
        <v>0</v>
      </c>
      <c r="H57" s="65">
        <f t="shared" si="39"/>
        <v>0</v>
      </c>
      <c r="I57" s="65">
        <f t="shared" si="39"/>
        <v>0</v>
      </c>
      <c r="J57" s="65">
        <f t="shared" si="39"/>
        <v>0</v>
      </c>
      <c r="K57" s="65">
        <f t="shared" si="39"/>
        <v>0</v>
      </c>
      <c r="L57" s="65">
        <f t="shared" si="39"/>
        <v>0</v>
      </c>
      <c r="M57" s="65">
        <f t="shared" si="39"/>
        <v>0</v>
      </c>
      <c r="N57" s="65">
        <f t="shared" si="39"/>
        <v>0</v>
      </c>
      <c r="O57" s="65">
        <f t="shared" si="33"/>
        <v>0</v>
      </c>
      <c r="Q57" s="67">
        <f>SUM(C57:INDEX(C57:O57,,MATCH($Q$2,$C$3:$N$3,0)))</f>
        <v>0</v>
      </c>
      <c r="R57" s="65">
        <f t="shared" si="34"/>
        <v>0</v>
      </c>
      <c r="T57" s="65">
        <f t="shared" si="35"/>
        <v>0</v>
      </c>
      <c r="U57" s="65">
        <f t="shared" si="36"/>
        <v>0</v>
      </c>
      <c r="V57" s="65">
        <f t="shared" si="37"/>
        <v>0</v>
      </c>
      <c r="W57" s="65">
        <f t="shared" si="38"/>
        <v>0</v>
      </c>
      <c r="Y57" s="65"/>
      <c r="Z57" s="65"/>
      <c r="AB57" s="71">
        <f>T56-AB56</f>
        <v>-404.00485399656372</v>
      </c>
      <c r="AC57" s="71">
        <f t="shared" ref="AC57:AE57" si="40">U56-AC56</f>
        <v>-917.95515472160059</v>
      </c>
      <c r="AD57" s="71">
        <f t="shared" si="40"/>
        <v>-313.16074170778757</v>
      </c>
      <c r="AE57" s="71">
        <f t="shared" si="40"/>
        <v>-886.52208659157986</v>
      </c>
      <c r="AF57" s="73">
        <f>Y56-AF56</f>
        <v>-1321.9600087181625</v>
      </c>
      <c r="AG57" s="73">
        <f>Z56-AG56</f>
        <v>-1199.6828282993702</v>
      </c>
      <c r="AK57" s="77">
        <f>0.2%*AK56</f>
        <v>9.0876186765644269E-4</v>
      </c>
      <c r="AL57" s="89">
        <f>AK57/AL56</f>
        <v>1.6655610553212134E-3</v>
      </c>
    </row>
    <row r="58" spans="2:38">
      <c r="B58" s="64" t="str">
        <f t="shared" si="31"/>
        <v>X-Trail</v>
      </c>
      <c r="C58" s="65">
        <f t="shared" si="39"/>
        <v>0</v>
      </c>
      <c r="D58" s="65">
        <f t="shared" si="39"/>
        <v>0</v>
      </c>
      <c r="E58" s="65">
        <f t="shared" si="39"/>
        <v>199.28930244699083</v>
      </c>
      <c r="F58" s="65">
        <f t="shared" si="39"/>
        <v>166.07441870582565</v>
      </c>
      <c r="G58" s="65">
        <f t="shared" si="39"/>
        <v>132.85953496466055</v>
      </c>
      <c r="H58" s="65">
        <f t="shared" si="39"/>
        <v>0</v>
      </c>
      <c r="I58" s="65">
        <f t="shared" si="39"/>
        <v>0</v>
      </c>
      <c r="J58" s="65">
        <f t="shared" si="39"/>
        <v>0</v>
      </c>
      <c r="K58" s="65">
        <f t="shared" si="39"/>
        <v>0</v>
      </c>
      <c r="L58" s="65">
        <f t="shared" si="39"/>
        <v>0</v>
      </c>
      <c r="M58" s="65">
        <f t="shared" si="39"/>
        <v>0</v>
      </c>
      <c r="N58" s="65">
        <f t="shared" si="39"/>
        <v>0</v>
      </c>
      <c r="O58" s="65">
        <f t="shared" si="33"/>
        <v>498.22325611747704</v>
      </c>
      <c r="P58" s="71"/>
      <c r="Q58" s="67">
        <f>SUM(C58:INDEX(C58:O58,,MATCH($Q$2,$C$3:$N$3,0)))</f>
        <v>0</v>
      </c>
      <c r="R58" s="65">
        <f t="shared" si="34"/>
        <v>498.22325611747704</v>
      </c>
      <c r="T58" s="65">
        <f t="shared" si="35"/>
        <v>199.28930244699083</v>
      </c>
      <c r="U58" s="65">
        <f t="shared" si="36"/>
        <v>298.93395367048618</v>
      </c>
      <c r="V58" s="65">
        <f t="shared" si="37"/>
        <v>0</v>
      </c>
      <c r="W58" s="65">
        <f t="shared" si="38"/>
        <v>0</v>
      </c>
      <c r="Y58" s="65">
        <f>SUM(C58:H58)</f>
        <v>498.22325611747704</v>
      </c>
      <c r="Z58" s="65">
        <f>SUM(I58:N58)</f>
        <v>0</v>
      </c>
    </row>
    <row r="59" spans="2:38">
      <c r="B59" s="64" t="str">
        <f t="shared" si="31"/>
        <v>BBG</v>
      </c>
      <c r="C59" s="65">
        <f t="shared" si="39"/>
        <v>0</v>
      </c>
      <c r="D59" s="65">
        <f t="shared" si="39"/>
        <v>0</v>
      </c>
      <c r="E59" s="65">
        <f t="shared" si="39"/>
        <v>0</v>
      </c>
      <c r="F59" s="65">
        <f t="shared" si="39"/>
        <v>0</v>
      </c>
      <c r="G59" s="65">
        <f t="shared" si="39"/>
        <v>0</v>
      </c>
      <c r="H59" s="65">
        <f t="shared" si="39"/>
        <v>0</v>
      </c>
      <c r="I59" s="65">
        <f t="shared" si="39"/>
        <v>0</v>
      </c>
      <c r="J59" s="65">
        <f t="shared" si="39"/>
        <v>0</v>
      </c>
      <c r="K59" s="65">
        <f t="shared" si="39"/>
        <v>0</v>
      </c>
      <c r="L59" s="65">
        <f t="shared" si="39"/>
        <v>0</v>
      </c>
      <c r="M59" s="65">
        <f t="shared" si="39"/>
        <v>0</v>
      </c>
      <c r="N59" s="65">
        <f t="shared" si="39"/>
        <v>0</v>
      </c>
      <c r="O59" s="65">
        <f t="shared" si="33"/>
        <v>0</v>
      </c>
      <c r="Q59" s="67">
        <f>SUM(C59:INDEX(C59:O59,,MATCH($Q$2,$C$3:$N$3,0)))</f>
        <v>0</v>
      </c>
      <c r="R59" s="65">
        <f t="shared" si="34"/>
        <v>0</v>
      </c>
      <c r="T59" s="65">
        <f t="shared" si="35"/>
        <v>0</v>
      </c>
      <c r="U59" s="65">
        <f t="shared" si="36"/>
        <v>0</v>
      </c>
      <c r="V59" s="65">
        <f t="shared" si="37"/>
        <v>0</v>
      </c>
      <c r="W59" s="65">
        <f t="shared" si="38"/>
        <v>0</v>
      </c>
      <c r="Y59" s="65">
        <f>SUM(C59:H59)</f>
        <v>0</v>
      </c>
      <c r="Z59" s="65">
        <f>SUM(I59:N59)</f>
        <v>0</v>
      </c>
    </row>
    <row r="60" spans="2:38">
      <c r="B60" s="61" t="str">
        <f t="shared" si="31"/>
        <v>NISSAN TOTAL</v>
      </c>
      <c r="C60" s="72">
        <f>SUM(C52:C59)</f>
        <v>1232.6313573636037</v>
      </c>
      <c r="D60" s="72">
        <f t="shared" ref="D60:O60" si="41">SUM(D52:D59)</f>
        <v>1254.4505970688676</v>
      </c>
      <c r="E60" s="72">
        <f t="shared" si="41"/>
        <v>1509.6146588812469</v>
      </c>
      <c r="F60" s="72">
        <f t="shared" si="41"/>
        <v>1477.1230139897561</v>
      </c>
      <c r="G60" s="72">
        <f>SUM(G52:G59)</f>
        <v>1372.0213336207944</v>
      </c>
      <c r="H60" s="72">
        <f>SUM(H52:H59)</f>
        <v>1322.6845306278997</v>
      </c>
      <c r="I60" s="72">
        <f t="shared" si="41"/>
        <v>1978.1525494361217</v>
      </c>
      <c r="J60" s="72">
        <f t="shared" si="41"/>
        <v>1707.2908119989083</v>
      </c>
      <c r="K60" s="72">
        <f t="shared" si="41"/>
        <v>1373.6231186245654</v>
      </c>
      <c r="L60" s="72">
        <f t="shared" si="41"/>
        <v>1892.0368087978229</v>
      </c>
      <c r="M60" s="72">
        <f t="shared" si="41"/>
        <v>1692.9392505476512</v>
      </c>
      <c r="N60" s="72">
        <f t="shared" si="41"/>
        <v>1799.0614222851625</v>
      </c>
      <c r="O60" s="72">
        <f t="shared" si="41"/>
        <v>18611.629453242404</v>
      </c>
      <c r="P60" s="71"/>
      <c r="Q60" s="72">
        <f>SUM(Q52:Q59)</f>
        <v>1232.6313573636037</v>
      </c>
      <c r="R60" s="72">
        <f>SUM(R52:R59)</f>
        <v>17378.9980958788</v>
      </c>
      <c r="T60" s="72">
        <f>SUM(T52:T59)</f>
        <v>3996.696613313718</v>
      </c>
      <c r="U60" s="72">
        <f>SUM(U52:U59)</f>
        <v>4171.8288782384507</v>
      </c>
      <c r="V60" s="72">
        <f>SUM(V52:V59)</f>
        <v>5059.0664800595951</v>
      </c>
      <c r="W60" s="72">
        <f>SUM(W52:W59)</f>
        <v>5384.0374816306366</v>
      </c>
      <c r="Y60" s="72">
        <f>SUM(Y55:Y59)</f>
        <v>8168.5254915521691</v>
      </c>
      <c r="Z60" s="72">
        <f>SUM(Z55:Z59)</f>
        <v>10443.103961690231</v>
      </c>
      <c r="AA60" s="86"/>
    </row>
    <row r="61" spans="2:38" hidden="1">
      <c r="B61" s="64" t="str">
        <f t="shared" si="31"/>
        <v>Go</v>
      </c>
      <c r="C61" s="65">
        <f t="shared" ref="C61:N63" si="42">C45*C13/10^6</f>
        <v>0</v>
      </c>
      <c r="D61" s="65">
        <f t="shared" si="42"/>
        <v>0</v>
      </c>
      <c r="E61" s="65">
        <f t="shared" si="42"/>
        <v>0</v>
      </c>
      <c r="F61" s="65">
        <f t="shared" si="42"/>
        <v>0</v>
      </c>
      <c r="G61" s="65">
        <f t="shared" si="42"/>
        <v>0</v>
      </c>
      <c r="H61" s="65">
        <f t="shared" si="42"/>
        <v>0</v>
      </c>
      <c r="I61" s="65">
        <f t="shared" si="42"/>
        <v>0</v>
      </c>
      <c r="J61" s="65">
        <f t="shared" si="42"/>
        <v>0</v>
      </c>
      <c r="K61" s="65">
        <f t="shared" si="42"/>
        <v>0</v>
      </c>
      <c r="L61" s="65">
        <f t="shared" si="42"/>
        <v>0</v>
      </c>
      <c r="M61" s="65">
        <f t="shared" si="42"/>
        <v>0</v>
      </c>
      <c r="N61" s="65">
        <f t="shared" si="42"/>
        <v>0</v>
      </c>
      <c r="O61" s="65">
        <f>SUM(C61:N61)</f>
        <v>0</v>
      </c>
      <c r="Q61" s="67">
        <f>SUM(C61:INDEX(C61:O61,,MATCH($Q$2,$C$3:$N$3,0)))</f>
        <v>0</v>
      </c>
      <c r="R61" s="65">
        <f>O61-Q61</f>
        <v>0</v>
      </c>
      <c r="T61" s="65">
        <f>SUM(C61:E61)</f>
        <v>0</v>
      </c>
      <c r="U61" s="65">
        <f>SUM(F61:H61)</f>
        <v>0</v>
      </c>
      <c r="V61" s="65">
        <f>SUM(I61:K61)</f>
        <v>0</v>
      </c>
      <c r="W61" s="65">
        <f>SUM(L61:N61)</f>
        <v>0</v>
      </c>
      <c r="Y61" s="65">
        <f>SUM(C61:H61)</f>
        <v>0</v>
      </c>
      <c r="Z61" s="65">
        <f>SUM(I61:N61)</f>
        <v>0</v>
      </c>
    </row>
    <row r="62" spans="2:38" hidden="1">
      <c r="B62" s="64" t="str">
        <f t="shared" si="31"/>
        <v>Go+</v>
      </c>
      <c r="C62" s="65">
        <f t="shared" si="42"/>
        <v>0</v>
      </c>
      <c r="D62" s="65">
        <f t="shared" si="42"/>
        <v>0</v>
      </c>
      <c r="E62" s="65">
        <f t="shared" si="42"/>
        <v>0</v>
      </c>
      <c r="F62" s="65">
        <f t="shared" si="42"/>
        <v>0</v>
      </c>
      <c r="G62" s="65">
        <f t="shared" si="42"/>
        <v>0</v>
      </c>
      <c r="H62" s="65">
        <f t="shared" si="42"/>
        <v>0</v>
      </c>
      <c r="I62" s="65">
        <f t="shared" si="42"/>
        <v>0</v>
      </c>
      <c r="J62" s="65">
        <f t="shared" si="42"/>
        <v>0</v>
      </c>
      <c r="K62" s="65">
        <f t="shared" si="42"/>
        <v>0</v>
      </c>
      <c r="L62" s="65">
        <f t="shared" si="42"/>
        <v>0</v>
      </c>
      <c r="M62" s="65">
        <f t="shared" si="42"/>
        <v>0</v>
      </c>
      <c r="N62" s="65">
        <f t="shared" si="42"/>
        <v>0</v>
      </c>
      <c r="O62" s="65">
        <f>SUM(C62:N62)</f>
        <v>0</v>
      </c>
      <c r="P62" s="71"/>
      <c r="Q62" s="67">
        <f>SUM(C62:INDEX(C62:O62,,MATCH($Q$2,$C$3:$N$3,0)))</f>
        <v>0</v>
      </c>
      <c r="R62" s="65">
        <f>O62-Q62</f>
        <v>0</v>
      </c>
      <c r="S62" s="73"/>
      <c r="T62" s="65">
        <f>SUM(C62:E62)</f>
        <v>0</v>
      </c>
      <c r="U62" s="65">
        <f>SUM(F62:H62)</f>
        <v>0</v>
      </c>
      <c r="V62" s="90">
        <f>SUM(I62:K62)</f>
        <v>0</v>
      </c>
      <c r="W62" s="65">
        <f>SUM(L62:N62)</f>
        <v>0</v>
      </c>
      <c r="Y62" s="65">
        <f>SUM(C62:H62)</f>
        <v>0</v>
      </c>
      <c r="Z62" s="65">
        <f>SUM(I62:N62)</f>
        <v>0</v>
      </c>
    </row>
    <row r="63" spans="2:38" hidden="1">
      <c r="B63" s="64" t="str">
        <f t="shared" si="31"/>
        <v>redi-Go</v>
      </c>
      <c r="C63" s="65">
        <f t="shared" si="42"/>
        <v>0</v>
      </c>
      <c r="D63" s="65">
        <f t="shared" si="42"/>
        <v>0</v>
      </c>
      <c r="E63" s="65">
        <f t="shared" si="42"/>
        <v>0</v>
      </c>
      <c r="F63" s="65">
        <f t="shared" si="42"/>
        <v>0</v>
      </c>
      <c r="G63" s="65">
        <f t="shared" si="42"/>
        <v>0</v>
      </c>
      <c r="H63" s="65">
        <f t="shared" si="42"/>
        <v>0</v>
      </c>
      <c r="I63" s="65">
        <f t="shared" si="42"/>
        <v>0</v>
      </c>
      <c r="J63" s="65">
        <f t="shared" si="42"/>
        <v>0</v>
      </c>
      <c r="K63" s="65">
        <f t="shared" si="42"/>
        <v>0</v>
      </c>
      <c r="L63" s="65">
        <f t="shared" si="42"/>
        <v>0</v>
      </c>
      <c r="M63" s="65">
        <f t="shared" si="42"/>
        <v>0</v>
      </c>
      <c r="N63" s="65">
        <f t="shared" si="42"/>
        <v>0</v>
      </c>
      <c r="O63" s="65">
        <f>SUM(C63:N63)</f>
        <v>0</v>
      </c>
      <c r="P63" s="71"/>
      <c r="Q63" s="67">
        <f>SUM(C63:INDEX(C63:O63,,MATCH($Q$2,$C$3:$N$3,0)))</f>
        <v>0</v>
      </c>
      <c r="R63" s="65">
        <f>O63-Q63</f>
        <v>0</v>
      </c>
      <c r="T63" s="65">
        <f>SUM(C63:E63)</f>
        <v>0</v>
      </c>
      <c r="U63" s="65">
        <f>SUM(F63:H63)</f>
        <v>0</v>
      </c>
      <c r="V63" s="65">
        <f>SUM(I63:K63)</f>
        <v>0</v>
      </c>
      <c r="W63" s="65">
        <f>SUM(L63:N63)</f>
        <v>0</v>
      </c>
      <c r="X63" s="73"/>
      <c r="Y63" s="65">
        <f>SUM(C63:H63)</f>
        <v>0</v>
      </c>
      <c r="Z63" s="65">
        <f>SUM(I63:N63)</f>
        <v>0</v>
      </c>
    </row>
    <row r="64" spans="2:38" hidden="1">
      <c r="B64" s="61" t="str">
        <f t="shared" si="31"/>
        <v>DATSUN TOTAL</v>
      </c>
      <c r="C64" s="72">
        <f>SUM(C61:C63)</f>
        <v>0</v>
      </c>
      <c r="D64" s="72">
        <f t="shared" ref="D64:N64" si="43">SUM(D61:D63)</f>
        <v>0</v>
      </c>
      <c r="E64" s="72">
        <f t="shared" si="43"/>
        <v>0</v>
      </c>
      <c r="F64" s="72">
        <f t="shared" si="43"/>
        <v>0</v>
      </c>
      <c r="G64" s="72">
        <f t="shared" si="43"/>
        <v>0</v>
      </c>
      <c r="H64" s="72">
        <f t="shared" si="43"/>
        <v>0</v>
      </c>
      <c r="I64" s="72">
        <f t="shared" si="43"/>
        <v>0</v>
      </c>
      <c r="J64" s="72">
        <f t="shared" si="43"/>
        <v>0</v>
      </c>
      <c r="K64" s="72">
        <f t="shared" si="43"/>
        <v>0</v>
      </c>
      <c r="L64" s="72">
        <f t="shared" si="43"/>
        <v>0</v>
      </c>
      <c r="M64" s="72">
        <f t="shared" si="43"/>
        <v>0</v>
      </c>
      <c r="N64" s="72">
        <f t="shared" si="43"/>
        <v>0</v>
      </c>
      <c r="O64" s="72">
        <f>SUM(O61:O63)</f>
        <v>0</v>
      </c>
      <c r="P64" s="71"/>
      <c r="Q64" s="72">
        <f>SUM(Q61:Q63)</f>
        <v>0</v>
      </c>
      <c r="R64" s="72">
        <f>SUM(R61:R63)</f>
        <v>0</v>
      </c>
      <c r="T64" s="72">
        <f>SUM(T61:T63)</f>
        <v>0</v>
      </c>
      <c r="U64" s="72">
        <f>SUM(U61:U63)</f>
        <v>0</v>
      </c>
      <c r="V64" s="72">
        <f>SUM(V61:V63)</f>
        <v>0</v>
      </c>
      <c r="W64" s="72">
        <f>SUM(W61:W63)</f>
        <v>0</v>
      </c>
      <c r="Y64" s="72">
        <f>SUM(Y61:Y63)</f>
        <v>0</v>
      </c>
      <c r="Z64" s="72">
        <f>SUM(Z61:Z63)</f>
        <v>0</v>
      </c>
    </row>
    <row r="65" spans="1:35" hidden="1">
      <c r="B65" s="61" t="str">
        <f t="shared" si="31"/>
        <v>NISSAN + DATSUN</v>
      </c>
      <c r="C65" s="72">
        <f>C60+C64</f>
        <v>1232.6313573636037</v>
      </c>
      <c r="D65" s="72">
        <f t="shared" ref="D65:N65" si="44">D60+D64</f>
        <v>1254.4505970688676</v>
      </c>
      <c r="E65" s="72">
        <f t="shared" si="44"/>
        <v>1509.6146588812469</v>
      </c>
      <c r="F65" s="72">
        <f t="shared" si="44"/>
        <v>1477.1230139897561</v>
      </c>
      <c r="G65" s="72">
        <f t="shared" si="44"/>
        <v>1372.0213336207944</v>
      </c>
      <c r="H65" s="72">
        <f t="shared" si="44"/>
        <v>1322.6845306278997</v>
      </c>
      <c r="I65" s="72">
        <f t="shared" si="44"/>
        <v>1978.1525494361217</v>
      </c>
      <c r="J65" s="72">
        <f t="shared" si="44"/>
        <v>1707.2908119989083</v>
      </c>
      <c r="K65" s="72">
        <f t="shared" si="44"/>
        <v>1373.6231186245654</v>
      </c>
      <c r="L65" s="72">
        <f t="shared" si="44"/>
        <v>1892.0368087978229</v>
      </c>
      <c r="M65" s="72">
        <f t="shared" si="44"/>
        <v>1692.9392505476512</v>
      </c>
      <c r="N65" s="72">
        <f t="shared" si="44"/>
        <v>1799.0614222851625</v>
      </c>
      <c r="O65" s="72">
        <f>O60+O64</f>
        <v>18611.629453242404</v>
      </c>
      <c r="P65" s="70"/>
      <c r="Q65" s="72">
        <f>Q60+Q64</f>
        <v>1232.6313573636037</v>
      </c>
      <c r="R65" s="72">
        <f>R60+R64</f>
        <v>17378.9980958788</v>
      </c>
      <c r="T65" s="72">
        <f>T60+T64</f>
        <v>3996.696613313718</v>
      </c>
      <c r="U65" s="72">
        <f>U60+U64</f>
        <v>4171.8288782384507</v>
      </c>
      <c r="V65" s="72">
        <f>V60+V64</f>
        <v>5059.0664800595951</v>
      </c>
      <c r="W65" s="72">
        <f>W60+W64</f>
        <v>5384.0374816306366</v>
      </c>
      <c r="Y65" s="72">
        <f>Y60+Y64</f>
        <v>8168.5254915521691</v>
      </c>
      <c r="Z65" s="72">
        <f>Z60+Z64</f>
        <v>10443.103961690231</v>
      </c>
      <c r="AB65" s="86"/>
      <c r="AC65" s="86"/>
    </row>
    <row r="66" spans="1:35">
      <c r="E66" s="71"/>
      <c r="I66" s="71"/>
      <c r="J66" s="71"/>
      <c r="K66" s="71"/>
      <c r="L66" s="71"/>
      <c r="M66" s="71"/>
      <c r="N66" s="71"/>
      <c r="O66" s="56"/>
      <c r="P66" s="73"/>
      <c r="R66" s="71"/>
      <c r="S66" s="71"/>
      <c r="T66" s="56">
        <v>48.152200797203676</v>
      </c>
      <c r="U66" s="56">
        <v>50.26219432501685</v>
      </c>
      <c r="V66" s="56">
        <v>60.951632951758</v>
      </c>
      <c r="W66" s="56">
        <v>64.866883578685915</v>
      </c>
    </row>
    <row r="67" spans="1:35">
      <c r="B67" s="61" t="s">
        <v>360</v>
      </c>
      <c r="C67" s="59">
        <f>C51</f>
        <v>45383</v>
      </c>
      <c r="D67" s="59">
        <f>EOMONTH(C67,1)</f>
        <v>45443</v>
      </c>
      <c r="E67" s="59">
        <f t="shared" ref="E67:N67" si="45">EOMONTH(D67,1)</f>
        <v>45473</v>
      </c>
      <c r="F67" s="59">
        <f t="shared" si="45"/>
        <v>45504</v>
      </c>
      <c r="G67" s="59">
        <f t="shared" si="45"/>
        <v>45535</v>
      </c>
      <c r="H67" s="59">
        <f t="shared" si="45"/>
        <v>45565</v>
      </c>
      <c r="I67" s="59">
        <f t="shared" si="45"/>
        <v>45596</v>
      </c>
      <c r="J67" s="59">
        <f t="shared" si="45"/>
        <v>45626</v>
      </c>
      <c r="K67" s="59">
        <f t="shared" si="45"/>
        <v>45657</v>
      </c>
      <c r="L67" s="59">
        <f t="shared" si="45"/>
        <v>45688</v>
      </c>
      <c r="M67" s="59">
        <f t="shared" si="45"/>
        <v>45716</v>
      </c>
      <c r="N67" s="59">
        <f t="shared" si="45"/>
        <v>45747</v>
      </c>
      <c r="O67" s="62" t="s">
        <v>338</v>
      </c>
      <c r="Q67" s="62" t="s">
        <v>339</v>
      </c>
      <c r="R67" s="62" t="s">
        <v>340</v>
      </c>
      <c r="T67" s="62" t="s">
        <v>16</v>
      </c>
      <c r="U67" s="62" t="s">
        <v>17</v>
      </c>
      <c r="V67" s="62" t="s">
        <v>18</v>
      </c>
      <c r="W67" s="62" t="s">
        <v>19</v>
      </c>
      <c r="Y67" s="62" t="str">
        <f>Y51</f>
        <v>H1</v>
      </c>
      <c r="Z67" s="62" t="str">
        <f>Z51</f>
        <v>H2</v>
      </c>
      <c r="AB67" s="75"/>
      <c r="AC67" s="77"/>
    </row>
    <row r="68" spans="1:35" hidden="1">
      <c r="B68" s="64" t="str">
        <f t="shared" ref="B68:B81" si="46">B52</f>
        <v>Micra Active</v>
      </c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65">
        <f t="shared" ref="O68:O75" si="47">SUM(C68:N68)</f>
        <v>0</v>
      </c>
      <c r="Q68" s="67">
        <f>SUM(C68:INDEX(C68:O68,,MATCH($Q$2,$C$3:$N$3,0)))</f>
        <v>0</v>
      </c>
      <c r="R68" s="76"/>
      <c r="T68" s="65">
        <f t="shared" ref="T68:T75" si="48">SUM(C68:E68)</f>
        <v>0</v>
      </c>
      <c r="U68" s="65">
        <f t="shared" ref="U68:U75" si="49">SUM(F68:H68)</f>
        <v>0</v>
      </c>
      <c r="V68" s="65">
        <f t="shared" ref="V68:V75" si="50">SUM(I68:K68)</f>
        <v>0</v>
      </c>
      <c r="W68" s="65">
        <f t="shared" ref="W68:W75" si="51">SUM(L68:N68)</f>
        <v>0</v>
      </c>
      <c r="Y68" s="76"/>
      <c r="Z68" s="76"/>
    </row>
    <row r="69" spans="1:35" hidden="1">
      <c r="B69" s="64" t="str">
        <f t="shared" si="46"/>
        <v>Micra MC</v>
      </c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65">
        <f t="shared" si="47"/>
        <v>0</v>
      </c>
      <c r="Q69" s="67">
        <f>SUM(C69:INDEX(C69:O69,,MATCH($Q$2,$C$3:$N$3,0)))</f>
        <v>0</v>
      </c>
      <c r="R69" s="76"/>
      <c r="T69" s="65">
        <f t="shared" si="48"/>
        <v>0</v>
      </c>
      <c r="U69" s="65">
        <f t="shared" si="49"/>
        <v>0</v>
      </c>
      <c r="V69" s="65">
        <f t="shared" si="50"/>
        <v>0</v>
      </c>
      <c r="W69" s="65">
        <f t="shared" si="51"/>
        <v>0</v>
      </c>
      <c r="Y69" s="76"/>
      <c r="Z69" s="76"/>
    </row>
    <row r="70" spans="1:35" hidden="1">
      <c r="B70" s="64" t="str">
        <f t="shared" si="46"/>
        <v>Sunny</v>
      </c>
      <c r="C70" s="90">
        <v>0</v>
      </c>
      <c r="D70" s="90">
        <v>0</v>
      </c>
      <c r="E70" s="90">
        <v>0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65">
        <f t="shared" si="47"/>
        <v>0</v>
      </c>
      <c r="Q70" s="67">
        <f>SUM(C70:INDEX(C70:O70,,MATCH($Q$2,$C$3:$N$3,0)))</f>
        <v>0</v>
      </c>
      <c r="R70" s="76"/>
      <c r="T70" s="65">
        <f t="shared" si="48"/>
        <v>0</v>
      </c>
      <c r="U70" s="65">
        <f t="shared" si="49"/>
        <v>0</v>
      </c>
      <c r="V70" s="65">
        <f t="shared" si="50"/>
        <v>0</v>
      </c>
      <c r="W70" s="65">
        <f t="shared" si="51"/>
        <v>0</v>
      </c>
      <c r="Y70" s="76"/>
      <c r="Z70" s="76"/>
    </row>
    <row r="71" spans="1:35" hidden="1">
      <c r="A71" s="91"/>
      <c r="B71" s="64" t="str">
        <f t="shared" si="46"/>
        <v>Kicks</v>
      </c>
      <c r="C71" s="85">
        <v>0</v>
      </c>
      <c r="D71" s="85">
        <v>0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/>
      <c r="L71" s="85">
        <v>0</v>
      </c>
      <c r="M71" s="85">
        <v>0</v>
      </c>
      <c r="N71" s="85">
        <v>0</v>
      </c>
      <c r="O71" s="85">
        <f t="shared" si="47"/>
        <v>0</v>
      </c>
      <c r="P71" s="69"/>
      <c r="Q71" s="67">
        <f>SUM(C71:INDEX(C71:O71,,MATCH($Q$2,$C$3:$N$3,0)))</f>
        <v>0</v>
      </c>
      <c r="R71" s="65">
        <f>O71-Q71</f>
        <v>0</v>
      </c>
      <c r="S71" s="71"/>
      <c r="T71" s="65">
        <f t="shared" si="48"/>
        <v>0</v>
      </c>
      <c r="U71" s="65">
        <f t="shared" si="49"/>
        <v>0</v>
      </c>
      <c r="V71" s="65">
        <f t="shared" si="50"/>
        <v>0</v>
      </c>
      <c r="W71" s="65">
        <f t="shared" si="51"/>
        <v>0</v>
      </c>
      <c r="Y71" s="65">
        <f>SUM(C71:H71)</f>
        <v>0</v>
      </c>
      <c r="Z71" s="65">
        <f>SUM(I71:N71)</f>
        <v>0</v>
      </c>
    </row>
    <row r="72" spans="1:35">
      <c r="A72" s="91"/>
      <c r="B72" s="64" t="str">
        <f t="shared" si="46"/>
        <v>Magnite</v>
      </c>
      <c r="C72" s="85">
        <v>110.45395441930029</v>
      </c>
      <c r="D72" s="85">
        <v>112.27906836670009</v>
      </c>
      <c r="E72" s="85">
        <v>121.40708775315376</v>
      </c>
      <c r="F72" s="85">
        <v>124.0868783492798</v>
      </c>
      <c r="G72" s="85">
        <v>122.05191142742999</v>
      </c>
      <c r="H72" s="85">
        <v>111.76294930210877</v>
      </c>
      <c r="I72" s="85">
        <v>123.78930186525331</v>
      </c>
      <c r="J72" s="85">
        <v>108.59696660111433</v>
      </c>
      <c r="K72" s="85">
        <v>75.270383208518624</v>
      </c>
      <c r="L72" s="85">
        <v>126.89042315085214</v>
      </c>
      <c r="M72" s="85">
        <v>113.24046046248775</v>
      </c>
      <c r="N72" s="85">
        <v>120.04758398691133</v>
      </c>
      <c r="O72" s="85">
        <f t="shared" si="47"/>
        <v>1369.8769688931102</v>
      </c>
      <c r="P72" s="69"/>
      <c r="Q72" s="67">
        <f>SUM(C72:INDEX(C72:O72,,MATCH($Q$2,$C$3:$N$3,0)))</f>
        <v>110.45395441930029</v>
      </c>
      <c r="R72" s="65">
        <f>O72-Q72</f>
        <v>1259.4230144738099</v>
      </c>
      <c r="T72" s="65">
        <f t="shared" si="48"/>
        <v>344.14011053915414</v>
      </c>
      <c r="U72" s="65">
        <f t="shared" si="49"/>
        <v>357.90173907881854</v>
      </c>
      <c r="V72" s="65">
        <f t="shared" si="50"/>
        <v>307.65665167488629</v>
      </c>
      <c r="W72" s="65">
        <f t="shared" si="51"/>
        <v>360.17846760025122</v>
      </c>
      <c r="Y72" s="65">
        <f>SUM(C72:H72)</f>
        <v>702.04184961797262</v>
      </c>
      <c r="Z72" s="65">
        <f>SUM(I72:N72)</f>
        <v>667.83511927513757</v>
      </c>
      <c r="AB72" s="84">
        <v>338.76015982745946</v>
      </c>
      <c r="AC72" s="84">
        <v>405.88614391580234</v>
      </c>
      <c r="AD72" s="84">
        <v>318.1243908380934</v>
      </c>
      <c r="AE72" s="84">
        <v>422.03881199414542</v>
      </c>
      <c r="AF72" s="56">
        <v>744.6463037432618</v>
      </c>
      <c r="AG72" s="56">
        <v>740.16320283223888</v>
      </c>
      <c r="AH72" s="56">
        <v>2.4912760705873849</v>
      </c>
    </row>
    <row r="73" spans="1:35" hidden="1">
      <c r="A73" s="92"/>
      <c r="B73" s="64" t="str">
        <f t="shared" si="46"/>
        <v>Leaf</v>
      </c>
      <c r="C73" s="85">
        <v>0</v>
      </c>
      <c r="D73" s="85">
        <v>0</v>
      </c>
      <c r="E73" s="85">
        <v>0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85">
        <v>0</v>
      </c>
      <c r="N73" s="85">
        <v>0</v>
      </c>
      <c r="O73" s="85">
        <f t="shared" si="47"/>
        <v>0</v>
      </c>
      <c r="P73" s="69"/>
      <c r="Q73" s="67">
        <f>SUM(C73:INDEX(C73:O73,,MATCH($Q$2,$C$3:$N$3,0)))</f>
        <v>0</v>
      </c>
      <c r="R73" s="65"/>
      <c r="T73" s="65">
        <f t="shared" si="48"/>
        <v>0</v>
      </c>
      <c r="U73" s="65">
        <f t="shared" si="49"/>
        <v>0</v>
      </c>
      <c r="V73" s="65">
        <f t="shared" si="50"/>
        <v>0</v>
      </c>
      <c r="W73" s="65">
        <f t="shared" si="51"/>
        <v>0</v>
      </c>
      <c r="Y73" s="65"/>
      <c r="Z73" s="65"/>
    </row>
    <row r="74" spans="1:35">
      <c r="A74" s="92"/>
      <c r="B74" s="64" t="str">
        <f t="shared" si="46"/>
        <v>X-Trail</v>
      </c>
      <c r="C74" s="85">
        <v>0</v>
      </c>
      <c r="D74" s="85">
        <v>0</v>
      </c>
      <c r="E74" s="85">
        <v>0.99664835223495396</v>
      </c>
      <c r="F74" s="85">
        <v>0.8304057335291285</v>
      </c>
      <c r="G74" s="85">
        <v>0.66417993482330262</v>
      </c>
      <c r="H74" s="85">
        <v>0</v>
      </c>
      <c r="I74" s="85">
        <v>0</v>
      </c>
      <c r="J74" s="85">
        <v>0</v>
      </c>
      <c r="K74" s="85">
        <v>0</v>
      </c>
      <c r="L74" s="85">
        <v>0</v>
      </c>
      <c r="M74" s="85">
        <v>0</v>
      </c>
      <c r="N74" s="85">
        <v>0</v>
      </c>
      <c r="O74" s="85">
        <f>SUM(C74:N74)</f>
        <v>2.4912340205873851</v>
      </c>
      <c r="P74" s="69"/>
      <c r="Q74" s="67">
        <f>SUM(C74:INDEX(C74:O74,,MATCH($Q$2,$C$3:$N$3,0)))</f>
        <v>0</v>
      </c>
      <c r="R74" s="65"/>
      <c r="T74" s="65">
        <f t="shared" si="48"/>
        <v>0.99664835223495396</v>
      </c>
      <c r="U74" s="65">
        <f t="shared" si="49"/>
        <v>1.494585668352431</v>
      </c>
      <c r="V74" s="65">
        <f t="shared" si="50"/>
        <v>0</v>
      </c>
      <c r="W74" s="65">
        <f t="shared" si="51"/>
        <v>0</v>
      </c>
      <c r="Y74" s="65">
        <f>SUM(C74:H74)</f>
        <v>2.4912340205873851</v>
      </c>
      <c r="Z74" s="65">
        <f>SUM(I74:N74)</f>
        <v>0</v>
      </c>
      <c r="AB74" s="56">
        <f>AB72-T72</f>
        <v>-5.3799507116946756</v>
      </c>
      <c r="AC74" s="56">
        <f t="shared" ref="AC74:AE74" si="52">AC72-U72</f>
        <v>47.984404836983799</v>
      </c>
      <c r="AD74" s="56">
        <f t="shared" si="52"/>
        <v>10.467739163207114</v>
      </c>
      <c r="AE74" s="56">
        <f t="shared" si="52"/>
        <v>61.860344393894195</v>
      </c>
      <c r="AF74" s="56">
        <f>AF72-Y72</f>
        <v>42.60445412528918</v>
      </c>
      <c r="AG74" s="56">
        <f>AG72-Z72</f>
        <v>72.328083557101309</v>
      </c>
      <c r="AI74" s="93">
        <f>SUM(AF74:AG74)-AI56</f>
        <v>12.39697903173662</v>
      </c>
    </row>
    <row r="75" spans="1:35">
      <c r="A75" s="92"/>
      <c r="B75" s="64" t="str">
        <f t="shared" si="46"/>
        <v>BBG</v>
      </c>
      <c r="C75" s="85">
        <v>0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>
        <v>0</v>
      </c>
      <c r="M75" s="85">
        <v>0</v>
      </c>
      <c r="N75" s="85">
        <v>0</v>
      </c>
      <c r="O75" s="85">
        <f t="shared" si="47"/>
        <v>0</v>
      </c>
      <c r="Q75" s="67">
        <f>SUM(C75:INDEX(C75:O75,,MATCH($Q$2,$C$3:$N$3,0)))</f>
        <v>0</v>
      </c>
      <c r="R75" s="65">
        <f>O75-Q75</f>
        <v>0</v>
      </c>
      <c r="T75" s="65">
        <f t="shared" si="48"/>
        <v>0</v>
      </c>
      <c r="U75" s="65">
        <f t="shared" si="49"/>
        <v>0</v>
      </c>
      <c r="V75" s="65">
        <f t="shared" si="50"/>
        <v>0</v>
      </c>
      <c r="W75" s="65">
        <f t="shared" si="51"/>
        <v>0</v>
      </c>
      <c r="Y75" s="65">
        <f>SUM(C75:H75)</f>
        <v>0</v>
      </c>
      <c r="Z75" s="65">
        <f>SUM(I75:N75)</f>
        <v>0</v>
      </c>
      <c r="AB75" s="94">
        <f>AB74/T56</f>
        <v>-1.4167431279492498E-3</v>
      </c>
      <c r="AC75" s="94">
        <f>AC74/U56</f>
        <v>1.2389802917861665E-2</v>
      </c>
      <c r="AD75" s="94">
        <f t="shared" ref="AD75:AE75" si="53">AD74/V56</f>
        <v>2.0691048841650732E-3</v>
      </c>
      <c r="AE75" s="94">
        <f t="shared" si="53"/>
        <v>1.148958279078675E-2</v>
      </c>
      <c r="AF75" s="95">
        <f>AF74/Y56</f>
        <v>5.5544687572372693E-3</v>
      </c>
      <c r="AG75" s="94">
        <f>AG74/Z56</f>
        <v>6.9259181774338008E-3</v>
      </c>
    </row>
    <row r="76" spans="1:35">
      <c r="B76" s="61" t="str">
        <f t="shared" si="46"/>
        <v>NISSAN TOTAL</v>
      </c>
      <c r="C76" s="96">
        <f t="shared" ref="C76:O76" si="54">SUM(C68:C75)</f>
        <v>110.45395441930029</v>
      </c>
      <c r="D76" s="96">
        <f t="shared" si="54"/>
        <v>112.27906836670009</v>
      </c>
      <c r="E76" s="96">
        <f t="shared" si="54"/>
        <v>122.40373610538872</v>
      </c>
      <c r="F76" s="96">
        <f t="shared" si="54"/>
        <v>124.91728408280893</v>
      </c>
      <c r="G76" s="96">
        <f t="shared" si="54"/>
        <v>122.71609136225329</v>
      </c>
      <c r="H76" s="96">
        <f t="shared" si="54"/>
        <v>111.76294930210877</v>
      </c>
      <c r="I76" s="96">
        <f t="shared" si="54"/>
        <v>123.78930186525331</v>
      </c>
      <c r="J76" s="96">
        <f t="shared" si="54"/>
        <v>108.59696660111433</v>
      </c>
      <c r="K76" s="96">
        <f t="shared" si="54"/>
        <v>75.270383208518624</v>
      </c>
      <c r="L76" s="96">
        <f t="shared" si="54"/>
        <v>126.89042315085214</v>
      </c>
      <c r="M76" s="96">
        <f t="shared" si="54"/>
        <v>113.24046046248775</v>
      </c>
      <c r="N76" s="96">
        <f t="shared" si="54"/>
        <v>120.04758398691133</v>
      </c>
      <c r="O76" s="96">
        <f t="shared" si="54"/>
        <v>1372.3682029136976</v>
      </c>
      <c r="Q76" s="72">
        <f>SUM(Q71:Q75)</f>
        <v>110.45395441930029</v>
      </c>
      <c r="R76" s="72">
        <f>SUM(R71:R75)</f>
        <v>1259.4230144738099</v>
      </c>
      <c r="T76" s="72">
        <f>SUM(T71:T75)</f>
        <v>345.13675889138909</v>
      </c>
      <c r="U76" s="72">
        <f>SUM(U71:U75)</f>
        <v>359.39632474717098</v>
      </c>
      <c r="V76" s="72">
        <f>SUM(V71:V75)</f>
        <v>307.65665167488629</v>
      </c>
      <c r="W76" s="72">
        <f>SUM(W71:W75)</f>
        <v>360.17846760025122</v>
      </c>
      <c r="Y76" s="72">
        <f>SUM(Y71:Y75)</f>
        <v>704.53308363856002</v>
      </c>
      <c r="Z76" s="72">
        <f>SUM(Z71:Z75)</f>
        <v>667.83511927513757</v>
      </c>
      <c r="AB76" s="71"/>
      <c r="AC76" s="71"/>
      <c r="AD76" s="71"/>
      <c r="AE76" s="71"/>
      <c r="AI76" s="86">
        <f>AG40/Z56</f>
        <v>2.3292434507297837E-3</v>
      </c>
    </row>
    <row r="77" spans="1:35" hidden="1">
      <c r="A77" s="91"/>
      <c r="B77" s="64" t="str">
        <f t="shared" si="46"/>
        <v>Go</v>
      </c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f>SUM(C77:N77)</f>
        <v>0</v>
      </c>
      <c r="Q77" s="67">
        <f>SUM(C77:INDEX(C77:O77,,MATCH($Q$2,$C$3:$N$3,0)))</f>
        <v>0</v>
      </c>
      <c r="R77" s="65">
        <f>O77-Q77</f>
        <v>0</v>
      </c>
      <c r="T77" s="65">
        <f>SUM(C77:E77)</f>
        <v>0</v>
      </c>
      <c r="U77" s="65">
        <f>SUM(F77:H77)</f>
        <v>0</v>
      </c>
      <c r="V77" s="65">
        <f>SUM(I77:K77)</f>
        <v>0</v>
      </c>
      <c r="W77" s="65">
        <f>SUM(L77:N77)</f>
        <v>0</v>
      </c>
      <c r="Y77" s="65">
        <f>SUM(C77:H77)</f>
        <v>0</v>
      </c>
      <c r="Z77" s="65">
        <f>SUM(I77:N77)</f>
        <v>0</v>
      </c>
    </row>
    <row r="78" spans="1:35" hidden="1">
      <c r="A78" s="91"/>
      <c r="B78" s="64" t="str">
        <f t="shared" si="46"/>
        <v>Go+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f>SUM(C78:N78)</f>
        <v>0</v>
      </c>
      <c r="P78" s="71"/>
      <c r="Q78" s="67">
        <f>SUM(C78:INDEX(C78:O78,,MATCH($Q$2,$C$3:$N$3,0)))</f>
        <v>0</v>
      </c>
      <c r="R78" s="65">
        <f>O78-Q78</f>
        <v>0</v>
      </c>
      <c r="T78" s="65">
        <f>SUM(C78:E78)</f>
        <v>0</v>
      </c>
      <c r="U78" s="65">
        <f>SUM(F78:H78)</f>
        <v>0</v>
      </c>
      <c r="V78" s="90">
        <f>SUM(I78:K78)</f>
        <v>0</v>
      </c>
      <c r="W78" s="65">
        <f>SUM(L78:N78)</f>
        <v>0</v>
      </c>
      <c r="Y78" s="65">
        <f>SUM(C78:H78)</f>
        <v>0</v>
      </c>
      <c r="Z78" s="65">
        <f>SUM(I78:N78)</f>
        <v>0</v>
      </c>
    </row>
    <row r="79" spans="1:35" hidden="1">
      <c r="A79" s="91"/>
      <c r="B79" s="64" t="str">
        <f t="shared" si="46"/>
        <v>redi-Go</v>
      </c>
      <c r="C79" s="90">
        <v>0</v>
      </c>
      <c r="D79" s="90">
        <v>0</v>
      </c>
      <c r="E79" s="90">
        <v>0</v>
      </c>
      <c r="F79" s="90">
        <v>0</v>
      </c>
      <c r="G79" s="90">
        <v>0</v>
      </c>
      <c r="H79" s="90">
        <v>0</v>
      </c>
      <c r="I79" s="90">
        <v>0</v>
      </c>
      <c r="J79" s="90">
        <v>0</v>
      </c>
      <c r="K79" s="90">
        <v>0</v>
      </c>
      <c r="L79" s="90">
        <v>0</v>
      </c>
      <c r="M79" s="90">
        <v>0</v>
      </c>
      <c r="N79" s="90">
        <v>0</v>
      </c>
      <c r="O79" s="90">
        <f>SUM(C79:N79)</f>
        <v>0</v>
      </c>
      <c r="P79" s="71"/>
      <c r="Q79" s="67">
        <f>SUM(C79:INDEX(C79:O79,,MATCH($Q$2,$C$3:$N$3,0)))</f>
        <v>0</v>
      </c>
      <c r="R79" s="65">
        <f>O79-Q79</f>
        <v>0</v>
      </c>
      <c r="T79" s="65">
        <f>SUM(C79:E79)</f>
        <v>0</v>
      </c>
      <c r="U79" s="65">
        <f>SUM(F79:H79)</f>
        <v>0</v>
      </c>
      <c r="V79" s="65">
        <f>SUM(I79:K79)</f>
        <v>0</v>
      </c>
      <c r="W79" s="65">
        <f>SUM(L79:N79)</f>
        <v>0</v>
      </c>
      <c r="Y79" s="65">
        <f>SUM(C79:H79)</f>
        <v>0</v>
      </c>
      <c r="Z79" s="65">
        <f>SUM(I79:N79)</f>
        <v>0</v>
      </c>
    </row>
    <row r="80" spans="1:35" hidden="1">
      <c r="B80" s="61" t="str">
        <f t="shared" si="46"/>
        <v>DATSUN TOTAL</v>
      </c>
      <c r="C80" s="97">
        <f t="shared" ref="C80:O80" si="55">SUM(C77:C79)</f>
        <v>0</v>
      </c>
      <c r="D80" s="97">
        <f t="shared" si="55"/>
        <v>0</v>
      </c>
      <c r="E80" s="97">
        <f t="shared" si="55"/>
        <v>0</v>
      </c>
      <c r="F80" s="97">
        <f t="shared" si="55"/>
        <v>0</v>
      </c>
      <c r="G80" s="97">
        <f t="shared" si="55"/>
        <v>0</v>
      </c>
      <c r="H80" s="97">
        <f t="shared" si="55"/>
        <v>0</v>
      </c>
      <c r="I80" s="97">
        <f t="shared" si="55"/>
        <v>0</v>
      </c>
      <c r="J80" s="97">
        <f t="shared" si="55"/>
        <v>0</v>
      </c>
      <c r="K80" s="97">
        <f t="shared" si="55"/>
        <v>0</v>
      </c>
      <c r="L80" s="97">
        <f t="shared" si="55"/>
        <v>0</v>
      </c>
      <c r="M80" s="97">
        <f t="shared" si="55"/>
        <v>0</v>
      </c>
      <c r="N80" s="97">
        <f t="shared" si="55"/>
        <v>0</v>
      </c>
      <c r="O80" s="97">
        <f t="shared" si="55"/>
        <v>0</v>
      </c>
      <c r="P80" s="71"/>
      <c r="Q80" s="72">
        <f>SUM(Q77:Q79)</f>
        <v>0</v>
      </c>
      <c r="R80" s="72">
        <f>SUM(R77:R79)</f>
        <v>0</v>
      </c>
      <c r="T80" s="72">
        <f>SUM(T77:T79)</f>
        <v>0</v>
      </c>
      <c r="U80" s="72">
        <f>SUM(U77:U79)</f>
        <v>0</v>
      </c>
      <c r="V80" s="72">
        <f>SUM(V77:V79)</f>
        <v>0</v>
      </c>
      <c r="W80" s="72">
        <f>SUM(W77:W79)</f>
        <v>0</v>
      </c>
      <c r="Y80" s="72">
        <f>SUM(Y77:Y79)</f>
        <v>0</v>
      </c>
      <c r="Z80" s="72">
        <f>SUM(Z77:Z79)</f>
        <v>0</v>
      </c>
    </row>
    <row r="81" spans="2:26" hidden="1">
      <c r="B81" s="61" t="str">
        <f t="shared" si="46"/>
        <v>NISSAN + DATSUN</v>
      </c>
      <c r="C81" s="97">
        <f t="shared" ref="C81:O81" si="56">C76+C80</f>
        <v>110.45395441930029</v>
      </c>
      <c r="D81" s="97">
        <f t="shared" si="56"/>
        <v>112.27906836670009</v>
      </c>
      <c r="E81" s="97">
        <f t="shared" si="56"/>
        <v>122.40373610538872</v>
      </c>
      <c r="F81" s="97">
        <f t="shared" si="56"/>
        <v>124.91728408280893</v>
      </c>
      <c r="G81" s="97">
        <f t="shared" si="56"/>
        <v>122.71609136225329</v>
      </c>
      <c r="H81" s="97">
        <f t="shared" si="56"/>
        <v>111.76294930210877</v>
      </c>
      <c r="I81" s="97">
        <f t="shared" si="56"/>
        <v>123.78930186525331</v>
      </c>
      <c r="J81" s="97">
        <f t="shared" si="56"/>
        <v>108.59696660111433</v>
      </c>
      <c r="K81" s="97">
        <f t="shared" si="56"/>
        <v>75.270383208518624</v>
      </c>
      <c r="L81" s="97">
        <f t="shared" si="56"/>
        <v>126.89042315085214</v>
      </c>
      <c r="M81" s="97">
        <f t="shared" si="56"/>
        <v>113.24046046248775</v>
      </c>
      <c r="N81" s="97">
        <f t="shared" si="56"/>
        <v>120.04758398691133</v>
      </c>
      <c r="O81" s="97">
        <f t="shared" si="56"/>
        <v>1372.3682029136976</v>
      </c>
      <c r="P81" s="71"/>
      <c r="Q81" s="72">
        <f>SUM(Q80,Q76)</f>
        <v>110.45395441930029</v>
      </c>
      <c r="R81" s="72">
        <f>R76+R80</f>
        <v>1259.4230144738099</v>
      </c>
      <c r="T81" s="72">
        <f>T76+T80</f>
        <v>345.13675889138909</v>
      </c>
      <c r="U81" s="72">
        <f>U76+U80</f>
        <v>359.39632474717098</v>
      </c>
      <c r="V81" s="72">
        <f>V76+V80</f>
        <v>307.65665167488629</v>
      </c>
      <c r="W81" s="72">
        <f>W76+W80</f>
        <v>360.17846760025122</v>
      </c>
      <c r="Y81" s="72">
        <f>Y76+Y80</f>
        <v>704.53308363856002</v>
      </c>
      <c r="Z81" s="72">
        <f>Z76+Z80</f>
        <v>667.83511927513757</v>
      </c>
    </row>
    <row r="82" spans="2:26">
      <c r="E82" s="71"/>
      <c r="F82" s="84"/>
      <c r="I82" s="71"/>
      <c r="O82" s="84"/>
      <c r="P82" s="83"/>
      <c r="T82" s="56"/>
      <c r="U82" s="56"/>
      <c r="V82" s="56"/>
      <c r="W82" s="56"/>
    </row>
    <row r="83" spans="2:26">
      <c r="B83" s="61" t="s">
        <v>363</v>
      </c>
      <c r="C83" s="59">
        <f>C67</f>
        <v>45383</v>
      </c>
      <c r="D83" s="59">
        <f>EOMONTH(C83,1)</f>
        <v>45443</v>
      </c>
      <c r="E83" s="59">
        <f t="shared" ref="E83:N83" si="57">EOMONTH(D83,1)</f>
        <v>45473</v>
      </c>
      <c r="F83" s="59">
        <f t="shared" si="57"/>
        <v>45504</v>
      </c>
      <c r="G83" s="59">
        <f t="shared" si="57"/>
        <v>45535</v>
      </c>
      <c r="H83" s="59">
        <f t="shared" si="57"/>
        <v>45565</v>
      </c>
      <c r="I83" s="59">
        <f t="shared" si="57"/>
        <v>45596</v>
      </c>
      <c r="J83" s="59">
        <f t="shared" si="57"/>
        <v>45626</v>
      </c>
      <c r="K83" s="59">
        <f t="shared" si="57"/>
        <v>45657</v>
      </c>
      <c r="L83" s="59">
        <f t="shared" si="57"/>
        <v>45688</v>
      </c>
      <c r="M83" s="59">
        <f t="shared" si="57"/>
        <v>45716</v>
      </c>
      <c r="N83" s="59">
        <f t="shared" si="57"/>
        <v>45747</v>
      </c>
      <c r="O83" s="62" t="s">
        <v>338</v>
      </c>
      <c r="P83" s="98"/>
      <c r="Q83" s="62" t="s">
        <v>339</v>
      </c>
      <c r="R83" s="62" t="s">
        <v>340</v>
      </c>
      <c r="T83" s="62" t="s">
        <v>16</v>
      </c>
      <c r="U83" s="62" t="s">
        <v>17</v>
      </c>
      <c r="V83" s="62" t="s">
        <v>18</v>
      </c>
      <c r="W83" s="62" t="s">
        <v>19</v>
      </c>
      <c r="Y83" s="62" t="str">
        <f>Y67</f>
        <v>H1</v>
      </c>
      <c r="Z83" s="62" t="str">
        <f>Z67</f>
        <v>H2</v>
      </c>
    </row>
    <row r="84" spans="2:26" hidden="1">
      <c r="B84" s="64" t="str">
        <f t="shared" ref="B84:B97" si="58">B68</f>
        <v>Micra Active</v>
      </c>
      <c r="C84" s="65">
        <f t="shared" ref="C84:O97" si="59">IFERROR(C68/C4*10^6,0)</f>
        <v>0</v>
      </c>
      <c r="D84" s="65">
        <f t="shared" si="59"/>
        <v>0</v>
      </c>
      <c r="E84" s="65">
        <f t="shared" si="59"/>
        <v>0</v>
      </c>
      <c r="F84" s="65">
        <f t="shared" si="59"/>
        <v>0</v>
      </c>
      <c r="G84" s="65">
        <f t="shared" si="59"/>
        <v>0</v>
      </c>
      <c r="H84" s="65">
        <f t="shared" si="59"/>
        <v>0</v>
      </c>
      <c r="I84" s="65">
        <f t="shared" si="59"/>
        <v>0</v>
      </c>
      <c r="J84" s="65">
        <f t="shared" si="59"/>
        <v>0</v>
      </c>
      <c r="K84" s="65">
        <f t="shared" si="59"/>
        <v>0</v>
      </c>
      <c r="L84" s="65">
        <f t="shared" si="59"/>
        <v>0</v>
      </c>
      <c r="M84" s="65">
        <f t="shared" si="59"/>
        <v>0</v>
      </c>
      <c r="N84" s="65">
        <f t="shared" si="59"/>
        <v>0</v>
      </c>
      <c r="O84" s="65">
        <f t="shared" si="59"/>
        <v>0</v>
      </c>
      <c r="P84" s="98"/>
      <c r="Q84" s="65">
        <f t="shared" ref="Q84:R97" si="60">IFERROR(Q68/Q4*10^6,0)</f>
        <v>0</v>
      </c>
      <c r="R84" s="65">
        <f t="shared" si="60"/>
        <v>0</v>
      </c>
      <c r="T84" s="65">
        <f t="shared" ref="T84:W97" si="61">IFERROR(T68/T4*10^6,0)</f>
        <v>0</v>
      </c>
      <c r="U84" s="65">
        <f t="shared" si="61"/>
        <v>0</v>
      </c>
      <c r="V84" s="65">
        <f t="shared" si="61"/>
        <v>0</v>
      </c>
      <c r="W84" s="65">
        <f t="shared" si="61"/>
        <v>0</v>
      </c>
      <c r="Y84" s="76"/>
      <c r="Z84" s="76"/>
    </row>
    <row r="85" spans="2:26" hidden="1">
      <c r="B85" s="64" t="str">
        <f t="shared" si="58"/>
        <v>Micra MC</v>
      </c>
      <c r="C85" s="65">
        <f t="shared" si="59"/>
        <v>0</v>
      </c>
      <c r="D85" s="65">
        <f t="shared" si="59"/>
        <v>0</v>
      </c>
      <c r="E85" s="65">
        <f t="shared" si="59"/>
        <v>0</v>
      </c>
      <c r="F85" s="65">
        <f t="shared" si="59"/>
        <v>0</v>
      </c>
      <c r="G85" s="65">
        <f t="shared" si="59"/>
        <v>0</v>
      </c>
      <c r="H85" s="65">
        <f t="shared" si="59"/>
        <v>0</v>
      </c>
      <c r="I85" s="65">
        <f t="shared" si="59"/>
        <v>0</v>
      </c>
      <c r="J85" s="65">
        <f t="shared" si="59"/>
        <v>0</v>
      </c>
      <c r="K85" s="65">
        <f t="shared" si="59"/>
        <v>0</v>
      </c>
      <c r="L85" s="65">
        <f t="shared" si="59"/>
        <v>0</v>
      </c>
      <c r="M85" s="65">
        <f t="shared" si="59"/>
        <v>0</v>
      </c>
      <c r="N85" s="65">
        <f t="shared" si="59"/>
        <v>0</v>
      </c>
      <c r="O85" s="65">
        <f t="shared" si="59"/>
        <v>0</v>
      </c>
      <c r="P85" s="98"/>
      <c r="Q85" s="65">
        <f t="shared" si="60"/>
        <v>0</v>
      </c>
      <c r="R85" s="65">
        <f t="shared" si="60"/>
        <v>0</v>
      </c>
      <c r="T85" s="65">
        <f t="shared" si="61"/>
        <v>0</v>
      </c>
      <c r="U85" s="65">
        <f t="shared" si="61"/>
        <v>0</v>
      </c>
      <c r="V85" s="65">
        <f t="shared" si="61"/>
        <v>0</v>
      </c>
      <c r="W85" s="65">
        <f t="shared" si="61"/>
        <v>0</v>
      </c>
      <c r="Y85" s="76"/>
      <c r="Z85" s="76"/>
    </row>
    <row r="86" spans="2:26" hidden="1">
      <c r="B86" s="64" t="str">
        <f t="shared" si="58"/>
        <v>Sunny</v>
      </c>
      <c r="C86" s="65">
        <f t="shared" si="59"/>
        <v>0</v>
      </c>
      <c r="D86" s="65">
        <f t="shared" si="59"/>
        <v>0</v>
      </c>
      <c r="E86" s="65">
        <f t="shared" si="59"/>
        <v>0</v>
      </c>
      <c r="F86" s="65">
        <f t="shared" si="59"/>
        <v>0</v>
      </c>
      <c r="G86" s="65">
        <f t="shared" si="59"/>
        <v>0</v>
      </c>
      <c r="H86" s="65">
        <f t="shared" si="59"/>
        <v>0</v>
      </c>
      <c r="I86" s="65">
        <f t="shared" si="59"/>
        <v>0</v>
      </c>
      <c r="J86" s="65">
        <f t="shared" si="59"/>
        <v>0</v>
      </c>
      <c r="K86" s="65">
        <f t="shared" si="59"/>
        <v>0</v>
      </c>
      <c r="L86" s="65">
        <f t="shared" si="59"/>
        <v>0</v>
      </c>
      <c r="M86" s="65">
        <f t="shared" si="59"/>
        <v>0</v>
      </c>
      <c r="N86" s="65">
        <f t="shared" si="59"/>
        <v>0</v>
      </c>
      <c r="O86" s="65">
        <f t="shared" si="59"/>
        <v>0</v>
      </c>
      <c r="P86" s="98"/>
      <c r="Q86" s="65">
        <f t="shared" si="60"/>
        <v>0</v>
      </c>
      <c r="R86" s="65">
        <f t="shared" si="60"/>
        <v>0</v>
      </c>
      <c r="T86" s="65">
        <f t="shared" si="61"/>
        <v>0</v>
      </c>
      <c r="U86" s="65">
        <f t="shared" si="61"/>
        <v>0</v>
      </c>
      <c r="V86" s="65">
        <f t="shared" si="61"/>
        <v>0</v>
      </c>
      <c r="W86" s="65">
        <f t="shared" si="61"/>
        <v>0</v>
      </c>
      <c r="Y86" s="76"/>
      <c r="Z86" s="76"/>
    </row>
    <row r="87" spans="2:26" hidden="1">
      <c r="B87" s="64" t="str">
        <f t="shared" si="58"/>
        <v>Kicks</v>
      </c>
      <c r="C87" s="65">
        <f t="shared" si="59"/>
        <v>0</v>
      </c>
      <c r="D87" s="65">
        <f t="shared" si="59"/>
        <v>0</v>
      </c>
      <c r="E87" s="65">
        <f t="shared" si="59"/>
        <v>0</v>
      </c>
      <c r="F87" s="65">
        <f t="shared" si="59"/>
        <v>0</v>
      </c>
      <c r="G87" s="65">
        <f t="shared" si="59"/>
        <v>0</v>
      </c>
      <c r="H87" s="65">
        <f t="shared" si="59"/>
        <v>0</v>
      </c>
      <c r="I87" s="65">
        <f t="shared" si="59"/>
        <v>0</v>
      </c>
      <c r="J87" s="65">
        <f t="shared" si="59"/>
        <v>0</v>
      </c>
      <c r="K87" s="65">
        <f t="shared" si="59"/>
        <v>0</v>
      </c>
      <c r="L87" s="65">
        <f t="shared" si="59"/>
        <v>0</v>
      </c>
      <c r="M87" s="65">
        <f t="shared" si="59"/>
        <v>0</v>
      </c>
      <c r="N87" s="65">
        <f t="shared" si="59"/>
        <v>0</v>
      </c>
      <c r="O87" s="65">
        <f t="shared" si="59"/>
        <v>0</v>
      </c>
      <c r="P87" s="69"/>
      <c r="Q87" s="65">
        <f t="shared" si="60"/>
        <v>0</v>
      </c>
      <c r="R87" s="65">
        <f t="shared" si="60"/>
        <v>0</v>
      </c>
      <c r="S87" s="84"/>
      <c r="T87" s="65">
        <f t="shared" si="61"/>
        <v>0</v>
      </c>
      <c r="U87" s="65">
        <f t="shared" si="61"/>
        <v>0</v>
      </c>
      <c r="V87" s="65">
        <f t="shared" si="61"/>
        <v>0</v>
      </c>
      <c r="W87" s="65">
        <f t="shared" si="61"/>
        <v>0</v>
      </c>
      <c r="Y87" s="65">
        <f>IFERROR(Y71/Y7*10^6,0)</f>
        <v>0</v>
      </c>
      <c r="Z87" s="65">
        <f>IFERROR(Z71/Z7*10^6,0)</f>
        <v>0</v>
      </c>
    </row>
    <row r="88" spans="2:26">
      <c r="B88" s="64" t="str">
        <f t="shared" si="58"/>
        <v>Magnite</v>
      </c>
      <c r="C88" s="65">
        <f t="shared" si="59"/>
        <v>46022.481008041788</v>
      </c>
      <c r="D88" s="65">
        <f t="shared" si="59"/>
        <v>44911.627346680034</v>
      </c>
      <c r="E88" s="65">
        <f t="shared" si="59"/>
        <v>48562.835101261502</v>
      </c>
      <c r="F88" s="65">
        <f t="shared" si="59"/>
        <v>49634.751339711926</v>
      </c>
      <c r="G88" s="65">
        <f t="shared" si="59"/>
        <v>48820.764570971995</v>
      </c>
      <c r="H88" s="65">
        <f t="shared" si="59"/>
        <v>48719.68147432815</v>
      </c>
      <c r="I88" s="65">
        <f t="shared" si="59"/>
        <v>35368.371961500947</v>
      </c>
      <c r="J88" s="65">
        <f t="shared" si="59"/>
        <v>36198.988867038111</v>
      </c>
      <c r="K88" s="65">
        <f t="shared" si="59"/>
        <v>31362.659670216093</v>
      </c>
      <c r="L88" s="65">
        <f t="shared" si="59"/>
        <v>38451.643379046101</v>
      </c>
      <c r="M88" s="65">
        <f t="shared" si="59"/>
        <v>38386.596766944996</v>
      </c>
      <c r="N88" s="65">
        <f t="shared" si="59"/>
        <v>38037.890997120194</v>
      </c>
      <c r="O88" s="65">
        <f t="shared" si="59"/>
        <v>41511.423299791219</v>
      </c>
      <c r="P88" s="69"/>
      <c r="Q88" s="65">
        <f t="shared" si="60"/>
        <v>46022.481008041788</v>
      </c>
      <c r="R88" s="65">
        <f t="shared" si="60"/>
        <v>41157.614852085295</v>
      </c>
      <c r="S88" s="84"/>
      <c r="T88" s="65">
        <f t="shared" si="61"/>
        <v>46505.420343128942</v>
      </c>
      <c r="U88" s="65">
        <f t="shared" si="61"/>
        <v>49067.965324762619</v>
      </c>
      <c r="V88" s="65">
        <f t="shared" si="61"/>
        <v>34568.163109537789</v>
      </c>
      <c r="W88" s="65">
        <f t="shared" si="61"/>
        <v>38292.416287502791</v>
      </c>
      <c r="Y88" s="65">
        <f>IFERROR(Y72/Y8*10^6,0)</f>
        <v>47777.449953584633</v>
      </c>
      <c r="Z88" s="65">
        <f>IFERROR(Z72/Z8*10^6,0)</f>
        <v>36481.761131603715</v>
      </c>
    </row>
    <row r="89" spans="2:26" hidden="1">
      <c r="B89" s="64" t="str">
        <f t="shared" si="58"/>
        <v>Leaf</v>
      </c>
      <c r="C89" s="65">
        <f t="shared" si="59"/>
        <v>0</v>
      </c>
      <c r="D89" s="65">
        <f t="shared" si="59"/>
        <v>0</v>
      </c>
      <c r="E89" s="65">
        <f t="shared" si="59"/>
        <v>0</v>
      </c>
      <c r="F89" s="65">
        <f t="shared" si="59"/>
        <v>0</v>
      </c>
      <c r="G89" s="65">
        <f t="shared" si="59"/>
        <v>0</v>
      </c>
      <c r="H89" s="65">
        <f t="shared" si="59"/>
        <v>0</v>
      </c>
      <c r="I89" s="65">
        <f t="shared" si="59"/>
        <v>0</v>
      </c>
      <c r="J89" s="65">
        <f t="shared" si="59"/>
        <v>0</v>
      </c>
      <c r="K89" s="65">
        <f t="shared" si="59"/>
        <v>0</v>
      </c>
      <c r="L89" s="65">
        <f t="shared" si="59"/>
        <v>0</v>
      </c>
      <c r="M89" s="65">
        <f t="shared" si="59"/>
        <v>0</v>
      </c>
      <c r="N89" s="65">
        <f t="shared" si="59"/>
        <v>0</v>
      </c>
      <c r="O89" s="65">
        <f t="shared" si="59"/>
        <v>0</v>
      </c>
      <c r="P89" s="69"/>
      <c r="Q89" s="65">
        <f t="shared" si="60"/>
        <v>0</v>
      </c>
      <c r="R89" s="65">
        <f t="shared" si="60"/>
        <v>0</v>
      </c>
      <c r="S89" s="84"/>
      <c r="T89" s="65">
        <f t="shared" si="61"/>
        <v>0</v>
      </c>
      <c r="U89" s="65">
        <f t="shared" si="61"/>
        <v>0</v>
      </c>
      <c r="V89" s="65">
        <f t="shared" si="61"/>
        <v>0</v>
      </c>
      <c r="W89" s="65">
        <f t="shared" si="61"/>
        <v>0</v>
      </c>
      <c r="Y89" s="65"/>
      <c r="Z89" s="65"/>
    </row>
    <row r="90" spans="2:26">
      <c r="B90" s="64" t="str">
        <f t="shared" si="58"/>
        <v>X-Trail</v>
      </c>
      <c r="C90" s="65">
        <f t="shared" si="59"/>
        <v>0</v>
      </c>
      <c r="D90" s="65">
        <f t="shared" si="59"/>
        <v>0</v>
      </c>
      <c r="E90" s="65">
        <f t="shared" si="59"/>
        <v>16610.805870582568</v>
      </c>
      <c r="F90" s="65">
        <f t="shared" si="59"/>
        <v>16608.11467058257</v>
      </c>
      <c r="G90" s="65">
        <f t="shared" si="59"/>
        <v>16604.498370582565</v>
      </c>
      <c r="H90" s="65">
        <f t="shared" si="59"/>
        <v>0</v>
      </c>
      <c r="I90" s="65">
        <f t="shared" si="59"/>
        <v>0</v>
      </c>
      <c r="J90" s="65">
        <f t="shared" si="59"/>
        <v>0</v>
      </c>
      <c r="K90" s="65">
        <f t="shared" si="59"/>
        <v>0</v>
      </c>
      <c r="L90" s="65">
        <f t="shared" si="59"/>
        <v>0</v>
      </c>
      <c r="M90" s="65">
        <f t="shared" si="59"/>
        <v>0</v>
      </c>
      <c r="N90" s="65">
        <f t="shared" si="59"/>
        <v>0</v>
      </c>
      <c r="O90" s="65">
        <f t="shared" si="59"/>
        <v>16608.226803915899</v>
      </c>
      <c r="P90" s="69"/>
      <c r="Q90" s="65">
        <f t="shared" si="60"/>
        <v>0</v>
      </c>
      <c r="R90" s="65">
        <f t="shared" si="60"/>
        <v>0</v>
      </c>
      <c r="S90" s="84"/>
      <c r="T90" s="65">
        <f t="shared" si="61"/>
        <v>16610.805870582568</v>
      </c>
      <c r="U90" s="65">
        <f t="shared" si="61"/>
        <v>16606.50742613812</v>
      </c>
      <c r="V90" s="65">
        <f t="shared" si="61"/>
        <v>0</v>
      </c>
      <c r="W90" s="65">
        <f t="shared" si="61"/>
        <v>0</v>
      </c>
      <c r="Y90" s="65">
        <f>IFERROR(Y74/Y10*10^6,0)</f>
        <v>16608.226803915899</v>
      </c>
      <c r="Z90" s="65">
        <f>IFERROR(Z74/Z10*10^6,0)</f>
        <v>0</v>
      </c>
    </row>
    <row r="91" spans="2:26">
      <c r="B91" s="64" t="str">
        <f t="shared" si="58"/>
        <v>BBG</v>
      </c>
      <c r="C91" s="65">
        <f t="shared" si="59"/>
        <v>0</v>
      </c>
      <c r="D91" s="65">
        <f t="shared" si="59"/>
        <v>0</v>
      </c>
      <c r="E91" s="65">
        <f t="shared" si="59"/>
        <v>0</v>
      </c>
      <c r="F91" s="65">
        <f t="shared" si="59"/>
        <v>0</v>
      </c>
      <c r="G91" s="65">
        <f t="shared" si="59"/>
        <v>0</v>
      </c>
      <c r="H91" s="65">
        <f t="shared" si="59"/>
        <v>0</v>
      </c>
      <c r="I91" s="65">
        <f t="shared" si="59"/>
        <v>0</v>
      </c>
      <c r="J91" s="65">
        <f t="shared" si="59"/>
        <v>0</v>
      </c>
      <c r="K91" s="65">
        <f t="shared" si="59"/>
        <v>0</v>
      </c>
      <c r="L91" s="65">
        <f t="shared" si="59"/>
        <v>0</v>
      </c>
      <c r="M91" s="65">
        <f t="shared" si="59"/>
        <v>0</v>
      </c>
      <c r="N91" s="65">
        <f t="shared" si="59"/>
        <v>0</v>
      </c>
      <c r="O91" s="65">
        <f t="shared" si="59"/>
        <v>0</v>
      </c>
      <c r="P91" s="69"/>
      <c r="Q91" s="65">
        <f t="shared" si="60"/>
        <v>0</v>
      </c>
      <c r="R91" s="65">
        <f t="shared" si="60"/>
        <v>0</v>
      </c>
      <c r="S91" s="84"/>
      <c r="T91" s="65">
        <f t="shared" si="61"/>
        <v>0</v>
      </c>
      <c r="U91" s="65">
        <f t="shared" si="61"/>
        <v>0</v>
      </c>
      <c r="V91" s="65">
        <f t="shared" si="61"/>
        <v>0</v>
      </c>
      <c r="W91" s="65">
        <f t="shared" si="61"/>
        <v>0</v>
      </c>
      <c r="Y91" s="65">
        <f t="shared" ref="Y91:Z97" si="62">IFERROR(Y75/Y11*10^6,0)</f>
        <v>0</v>
      </c>
      <c r="Z91" s="65">
        <f t="shared" si="62"/>
        <v>0</v>
      </c>
    </row>
    <row r="92" spans="2:26">
      <c r="B92" s="61" t="str">
        <f t="shared" si="58"/>
        <v>NISSAN TOTAL</v>
      </c>
      <c r="C92" s="72">
        <f t="shared" si="59"/>
        <v>46022.481008041788</v>
      </c>
      <c r="D92" s="72">
        <f t="shared" si="59"/>
        <v>44911.627346680034</v>
      </c>
      <c r="E92" s="72">
        <f t="shared" si="59"/>
        <v>47813.959416167461</v>
      </c>
      <c r="F92" s="72">
        <f t="shared" si="59"/>
        <v>48987.170228552517</v>
      </c>
      <c r="G92" s="72">
        <f t="shared" si="59"/>
        <v>48313.421796162715</v>
      </c>
      <c r="H92" s="72">
        <f t="shared" si="59"/>
        <v>48719.68147432815</v>
      </c>
      <c r="I92" s="72">
        <f t="shared" si="59"/>
        <v>35368.371961500947</v>
      </c>
      <c r="J92" s="72">
        <f t="shared" si="59"/>
        <v>36198.988867038111</v>
      </c>
      <c r="K92" s="72">
        <f t="shared" si="59"/>
        <v>31362.659670216093</v>
      </c>
      <c r="L92" s="72">
        <f t="shared" si="59"/>
        <v>38451.643379046101</v>
      </c>
      <c r="M92" s="72">
        <f t="shared" si="59"/>
        <v>38386.596766944996</v>
      </c>
      <c r="N92" s="72">
        <f>IFERROR(N76/N12*10^6,0)</f>
        <v>38037.890997120194</v>
      </c>
      <c r="O92" s="72">
        <f t="shared" si="59"/>
        <v>41398.739152751055</v>
      </c>
      <c r="P92" s="99"/>
      <c r="Q92" s="72">
        <f t="shared" si="60"/>
        <v>46022.481008041788</v>
      </c>
      <c r="R92" s="72">
        <f t="shared" si="60"/>
        <v>40956.845999148289</v>
      </c>
      <c r="S92" s="84"/>
      <c r="T92" s="72">
        <f t="shared" si="61"/>
        <v>46264.981084636609</v>
      </c>
      <c r="U92" s="72">
        <f t="shared" si="61"/>
        <v>48672.308335207337</v>
      </c>
      <c r="V92" s="72">
        <f t="shared" si="61"/>
        <v>34568.163109537789</v>
      </c>
      <c r="W92" s="72">
        <f t="shared" si="61"/>
        <v>38292.416287502791</v>
      </c>
      <c r="Y92" s="72">
        <f t="shared" si="62"/>
        <v>47462.482055952576</v>
      </c>
      <c r="Z92" s="72">
        <f t="shared" si="62"/>
        <v>36481.761131603715</v>
      </c>
    </row>
    <row r="93" spans="2:26" hidden="1">
      <c r="B93" s="64" t="str">
        <f t="shared" si="58"/>
        <v>Go</v>
      </c>
      <c r="C93" s="65">
        <f t="shared" si="59"/>
        <v>0</v>
      </c>
      <c r="D93" s="65">
        <f t="shared" si="59"/>
        <v>0</v>
      </c>
      <c r="E93" s="65">
        <f t="shared" si="59"/>
        <v>0</v>
      </c>
      <c r="F93" s="65">
        <f t="shared" si="59"/>
        <v>0</v>
      </c>
      <c r="G93" s="65">
        <f t="shared" si="59"/>
        <v>0</v>
      </c>
      <c r="H93" s="65">
        <f t="shared" si="59"/>
        <v>0</v>
      </c>
      <c r="I93" s="65">
        <f t="shared" si="59"/>
        <v>0</v>
      </c>
      <c r="J93" s="65">
        <f t="shared" si="59"/>
        <v>0</v>
      </c>
      <c r="K93" s="65">
        <f t="shared" si="59"/>
        <v>0</v>
      </c>
      <c r="L93" s="65">
        <f t="shared" si="59"/>
        <v>0</v>
      </c>
      <c r="M93" s="65">
        <f t="shared" si="59"/>
        <v>0</v>
      </c>
      <c r="N93" s="65">
        <f t="shared" si="59"/>
        <v>0</v>
      </c>
      <c r="O93" s="65">
        <f t="shared" si="59"/>
        <v>0</v>
      </c>
      <c r="P93" s="69"/>
      <c r="Q93" s="65">
        <f t="shared" si="60"/>
        <v>0</v>
      </c>
      <c r="R93" s="65">
        <f t="shared" si="60"/>
        <v>0</v>
      </c>
      <c r="S93" s="84"/>
      <c r="T93" s="65">
        <f t="shared" si="61"/>
        <v>0</v>
      </c>
      <c r="U93" s="65">
        <f t="shared" si="61"/>
        <v>0</v>
      </c>
      <c r="V93" s="65">
        <f t="shared" si="61"/>
        <v>0</v>
      </c>
      <c r="W93" s="65">
        <f t="shared" si="61"/>
        <v>0</v>
      </c>
      <c r="Y93" s="65">
        <f t="shared" si="62"/>
        <v>0</v>
      </c>
      <c r="Z93" s="65">
        <f t="shared" si="62"/>
        <v>0</v>
      </c>
    </row>
    <row r="94" spans="2:26" hidden="1">
      <c r="B94" s="64" t="str">
        <f t="shared" si="58"/>
        <v>Go+</v>
      </c>
      <c r="C94" s="65">
        <f t="shared" si="59"/>
        <v>0</v>
      </c>
      <c r="D94" s="65">
        <f t="shared" si="59"/>
        <v>0</v>
      </c>
      <c r="E94" s="65">
        <f t="shared" si="59"/>
        <v>0</v>
      </c>
      <c r="F94" s="65">
        <f t="shared" si="59"/>
        <v>0</v>
      </c>
      <c r="G94" s="65">
        <f t="shared" si="59"/>
        <v>0</v>
      </c>
      <c r="H94" s="65">
        <f t="shared" si="59"/>
        <v>0</v>
      </c>
      <c r="I94" s="65">
        <f t="shared" si="59"/>
        <v>0</v>
      </c>
      <c r="J94" s="65">
        <f t="shared" si="59"/>
        <v>0</v>
      </c>
      <c r="K94" s="65">
        <f t="shared" si="59"/>
        <v>0</v>
      </c>
      <c r="L94" s="65">
        <f t="shared" si="59"/>
        <v>0</v>
      </c>
      <c r="M94" s="65">
        <f t="shared" si="59"/>
        <v>0</v>
      </c>
      <c r="N94" s="65">
        <f t="shared" si="59"/>
        <v>0</v>
      </c>
      <c r="O94" s="65">
        <f t="shared" si="59"/>
        <v>0</v>
      </c>
      <c r="P94" s="69"/>
      <c r="Q94" s="65">
        <f t="shared" si="60"/>
        <v>0</v>
      </c>
      <c r="R94" s="65">
        <f t="shared" si="60"/>
        <v>0</v>
      </c>
      <c r="S94" s="84"/>
      <c r="T94" s="65">
        <f t="shared" si="61"/>
        <v>0</v>
      </c>
      <c r="U94" s="65">
        <f t="shared" si="61"/>
        <v>0</v>
      </c>
      <c r="V94" s="65">
        <f t="shared" si="61"/>
        <v>0</v>
      </c>
      <c r="W94" s="65">
        <f t="shared" si="61"/>
        <v>0</v>
      </c>
      <c r="Y94" s="65">
        <f t="shared" si="62"/>
        <v>0</v>
      </c>
      <c r="Z94" s="65">
        <f t="shared" si="62"/>
        <v>0</v>
      </c>
    </row>
    <row r="95" spans="2:26" hidden="1">
      <c r="B95" s="64" t="str">
        <f t="shared" si="58"/>
        <v>redi-Go</v>
      </c>
      <c r="C95" s="65">
        <f t="shared" si="59"/>
        <v>0</v>
      </c>
      <c r="D95" s="65">
        <f t="shared" si="59"/>
        <v>0</v>
      </c>
      <c r="E95" s="65">
        <f t="shared" si="59"/>
        <v>0</v>
      </c>
      <c r="F95" s="65">
        <f t="shared" si="59"/>
        <v>0</v>
      </c>
      <c r="G95" s="65">
        <f t="shared" si="59"/>
        <v>0</v>
      </c>
      <c r="H95" s="65">
        <f t="shared" si="59"/>
        <v>0</v>
      </c>
      <c r="I95" s="65">
        <f t="shared" si="59"/>
        <v>0</v>
      </c>
      <c r="J95" s="65">
        <f t="shared" si="59"/>
        <v>0</v>
      </c>
      <c r="K95" s="65">
        <f t="shared" si="59"/>
        <v>0</v>
      </c>
      <c r="L95" s="65">
        <f t="shared" si="59"/>
        <v>0</v>
      </c>
      <c r="M95" s="65">
        <f t="shared" si="59"/>
        <v>0</v>
      </c>
      <c r="N95" s="65">
        <f t="shared" si="59"/>
        <v>0</v>
      </c>
      <c r="O95" s="65">
        <f t="shared" si="59"/>
        <v>0</v>
      </c>
      <c r="P95" s="69"/>
      <c r="Q95" s="65">
        <f t="shared" si="60"/>
        <v>0</v>
      </c>
      <c r="R95" s="65">
        <f t="shared" si="60"/>
        <v>0</v>
      </c>
      <c r="S95" s="84"/>
      <c r="T95" s="65">
        <f t="shared" si="61"/>
        <v>0</v>
      </c>
      <c r="U95" s="65">
        <f t="shared" si="61"/>
        <v>0</v>
      </c>
      <c r="V95" s="65">
        <f t="shared" si="61"/>
        <v>0</v>
      </c>
      <c r="W95" s="65">
        <f t="shared" si="61"/>
        <v>0</v>
      </c>
      <c r="Y95" s="65">
        <f t="shared" si="62"/>
        <v>0</v>
      </c>
      <c r="Z95" s="65">
        <f t="shared" si="62"/>
        <v>0</v>
      </c>
    </row>
    <row r="96" spans="2:26" hidden="1">
      <c r="B96" s="61" t="str">
        <f t="shared" si="58"/>
        <v>DATSUN TOTAL</v>
      </c>
      <c r="C96" s="72">
        <f t="shared" si="59"/>
        <v>0</v>
      </c>
      <c r="D96" s="72">
        <f t="shared" si="59"/>
        <v>0</v>
      </c>
      <c r="E96" s="72">
        <f t="shared" si="59"/>
        <v>0</v>
      </c>
      <c r="F96" s="72">
        <f t="shared" si="59"/>
        <v>0</v>
      </c>
      <c r="G96" s="72">
        <f t="shared" si="59"/>
        <v>0</v>
      </c>
      <c r="H96" s="72">
        <f t="shared" si="59"/>
        <v>0</v>
      </c>
      <c r="I96" s="72">
        <f t="shared" si="59"/>
        <v>0</v>
      </c>
      <c r="J96" s="72">
        <f t="shared" si="59"/>
        <v>0</v>
      </c>
      <c r="K96" s="72">
        <f t="shared" si="59"/>
        <v>0</v>
      </c>
      <c r="L96" s="72">
        <f t="shared" si="59"/>
        <v>0</v>
      </c>
      <c r="M96" s="72">
        <f t="shared" si="59"/>
        <v>0</v>
      </c>
      <c r="N96" s="72">
        <f t="shared" si="59"/>
        <v>0</v>
      </c>
      <c r="O96" s="72">
        <f t="shared" si="59"/>
        <v>0</v>
      </c>
      <c r="P96" s="99"/>
      <c r="Q96" s="72">
        <f t="shared" si="60"/>
        <v>0</v>
      </c>
      <c r="R96" s="72">
        <f t="shared" si="60"/>
        <v>0</v>
      </c>
      <c r="T96" s="72">
        <f t="shared" si="61"/>
        <v>0</v>
      </c>
      <c r="U96" s="72">
        <f t="shared" si="61"/>
        <v>0</v>
      </c>
      <c r="V96" s="72">
        <f t="shared" si="61"/>
        <v>0</v>
      </c>
      <c r="W96" s="72">
        <f t="shared" si="61"/>
        <v>0</v>
      </c>
      <c r="Y96" s="72">
        <f t="shared" si="62"/>
        <v>0</v>
      </c>
      <c r="Z96" s="72">
        <f t="shared" si="62"/>
        <v>0</v>
      </c>
    </row>
    <row r="97" spans="2:33" hidden="1">
      <c r="B97" s="61" t="str">
        <f t="shared" si="58"/>
        <v>NISSAN + DATSUN</v>
      </c>
      <c r="C97" s="72">
        <f t="shared" si="59"/>
        <v>46022.481008041788</v>
      </c>
      <c r="D97" s="72">
        <f t="shared" si="59"/>
        <v>44911.627346680034</v>
      </c>
      <c r="E97" s="72">
        <f t="shared" si="59"/>
        <v>47813.959416167461</v>
      </c>
      <c r="F97" s="72">
        <f t="shared" si="59"/>
        <v>48987.170228552517</v>
      </c>
      <c r="G97" s="72">
        <f t="shared" si="59"/>
        <v>48313.421796162715</v>
      </c>
      <c r="H97" s="72">
        <f t="shared" si="59"/>
        <v>48719.68147432815</v>
      </c>
      <c r="I97" s="72">
        <f t="shared" si="59"/>
        <v>35368.371961500947</v>
      </c>
      <c r="J97" s="72">
        <f t="shared" si="59"/>
        <v>36198.988867038111</v>
      </c>
      <c r="K97" s="72">
        <f t="shared" si="59"/>
        <v>31362.659670216093</v>
      </c>
      <c r="L97" s="72">
        <f t="shared" si="59"/>
        <v>38451.643379046101</v>
      </c>
      <c r="M97" s="72">
        <f t="shared" si="59"/>
        <v>38386.596766944996</v>
      </c>
      <c r="N97" s="72">
        <f t="shared" si="59"/>
        <v>38037.890997120194</v>
      </c>
      <c r="O97" s="72">
        <f t="shared" si="59"/>
        <v>41398.739152751055</v>
      </c>
      <c r="P97" s="99"/>
      <c r="Q97" s="72">
        <f t="shared" si="60"/>
        <v>46022.481008041788</v>
      </c>
      <c r="R97" s="72">
        <f t="shared" si="60"/>
        <v>40956.845999148289</v>
      </c>
      <c r="T97" s="72">
        <f t="shared" si="61"/>
        <v>46264.981084636609</v>
      </c>
      <c r="U97" s="72">
        <f t="shared" si="61"/>
        <v>48672.308335207337</v>
      </c>
      <c r="V97" s="72">
        <f t="shared" si="61"/>
        <v>34568.163109537789</v>
      </c>
      <c r="W97" s="72">
        <f t="shared" si="61"/>
        <v>38292.416287502791</v>
      </c>
      <c r="Y97" s="72">
        <f t="shared" si="62"/>
        <v>47462.482055952576</v>
      </c>
      <c r="Z97" s="72">
        <f t="shared" si="62"/>
        <v>36481.761131603715</v>
      </c>
    </row>
    <row r="98" spans="2:33">
      <c r="I98" s="74"/>
      <c r="J98" s="86"/>
      <c r="K98" s="86"/>
      <c r="M98" s="100"/>
      <c r="N98" s="101"/>
      <c r="O98" s="73"/>
      <c r="T98" s="56"/>
      <c r="U98" s="56"/>
      <c r="V98" s="56"/>
      <c r="W98" s="56"/>
    </row>
    <row r="99" spans="2:33">
      <c r="B99" s="61" t="s">
        <v>364</v>
      </c>
      <c r="C99" s="59">
        <f>C83</f>
        <v>45383</v>
      </c>
      <c r="D99" s="59">
        <f>EOMONTH(C99,1)</f>
        <v>45443</v>
      </c>
      <c r="E99" s="59">
        <f t="shared" ref="E99:N99" si="63">EOMONTH(D99,1)</f>
        <v>45473</v>
      </c>
      <c r="F99" s="59">
        <f t="shared" si="63"/>
        <v>45504</v>
      </c>
      <c r="G99" s="59">
        <f t="shared" si="63"/>
        <v>45535</v>
      </c>
      <c r="H99" s="59">
        <f t="shared" si="63"/>
        <v>45565</v>
      </c>
      <c r="I99" s="59">
        <f t="shared" si="63"/>
        <v>45596</v>
      </c>
      <c r="J99" s="59">
        <f t="shared" si="63"/>
        <v>45626</v>
      </c>
      <c r="K99" s="59">
        <f t="shared" si="63"/>
        <v>45657</v>
      </c>
      <c r="L99" s="59">
        <f t="shared" si="63"/>
        <v>45688</v>
      </c>
      <c r="M99" s="59">
        <f t="shared" si="63"/>
        <v>45716</v>
      </c>
      <c r="N99" s="59">
        <f t="shared" si="63"/>
        <v>45747</v>
      </c>
      <c r="O99" s="102" t="s">
        <v>338</v>
      </c>
      <c r="P99" s="98"/>
      <c r="Q99" s="62" t="s">
        <v>339</v>
      </c>
      <c r="R99" s="62" t="s">
        <v>340</v>
      </c>
      <c r="T99" s="62" t="s">
        <v>16</v>
      </c>
      <c r="U99" s="62" t="s">
        <v>17</v>
      </c>
      <c r="V99" s="62" t="s">
        <v>18</v>
      </c>
      <c r="W99" s="62" t="s">
        <v>19</v>
      </c>
      <c r="Y99" s="62" t="str">
        <f>Y3</f>
        <v>H1</v>
      </c>
      <c r="Z99" s="62" t="str">
        <f>Z3</f>
        <v>H2</v>
      </c>
    </row>
    <row r="100" spans="2:33" hidden="1">
      <c r="B100" s="64" t="str">
        <f t="shared" ref="B100:B113" si="64">B84</f>
        <v>Micra Active</v>
      </c>
      <c r="C100" s="103">
        <f t="shared" ref="C100:O113" si="65">IFERROR(C68/C52,0)</f>
        <v>0</v>
      </c>
      <c r="D100" s="103">
        <f t="shared" si="65"/>
        <v>0</v>
      </c>
      <c r="E100" s="103">
        <f t="shared" si="65"/>
        <v>0</v>
      </c>
      <c r="F100" s="103">
        <f t="shared" si="65"/>
        <v>0</v>
      </c>
      <c r="G100" s="103">
        <f t="shared" si="65"/>
        <v>0</v>
      </c>
      <c r="H100" s="103">
        <f t="shared" si="65"/>
        <v>0</v>
      </c>
      <c r="I100" s="103">
        <f t="shared" si="65"/>
        <v>0</v>
      </c>
      <c r="J100" s="103">
        <f t="shared" si="65"/>
        <v>0</v>
      </c>
      <c r="K100" s="103">
        <f t="shared" si="65"/>
        <v>0</v>
      </c>
      <c r="L100" s="104">
        <f t="shared" si="65"/>
        <v>0</v>
      </c>
      <c r="M100" s="104">
        <f t="shared" si="65"/>
        <v>0</v>
      </c>
      <c r="N100" s="104">
        <f t="shared" si="65"/>
        <v>0</v>
      </c>
      <c r="O100" s="103">
        <f t="shared" si="65"/>
        <v>0</v>
      </c>
      <c r="P100" s="98"/>
      <c r="Q100" s="103">
        <f t="shared" ref="Q100:R113" si="66">IFERROR(Q68/Q52,0)</f>
        <v>0</v>
      </c>
      <c r="R100" s="103">
        <f t="shared" si="66"/>
        <v>0</v>
      </c>
      <c r="T100" s="103">
        <f t="shared" ref="T100:W113" si="67">IFERROR(T68/T52,0)</f>
        <v>0</v>
      </c>
      <c r="U100" s="103">
        <f t="shared" si="67"/>
        <v>0</v>
      </c>
      <c r="V100" s="103">
        <f t="shared" si="67"/>
        <v>0</v>
      </c>
      <c r="W100" s="103">
        <f t="shared" si="67"/>
        <v>0</v>
      </c>
      <c r="Y100" s="76"/>
      <c r="Z100" s="76"/>
    </row>
    <row r="101" spans="2:33" hidden="1">
      <c r="B101" s="64" t="str">
        <f t="shared" si="64"/>
        <v>Micra MC</v>
      </c>
      <c r="C101" s="103">
        <f t="shared" si="65"/>
        <v>0</v>
      </c>
      <c r="D101" s="103">
        <f t="shared" si="65"/>
        <v>0</v>
      </c>
      <c r="E101" s="103">
        <f t="shared" si="65"/>
        <v>0</v>
      </c>
      <c r="F101" s="103">
        <f t="shared" si="65"/>
        <v>0</v>
      </c>
      <c r="G101" s="103">
        <f t="shared" si="65"/>
        <v>0</v>
      </c>
      <c r="H101" s="103">
        <f t="shared" si="65"/>
        <v>0</v>
      </c>
      <c r="I101" s="103">
        <f t="shared" si="65"/>
        <v>0</v>
      </c>
      <c r="J101" s="103">
        <f t="shared" si="65"/>
        <v>0</v>
      </c>
      <c r="K101" s="103">
        <f t="shared" si="65"/>
        <v>0</v>
      </c>
      <c r="L101" s="104">
        <f t="shared" si="65"/>
        <v>0</v>
      </c>
      <c r="M101" s="104">
        <f t="shared" si="65"/>
        <v>0</v>
      </c>
      <c r="N101" s="104">
        <f t="shared" si="65"/>
        <v>0</v>
      </c>
      <c r="O101" s="103">
        <f t="shared" si="65"/>
        <v>0</v>
      </c>
      <c r="P101" s="98"/>
      <c r="Q101" s="103">
        <f t="shared" si="66"/>
        <v>0</v>
      </c>
      <c r="R101" s="103">
        <f t="shared" si="66"/>
        <v>0</v>
      </c>
      <c r="T101" s="103">
        <f t="shared" si="67"/>
        <v>0</v>
      </c>
      <c r="U101" s="103">
        <f t="shared" si="67"/>
        <v>0</v>
      </c>
      <c r="V101" s="103">
        <f t="shared" si="67"/>
        <v>0</v>
      </c>
      <c r="W101" s="103">
        <f t="shared" si="67"/>
        <v>0</v>
      </c>
      <c r="Y101" s="76"/>
      <c r="Z101" s="76"/>
    </row>
    <row r="102" spans="2:33" hidden="1">
      <c r="B102" s="64" t="str">
        <f t="shared" si="64"/>
        <v>Sunny</v>
      </c>
      <c r="C102" s="103">
        <f t="shared" si="65"/>
        <v>0</v>
      </c>
      <c r="D102" s="103">
        <f t="shared" si="65"/>
        <v>0</v>
      </c>
      <c r="E102" s="103">
        <f t="shared" si="65"/>
        <v>0</v>
      </c>
      <c r="F102" s="103">
        <f t="shared" si="65"/>
        <v>0</v>
      </c>
      <c r="G102" s="103">
        <f t="shared" si="65"/>
        <v>0</v>
      </c>
      <c r="H102" s="103">
        <f t="shared" si="65"/>
        <v>0</v>
      </c>
      <c r="I102" s="103">
        <f t="shared" si="65"/>
        <v>0</v>
      </c>
      <c r="J102" s="103">
        <f t="shared" si="65"/>
        <v>0</v>
      </c>
      <c r="K102" s="103">
        <f t="shared" si="65"/>
        <v>0</v>
      </c>
      <c r="L102" s="104">
        <f t="shared" si="65"/>
        <v>0</v>
      </c>
      <c r="M102" s="104">
        <f t="shared" si="65"/>
        <v>0</v>
      </c>
      <c r="N102" s="104">
        <f t="shared" si="65"/>
        <v>0</v>
      </c>
      <c r="O102" s="103">
        <f t="shared" si="65"/>
        <v>0</v>
      </c>
      <c r="P102" s="98"/>
      <c r="Q102" s="103">
        <f t="shared" si="66"/>
        <v>0</v>
      </c>
      <c r="R102" s="103">
        <f t="shared" si="66"/>
        <v>0</v>
      </c>
      <c r="T102" s="103">
        <f t="shared" si="67"/>
        <v>0</v>
      </c>
      <c r="U102" s="103">
        <f t="shared" si="67"/>
        <v>0</v>
      </c>
      <c r="V102" s="103">
        <f t="shared" si="67"/>
        <v>0</v>
      </c>
      <c r="W102" s="103">
        <f t="shared" si="67"/>
        <v>0</v>
      </c>
      <c r="Y102" s="76"/>
      <c r="Z102" s="76"/>
    </row>
    <row r="103" spans="2:33" hidden="1">
      <c r="B103" s="64" t="str">
        <f t="shared" si="64"/>
        <v>Kicks</v>
      </c>
      <c r="C103" s="103">
        <f t="shared" si="65"/>
        <v>0</v>
      </c>
      <c r="D103" s="103">
        <f t="shared" si="65"/>
        <v>0</v>
      </c>
      <c r="E103" s="103">
        <f t="shared" si="65"/>
        <v>0</v>
      </c>
      <c r="F103" s="103">
        <f t="shared" si="65"/>
        <v>0</v>
      </c>
      <c r="G103" s="103">
        <f t="shared" si="65"/>
        <v>0</v>
      </c>
      <c r="H103" s="103">
        <f t="shared" si="65"/>
        <v>0</v>
      </c>
      <c r="I103" s="103">
        <f t="shared" si="65"/>
        <v>0</v>
      </c>
      <c r="J103" s="103">
        <f t="shared" si="65"/>
        <v>0</v>
      </c>
      <c r="K103" s="103">
        <f t="shared" si="65"/>
        <v>0</v>
      </c>
      <c r="L103" s="103">
        <f t="shared" si="65"/>
        <v>0</v>
      </c>
      <c r="M103" s="103">
        <f t="shared" si="65"/>
        <v>0</v>
      </c>
      <c r="N103" s="103">
        <f t="shared" si="65"/>
        <v>0</v>
      </c>
      <c r="O103" s="103">
        <f t="shared" si="65"/>
        <v>0</v>
      </c>
      <c r="P103" s="70"/>
      <c r="Q103" s="103">
        <f t="shared" si="66"/>
        <v>0</v>
      </c>
      <c r="R103" s="103">
        <f t="shared" si="66"/>
        <v>0</v>
      </c>
      <c r="S103" s="75"/>
      <c r="T103" s="103">
        <f t="shared" si="67"/>
        <v>0</v>
      </c>
      <c r="U103" s="103">
        <f t="shared" si="67"/>
        <v>0</v>
      </c>
      <c r="V103" s="103">
        <f t="shared" si="67"/>
        <v>0</v>
      </c>
      <c r="W103" s="103">
        <f t="shared" si="67"/>
        <v>0</v>
      </c>
      <c r="X103" s="75"/>
      <c r="Y103" s="103">
        <f>IFERROR(Y71/Y55,0)</f>
        <v>0</v>
      </c>
      <c r="Z103" s="103">
        <f>IFERROR(Z71/Z55,0)</f>
        <v>0</v>
      </c>
    </row>
    <row r="104" spans="2:33">
      <c r="B104" s="64" t="str">
        <f t="shared" si="64"/>
        <v>Magnite</v>
      </c>
      <c r="C104" s="103">
        <f t="shared" si="65"/>
        <v>8.9608262648407044E-2</v>
      </c>
      <c r="D104" s="103">
        <f t="shared" si="65"/>
        <v>8.9504575651723428E-2</v>
      </c>
      <c r="E104" s="103">
        <f t="shared" si="65"/>
        <v>9.2654154296101507E-2</v>
      </c>
      <c r="F104" s="103">
        <f t="shared" si="65"/>
        <v>9.4647047253352656E-2</v>
      </c>
      <c r="G104" s="103">
        <f t="shared" si="65"/>
        <v>9.8495540743585547E-2</v>
      </c>
      <c r="H104" s="103">
        <f t="shared" si="65"/>
        <v>8.4497056338182996E-2</v>
      </c>
      <c r="I104" s="103">
        <f t="shared" si="65"/>
        <v>6.2578238417729623E-2</v>
      </c>
      <c r="J104" s="103">
        <f t="shared" si="65"/>
        <v>6.3607773109238624E-2</v>
      </c>
      <c r="K104" s="103">
        <f t="shared" si="65"/>
        <v>5.4796968824962898E-2</v>
      </c>
      <c r="L104" s="103">
        <f t="shared" si="65"/>
        <v>6.7065515089781355E-2</v>
      </c>
      <c r="M104" s="103">
        <f t="shared" si="65"/>
        <v>6.6889854686667249E-2</v>
      </c>
      <c r="N104" s="103">
        <f t="shared" si="65"/>
        <v>6.6727896279620766E-2</v>
      </c>
      <c r="O104" s="103">
        <f t="shared" si="65"/>
        <v>7.5627794904226567E-2</v>
      </c>
      <c r="P104" s="70"/>
      <c r="Q104" s="103">
        <f t="shared" si="66"/>
        <v>8.9608262648407044E-2</v>
      </c>
      <c r="R104" s="103">
        <f t="shared" si="66"/>
        <v>7.4606943486227845E-2</v>
      </c>
      <c r="S104" s="75"/>
      <c r="T104" s="103">
        <f t="shared" si="67"/>
        <v>9.0625019221497988E-2</v>
      </c>
      <c r="U104" s="103">
        <f t="shared" si="67"/>
        <v>9.2411941467465397E-2</v>
      </c>
      <c r="V104" s="103">
        <f t="shared" si="67"/>
        <v>6.0812929200974274E-2</v>
      </c>
      <c r="W104" s="103">
        <f t="shared" si="67"/>
        <v>6.6897466599947553E-2</v>
      </c>
      <c r="X104" s="75"/>
      <c r="Y104" s="103">
        <f>IFERROR(Y72/Y56,0)</f>
        <v>9.1527273381058163E-2</v>
      </c>
      <c r="Z104" s="103">
        <f>IFERROR(Z72/Z56,0)</f>
        <v>6.3949867943960167E-2</v>
      </c>
      <c r="AA104" s="105"/>
      <c r="AB104" s="60"/>
      <c r="AC104" s="60"/>
      <c r="AD104" s="60"/>
      <c r="AE104" s="60"/>
      <c r="AF104" s="60"/>
      <c r="AG104" s="60"/>
    </row>
    <row r="105" spans="2:33" hidden="1">
      <c r="B105" s="64" t="str">
        <f t="shared" si="64"/>
        <v>Leaf</v>
      </c>
      <c r="C105" s="103">
        <f t="shared" si="65"/>
        <v>0</v>
      </c>
      <c r="D105" s="103">
        <f t="shared" si="65"/>
        <v>0</v>
      </c>
      <c r="E105" s="103">
        <f t="shared" si="65"/>
        <v>0</v>
      </c>
      <c r="F105" s="103">
        <f t="shared" si="65"/>
        <v>0</v>
      </c>
      <c r="G105" s="103">
        <f t="shared" si="65"/>
        <v>0</v>
      </c>
      <c r="H105" s="103">
        <f t="shared" si="65"/>
        <v>0</v>
      </c>
      <c r="I105" s="103">
        <f t="shared" si="65"/>
        <v>0</v>
      </c>
      <c r="J105" s="103">
        <f t="shared" si="65"/>
        <v>0</v>
      </c>
      <c r="K105" s="103">
        <f t="shared" si="65"/>
        <v>0</v>
      </c>
      <c r="L105" s="103">
        <f t="shared" si="65"/>
        <v>0</v>
      </c>
      <c r="M105" s="103">
        <f t="shared" si="65"/>
        <v>0</v>
      </c>
      <c r="N105" s="103">
        <f t="shared" si="65"/>
        <v>0</v>
      </c>
      <c r="O105" s="103">
        <f t="shared" si="65"/>
        <v>0</v>
      </c>
      <c r="P105" s="70"/>
      <c r="Q105" s="103">
        <f t="shared" si="66"/>
        <v>0</v>
      </c>
      <c r="R105" s="103">
        <f t="shared" si="66"/>
        <v>0</v>
      </c>
      <c r="S105" s="75"/>
      <c r="T105" s="103">
        <f t="shared" si="67"/>
        <v>0</v>
      </c>
      <c r="U105" s="103">
        <f t="shared" si="67"/>
        <v>0</v>
      </c>
      <c r="V105" s="103">
        <f t="shared" si="67"/>
        <v>0</v>
      </c>
      <c r="W105" s="103">
        <f t="shared" si="67"/>
        <v>0</v>
      </c>
      <c r="X105" s="75"/>
      <c r="Y105" s="103"/>
      <c r="Z105" s="103"/>
    </row>
    <row r="106" spans="2:33">
      <c r="B106" s="64" t="str">
        <f t="shared" si="64"/>
        <v>X-Trail</v>
      </c>
      <c r="C106" s="103">
        <f t="shared" si="65"/>
        <v>0</v>
      </c>
      <c r="D106" s="103">
        <f t="shared" si="65"/>
        <v>0</v>
      </c>
      <c r="E106" s="103">
        <f t="shared" si="65"/>
        <v>5.0010127989687427E-3</v>
      </c>
      <c r="F106" s="103">
        <f t="shared" si="65"/>
        <v>5.00020255979375E-3</v>
      </c>
      <c r="G106" s="103">
        <f t="shared" si="65"/>
        <v>4.9991138009023483E-3</v>
      </c>
      <c r="H106" s="103">
        <f t="shared" si="65"/>
        <v>0</v>
      </c>
      <c r="I106" s="103">
        <f t="shared" si="65"/>
        <v>0</v>
      </c>
      <c r="J106" s="103">
        <f t="shared" si="65"/>
        <v>0</v>
      </c>
      <c r="K106" s="103">
        <f t="shared" si="65"/>
        <v>0</v>
      </c>
      <c r="L106" s="103">
        <f t="shared" si="65"/>
        <v>0</v>
      </c>
      <c r="M106" s="103">
        <f t="shared" si="65"/>
        <v>0</v>
      </c>
      <c r="N106" s="103">
        <f t="shared" si="65"/>
        <v>0</v>
      </c>
      <c r="O106" s="103">
        <f t="shared" si="65"/>
        <v>5.0002363197593734E-3</v>
      </c>
      <c r="P106" s="70"/>
      <c r="Q106" s="103">
        <f t="shared" si="66"/>
        <v>0</v>
      </c>
      <c r="R106" s="103">
        <f t="shared" si="66"/>
        <v>0</v>
      </c>
      <c r="S106" s="75"/>
      <c r="T106" s="103">
        <f t="shared" si="67"/>
        <v>5.0010127989687427E-3</v>
      </c>
      <c r="U106" s="103">
        <f t="shared" si="67"/>
        <v>4.9997186669531275E-3</v>
      </c>
      <c r="V106" s="103">
        <f t="shared" si="67"/>
        <v>0</v>
      </c>
      <c r="W106" s="103">
        <f t="shared" si="67"/>
        <v>0</v>
      </c>
      <c r="X106" s="75"/>
      <c r="Y106" s="103">
        <f>IFERROR(Y74/Y58,0)</f>
        <v>5.0002363197593734E-3</v>
      </c>
      <c r="Z106" s="103">
        <f>IFERROR(Z74/Z58,0)</f>
        <v>0</v>
      </c>
      <c r="AB106" s="75">
        <f>0.4%+0.455%</f>
        <v>8.5500000000000003E-3</v>
      </c>
      <c r="AC106" s="86"/>
      <c r="AD106" s="86"/>
      <c r="AE106" s="86"/>
      <c r="AF106" s="86"/>
      <c r="AG106" s="86"/>
    </row>
    <row r="107" spans="2:33">
      <c r="B107" s="64" t="str">
        <f t="shared" si="64"/>
        <v>BBG</v>
      </c>
      <c r="C107" s="103">
        <f t="shared" si="65"/>
        <v>0</v>
      </c>
      <c r="D107" s="103">
        <f t="shared" si="65"/>
        <v>0</v>
      </c>
      <c r="E107" s="103">
        <f t="shared" si="65"/>
        <v>0</v>
      </c>
      <c r="F107" s="103">
        <f t="shared" si="65"/>
        <v>0</v>
      </c>
      <c r="G107" s="103">
        <f t="shared" si="65"/>
        <v>0</v>
      </c>
      <c r="H107" s="103">
        <f t="shared" si="65"/>
        <v>0</v>
      </c>
      <c r="I107" s="103">
        <f t="shared" si="65"/>
        <v>0</v>
      </c>
      <c r="J107" s="103">
        <f t="shared" si="65"/>
        <v>0</v>
      </c>
      <c r="K107" s="103">
        <f t="shared" si="65"/>
        <v>0</v>
      </c>
      <c r="L107" s="103">
        <f t="shared" si="65"/>
        <v>0</v>
      </c>
      <c r="M107" s="103">
        <f t="shared" si="65"/>
        <v>0</v>
      </c>
      <c r="N107" s="103">
        <f t="shared" si="65"/>
        <v>0</v>
      </c>
      <c r="O107" s="103">
        <f t="shared" si="65"/>
        <v>0</v>
      </c>
      <c r="P107" s="70"/>
      <c r="Q107" s="103">
        <f t="shared" si="66"/>
        <v>0</v>
      </c>
      <c r="R107" s="103">
        <f t="shared" si="66"/>
        <v>0</v>
      </c>
      <c r="S107" s="75"/>
      <c r="T107" s="103">
        <f t="shared" si="67"/>
        <v>0</v>
      </c>
      <c r="U107" s="103">
        <f t="shared" si="67"/>
        <v>0</v>
      </c>
      <c r="V107" s="103">
        <f t="shared" si="67"/>
        <v>0</v>
      </c>
      <c r="W107" s="103">
        <f t="shared" si="67"/>
        <v>0</v>
      </c>
      <c r="X107" s="75"/>
      <c r="Y107" s="103">
        <f t="shared" ref="Y107:Z113" si="68">IFERROR(Y75/Y59,0)</f>
        <v>0</v>
      </c>
      <c r="Z107" s="103">
        <f t="shared" si="68"/>
        <v>0</v>
      </c>
    </row>
    <row r="108" spans="2:33">
      <c r="B108" s="61" t="str">
        <f t="shared" si="64"/>
        <v>NISSAN TOTAL</v>
      </c>
      <c r="C108" s="106">
        <f t="shared" si="65"/>
        <v>8.9608262648407044E-2</v>
      </c>
      <c r="D108" s="106">
        <f t="shared" si="65"/>
        <v>8.9504575651723428E-2</v>
      </c>
      <c r="E108" s="106">
        <f t="shared" si="65"/>
        <v>8.1082768629247626E-2</v>
      </c>
      <c r="F108" s="106">
        <f t="shared" si="65"/>
        <v>8.4567962789641585E-2</v>
      </c>
      <c r="G108" s="106">
        <f t="shared" si="65"/>
        <v>8.9441824522074179E-2</v>
      </c>
      <c r="H108" s="106">
        <f t="shared" si="65"/>
        <v>8.4497056338182996E-2</v>
      </c>
      <c r="I108" s="106">
        <f t="shared" si="65"/>
        <v>6.2578238417729623E-2</v>
      </c>
      <c r="J108" s="106">
        <f t="shared" si="65"/>
        <v>6.3607773109238624E-2</v>
      </c>
      <c r="K108" s="106">
        <f t="shared" si="65"/>
        <v>5.4796968824962898E-2</v>
      </c>
      <c r="L108" s="106">
        <f t="shared" si="65"/>
        <v>6.7065515089781355E-2</v>
      </c>
      <c r="M108" s="106">
        <f t="shared" si="65"/>
        <v>6.6889854686667249E-2</v>
      </c>
      <c r="N108" s="106">
        <f t="shared" si="65"/>
        <v>6.6727896279620766E-2</v>
      </c>
      <c r="O108" s="106">
        <f t="shared" si="65"/>
        <v>7.3737133353179454E-2</v>
      </c>
      <c r="P108" s="107"/>
      <c r="Q108" s="106">
        <f t="shared" si="66"/>
        <v>8.9608262648407044E-2</v>
      </c>
      <c r="R108" s="106">
        <f t="shared" si="66"/>
        <v>7.2468102449039645E-2</v>
      </c>
      <c r="S108" s="75"/>
      <c r="T108" s="106">
        <f t="shared" si="67"/>
        <v>8.6355506130156648E-2</v>
      </c>
      <c r="U108" s="106">
        <f t="shared" si="67"/>
        <v>8.6148386052432149E-2</v>
      </c>
      <c r="V108" s="106">
        <f t="shared" si="67"/>
        <v>6.0812929200974274E-2</v>
      </c>
      <c r="W108" s="106">
        <f t="shared" si="67"/>
        <v>6.6897466599947553E-2</v>
      </c>
      <c r="X108" s="75"/>
      <c r="Y108" s="106">
        <f t="shared" si="68"/>
        <v>8.6249725775745342E-2</v>
      </c>
      <c r="Z108" s="106">
        <f>IFERROR(Z76/Z60,0)</f>
        <v>6.3949867943960167E-2</v>
      </c>
    </row>
    <row r="109" spans="2:33" hidden="1">
      <c r="B109" s="64" t="str">
        <f t="shared" si="64"/>
        <v>Go</v>
      </c>
      <c r="C109" s="103">
        <f t="shared" si="65"/>
        <v>0</v>
      </c>
      <c r="D109" s="103">
        <f t="shared" si="65"/>
        <v>0</v>
      </c>
      <c r="E109" s="103">
        <f t="shared" si="65"/>
        <v>0</v>
      </c>
      <c r="F109" s="103">
        <f t="shared" si="65"/>
        <v>0</v>
      </c>
      <c r="G109" s="103">
        <f t="shared" si="65"/>
        <v>0</v>
      </c>
      <c r="H109" s="103">
        <f t="shared" si="65"/>
        <v>0</v>
      </c>
      <c r="I109" s="103">
        <f t="shared" si="65"/>
        <v>0</v>
      </c>
      <c r="J109" s="103">
        <f t="shared" si="65"/>
        <v>0</v>
      </c>
      <c r="K109" s="103">
        <f t="shared" si="65"/>
        <v>0</v>
      </c>
      <c r="L109" s="103">
        <f t="shared" si="65"/>
        <v>0</v>
      </c>
      <c r="M109" s="103">
        <f t="shared" si="65"/>
        <v>0</v>
      </c>
      <c r="N109" s="103">
        <f t="shared" si="65"/>
        <v>0</v>
      </c>
      <c r="O109" s="103">
        <f t="shared" si="65"/>
        <v>0</v>
      </c>
      <c r="P109" s="70"/>
      <c r="Q109" s="103">
        <f t="shared" si="66"/>
        <v>0</v>
      </c>
      <c r="R109" s="103">
        <f t="shared" si="66"/>
        <v>0</v>
      </c>
      <c r="S109" s="75"/>
      <c r="T109" s="103">
        <f t="shared" si="67"/>
        <v>0</v>
      </c>
      <c r="U109" s="103">
        <f t="shared" si="67"/>
        <v>0</v>
      </c>
      <c r="V109" s="103">
        <f t="shared" si="67"/>
        <v>0</v>
      </c>
      <c r="W109" s="103">
        <f t="shared" si="67"/>
        <v>0</v>
      </c>
      <c r="X109" s="86"/>
      <c r="Y109" s="103">
        <f t="shared" si="68"/>
        <v>0</v>
      </c>
      <c r="Z109" s="103">
        <f t="shared" si="68"/>
        <v>0</v>
      </c>
    </row>
    <row r="110" spans="2:33" hidden="1">
      <c r="B110" s="64" t="str">
        <f t="shared" si="64"/>
        <v>Go+</v>
      </c>
      <c r="C110" s="103">
        <f t="shared" si="65"/>
        <v>0</v>
      </c>
      <c r="D110" s="103">
        <f t="shared" si="65"/>
        <v>0</v>
      </c>
      <c r="E110" s="103">
        <f t="shared" si="65"/>
        <v>0</v>
      </c>
      <c r="F110" s="103">
        <f t="shared" si="65"/>
        <v>0</v>
      </c>
      <c r="G110" s="103">
        <f t="shared" si="65"/>
        <v>0</v>
      </c>
      <c r="H110" s="103">
        <f t="shared" si="65"/>
        <v>0</v>
      </c>
      <c r="I110" s="103">
        <f t="shared" si="65"/>
        <v>0</v>
      </c>
      <c r="J110" s="103">
        <f t="shared" si="65"/>
        <v>0</v>
      </c>
      <c r="K110" s="103">
        <f t="shared" si="65"/>
        <v>0</v>
      </c>
      <c r="L110" s="103">
        <f t="shared" si="65"/>
        <v>0</v>
      </c>
      <c r="M110" s="103">
        <f t="shared" si="65"/>
        <v>0</v>
      </c>
      <c r="N110" s="103">
        <f t="shared" si="65"/>
        <v>0</v>
      </c>
      <c r="O110" s="103">
        <f t="shared" si="65"/>
        <v>0</v>
      </c>
      <c r="P110" s="70"/>
      <c r="Q110" s="103">
        <f t="shared" si="66"/>
        <v>0</v>
      </c>
      <c r="R110" s="103">
        <f t="shared" si="66"/>
        <v>0</v>
      </c>
      <c r="S110" s="75"/>
      <c r="T110" s="103">
        <f t="shared" si="67"/>
        <v>0</v>
      </c>
      <c r="U110" s="103">
        <f t="shared" si="67"/>
        <v>0</v>
      </c>
      <c r="V110" s="103">
        <f t="shared" si="67"/>
        <v>0</v>
      </c>
      <c r="W110" s="103">
        <f t="shared" si="67"/>
        <v>0</v>
      </c>
      <c r="X110" s="86"/>
      <c r="Y110" s="103">
        <f t="shared" si="68"/>
        <v>0</v>
      </c>
      <c r="Z110" s="103">
        <f t="shared" si="68"/>
        <v>0</v>
      </c>
    </row>
    <row r="111" spans="2:33" hidden="1">
      <c r="B111" s="64" t="str">
        <f t="shared" si="64"/>
        <v>redi-Go</v>
      </c>
      <c r="C111" s="103">
        <f t="shared" si="65"/>
        <v>0</v>
      </c>
      <c r="D111" s="103">
        <f t="shared" si="65"/>
        <v>0</v>
      </c>
      <c r="E111" s="103">
        <f t="shared" si="65"/>
        <v>0</v>
      </c>
      <c r="F111" s="103">
        <f t="shared" si="65"/>
        <v>0</v>
      </c>
      <c r="G111" s="103">
        <f t="shared" si="65"/>
        <v>0</v>
      </c>
      <c r="H111" s="103">
        <f t="shared" si="65"/>
        <v>0</v>
      </c>
      <c r="I111" s="103">
        <f t="shared" si="65"/>
        <v>0</v>
      </c>
      <c r="J111" s="103">
        <f t="shared" si="65"/>
        <v>0</v>
      </c>
      <c r="K111" s="103">
        <f t="shared" si="65"/>
        <v>0</v>
      </c>
      <c r="L111" s="103">
        <f t="shared" si="65"/>
        <v>0</v>
      </c>
      <c r="M111" s="103">
        <f t="shared" si="65"/>
        <v>0</v>
      </c>
      <c r="N111" s="103">
        <f t="shared" si="65"/>
        <v>0</v>
      </c>
      <c r="O111" s="103">
        <f t="shared" si="65"/>
        <v>0</v>
      </c>
      <c r="P111" s="70"/>
      <c r="Q111" s="103">
        <f t="shared" si="66"/>
        <v>0</v>
      </c>
      <c r="R111" s="103">
        <f t="shared" si="66"/>
        <v>0</v>
      </c>
      <c r="S111" s="75"/>
      <c r="T111" s="103">
        <f t="shared" si="67"/>
        <v>0</v>
      </c>
      <c r="U111" s="103">
        <f t="shared" si="67"/>
        <v>0</v>
      </c>
      <c r="V111" s="103">
        <f t="shared" si="67"/>
        <v>0</v>
      </c>
      <c r="W111" s="103">
        <f t="shared" si="67"/>
        <v>0</v>
      </c>
      <c r="X111" s="86"/>
      <c r="Y111" s="103">
        <f t="shared" si="68"/>
        <v>0</v>
      </c>
      <c r="Z111" s="103">
        <f t="shared" si="68"/>
        <v>0</v>
      </c>
    </row>
    <row r="112" spans="2:33" hidden="1">
      <c r="B112" s="61" t="str">
        <f t="shared" si="64"/>
        <v>DATSUN TOTAL</v>
      </c>
      <c r="C112" s="106">
        <f t="shared" si="65"/>
        <v>0</v>
      </c>
      <c r="D112" s="106">
        <f t="shared" si="65"/>
        <v>0</v>
      </c>
      <c r="E112" s="106">
        <f t="shared" si="65"/>
        <v>0</v>
      </c>
      <c r="F112" s="106">
        <f t="shared" si="65"/>
        <v>0</v>
      </c>
      <c r="G112" s="106">
        <f t="shared" si="65"/>
        <v>0</v>
      </c>
      <c r="H112" s="106">
        <f t="shared" si="65"/>
        <v>0</v>
      </c>
      <c r="I112" s="106">
        <f t="shared" si="65"/>
        <v>0</v>
      </c>
      <c r="J112" s="106">
        <f t="shared" si="65"/>
        <v>0</v>
      </c>
      <c r="K112" s="106">
        <f t="shared" si="65"/>
        <v>0</v>
      </c>
      <c r="L112" s="106">
        <f t="shared" si="65"/>
        <v>0</v>
      </c>
      <c r="M112" s="106">
        <f t="shared" si="65"/>
        <v>0</v>
      </c>
      <c r="N112" s="106">
        <f t="shared" si="65"/>
        <v>0</v>
      </c>
      <c r="O112" s="106">
        <f t="shared" si="65"/>
        <v>0</v>
      </c>
      <c r="P112" s="107"/>
      <c r="Q112" s="106">
        <f t="shared" si="66"/>
        <v>0</v>
      </c>
      <c r="R112" s="106">
        <f t="shared" si="66"/>
        <v>0</v>
      </c>
      <c r="S112" s="75"/>
      <c r="T112" s="106">
        <f t="shared" si="67"/>
        <v>0</v>
      </c>
      <c r="U112" s="106">
        <f t="shared" si="67"/>
        <v>0</v>
      </c>
      <c r="V112" s="106">
        <f t="shared" si="67"/>
        <v>0</v>
      </c>
      <c r="W112" s="106">
        <f t="shared" si="67"/>
        <v>0</v>
      </c>
      <c r="X112" s="86"/>
      <c r="Y112" s="106">
        <f t="shared" si="68"/>
        <v>0</v>
      </c>
      <c r="Z112" s="106">
        <f t="shared" si="68"/>
        <v>0</v>
      </c>
      <c r="AB112" s="74"/>
      <c r="AC112" s="108"/>
    </row>
    <row r="113" spans="2:29" hidden="1">
      <c r="B113" s="61" t="str">
        <f t="shared" si="64"/>
        <v>NISSAN + DATSUN</v>
      </c>
      <c r="C113" s="106">
        <f t="shared" si="65"/>
        <v>8.9608262648407044E-2</v>
      </c>
      <c r="D113" s="106">
        <f t="shared" si="65"/>
        <v>8.9504575651723428E-2</v>
      </c>
      <c r="E113" s="106">
        <f t="shared" si="65"/>
        <v>8.1082768629247626E-2</v>
      </c>
      <c r="F113" s="106">
        <f t="shared" si="65"/>
        <v>8.4567962789641585E-2</v>
      </c>
      <c r="G113" s="106">
        <f t="shared" si="65"/>
        <v>8.9441824522074179E-2</v>
      </c>
      <c r="H113" s="106">
        <f t="shared" si="65"/>
        <v>8.4497056338182996E-2</v>
      </c>
      <c r="I113" s="106">
        <v>0.05</v>
      </c>
      <c r="J113" s="106">
        <f t="shared" si="65"/>
        <v>6.3607773109238624E-2</v>
      </c>
      <c r="K113" s="106">
        <f t="shared" si="65"/>
        <v>5.4796968824962898E-2</v>
      </c>
      <c r="L113" s="106">
        <f t="shared" si="65"/>
        <v>6.7065515089781355E-2</v>
      </c>
      <c r="M113" s="106">
        <f t="shared" si="65"/>
        <v>6.6889854686667249E-2</v>
      </c>
      <c r="N113" s="106">
        <f t="shared" si="65"/>
        <v>6.6727896279620766E-2</v>
      </c>
      <c r="O113" s="109">
        <f t="shared" si="65"/>
        <v>7.3737133353179454E-2</v>
      </c>
      <c r="P113" s="107"/>
      <c r="Q113" s="106">
        <f t="shared" si="66"/>
        <v>8.9608262648407044E-2</v>
      </c>
      <c r="R113" s="106">
        <f t="shared" si="66"/>
        <v>7.2468102449039645E-2</v>
      </c>
      <c r="S113" s="75"/>
      <c r="T113" s="106">
        <f t="shared" si="67"/>
        <v>8.6355506130156648E-2</v>
      </c>
      <c r="U113" s="106">
        <f t="shared" si="67"/>
        <v>8.6148386052432149E-2</v>
      </c>
      <c r="V113" s="106">
        <f t="shared" si="67"/>
        <v>6.0812929200974274E-2</v>
      </c>
      <c r="W113" s="106">
        <f t="shared" si="67"/>
        <v>6.6897466599947553E-2</v>
      </c>
      <c r="X113" s="86"/>
      <c r="Y113" s="106">
        <f t="shared" si="68"/>
        <v>8.6249725775745342E-2</v>
      </c>
      <c r="Z113" s="106">
        <f t="shared" si="68"/>
        <v>6.3949867943960167E-2</v>
      </c>
      <c r="AA113" s="75"/>
      <c r="AB113" s="74"/>
      <c r="AC113" s="75"/>
    </row>
    <row r="114" spans="2:29">
      <c r="E114" s="75"/>
      <c r="F114" s="75"/>
      <c r="G114" s="75"/>
      <c r="H114" s="75"/>
      <c r="I114" s="86"/>
      <c r="Q114" s="86"/>
      <c r="T114" s="74"/>
      <c r="AA114" s="75"/>
      <c r="AB114" s="74"/>
      <c r="AC114" s="75"/>
    </row>
    <row r="115" spans="2:29">
      <c r="B115" s="61" t="s">
        <v>365</v>
      </c>
      <c r="C115" s="59">
        <f>C99</f>
        <v>45383</v>
      </c>
      <c r="D115" s="59">
        <f>EOMONTH(C115,1)</f>
        <v>45443</v>
      </c>
      <c r="E115" s="59">
        <f t="shared" ref="E115:N115" si="69">EOMONTH(D115,1)</f>
        <v>45473</v>
      </c>
      <c r="F115" s="59">
        <f t="shared" si="69"/>
        <v>45504</v>
      </c>
      <c r="G115" s="59">
        <f t="shared" si="69"/>
        <v>45535</v>
      </c>
      <c r="H115" s="59">
        <f t="shared" si="69"/>
        <v>45565</v>
      </c>
      <c r="I115" s="59">
        <f t="shared" si="69"/>
        <v>45596</v>
      </c>
      <c r="J115" s="59">
        <f t="shared" si="69"/>
        <v>45626</v>
      </c>
      <c r="K115" s="59">
        <f t="shared" si="69"/>
        <v>45657</v>
      </c>
      <c r="L115" s="59">
        <f t="shared" si="69"/>
        <v>45688</v>
      </c>
      <c r="M115" s="59">
        <f t="shared" si="69"/>
        <v>45716</v>
      </c>
      <c r="N115" s="59">
        <f t="shared" si="69"/>
        <v>45747</v>
      </c>
      <c r="O115" s="62" t="s">
        <v>338</v>
      </c>
      <c r="Q115" s="62" t="s">
        <v>339</v>
      </c>
      <c r="R115" s="62" t="s">
        <v>340</v>
      </c>
      <c r="T115" s="62" t="s">
        <v>16</v>
      </c>
      <c r="U115" s="62" t="s">
        <v>17</v>
      </c>
      <c r="V115" s="62" t="s">
        <v>18</v>
      </c>
      <c r="W115" s="62" t="s">
        <v>19</v>
      </c>
      <c r="Y115" s="62" t="str">
        <f>Y99</f>
        <v>H1</v>
      </c>
      <c r="Z115" s="62" t="str">
        <f>Z99</f>
        <v>H2</v>
      </c>
      <c r="AB115" s="73"/>
      <c r="AC115" s="75"/>
    </row>
    <row r="116" spans="2:29" hidden="1">
      <c r="B116" s="64" t="str">
        <f t="shared" ref="B116:B129" si="70">B100</f>
        <v>Micra Active</v>
      </c>
      <c r="C116" s="65">
        <f t="shared" ref="C116:O129" si="71">IFERROR(C68/C20*10^6,0)</f>
        <v>0</v>
      </c>
      <c r="D116" s="65">
        <f t="shared" si="71"/>
        <v>0</v>
      </c>
      <c r="E116" s="65">
        <f t="shared" si="71"/>
        <v>0</v>
      </c>
      <c r="F116" s="65">
        <f t="shared" si="71"/>
        <v>0</v>
      </c>
      <c r="G116" s="65">
        <f t="shared" si="71"/>
        <v>0</v>
      </c>
      <c r="H116" s="65">
        <f t="shared" si="71"/>
        <v>0</v>
      </c>
      <c r="I116" s="65">
        <f t="shared" si="71"/>
        <v>0</v>
      </c>
      <c r="J116" s="65">
        <f t="shared" si="71"/>
        <v>0</v>
      </c>
      <c r="K116" s="65">
        <f t="shared" si="71"/>
        <v>0</v>
      </c>
      <c r="L116" s="65">
        <f t="shared" si="71"/>
        <v>0</v>
      </c>
      <c r="M116" s="65">
        <f t="shared" si="71"/>
        <v>0</v>
      </c>
      <c r="N116" s="65">
        <f t="shared" si="71"/>
        <v>0</v>
      </c>
      <c r="O116" s="65">
        <f t="shared" si="71"/>
        <v>0</v>
      </c>
      <c r="Q116" s="65">
        <f t="shared" ref="Q116:R129" si="72">IFERROR(Q68/Q20*10^6,0)</f>
        <v>0</v>
      </c>
      <c r="R116" s="65">
        <f t="shared" si="72"/>
        <v>0</v>
      </c>
      <c r="T116" s="65">
        <f t="shared" ref="T116:W129" si="73">IFERROR(T68/T20*10^6,0)</f>
        <v>0</v>
      </c>
      <c r="U116" s="65">
        <f t="shared" si="73"/>
        <v>0</v>
      </c>
      <c r="V116" s="65">
        <f t="shared" si="73"/>
        <v>0</v>
      </c>
      <c r="W116" s="65">
        <f t="shared" si="73"/>
        <v>0</v>
      </c>
      <c r="Y116" s="76"/>
      <c r="Z116" s="76"/>
      <c r="AC116" s="70"/>
    </row>
    <row r="117" spans="2:29" hidden="1">
      <c r="B117" s="64" t="str">
        <f t="shared" si="70"/>
        <v>Micra MC</v>
      </c>
      <c r="C117" s="65">
        <f t="shared" si="71"/>
        <v>0</v>
      </c>
      <c r="D117" s="65">
        <f t="shared" si="71"/>
        <v>0</v>
      </c>
      <c r="E117" s="65">
        <f t="shared" si="71"/>
        <v>0</v>
      </c>
      <c r="F117" s="65">
        <f t="shared" si="71"/>
        <v>0</v>
      </c>
      <c r="G117" s="65">
        <f t="shared" si="71"/>
        <v>0</v>
      </c>
      <c r="H117" s="65">
        <f t="shared" si="71"/>
        <v>0</v>
      </c>
      <c r="I117" s="65">
        <f t="shared" si="71"/>
        <v>0</v>
      </c>
      <c r="J117" s="65">
        <f t="shared" si="71"/>
        <v>0</v>
      </c>
      <c r="K117" s="65">
        <f t="shared" si="71"/>
        <v>0</v>
      </c>
      <c r="L117" s="65">
        <f t="shared" si="71"/>
        <v>0</v>
      </c>
      <c r="M117" s="65">
        <f t="shared" si="71"/>
        <v>0</v>
      </c>
      <c r="N117" s="65">
        <f t="shared" si="71"/>
        <v>0</v>
      </c>
      <c r="O117" s="65">
        <f t="shared" si="71"/>
        <v>0</v>
      </c>
      <c r="Q117" s="65">
        <f t="shared" si="72"/>
        <v>0</v>
      </c>
      <c r="R117" s="65">
        <f t="shared" si="72"/>
        <v>0</v>
      </c>
      <c r="T117" s="65">
        <f t="shared" si="73"/>
        <v>0</v>
      </c>
      <c r="U117" s="65">
        <f t="shared" si="73"/>
        <v>0</v>
      </c>
      <c r="V117" s="65">
        <f t="shared" si="73"/>
        <v>0</v>
      </c>
      <c r="W117" s="65">
        <f t="shared" si="73"/>
        <v>0</v>
      </c>
      <c r="Y117" s="76"/>
      <c r="Z117" s="76"/>
      <c r="AC117" s="70"/>
    </row>
    <row r="118" spans="2:29" hidden="1">
      <c r="B118" s="64" t="str">
        <f t="shared" si="70"/>
        <v>Sunny</v>
      </c>
      <c r="C118" s="65">
        <f t="shared" si="71"/>
        <v>0</v>
      </c>
      <c r="D118" s="65">
        <f t="shared" si="71"/>
        <v>0</v>
      </c>
      <c r="E118" s="65">
        <f t="shared" si="71"/>
        <v>0</v>
      </c>
      <c r="F118" s="65">
        <f t="shared" si="71"/>
        <v>0</v>
      </c>
      <c r="G118" s="65">
        <f t="shared" si="71"/>
        <v>0</v>
      </c>
      <c r="H118" s="65">
        <f t="shared" si="71"/>
        <v>0</v>
      </c>
      <c r="I118" s="65">
        <f t="shared" si="71"/>
        <v>0</v>
      </c>
      <c r="J118" s="65">
        <f t="shared" si="71"/>
        <v>0</v>
      </c>
      <c r="K118" s="65">
        <f t="shared" si="71"/>
        <v>0</v>
      </c>
      <c r="L118" s="65">
        <f t="shared" si="71"/>
        <v>0</v>
      </c>
      <c r="M118" s="65">
        <f t="shared" si="71"/>
        <v>0</v>
      </c>
      <c r="N118" s="65">
        <f t="shared" si="71"/>
        <v>0</v>
      </c>
      <c r="O118" s="65">
        <f t="shared" si="71"/>
        <v>0</v>
      </c>
      <c r="Q118" s="65">
        <f t="shared" si="72"/>
        <v>0</v>
      </c>
      <c r="R118" s="65">
        <f t="shared" si="72"/>
        <v>0</v>
      </c>
      <c r="T118" s="65">
        <f t="shared" si="73"/>
        <v>0</v>
      </c>
      <c r="U118" s="65">
        <f t="shared" si="73"/>
        <v>0</v>
      </c>
      <c r="V118" s="65">
        <f t="shared" si="73"/>
        <v>0</v>
      </c>
      <c r="W118" s="65">
        <f t="shared" si="73"/>
        <v>0</v>
      </c>
      <c r="Y118" s="76"/>
      <c r="Z118" s="76"/>
      <c r="AC118" s="70"/>
    </row>
    <row r="119" spans="2:29" hidden="1">
      <c r="B119" s="64" t="str">
        <f t="shared" si="70"/>
        <v>Kicks</v>
      </c>
      <c r="C119" s="65">
        <f t="shared" si="71"/>
        <v>0</v>
      </c>
      <c r="D119" s="65">
        <f t="shared" si="71"/>
        <v>0</v>
      </c>
      <c r="E119" s="65">
        <f t="shared" si="71"/>
        <v>0</v>
      </c>
      <c r="F119" s="65">
        <f t="shared" si="71"/>
        <v>0</v>
      </c>
      <c r="G119" s="65">
        <f t="shared" si="71"/>
        <v>0</v>
      </c>
      <c r="H119" s="65">
        <f t="shared" si="71"/>
        <v>0</v>
      </c>
      <c r="I119" s="65">
        <f t="shared" si="71"/>
        <v>0</v>
      </c>
      <c r="J119" s="65">
        <f t="shared" si="71"/>
        <v>0</v>
      </c>
      <c r="K119" s="65">
        <f t="shared" si="71"/>
        <v>0</v>
      </c>
      <c r="L119" s="65">
        <f t="shared" si="71"/>
        <v>0</v>
      </c>
      <c r="M119" s="65">
        <f t="shared" si="71"/>
        <v>0</v>
      </c>
      <c r="N119" s="65">
        <f t="shared" si="71"/>
        <v>0</v>
      </c>
      <c r="O119" s="65">
        <f t="shared" si="71"/>
        <v>0</v>
      </c>
      <c r="P119" s="83"/>
      <c r="Q119" s="65">
        <f t="shared" si="72"/>
        <v>0</v>
      </c>
      <c r="R119" s="65">
        <f t="shared" si="72"/>
        <v>0</v>
      </c>
      <c r="S119" s="84"/>
      <c r="T119" s="65">
        <f t="shared" si="73"/>
        <v>0</v>
      </c>
      <c r="U119" s="65">
        <f t="shared" si="73"/>
        <v>0</v>
      </c>
      <c r="V119" s="65">
        <f t="shared" si="73"/>
        <v>0</v>
      </c>
      <c r="W119" s="65">
        <f t="shared" si="73"/>
        <v>0</v>
      </c>
      <c r="X119" s="73"/>
      <c r="Y119" s="65">
        <f>IFERROR(Y71/Y23*10^6,0)</f>
        <v>0</v>
      </c>
      <c r="Z119" s="65">
        <f>IFERROR(Z71/Z23*10^6,0)</f>
        <v>0</v>
      </c>
      <c r="AC119" s="75"/>
    </row>
    <row r="120" spans="2:29">
      <c r="B120" s="64" t="str">
        <f t="shared" si="70"/>
        <v>Magnite</v>
      </c>
      <c r="C120" s="65">
        <f t="shared" si="71"/>
        <v>48023.458443174037</v>
      </c>
      <c r="D120" s="65">
        <f t="shared" si="71"/>
        <v>46782.945152791704</v>
      </c>
      <c r="E120" s="65">
        <f t="shared" si="71"/>
        <v>50586.286563814065</v>
      </c>
      <c r="F120" s="65">
        <f t="shared" si="71"/>
        <v>49634.751339711926</v>
      </c>
      <c r="G120" s="65">
        <f t="shared" si="71"/>
        <v>46943.04285670384</v>
      </c>
      <c r="H120" s="65">
        <f t="shared" si="71"/>
        <v>54148.715747145718</v>
      </c>
      <c r="I120" s="65">
        <f t="shared" si="71"/>
        <v>37330.911298327293</v>
      </c>
      <c r="J120" s="65">
        <f t="shared" si="71"/>
        <v>36198.988867038111</v>
      </c>
      <c r="K120" s="65">
        <f t="shared" si="71"/>
        <v>22671.80217124055</v>
      </c>
      <c r="L120" s="65">
        <f t="shared" si="71"/>
        <v>42296.807716950716</v>
      </c>
      <c r="M120" s="65">
        <f t="shared" si="71"/>
        <v>39048.434642237153</v>
      </c>
      <c r="N120" s="65">
        <f t="shared" si="71"/>
        <v>37514.869995909794</v>
      </c>
      <c r="O120" s="65">
        <f t="shared" si="71"/>
        <v>41511.423299791219</v>
      </c>
      <c r="P120" s="83"/>
      <c r="Q120" s="65">
        <f t="shared" si="72"/>
        <v>48023.458443174037</v>
      </c>
      <c r="R120" s="65">
        <f t="shared" si="72"/>
        <v>41023.550960058958</v>
      </c>
      <c r="S120" s="84"/>
      <c r="T120" s="65">
        <f t="shared" si="73"/>
        <v>48470.438104106215</v>
      </c>
      <c r="U120" s="65">
        <f t="shared" si="73"/>
        <v>49958.366705586057</v>
      </c>
      <c r="V120" s="65">
        <f t="shared" si="73"/>
        <v>31927.838488468897</v>
      </c>
      <c r="W120" s="65">
        <f t="shared" si="73"/>
        <v>39580.051384642989</v>
      </c>
      <c r="X120" s="73"/>
      <c r="Y120" s="65">
        <f>IFERROR(Y72/Y24*10^6,0)</f>
        <v>49217.740438724948</v>
      </c>
      <c r="Z120" s="65">
        <f>IFERROR(Z72/Z24*10^6,0)</f>
        <v>35644.487578732791</v>
      </c>
    </row>
    <row r="121" spans="2:29">
      <c r="B121" s="64" t="str">
        <f t="shared" si="70"/>
        <v>Leaf</v>
      </c>
      <c r="C121" s="65">
        <f t="shared" si="71"/>
        <v>0</v>
      </c>
      <c r="D121" s="65">
        <f t="shared" si="71"/>
        <v>0</v>
      </c>
      <c r="E121" s="65">
        <f t="shared" si="71"/>
        <v>0</v>
      </c>
      <c r="F121" s="65">
        <f t="shared" si="71"/>
        <v>0</v>
      </c>
      <c r="G121" s="65">
        <f t="shared" si="71"/>
        <v>0</v>
      </c>
      <c r="H121" s="65">
        <f t="shared" si="71"/>
        <v>0</v>
      </c>
      <c r="I121" s="65">
        <f t="shared" si="71"/>
        <v>0</v>
      </c>
      <c r="J121" s="65">
        <f t="shared" si="71"/>
        <v>0</v>
      </c>
      <c r="K121" s="65">
        <f t="shared" si="71"/>
        <v>0</v>
      </c>
      <c r="L121" s="65">
        <f t="shared" si="71"/>
        <v>0</v>
      </c>
      <c r="M121" s="65">
        <f t="shared" si="71"/>
        <v>0</v>
      </c>
      <c r="N121" s="65">
        <f t="shared" si="71"/>
        <v>0</v>
      </c>
      <c r="O121" s="65">
        <f t="shared" si="71"/>
        <v>0</v>
      </c>
      <c r="P121" s="83"/>
      <c r="Q121" s="65">
        <f t="shared" si="72"/>
        <v>0</v>
      </c>
      <c r="R121" s="65">
        <f t="shared" si="72"/>
        <v>0</v>
      </c>
      <c r="S121" s="84"/>
      <c r="T121" s="65">
        <f t="shared" si="73"/>
        <v>0</v>
      </c>
      <c r="U121" s="65">
        <f t="shared" si="73"/>
        <v>0</v>
      </c>
      <c r="V121" s="65">
        <f t="shared" si="73"/>
        <v>0</v>
      </c>
      <c r="W121" s="65">
        <f t="shared" si="73"/>
        <v>0</v>
      </c>
      <c r="X121" s="73"/>
      <c r="Y121" s="65"/>
      <c r="Z121" s="65"/>
    </row>
    <row r="122" spans="2:29">
      <c r="B122" s="64" t="str">
        <f t="shared" si="70"/>
        <v>X-Trail</v>
      </c>
      <c r="C122" s="65">
        <f t="shared" si="71"/>
        <v>0</v>
      </c>
      <c r="D122" s="65">
        <f t="shared" si="71"/>
        <v>0</v>
      </c>
      <c r="E122" s="65">
        <f t="shared" si="71"/>
        <v>0</v>
      </c>
      <c r="F122" s="65">
        <f t="shared" si="71"/>
        <v>20760.143338228212</v>
      </c>
      <c r="G122" s="65">
        <f t="shared" si="71"/>
        <v>16604.498370582565</v>
      </c>
      <c r="H122" s="65">
        <f t="shared" si="71"/>
        <v>0</v>
      </c>
      <c r="I122" s="65">
        <f t="shared" si="71"/>
        <v>0</v>
      </c>
      <c r="J122" s="65">
        <f t="shared" si="71"/>
        <v>0</v>
      </c>
      <c r="K122" s="65">
        <f t="shared" si="71"/>
        <v>0</v>
      </c>
      <c r="L122" s="65">
        <f t="shared" si="71"/>
        <v>0</v>
      </c>
      <c r="M122" s="65">
        <f t="shared" si="71"/>
        <v>0</v>
      </c>
      <c r="N122" s="65">
        <f t="shared" si="71"/>
        <v>0</v>
      </c>
      <c r="O122" s="65">
        <f t="shared" si="71"/>
        <v>16608.226803915899</v>
      </c>
      <c r="P122" s="83"/>
      <c r="Q122" s="65">
        <f t="shared" si="72"/>
        <v>0</v>
      </c>
      <c r="R122" s="65">
        <f t="shared" si="72"/>
        <v>0</v>
      </c>
      <c r="S122" s="84"/>
      <c r="T122" s="65">
        <f t="shared" si="73"/>
        <v>0</v>
      </c>
      <c r="U122" s="65">
        <f t="shared" si="73"/>
        <v>14945.856683524311</v>
      </c>
      <c r="V122" s="65">
        <f t="shared" si="73"/>
        <v>0</v>
      </c>
      <c r="W122" s="65">
        <f t="shared" si="73"/>
        <v>0</v>
      </c>
      <c r="X122" s="73"/>
      <c r="Y122" s="65"/>
      <c r="Z122" s="65"/>
    </row>
    <row r="123" spans="2:29">
      <c r="B123" s="64" t="str">
        <f t="shared" si="70"/>
        <v>BBG</v>
      </c>
      <c r="C123" s="65">
        <f t="shared" si="71"/>
        <v>0</v>
      </c>
      <c r="D123" s="65">
        <f t="shared" si="71"/>
        <v>0</v>
      </c>
      <c r="E123" s="65">
        <f t="shared" si="71"/>
        <v>0</v>
      </c>
      <c r="F123" s="65">
        <f t="shared" si="71"/>
        <v>0</v>
      </c>
      <c r="G123" s="65">
        <f t="shared" si="71"/>
        <v>0</v>
      </c>
      <c r="H123" s="65">
        <f t="shared" si="71"/>
        <v>0</v>
      </c>
      <c r="I123" s="65">
        <f t="shared" si="71"/>
        <v>0</v>
      </c>
      <c r="J123" s="65">
        <f t="shared" si="71"/>
        <v>0</v>
      </c>
      <c r="K123" s="65">
        <f t="shared" si="71"/>
        <v>0</v>
      </c>
      <c r="L123" s="65">
        <f t="shared" si="71"/>
        <v>0</v>
      </c>
      <c r="M123" s="65">
        <f t="shared" si="71"/>
        <v>0</v>
      </c>
      <c r="N123" s="65">
        <f t="shared" si="71"/>
        <v>0</v>
      </c>
      <c r="O123" s="65">
        <f t="shared" si="71"/>
        <v>0</v>
      </c>
      <c r="P123" s="83"/>
      <c r="Q123" s="65">
        <f t="shared" si="72"/>
        <v>0</v>
      </c>
      <c r="R123" s="65">
        <f t="shared" si="72"/>
        <v>0</v>
      </c>
      <c r="S123" s="84"/>
      <c r="T123" s="65">
        <f t="shared" si="73"/>
        <v>0</v>
      </c>
      <c r="U123" s="65">
        <f t="shared" si="73"/>
        <v>0</v>
      </c>
      <c r="V123" s="65">
        <f t="shared" si="73"/>
        <v>0</v>
      </c>
      <c r="W123" s="65">
        <f t="shared" si="73"/>
        <v>0</v>
      </c>
      <c r="Y123" s="65">
        <f t="shared" ref="Y123:Z129" si="74">IFERROR(Y75/Y27*10^6,0)</f>
        <v>0</v>
      </c>
      <c r="Z123" s="65">
        <f t="shared" si="74"/>
        <v>0</v>
      </c>
    </row>
    <row r="124" spans="2:29">
      <c r="B124" s="61" t="str">
        <f t="shared" si="70"/>
        <v>NISSAN TOTAL</v>
      </c>
      <c r="C124" s="72">
        <f t="shared" si="71"/>
        <v>48023.458443174037</v>
      </c>
      <c r="D124" s="72">
        <f t="shared" si="71"/>
        <v>46782.945152791704</v>
      </c>
      <c r="E124" s="72">
        <f t="shared" si="71"/>
        <v>51001.556710578632</v>
      </c>
      <c r="F124" s="72">
        <f t="shared" si="71"/>
        <v>49180.033103468086</v>
      </c>
      <c r="G124" s="72">
        <f t="shared" si="71"/>
        <v>46483.367940247459</v>
      </c>
      <c r="H124" s="72">
        <f t="shared" si="71"/>
        <v>53629.054367614575</v>
      </c>
      <c r="I124" s="72">
        <f t="shared" si="71"/>
        <v>36885.965990838296</v>
      </c>
      <c r="J124" s="72">
        <f t="shared" si="71"/>
        <v>36078.726445552937</v>
      </c>
      <c r="K124" s="72">
        <f t="shared" si="71"/>
        <v>22671.80217124055</v>
      </c>
      <c r="L124" s="72">
        <f t="shared" si="71"/>
        <v>42296.807716950716</v>
      </c>
      <c r="M124" s="72">
        <f t="shared" si="71"/>
        <v>39048.434642237153</v>
      </c>
      <c r="N124" s="72">
        <f t="shared" si="71"/>
        <v>37514.869995909794</v>
      </c>
      <c r="O124" s="72">
        <f t="shared" si="71"/>
        <v>41398.739152751055</v>
      </c>
      <c r="P124" s="83"/>
      <c r="Q124" s="72">
        <f t="shared" si="72"/>
        <v>48023.458443174037</v>
      </c>
      <c r="R124" s="72">
        <f t="shared" si="72"/>
        <v>41023.550960058958</v>
      </c>
      <c r="S124" s="84"/>
      <c r="T124" s="72">
        <f t="shared" si="73"/>
        <v>48610.811111463256</v>
      </c>
      <c r="U124" s="72">
        <f t="shared" si="73"/>
        <v>49476.366292286752</v>
      </c>
      <c r="V124" s="72">
        <f t="shared" si="73"/>
        <v>31763.024125014068</v>
      </c>
      <c r="W124" s="72">
        <f t="shared" si="73"/>
        <v>39580.051384642989</v>
      </c>
      <c r="X124" s="73"/>
      <c r="Y124" s="72">
        <f t="shared" si="74"/>
        <v>49048.529910788086</v>
      </c>
      <c r="Z124" s="72">
        <f t="shared" si="74"/>
        <v>35549.617761904483</v>
      </c>
    </row>
    <row r="125" spans="2:29">
      <c r="B125" s="64" t="str">
        <f t="shared" si="70"/>
        <v>Go</v>
      </c>
      <c r="C125" s="65">
        <f t="shared" si="71"/>
        <v>0</v>
      </c>
      <c r="D125" s="65">
        <f t="shared" si="71"/>
        <v>0</v>
      </c>
      <c r="E125" s="65">
        <f t="shared" si="71"/>
        <v>0</v>
      </c>
      <c r="F125" s="65">
        <f t="shared" si="71"/>
        <v>0</v>
      </c>
      <c r="G125" s="65">
        <f t="shared" si="71"/>
        <v>0</v>
      </c>
      <c r="H125" s="65">
        <f t="shared" si="71"/>
        <v>0</v>
      </c>
      <c r="I125" s="65">
        <f t="shared" si="71"/>
        <v>0</v>
      </c>
      <c r="J125" s="65">
        <f t="shared" si="71"/>
        <v>0</v>
      </c>
      <c r="K125" s="65">
        <f t="shared" si="71"/>
        <v>0</v>
      </c>
      <c r="L125" s="65">
        <f t="shared" si="71"/>
        <v>0</v>
      </c>
      <c r="M125" s="65">
        <f t="shared" si="71"/>
        <v>0</v>
      </c>
      <c r="N125" s="65">
        <f t="shared" si="71"/>
        <v>0</v>
      </c>
      <c r="O125" s="65">
        <f t="shared" si="71"/>
        <v>0</v>
      </c>
      <c r="P125" s="83"/>
      <c r="Q125" s="65">
        <f t="shared" si="72"/>
        <v>0</v>
      </c>
      <c r="R125" s="65">
        <f t="shared" si="72"/>
        <v>0</v>
      </c>
      <c r="S125" s="84"/>
      <c r="T125" s="65">
        <f t="shared" si="73"/>
        <v>0</v>
      </c>
      <c r="U125" s="65">
        <f t="shared" si="73"/>
        <v>0</v>
      </c>
      <c r="V125" s="65">
        <f t="shared" si="73"/>
        <v>0</v>
      </c>
      <c r="W125" s="65">
        <f t="shared" si="73"/>
        <v>0</v>
      </c>
      <c r="X125" s="73"/>
      <c r="Y125" s="65">
        <f t="shared" si="74"/>
        <v>0</v>
      </c>
      <c r="Z125" s="65">
        <f t="shared" si="74"/>
        <v>0</v>
      </c>
    </row>
    <row r="126" spans="2:29">
      <c r="B126" s="64" t="str">
        <f t="shared" si="70"/>
        <v>Go+</v>
      </c>
      <c r="C126" s="65">
        <f t="shared" si="71"/>
        <v>0</v>
      </c>
      <c r="D126" s="65">
        <f t="shared" si="71"/>
        <v>0</v>
      </c>
      <c r="E126" s="65">
        <f t="shared" si="71"/>
        <v>0</v>
      </c>
      <c r="F126" s="65">
        <f t="shared" si="71"/>
        <v>0</v>
      </c>
      <c r="G126" s="65">
        <f t="shared" si="71"/>
        <v>0</v>
      </c>
      <c r="H126" s="65">
        <f t="shared" si="71"/>
        <v>0</v>
      </c>
      <c r="I126" s="65">
        <f t="shared" si="71"/>
        <v>0</v>
      </c>
      <c r="J126" s="65">
        <f t="shared" si="71"/>
        <v>0</v>
      </c>
      <c r="K126" s="65">
        <f t="shared" si="71"/>
        <v>0</v>
      </c>
      <c r="L126" s="65">
        <f t="shared" si="71"/>
        <v>0</v>
      </c>
      <c r="M126" s="65">
        <f t="shared" si="71"/>
        <v>0</v>
      </c>
      <c r="N126" s="65">
        <f t="shared" si="71"/>
        <v>0</v>
      </c>
      <c r="O126" s="65">
        <f t="shared" si="71"/>
        <v>0</v>
      </c>
      <c r="P126" s="83"/>
      <c r="Q126" s="65">
        <f t="shared" si="72"/>
        <v>0</v>
      </c>
      <c r="R126" s="65">
        <f t="shared" si="72"/>
        <v>0</v>
      </c>
      <c r="S126" s="84"/>
      <c r="T126" s="65">
        <f t="shared" si="73"/>
        <v>0</v>
      </c>
      <c r="U126" s="65">
        <f t="shared" si="73"/>
        <v>0</v>
      </c>
      <c r="V126" s="65">
        <f t="shared" si="73"/>
        <v>0</v>
      </c>
      <c r="W126" s="65">
        <f t="shared" si="73"/>
        <v>0</v>
      </c>
      <c r="X126" s="73"/>
      <c r="Y126" s="65">
        <f t="shared" si="74"/>
        <v>0</v>
      </c>
      <c r="Z126" s="65">
        <f t="shared" si="74"/>
        <v>0</v>
      </c>
    </row>
    <row r="127" spans="2:29">
      <c r="B127" s="64" t="str">
        <f t="shared" si="70"/>
        <v>redi-Go</v>
      </c>
      <c r="C127" s="65">
        <f t="shared" si="71"/>
        <v>0</v>
      </c>
      <c r="D127" s="65">
        <f t="shared" si="71"/>
        <v>0</v>
      </c>
      <c r="E127" s="65">
        <f t="shared" si="71"/>
        <v>0</v>
      </c>
      <c r="F127" s="65">
        <f t="shared" si="71"/>
        <v>0</v>
      </c>
      <c r="G127" s="65">
        <f t="shared" si="71"/>
        <v>0</v>
      </c>
      <c r="H127" s="65">
        <f t="shared" si="71"/>
        <v>0</v>
      </c>
      <c r="I127" s="65">
        <f t="shared" si="71"/>
        <v>0</v>
      </c>
      <c r="J127" s="65">
        <f t="shared" si="71"/>
        <v>0</v>
      </c>
      <c r="K127" s="65">
        <f t="shared" si="71"/>
        <v>0</v>
      </c>
      <c r="L127" s="65">
        <f t="shared" si="71"/>
        <v>0</v>
      </c>
      <c r="M127" s="65">
        <f t="shared" si="71"/>
        <v>0</v>
      </c>
      <c r="N127" s="65">
        <f t="shared" si="71"/>
        <v>0</v>
      </c>
      <c r="O127" s="65">
        <f t="shared" si="71"/>
        <v>0</v>
      </c>
      <c r="P127" s="83"/>
      <c r="Q127" s="65">
        <f t="shared" si="72"/>
        <v>0</v>
      </c>
      <c r="R127" s="65">
        <f t="shared" si="72"/>
        <v>0</v>
      </c>
      <c r="S127" s="84"/>
      <c r="T127" s="65">
        <f t="shared" si="73"/>
        <v>0</v>
      </c>
      <c r="U127" s="65">
        <f t="shared" si="73"/>
        <v>0</v>
      </c>
      <c r="V127" s="65">
        <f t="shared" si="73"/>
        <v>0</v>
      </c>
      <c r="W127" s="65">
        <f t="shared" si="73"/>
        <v>0</v>
      </c>
      <c r="X127" s="73"/>
      <c r="Y127" s="65">
        <f t="shared" si="74"/>
        <v>0</v>
      </c>
      <c r="Z127" s="65">
        <f t="shared" si="74"/>
        <v>0</v>
      </c>
    </row>
    <row r="128" spans="2:29">
      <c r="B128" s="61" t="str">
        <f t="shared" si="70"/>
        <v>DATSUN TOTAL</v>
      </c>
      <c r="C128" s="72">
        <f t="shared" si="71"/>
        <v>0</v>
      </c>
      <c r="D128" s="72">
        <f t="shared" si="71"/>
        <v>0</v>
      </c>
      <c r="E128" s="72">
        <f t="shared" si="71"/>
        <v>0</v>
      </c>
      <c r="F128" s="72">
        <f t="shared" si="71"/>
        <v>0</v>
      </c>
      <c r="G128" s="72">
        <f t="shared" si="71"/>
        <v>0</v>
      </c>
      <c r="H128" s="72">
        <f t="shared" si="71"/>
        <v>0</v>
      </c>
      <c r="I128" s="72">
        <f t="shared" si="71"/>
        <v>0</v>
      </c>
      <c r="J128" s="72">
        <f t="shared" si="71"/>
        <v>0</v>
      </c>
      <c r="K128" s="72">
        <f t="shared" si="71"/>
        <v>0</v>
      </c>
      <c r="L128" s="72">
        <f t="shared" si="71"/>
        <v>0</v>
      </c>
      <c r="M128" s="72">
        <f t="shared" si="71"/>
        <v>0</v>
      </c>
      <c r="N128" s="72">
        <f t="shared" si="71"/>
        <v>0</v>
      </c>
      <c r="O128" s="72">
        <f t="shared" si="71"/>
        <v>0</v>
      </c>
      <c r="P128" s="86"/>
      <c r="Q128" s="72">
        <f t="shared" si="72"/>
        <v>0</v>
      </c>
      <c r="R128" s="72">
        <f t="shared" si="72"/>
        <v>0</v>
      </c>
      <c r="T128" s="72">
        <f t="shared" si="73"/>
        <v>0</v>
      </c>
      <c r="U128" s="72">
        <f t="shared" si="73"/>
        <v>0</v>
      </c>
      <c r="V128" s="72">
        <f t="shared" si="73"/>
        <v>0</v>
      </c>
      <c r="W128" s="72">
        <f t="shared" si="73"/>
        <v>0</v>
      </c>
      <c r="X128" s="73"/>
      <c r="Y128" s="72">
        <f t="shared" si="74"/>
        <v>0</v>
      </c>
      <c r="Z128" s="72">
        <f t="shared" si="74"/>
        <v>0</v>
      </c>
    </row>
    <row r="129" spans="2:26">
      <c r="B129" s="61" t="str">
        <f t="shared" si="70"/>
        <v>NISSAN + DATSUN</v>
      </c>
      <c r="C129" s="72">
        <f t="shared" si="71"/>
        <v>48023.458443174037</v>
      </c>
      <c r="D129" s="72">
        <f t="shared" si="71"/>
        <v>46782.945152791704</v>
      </c>
      <c r="E129" s="72">
        <f t="shared" si="71"/>
        <v>51001.556710578632</v>
      </c>
      <c r="F129" s="72">
        <f t="shared" si="71"/>
        <v>49180.033103468086</v>
      </c>
      <c r="G129" s="72">
        <f t="shared" si="71"/>
        <v>46483.367940247459</v>
      </c>
      <c r="H129" s="72">
        <f t="shared" si="71"/>
        <v>53629.054367614575</v>
      </c>
      <c r="I129" s="72">
        <f t="shared" si="71"/>
        <v>36885.965990838296</v>
      </c>
      <c r="J129" s="72">
        <f t="shared" si="71"/>
        <v>36078.726445552937</v>
      </c>
      <c r="K129" s="72">
        <f t="shared" si="71"/>
        <v>22671.80217124055</v>
      </c>
      <c r="L129" s="72">
        <f t="shared" si="71"/>
        <v>42296.807716950716</v>
      </c>
      <c r="M129" s="72">
        <f t="shared" si="71"/>
        <v>39048.434642237153</v>
      </c>
      <c r="N129" s="72">
        <f t="shared" si="71"/>
        <v>37514.869995909794</v>
      </c>
      <c r="O129" s="72">
        <f t="shared" si="71"/>
        <v>41398.739152751055</v>
      </c>
      <c r="P129" s="86"/>
      <c r="Q129" s="72">
        <f t="shared" si="72"/>
        <v>48023.458443174037</v>
      </c>
      <c r="R129" s="72">
        <f t="shared" si="72"/>
        <v>40824.084747935485</v>
      </c>
      <c r="T129" s="72">
        <f t="shared" si="73"/>
        <v>48610.811111463256</v>
      </c>
      <c r="U129" s="72">
        <f t="shared" si="73"/>
        <v>49476.366292286752</v>
      </c>
      <c r="V129" s="72">
        <f t="shared" si="73"/>
        <v>31763.024125014068</v>
      </c>
      <c r="W129" s="72">
        <f t="shared" si="73"/>
        <v>39580.051384642989</v>
      </c>
      <c r="X129" s="73"/>
      <c r="Y129" s="72">
        <f t="shared" si="74"/>
        <v>49048.529910788086</v>
      </c>
      <c r="Z129" s="72">
        <f t="shared" si="74"/>
        <v>35549.617761904483</v>
      </c>
    </row>
    <row r="130" spans="2:26">
      <c r="T130" s="71">
        <v>585.66305227090925</v>
      </c>
      <c r="U130" s="71">
        <v>596.09126108947078</v>
      </c>
      <c r="V130" s="71">
        <v>382.68091465816951</v>
      </c>
      <c r="W130" s="71">
        <v>476.86045908217875</v>
      </c>
    </row>
    <row r="131" spans="2:26">
      <c r="B131" s="61" t="s">
        <v>366</v>
      </c>
      <c r="C131" s="59">
        <f>C115</f>
        <v>45383</v>
      </c>
      <c r="D131" s="59">
        <f t="shared" ref="D131:N131" si="75">C131+31</f>
        <v>45414</v>
      </c>
      <c r="E131" s="59">
        <f t="shared" si="75"/>
        <v>45445</v>
      </c>
      <c r="F131" s="59">
        <f t="shared" si="75"/>
        <v>45476</v>
      </c>
      <c r="G131" s="59">
        <f t="shared" si="75"/>
        <v>45507</v>
      </c>
      <c r="H131" s="59">
        <f t="shared" si="75"/>
        <v>45538</v>
      </c>
      <c r="I131" s="59">
        <f t="shared" si="75"/>
        <v>45569</v>
      </c>
      <c r="J131" s="59">
        <f t="shared" si="75"/>
        <v>45600</v>
      </c>
      <c r="K131" s="59">
        <f t="shared" si="75"/>
        <v>45631</v>
      </c>
      <c r="L131" s="59">
        <f t="shared" si="75"/>
        <v>45662</v>
      </c>
      <c r="M131" s="59">
        <f t="shared" si="75"/>
        <v>45693</v>
      </c>
      <c r="N131" s="59">
        <f t="shared" si="75"/>
        <v>45724</v>
      </c>
      <c r="O131" s="62" t="s">
        <v>338</v>
      </c>
      <c r="Q131" s="62" t="s">
        <v>339</v>
      </c>
      <c r="R131" s="62" t="s">
        <v>340</v>
      </c>
      <c r="T131" s="62" t="s">
        <v>16</v>
      </c>
      <c r="U131" s="62" t="s">
        <v>17</v>
      </c>
      <c r="V131" s="62" t="s">
        <v>18</v>
      </c>
      <c r="W131" s="62" t="s">
        <v>19</v>
      </c>
      <c r="Y131" s="62" t="str">
        <f>Y115</f>
        <v>H1</v>
      </c>
      <c r="Z131" s="62" t="str">
        <f>Z115</f>
        <v>H2</v>
      </c>
    </row>
    <row r="132" spans="2:26">
      <c r="B132" s="64" t="str">
        <f t="shared" ref="B132:B145" si="76">B116</f>
        <v>Micra Active</v>
      </c>
      <c r="C132" s="65">
        <v>0</v>
      </c>
      <c r="D132" s="65">
        <v>0</v>
      </c>
      <c r="E132" s="65">
        <v>0</v>
      </c>
      <c r="F132" s="65">
        <v>0</v>
      </c>
      <c r="G132" s="65">
        <v>0</v>
      </c>
      <c r="H132" s="65">
        <v>0</v>
      </c>
      <c r="I132" s="65">
        <v>0</v>
      </c>
      <c r="J132" s="65">
        <v>0</v>
      </c>
      <c r="K132" s="65">
        <v>0</v>
      </c>
      <c r="L132" s="65">
        <v>0</v>
      </c>
      <c r="M132" s="65">
        <v>0</v>
      </c>
      <c r="N132" s="65">
        <v>0</v>
      </c>
      <c r="O132" s="65">
        <f>SUM(C132:N132)</f>
        <v>0</v>
      </c>
      <c r="Q132" s="67">
        <f>SUM(C132:INDEX(C132:O132,,MATCH($Q$2,$C$3:$N$3,0)))</f>
        <v>0</v>
      </c>
      <c r="R132" s="76"/>
      <c r="T132" s="65">
        <f>SUM(C132:E132)</f>
        <v>0</v>
      </c>
      <c r="U132" s="65">
        <f>SUM(F132:H132)</f>
        <v>0</v>
      </c>
      <c r="V132" s="65">
        <f>SUM(I132:K132)</f>
        <v>0</v>
      </c>
      <c r="W132" s="65">
        <f>SUM(L132:N132)</f>
        <v>0</v>
      </c>
      <c r="Y132" s="76"/>
      <c r="Z132" s="76"/>
    </row>
    <row r="133" spans="2:26">
      <c r="B133" s="64" t="str">
        <f t="shared" si="76"/>
        <v>Micra MC</v>
      </c>
      <c r="C133" s="65">
        <v>0</v>
      </c>
      <c r="D133" s="65">
        <v>0</v>
      </c>
      <c r="E133" s="65">
        <v>0</v>
      </c>
      <c r="F133" s="65">
        <v>0</v>
      </c>
      <c r="G133" s="65">
        <v>0</v>
      </c>
      <c r="H133" s="65">
        <v>0</v>
      </c>
      <c r="I133" s="65">
        <v>0</v>
      </c>
      <c r="J133" s="65">
        <v>0</v>
      </c>
      <c r="K133" s="65">
        <v>0</v>
      </c>
      <c r="L133" s="65">
        <v>0</v>
      </c>
      <c r="M133" s="65">
        <v>0</v>
      </c>
      <c r="N133" s="65">
        <v>0</v>
      </c>
      <c r="O133" s="65">
        <f>SUM(C133:N133)</f>
        <v>0</v>
      </c>
      <c r="Q133" s="67">
        <f>SUM(C133:INDEX(C133:O133,,MATCH($Q$2,$C$3:$N$3,0)))</f>
        <v>0</v>
      </c>
      <c r="R133" s="76"/>
      <c r="T133" s="65">
        <f>SUM(C133:E133)</f>
        <v>0</v>
      </c>
      <c r="U133" s="65">
        <f>SUM(F133:H133)</f>
        <v>0</v>
      </c>
      <c r="V133" s="65">
        <f>SUM(I133:K133)</f>
        <v>0</v>
      </c>
      <c r="W133" s="65">
        <f>SUM(L133:N133)</f>
        <v>0</v>
      </c>
      <c r="Y133" s="76"/>
      <c r="Z133" s="76"/>
    </row>
    <row r="134" spans="2:26">
      <c r="B134" s="64" t="str">
        <f t="shared" si="76"/>
        <v>Sunny</v>
      </c>
      <c r="C134" s="65">
        <v>0</v>
      </c>
      <c r="D134" s="65">
        <v>0</v>
      </c>
      <c r="E134" s="65">
        <v>0</v>
      </c>
      <c r="F134" s="65">
        <v>0</v>
      </c>
      <c r="G134" s="65">
        <v>0</v>
      </c>
      <c r="H134" s="65">
        <v>0</v>
      </c>
      <c r="I134" s="65">
        <v>0</v>
      </c>
      <c r="J134" s="65">
        <v>0</v>
      </c>
      <c r="K134" s="65">
        <v>0</v>
      </c>
      <c r="L134" s="65">
        <v>0</v>
      </c>
      <c r="M134" s="65">
        <v>0</v>
      </c>
      <c r="N134" s="65">
        <v>0</v>
      </c>
      <c r="O134" s="65">
        <f>SUM(C134:N134)</f>
        <v>0</v>
      </c>
      <c r="Q134" s="67">
        <f>SUM(C134:INDEX(C134:O134,,MATCH($Q$2,$C$3:$N$3,0)))</f>
        <v>0</v>
      </c>
      <c r="R134" s="76"/>
      <c r="T134" s="65">
        <f>SUM(C134:E134)</f>
        <v>0</v>
      </c>
      <c r="U134" s="65">
        <f>SUM(F134:H134)</f>
        <v>0</v>
      </c>
      <c r="V134" s="65">
        <f>SUM(I134:K134)</f>
        <v>0</v>
      </c>
      <c r="W134" s="65">
        <f>SUM(L134:N134)</f>
        <v>0</v>
      </c>
      <c r="Y134" s="76"/>
      <c r="Z134" s="76"/>
    </row>
    <row r="135" spans="2:26">
      <c r="B135" s="64" t="str">
        <f t="shared" si="76"/>
        <v>Kicks</v>
      </c>
      <c r="C135" s="85">
        <v>0</v>
      </c>
      <c r="D135" s="65">
        <v>0</v>
      </c>
      <c r="E135" s="65">
        <v>0</v>
      </c>
      <c r="F135" s="65">
        <v>0</v>
      </c>
      <c r="G135" s="65">
        <v>0</v>
      </c>
      <c r="H135" s="65">
        <v>0</v>
      </c>
      <c r="I135" s="65">
        <v>0</v>
      </c>
      <c r="J135" s="65">
        <v>0</v>
      </c>
      <c r="K135" s="65">
        <v>0</v>
      </c>
      <c r="L135" s="65">
        <v>0</v>
      </c>
      <c r="M135" s="65">
        <v>0</v>
      </c>
      <c r="N135" s="65">
        <v>0</v>
      </c>
      <c r="O135" s="65">
        <f>SUM(C135:N135)</f>
        <v>0</v>
      </c>
      <c r="Q135" s="67">
        <f>SUM(C135:INDEX(C135:O135,,MATCH($Q$2,$C$3:$N$3,0)))</f>
        <v>0</v>
      </c>
      <c r="R135" s="65">
        <f t="shared" ref="R135:R145" si="77">O135-Q135</f>
        <v>0</v>
      </c>
      <c r="S135" s="84"/>
      <c r="T135" s="65">
        <f t="shared" ref="T135:T145" si="78">SUM(C135:E135)</f>
        <v>0</v>
      </c>
      <c r="U135" s="65">
        <f t="shared" ref="U135:U145" si="79">SUM(F135:H135)</f>
        <v>0</v>
      </c>
      <c r="V135" s="65">
        <f t="shared" ref="V135:V145" si="80">SUM(I135:K135)</f>
        <v>0</v>
      </c>
      <c r="W135" s="65">
        <f t="shared" ref="W135:W145" si="81">SUM(L135:N135)</f>
        <v>0</v>
      </c>
      <c r="X135" s="73"/>
      <c r="Y135" s="65">
        <f t="shared" ref="Y135:Y145" si="82">SUM(C135:H135)</f>
        <v>0</v>
      </c>
      <c r="Z135" s="65">
        <f t="shared" ref="Z135:Z145" si="83">SUM(I135:N135)</f>
        <v>0</v>
      </c>
    </row>
    <row r="136" spans="2:26">
      <c r="B136" s="64" t="str">
        <f t="shared" si="76"/>
        <v>Magnite</v>
      </c>
      <c r="C136" s="65">
        <v>1.7218033251915295</v>
      </c>
      <c r="D136" s="65">
        <v>-6.6973224068988202E-2</v>
      </c>
      <c r="E136" s="65">
        <v>14.054464589145489</v>
      </c>
      <c r="F136" s="90">
        <v>2.3402935010681936</v>
      </c>
      <c r="G136" s="65">
        <v>-0.56367343105271017</v>
      </c>
      <c r="H136" s="65">
        <v>-24.629496627956257</v>
      </c>
      <c r="I136" s="65">
        <v>3.631436385441615</v>
      </c>
      <c r="J136" s="65">
        <v>1.5656197453692069</v>
      </c>
      <c r="K136" s="65">
        <v>-12.280464910939875</v>
      </c>
      <c r="L136" s="65">
        <v>7.1712472629701987</v>
      </c>
      <c r="M136" s="65">
        <v>0.9089646652270259</v>
      </c>
      <c r="N136" s="65">
        <v>0.57197472197552446</v>
      </c>
      <c r="O136" s="65">
        <f t="shared" ref="O136:O145" si="84">SUM(C136:N136)</f>
        <v>-5.574803997629048</v>
      </c>
      <c r="Q136" s="67">
        <f>SUM(C136:INDEX(C136:O136,,MATCH($Q$2,$C$3:$N$3,0)))</f>
        <v>1.7218033251915295</v>
      </c>
      <c r="R136" s="65">
        <f t="shared" si="77"/>
        <v>-7.2966073228205772</v>
      </c>
      <c r="S136" s="84"/>
      <c r="T136" s="65">
        <f t="shared" si="78"/>
        <v>15.709294690268031</v>
      </c>
      <c r="U136" s="65">
        <f t="shared" si="79"/>
        <v>-22.852876557940775</v>
      </c>
      <c r="V136" s="65">
        <f t="shared" si="80"/>
        <v>-7.0834087801290533</v>
      </c>
      <c r="W136" s="65">
        <f t="shared" si="81"/>
        <v>8.652186650172748</v>
      </c>
      <c r="X136" s="73"/>
      <c r="Y136" s="65">
        <f t="shared" si="82"/>
        <v>-7.1435818676727436</v>
      </c>
      <c r="Z136" s="65">
        <f t="shared" si="83"/>
        <v>1.5687778700436956</v>
      </c>
    </row>
    <row r="137" spans="2:26">
      <c r="B137" s="64" t="str">
        <f t="shared" si="76"/>
        <v>Leaf</v>
      </c>
      <c r="C137" s="85">
        <v>0</v>
      </c>
      <c r="D137" s="65">
        <v>0</v>
      </c>
      <c r="E137" s="65">
        <v>0</v>
      </c>
      <c r="F137" s="65">
        <v>0</v>
      </c>
      <c r="G137" s="65">
        <v>0</v>
      </c>
      <c r="H137" s="65">
        <v>0</v>
      </c>
      <c r="I137" s="65">
        <v>0</v>
      </c>
      <c r="J137" s="65">
        <v>0</v>
      </c>
      <c r="K137" s="65">
        <v>0</v>
      </c>
      <c r="L137" s="65">
        <v>0</v>
      </c>
      <c r="M137" s="65">
        <v>0</v>
      </c>
      <c r="N137" s="65">
        <v>0</v>
      </c>
      <c r="O137" s="65">
        <f>SUM(C137:N137)</f>
        <v>0</v>
      </c>
      <c r="Q137" s="67">
        <f>SUM(C137:INDEX(C137:O137,,MATCH($Q$2,$C$3:$N$3,0)))</f>
        <v>0</v>
      </c>
      <c r="R137" s="65"/>
      <c r="S137" s="84"/>
      <c r="T137" s="65">
        <f>SUM(C137:E137)</f>
        <v>0</v>
      </c>
      <c r="U137" s="65">
        <f>SUM(F137:H137)</f>
        <v>0</v>
      </c>
      <c r="V137" s="65">
        <f>SUM(I137:K137)</f>
        <v>0</v>
      </c>
      <c r="W137" s="65">
        <f>SUM(L137:N137)</f>
        <v>0</v>
      </c>
      <c r="X137" s="73"/>
      <c r="Y137" s="65"/>
      <c r="Z137" s="65"/>
    </row>
    <row r="138" spans="2:26">
      <c r="B138" s="64" t="str">
        <f t="shared" si="76"/>
        <v>X-Trail</v>
      </c>
      <c r="C138" s="85">
        <v>0</v>
      </c>
      <c r="D138" s="65">
        <v>0</v>
      </c>
      <c r="E138" s="65">
        <v>0.99664835223495396</v>
      </c>
      <c r="F138" s="65">
        <v>0.16610805870582579</v>
      </c>
      <c r="G138" s="65">
        <v>-1.1774000000008833E-4</v>
      </c>
      <c r="H138" s="65">
        <v>0</v>
      </c>
      <c r="I138" s="65">
        <v>0</v>
      </c>
      <c r="J138" s="65">
        <v>0</v>
      </c>
      <c r="K138" s="65">
        <v>0</v>
      </c>
      <c r="L138" s="65">
        <v>0</v>
      </c>
      <c r="M138" s="65">
        <v>0</v>
      </c>
      <c r="N138" s="90">
        <v>0</v>
      </c>
      <c r="O138" s="65">
        <f>SUM(C138:N138)</f>
        <v>1.1626386709407797</v>
      </c>
      <c r="Q138" s="67">
        <f>SUM(C138:INDEX(C138:O138,,MATCH($Q$2,$C$3:$N$3,0)))</f>
        <v>0</v>
      </c>
      <c r="R138" s="65"/>
      <c r="S138" s="84"/>
      <c r="T138" s="65">
        <f>SUM(C138:E138)</f>
        <v>0.99664835223495396</v>
      </c>
      <c r="U138" s="65">
        <f>SUM(F138:H138)</f>
        <v>0.1659903187058257</v>
      </c>
      <c r="V138" s="65">
        <f>SUM(I138:K138)</f>
        <v>0</v>
      </c>
      <c r="W138" s="65">
        <f>SUM(L138:N138)</f>
        <v>0</v>
      </c>
      <c r="X138" s="73"/>
      <c r="Y138" s="65"/>
      <c r="Z138" s="65"/>
    </row>
    <row r="139" spans="2:26">
      <c r="B139" s="64" t="str">
        <f t="shared" si="76"/>
        <v>BBG</v>
      </c>
      <c r="C139" s="85">
        <v>0</v>
      </c>
      <c r="D139" s="65">
        <v>0</v>
      </c>
      <c r="E139" s="65">
        <v>0</v>
      </c>
      <c r="F139" s="65">
        <v>0</v>
      </c>
      <c r="G139" s="65">
        <v>0</v>
      </c>
      <c r="H139" s="65">
        <v>0</v>
      </c>
      <c r="I139" s="65">
        <v>0</v>
      </c>
      <c r="J139" s="65">
        <v>0</v>
      </c>
      <c r="K139" s="65">
        <v>0</v>
      </c>
      <c r="L139" s="65">
        <v>0</v>
      </c>
      <c r="M139" s="65">
        <v>0</v>
      </c>
      <c r="N139" s="65">
        <v>0</v>
      </c>
      <c r="O139" s="65">
        <f t="shared" si="84"/>
        <v>0</v>
      </c>
      <c r="Q139" s="67">
        <f>SUM(C139:INDEX(C139:O139,,MATCH($Q$2,$C$3:$N$3,0)))</f>
        <v>0</v>
      </c>
      <c r="R139" s="65">
        <f t="shared" si="77"/>
        <v>0</v>
      </c>
      <c r="S139" s="84"/>
      <c r="T139" s="65">
        <f t="shared" si="78"/>
        <v>0</v>
      </c>
      <c r="U139" s="65">
        <f t="shared" si="79"/>
        <v>0</v>
      </c>
      <c r="V139" s="65">
        <f t="shared" si="80"/>
        <v>0</v>
      </c>
      <c r="W139" s="65">
        <f t="shared" si="81"/>
        <v>0</v>
      </c>
      <c r="Y139" s="65">
        <f t="shared" si="82"/>
        <v>0</v>
      </c>
      <c r="Z139" s="65">
        <f t="shared" si="83"/>
        <v>0</v>
      </c>
    </row>
    <row r="140" spans="2:26">
      <c r="B140" s="61" t="str">
        <f t="shared" si="76"/>
        <v>NISSAN TOTAL</v>
      </c>
      <c r="C140" s="72">
        <f>SUM(C132:C139)</f>
        <v>1.7218033251915295</v>
      </c>
      <c r="D140" s="72">
        <f t="shared" ref="D140:O140" si="85">SUM(D132:D139)</f>
        <v>-6.6973224068988202E-2</v>
      </c>
      <c r="E140" s="72">
        <f t="shared" si="85"/>
        <v>15.051112941380444</v>
      </c>
      <c r="F140" s="72">
        <f t="shared" si="85"/>
        <v>2.5064015597740195</v>
      </c>
      <c r="G140" s="72">
        <f t="shared" si="85"/>
        <v>-0.56379117105271026</v>
      </c>
      <c r="H140" s="72">
        <f t="shared" si="85"/>
        <v>-24.629496627956257</v>
      </c>
      <c r="I140" s="72">
        <f t="shared" si="85"/>
        <v>3.631436385441615</v>
      </c>
      <c r="J140" s="72">
        <f t="shared" si="85"/>
        <v>1.5656197453692069</v>
      </c>
      <c r="K140" s="72">
        <f t="shared" si="85"/>
        <v>-12.280464910939875</v>
      </c>
      <c r="L140" s="72">
        <f t="shared" si="85"/>
        <v>7.1712472629701987</v>
      </c>
      <c r="M140" s="72">
        <f t="shared" si="85"/>
        <v>0.9089646652270259</v>
      </c>
      <c r="N140" s="72">
        <f t="shared" si="85"/>
        <v>0.57197472197552446</v>
      </c>
      <c r="O140" s="72">
        <f t="shared" si="85"/>
        <v>-4.4121653266882683</v>
      </c>
      <c r="Q140" s="72">
        <f>SUM(Q135:Q139)</f>
        <v>1.7218033251915295</v>
      </c>
      <c r="R140" s="72">
        <f t="shared" si="77"/>
        <v>-6.1339686518797976</v>
      </c>
      <c r="S140" s="84"/>
      <c r="T140" s="72">
        <f t="shared" si="78"/>
        <v>16.705943042502984</v>
      </c>
      <c r="U140" s="72">
        <f t="shared" si="79"/>
        <v>-22.686886239234948</v>
      </c>
      <c r="V140" s="72">
        <f t="shared" si="80"/>
        <v>-7.0834087801290533</v>
      </c>
      <c r="W140" s="72">
        <f t="shared" si="81"/>
        <v>8.652186650172748</v>
      </c>
      <c r="X140" s="73"/>
      <c r="Y140" s="72">
        <f t="shared" si="82"/>
        <v>-5.980943196731964</v>
      </c>
      <c r="Z140" s="72">
        <f t="shared" si="83"/>
        <v>1.5687778700436956</v>
      </c>
    </row>
    <row r="141" spans="2:26">
      <c r="B141" s="64" t="str">
        <f t="shared" si="76"/>
        <v>Go</v>
      </c>
      <c r="C141" s="65">
        <v>0</v>
      </c>
      <c r="D141" s="65">
        <v>0</v>
      </c>
      <c r="E141" s="65">
        <v>0</v>
      </c>
      <c r="F141" s="65">
        <v>0</v>
      </c>
      <c r="G141" s="65">
        <v>0</v>
      </c>
      <c r="H141" s="65">
        <v>0</v>
      </c>
      <c r="I141" s="65">
        <v>0</v>
      </c>
      <c r="J141" s="65">
        <v>0</v>
      </c>
      <c r="K141" s="65">
        <v>0</v>
      </c>
      <c r="L141" s="65">
        <v>0</v>
      </c>
      <c r="M141" s="65">
        <v>0</v>
      </c>
      <c r="N141" s="65">
        <v>0</v>
      </c>
      <c r="O141" s="65">
        <f t="shared" si="84"/>
        <v>0</v>
      </c>
      <c r="Q141" s="67">
        <f>SUM(C141:INDEX(C141:O141,,MATCH($Q$2,$C$3:$N$3,0)))</f>
        <v>0</v>
      </c>
      <c r="R141" s="65">
        <f t="shared" si="77"/>
        <v>0</v>
      </c>
      <c r="S141" s="84"/>
      <c r="T141" s="85">
        <f t="shared" si="78"/>
        <v>0</v>
      </c>
      <c r="U141" s="85">
        <f t="shared" si="79"/>
        <v>0</v>
      </c>
      <c r="V141" s="85">
        <f t="shared" si="80"/>
        <v>0</v>
      </c>
      <c r="W141" s="85">
        <f t="shared" si="81"/>
        <v>0</v>
      </c>
      <c r="X141" s="73"/>
      <c r="Y141" s="65">
        <f t="shared" si="82"/>
        <v>0</v>
      </c>
      <c r="Z141" s="65">
        <f t="shared" si="83"/>
        <v>0</v>
      </c>
    </row>
    <row r="142" spans="2:26">
      <c r="B142" s="64" t="str">
        <f t="shared" si="76"/>
        <v>Go+</v>
      </c>
      <c r="C142" s="65">
        <v>0</v>
      </c>
      <c r="D142" s="65">
        <v>0</v>
      </c>
      <c r="E142" s="65">
        <v>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  <c r="N142" s="65">
        <v>0</v>
      </c>
      <c r="O142" s="65">
        <f t="shared" si="84"/>
        <v>0</v>
      </c>
      <c r="Q142" s="67">
        <f>SUM(C142:INDEX(C142:O142,,MATCH($Q$2,$C$3:$N$3,0)))</f>
        <v>0</v>
      </c>
      <c r="R142" s="65">
        <f t="shared" si="77"/>
        <v>0</v>
      </c>
      <c r="S142" s="84"/>
      <c r="T142" s="85">
        <f t="shared" si="78"/>
        <v>0</v>
      </c>
      <c r="U142" s="85">
        <f t="shared" si="79"/>
        <v>0</v>
      </c>
      <c r="V142" s="85">
        <f t="shared" si="80"/>
        <v>0</v>
      </c>
      <c r="W142" s="85">
        <f t="shared" si="81"/>
        <v>0</v>
      </c>
      <c r="X142" s="73"/>
      <c r="Y142" s="65">
        <f t="shared" si="82"/>
        <v>0</v>
      </c>
      <c r="Z142" s="65">
        <f t="shared" si="83"/>
        <v>0</v>
      </c>
    </row>
    <row r="143" spans="2:26">
      <c r="B143" s="64" t="str">
        <f t="shared" si="76"/>
        <v>redi-Go</v>
      </c>
      <c r="C143" s="65">
        <v>0</v>
      </c>
      <c r="D143" s="65">
        <v>0</v>
      </c>
      <c r="E143" s="65">
        <v>0</v>
      </c>
      <c r="F143" s="65">
        <v>0</v>
      </c>
      <c r="G143" s="65">
        <v>0</v>
      </c>
      <c r="H143" s="65">
        <v>0</v>
      </c>
      <c r="I143" s="65">
        <v>0</v>
      </c>
      <c r="J143" s="65">
        <v>0</v>
      </c>
      <c r="K143" s="65">
        <v>0</v>
      </c>
      <c r="L143" s="65">
        <v>0</v>
      </c>
      <c r="M143" s="65">
        <v>0</v>
      </c>
      <c r="N143" s="65">
        <v>0</v>
      </c>
      <c r="O143" s="65">
        <f t="shared" si="84"/>
        <v>0</v>
      </c>
      <c r="Q143" s="67">
        <f>SUM(C143:INDEX(C143:O143,,MATCH($Q$2,$C$3:$N$3,0)))</f>
        <v>0</v>
      </c>
      <c r="R143" s="65">
        <f t="shared" si="77"/>
        <v>0</v>
      </c>
      <c r="S143" s="84"/>
      <c r="T143" s="85">
        <f t="shared" si="78"/>
        <v>0</v>
      </c>
      <c r="U143" s="85">
        <f t="shared" si="79"/>
        <v>0</v>
      </c>
      <c r="V143" s="85">
        <f t="shared" si="80"/>
        <v>0</v>
      </c>
      <c r="W143" s="85">
        <f t="shared" si="81"/>
        <v>0</v>
      </c>
      <c r="X143" s="73"/>
      <c r="Y143" s="65">
        <f t="shared" si="82"/>
        <v>0</v>
      </c>
      <c r="Z143" s="65">
        <f t="shared" si="83"/>
        <v>0</v>
      </c>
    </row>
    <row r="144" spans="2:26">
      <c r="B144" s="61" t="str">
        <f t="shared" si="76"/>
        <v>DATSUN TOTAL</v>
      </c>
      <c r="C144" s="72">
        <v>0</v>
      </c>
      <c r="D144" s="72">
        <v>0</v>
      </c>
      <c r="E144" s="72">
        <v>0</v>
      </c>
      <c r="F144" s="72">
        <v>0</v>
      </c>
      <c r="G144" s="72">
        <v>0</v>
      </c>
      <c r="H144" s="72">
        <v>0</v>
      </c>
      <c r="I144" s="72">
        <v>0</v>
      </c>
      <c r="J144" s="72">
        <v>0</v>
      </c>
      <c r="K144" s="72">
        <v>0</v>
      </c>
      <c r="L144" s="72">
        <v>0</v>
      </c>
      <c r="M144" s="72">
        <v>0</v>
      </c>
      <c r="N144" s="72">
        <v>0</v>
      </c>
      <c r="O144" s="72">
        <f t="shared" si="84"/>
        <v>0</v>
      </c>
      <c r="Q144" s="72">
        <f>SUM(Q141:Q143)</f>
        <v>0</v>
      </c>
      <c r="R144" s="72">
        <f t="shared" si="77"/>
        <v>0</v>
      </c>
      <c r="T144" s="72">
        <f t="shared" si="78"/>
        <v>0</v>
      </c>
      <c r="U144" s="72">
        <f t="shared" si="79"/>
        <v>0</v>
      </c>
      <c r="V144" s="72">
        <f t="shared" si="80"/>
        <v>0</v>
      </c>
      <c r="W144" s="72">
        <f t="shared" si="81"/>
        <v>0</v>
      </c>
      <c r="X144" s="73"/>
      <c r="Y144" s="72">
        <f t="shared" si="82"/>
        <v>0</v>
      </c>
      <c r="Z144" s="72">
        <f t="shared" si="83"/>
        <v>0</v>
      </c>
    </row>
    <row r="145" spans="2:27">
      <c r="B145" s="61" t="str">
        <f t="shared" si="76"/>
        <v>NISSAN + DATSUN</v>
      </c>
      <c r="C145" s="96">
        <v>1.7218033251915295</v>
      </c>
      <c r="D145" s="96">
        <v>-6.6973224068988202E-2</v>
      </c>
      <c r="E145" s="72">
        <v>15.051112941380444</v>
      </c>
      <c r="F145" s="72">
        <v>2.5064015597740195</v>
      </c>
      <c r="G145" s="72">
        <v>-0.56379117105271026</v>
      </c>
      <c r="H145" s="72">
        <v>-24.629496627956257</v>
      </c>
      <c r="I145" s="72">
        <v>3.631436385441615</v>
      </c>
      <c r="J145" s="72">
        <v>1.5656197453692069</v>
      </c>
      <c r="K145" s="72">
        <v>-12.280464910939875</v>
      </c>
      <c r="L145" s="72">
        <v>7.1712472629701987</v>
      </c>
      <c r="M145" s="72">
        <v>0.9089646652270259</v>
      </c>
      <c r="N145" s="72">
        <v>0.57197472197552446</v>
      </c>
      <c r="O145" s="72">
        <f t="shared" si="84"/>
        <v>-4.4121653266882683</v>
      </c>
      <c r="Q145" s="72">
        <f>SUM(Q144,Q140)</f>
        <v>1.7218033251915295</v>
      </c>
      <c r="R145" s="72">
        <f t="shared" si="77"/>
        <v>-6.1339686518797976</v>
      </c>
      <c r="T145" s="72">
        <f t="shared" si="78"/>
        <v>16.705943042502984</v>
      </c>
      <c r="U145" s="97">
        <f t="shared" si="79"/>
        <v>-22.686886239234948</v>
      </c>
      <c r="V145" s="97">
        <f t="shared" si="80"/>
        <v>-7.0834087801290533</v>
      </c>
      <c r="W145" s="72">
        <f t="shared" si="81"/>
        <v>8.652186650172748</v>
      </c>
      <c r="X145" s="73"/>
      <c r="Y145" s="72">
        <f t="shared" si="82"/>
        <v>-5.980943196731964</v>
      </c>
      <c r="Z145" s="72">
        <f t="shared" si="83"/>
        <v>1.5687778700436956</v>
      </c>
    </row>
    <row r="146" spans="2:27">
      <c r="H146" s="74"/>
    </row>
    <row r="147" spans="2:27">
      <c r="B147" s="61" t="s">
        <v>367</v>
      </c>
      <c r="C147" s="59">
        <f>C131</f>
        <v>45383</v>
      </c>
      <c r="D147" s="59">
        <f t="shared" ref="D147:N147" si="86">C147+31</f>
        <v>45414</v>
      </c>
      <c r="E147" s="59">
        <f t="shared" si="86"/>
        <v>45445</v>
      </c>
      <c r="F147" s="59">
        <f t="shared" si="86"/>
        <v>45476</v>
      </c>
      <c r="G147" s="59">
        <f t="shared" si="86"/>
        <v>45507</v>
      </c>
      <c r="H147" s="59">
        <f t="shared" si="86"/>
        <v>45538</v>
      </c>
      <c r="I147" s="59">
        <f t="shared" si="86"/>
        <v>45569</v>
      </c>
      <c r="J147" s="59">
        <f t="shared" si="86"/>
        <v>45600</v>
      </c>
      <c r="K147" s="59">
        <f t="shared" si="86"/>
        <v>45631</v>
      </c>
      <c r="L147" s="59">
        <f t="shared" si="86"/>
        <v>45662</v>
      </c>
      <c r="M147" s="59">
        <f t="shared" si="86"/>
        <v>45693</v>
      </c>
      <c r="N147" s="59">
        <f t="shared" si="86"/>
        <v>45724</v>
      </c>
      <c r="O147" s="62" t="s">
        <v>338</v>
      </c>
      <c r="Q147" s="62" t="s">
        <v>339</v>
      </c>
      <c r="R147" s="62" t="s">
        <v>340</v>
      </c>
      <c r="T147" s="62" t="s">
        <v>16</v>
      </c>
      <c r="U147" s="62" t="s">
        <v>17</v>
      </c>
      <c r="V147" s="62" t="s">
        <v>18</v>
      </c>
      <c r="W147" s="62" t="s">
        <v>19</v>
      </c>
      <c r="Y147" s="62" t="str">
        <f>Y131</f>
        <v>H1</v>
      </c>
      <c r="Z147" s="62" t="str">
        <f>Z131</f>
        <v>H2</v>
      </c>
    </row>
    <row r="148" spans="2:27">
      <c r="B148" s="64" t="str">
        <f t="shared" ref="B148:B161" si="87">B132</f>
        <v>Micra Active</v>
      </c>
      <c r="C148" s="65">
        <f t="shared" ref="C148:O161" si="88">C68-C132</f>
        <v>0</v>
      </c>
      <c r="D148" s="65">
        <f t="shared" si="88"/>
        <v>0</v>
      </c>
      <c r="E148" s="65">
        <f t="shared" si="88"/>
        <v>0</v>
      </c>
      <c r="F148" s="65">
        <f t="shared" si="88"/>
        <v>0</v>
      </c>
      <c r="G148" s="65">
        <f t="shared" si="88"/>
        <v>0</v>
      </c>
      <c r="H148" s="65">
        <f t="shared" si="88"/>
        <v>0</v>
      </c>
      <c r="I148" s="65">
        <f t="shared" si="88"/>
        <v>0</v>
      </c>
      <c r="J148" s="65">
        <f t="shared" si="88"/>
        <v>0</v>
      </c>
      <c r="K148" s="65">
        <f t="shared" si="88"/>
        <v>0</v>
      </c>
      <c r="L148" s="65">
        <f t="shared" si="88"/>
        <v>0</v>
      </c>
      <c r="M148" s="65">
        <f t="shared" si="88"/>
        <v>0</v>
      </c>
      <c r="N148" s="65">
        <f t="shared" si="88"/>
        <v>0</v>
      </c>
      <c r="O148" s="65">
        <f t="shared" si="88"/>
        <v>0</v>
      </c>
      <c r="Q148" s="81">
        <f t="shared" ref="Q148:R161" si="89">Q68-Q132</f>
        <v>0</v>
      </c>
      <c r="R148" s="81">
        <f t="shared" si="89"/>
        <v>0</v>
      </c>
      <c r="T148" s="65">
        <f t="shared" ref="T148:W161" si="90">T68-T132</f>
        <v>0</v>
      </c>
      <c r="U148" s="65">
        <f t="shared" si="90"/>
        <v>0</v>
      </c>
      <c r="V148" s="65">
        <f t="shared" si="90"/>
        <v>0</v>
      </c>
      <c r="W148" s="65">
        <f t="shared" si="90"/>
        <v>0</v>
      </c>
      <c r="Y148" s="76"/>
      <c r="Z148" s="76"/>
    </row>
    <row r="149" spans="2:27">
      <c r="B149" s="64" t="str">
        <f t="shared" si="87"/>
        <v>Micra MC</v>
      </c>
      <c r="C149" s="65">
        <f t="shared" si="88"/>
        <v>0</v>
      </c>
      <c r="D149" s="65">
        <f t="shared" si="88"/>
        <v>0</v>
      </c>
      <c r="E149" s="65">
        <f t="shared" si="88"/>
        <v>0</v>
      </c>
      <c r="F149" s="65">
        <f t="shared" si="88"/>
        <v>0</v>
      </c>
      <c r="G149" s="65">
        <f t="shared" si="88"/>
        <v>0</v>
      </c>
      <c r="H149" s="65">
        <f t="shared" si="88"/>
        <v>0</v>
      </c>
      <c r="I149" s="65">
        <f t="shared" si="88"/>
        <v>0</v>
      </c>
      <c r="J149" s="65">
        <f t="shared" si="88"/>
        <v>0</v>
      </c>
      <c r="K149" s="65">
        <f t="shared" si="88"/>
        <v>0</v>
      </c>
      <c r="L149" s="65">
        <f t="shared" si="88"/>
        <v>0</v>
      </c>
      <c r="M149" s="65">
        <f t="shared" si="88"/>
        <v>0</v>
      </c>
      <c r="N149" s="65">
        <f t="shared" si="88"/>
        <v>0</v>
      </c>
      <c r="O149" s="65">
        <f t="shared" si="88"/>
        <v>0</v>
      </c>
      <c r="Q149" s="81">
        <f t="shared" si="89"/>
        <v>0</v>
      </c>
      <c r="R149" s="81">
        <f t="shared" si="89"/>
        <v>0</v>
      </c>
      <c r="T149" s="65">
        <f t="shared" si="90"/>
        <v>0</v>
      </c>
      <c r="U149" s="65">
        <f t="shared" si="90"/>
        <v>0</v>
      </c>
      <c r="V149" s="65">
        <f t="shared" si="90"/>
        <v>0</v>
      </c>
      <c r="W149" s="65">
        <f t="shared" si="90"/>
        <v>0</v>
      </c>
      <c r="Y149" s="76"/>
      <c r="Z149" s="76"/>
    </row>
    <row r="150" spans="2:27">
      <c r="B150" s="64" t="str">
        <f t="shared" si="87"/>
        <v>Sunny</v>
      </c>
      <c r="C150" s="65">
        <f t="shared" si="88"/>
        <v>0</v>
      </c>
      <c r="D150" s="65">
        <f t="shared" si="88"/>
        <v>0</v>
      </c>
      <c r="E150" s="65">
        <f t="shared" si="88"/>
        <v>0</v>
      </c>
      <c r="F150" s="65">
        <f t="shared" si="88"/>
        <v>0</v>
      </c>
      <c r="G150" s="65">
        <f t="shared" si="88"/>
        <v>0</v>
      </c>
      <c r="H150" s="65">
        <f t="shared" si="88"/>
        <v>0</v>
      </c>
      <c r="I150" s="65">
        <f t="shared" si="88"/>
        <v>0</v>
      </c>
      <c r="J150" s="65">
        <f t="shared" si="88"/>
        <v>0</v>
      </c>
      <c r="K150" s="65">
        <f t="shared" si="88"/>
        <v>0</v>
      </c>
      <c r="L150" s="65">
        <f t="shared" si="88"/>
        <v>0</v>
      </c>
      <c r="M150" s="65">
        <f t="shared" si="88"/>
        <v>0</v>
      </c>
      <c r="N150" s="65">
        <f t="shared" si="88"/>
        <v>0</v>
      </c>
      <c r="O150" s="65">
        <f t="shared" si="88"/>
        <v>0</v>
      </c>
      <c r="Q150" s="81">
        <f t="shared" si="89"/>
        <v>0</v>
      </c>
      <c r="R150" s="81">
        <f t="shared" si="89"/>
        <v>0</v>
      </c>
      <c r="T150" s="65">
        <f t="shared" si="90"/>
        <v>0</v>
      </c>
      <c r="U150" s="65">
        <f t="shared" si="90"/>
        <v>0</v>
      </c>
      <c r="V150" s="65">
        <f t="shared" si="90"/>
        <v>0</v>
      </c>
      <c r="W150" s="65">
        <f t="shared" si="90"/>
        <v>0</v>
      </c>
      <c r="Y150" s="76"/>
      <c r="Z150" s="76"/>
    </row>
    <row r="151" spans="2:27">
      <c r="B151" s="64" t="str">
        <f t="shared" si="87"/>
        <v>Kicks</v>
      </c>
      <c r="C151" s="85">
        <f t="shared" si="88"/>
        <v>0</v>
      </c>
      <c r="D151" s="65">
        <f t="shared" si="88"/>
        <v>0</v>
      </c>
      <c r="E151" s="65">
        <f t="shared" si="88"/>
        <v>0</v>
      </c>
      <c r="F151" s="65">
        <f t="shared" si="88"/>
        <v>0</v>
      </c>
      <c r="G151" s="65">
        <f t="shared" si="88"/>
        <v>0</v>
      </c>
      <c r="H151" s="65">
        <f t="shared" si="88"/>
        <v>0</v>
      </c>
      <c r="I151" s="65">
        <f t="shared" si="88"/>
        <v>0</v>
      </c>
      <c r="J151" s="65">
        <f t="shared" si="88"/>
        <v>0</v>
      </c>
      <c r="K151" s="65">
        <f t="shared" si="88"/>
        <v>0</v>
      </c>
      <c r="L151" s="65">
        <f t="shared" si="88"/>
        <v>0</v>
      </c>
      <c r="M151" s="65">
        <f t="shared" si="88"/>
        <v>0</v>
      </c>
      <c r="N151" s="65">
        <f t="shared" si="88"/>
        <v>0</v>
      </c>
      <c r="O151" s="65">
        <f t="shared" si="88"/>
        <v>0</v>
      </c>
      <c r="Q151" s="65">
        <f t="shared" si="89"/>
        <v>0</v>
      </c>
      <c r="R151" s="65">
        <f t="shared" si="89"/>
        <v>0</v>
      </c>
      <c r="S151" s="84"/>
      <c r="T151" s="65">
        <f t="shared" si="90"/>
        <v>0</v>
      </c>
      <c r="U151" s="65">
        <f t="shared" si="90"/>
        <v>0</v>
      </c>
      <c r="V151" s="65">
        <f t="shared" si="90"/>
        <v>0</v>
      </c>
      <c r="W151" s="65">
        <f t="shared" si="90"/>
        <v>0</v>
      </c>
      <c r="X151" s="73"/>
      <c r="Y151" s="65">
        <f>Y71-Y135</f>
        <v>0</v>
      </c>
      <c r="Z151" s="65">
        <f>Z71-Z135</f>
        <v>0</v>
      </c>
    </row>
    <row r="152" spans="2:27">
      <c r="B152" s="64" t="str">
        <f t="shared" si="87"/>
        <v>Magnite</v>
      </c>
      <c r="C152" s="85">
        <f t="shared" si="88"/>
        <v>108.73215109410876</v>
      </c>
      <c r="D152" s="65">
        <f t="shared" si="88"/>
        <v>112.34604159076908</v>
      </c>
      <c r="E152" s="65">
        <f t="shared" si="88"/>
        <v>107.35262316400826</v>
      </c>
      <c r="F152" s="65">
        <f t="shared" si="88"/>
        <v>121.74658484821161</v>
      </c>
      <c r="G152" s="65">
        <f t="shared" si="88"/>
        <v>122.61558485848269</v>
      </c>
      <c r="H152" s="65">
        <f t="shared" si="88"/>
        <v>136.39244593006504</v>
      </c>
      <c r="I152" s="65">
        <f t="shared" si="88"/>
        <v>120.15786547981169</v>
      </c>
      <c r="J152" s="65">
        <f t="shared" si="88"/>
        <v>107.03134685574513</v>
      </c>
      <c r="K152" s="65">
        <f t="shared" si="88"/>
        <v>87.550848119458493</v>
      </c>
      <c r="L152" s="65">
        <f t="shared" si="88"/>
        <v>119.71917588788195</v>
      </c>
      <c r="M152" s="65">
        <f t="shared" si="88"/>
        <v>112.33149579726071</v>
      </c>
      <c r="N152" s="65">
        <f t="shared" si="88"/>
        <v>119.47560926493581</v>
      </c>
      <c r="O152" s="65">
        <f t="shared" si="88"/>
        <v>1375.4517728907392</v>
      </c>
      <c r="Q152" s="65">
        <f t="shared" si="89"/>
        <v>108.73215109410876</v>
      </c>
      <c r="R152" s="65">
        <f t="shared" si="89"/>
        <v>1266.7196217966305</v>
      </c>
      <c r="S152" s="84"/>
      <c r="T152" s="65">
        <f t="shared" si="90"/>
        <v>328.43081584888608</v>
      </c>
      <c r="U152" s="65">
        <f t="shared" si="90"/>
        <v>380.7546156367593</v>
      </c>
      <c r="V152" s="65">
        <f t="shared" si="90"/>
        <v>314.74006045501534</v>
      </c>
      <c r="W152" s="65">
        <f t="shared" si="90"/>
        <v>351.5262809500785</v>
      </c>
      <c r="X152" s="73"/>
      <c r="Y152" s="65">
        <f>Y72-Y136</f>
        <v>709.18543148564538</v>
      </c>
      <c r="Z152" s="65">
        <f>Z72-Z136</f>
        <v>666.26634140509384</v>
      </c>
    </row>
    <row r="153" spans="2:27">
      <c r="B153" s="64" t="str">
        <f t="shared" si="87"/>
        <v>Leaf</v>
      </c>
      <c r="C153" s="85">
        <f t="shared" si="88"/>
        <v>0</v>
      </c>
      <c r="D153" s="65">
        <f t="shared" si="88"/>
        <v>0</v>
      </c>
      <c r="E153" s="65">
        <f t="shared" si="88"/>
        <v>0</v>
      </c>
      <c r="F153" s="65">
        <f t="shared" si="88"/>
        <v>0</v>
      </c>
      <c r="G153" s="65">
        <f t="shared" si="88"/>
        <v>0</v>
      </c>
      <c r="H153" s="65">
        <f t="shared" si="88"/>
        <v>0</v>
      </c>
      <c r="I153" s="65">
        <f t="shared" si="88"/>
        <v>0</v>
      </c>
      <c r="J153" s="65">
        <f t="shared" si="88"/>
        <v>0</v>
      </c>
      <c r="K153" s="65">
        <f t="shared" si="88"/>
        <v>0</v>
      </c>
      <c r="L153" s="65">
        <f t="shared" si="88"/>
        <v>0</v>
      </c>
      <c r="M153" s="65">
        <f t="shared" si="88"/>
        <v>0</v>
      </c>
      <c r="N153" s="65">
        <f t="shared" si="88"/>
        <v>0</v>
      </c>
      <c r="O153" s="65">
        <f t="shared" si="88"/>
        <v>0</v>
      </c>
      <c r="Q153" s="65">
        <f t="shared" si="89"/>
        <v>0</v>
      </c>
      <c r="R153" s="65">
        <f t="shared" si="89"/>
        <v>0</v>
      </c>
      <c r="S153" s="84"/>
      <c r="T153" s="65">
        <f t="shared" si="90"/>
        <v>0</v>
      </c>
      <c r="U153" s="65">
        <f t="shared" si="90"/>
        <v>0</v>
      </c>
      <c r="V153" s="65">
        <f t="shared" si="90"/>
        <v>0</v>
      </c>
      <c r="W153" s="65">
        <f t="shared" si="90"/>
        <v>0</v>
      </c>
      <c r="X153" s="73"/>
      <c r="Y153" s="65"/>
      <c r="Z153" s="65"/>
    </row>
    <row r="154" spans="2:27">
      <c r="B154" s="64" t="str">
        <f t="shared" si="87"/>
        <v>X-Trail</v>
      </c>
      <c r="C154" s="85">
        <f t="shared" si="88"/>
        <v>0</v>
      </c>
      <c r="D154" s="65">
        <f t="shared" si="88"/>
        <v>0</v>
      </c>
      <c r="E154" s="65">
        <f t="shared" si="88"/>
        <v>0</v>
      </c>
      <c r="F154" s="65">
        <f t="shared" si="88"/>
        <v>0.66429767482330271</v>
      </c>
      <c r="G154" s="65">
        <f t="shared" si="88"/>
        <v>0.66429767482330271</v>
      </c>
      <c r="H154" s="65">
        <f t="shared" si="88"/>
        <v>0</v>
      </c>
      <c r="I154" s="65">
        <f t="shared" si="88"/>
        <v>0</v>
      </c>
      <c r="J154" s="65">
        <f t="shared" si="88"/>
        <v>0</v>
      </c>
      <c r="K154" s="65">
        <f t="shared" si="88"/>
        <v>0</v>
      </c>
      <c r="L154" s="65">
        <f t="shared" si="88"/>
        <v>0</v>
      </c>
      <c r="M154" s="65">
        <f t="shared" si="88"/>
        <v>0</v>
      </c>
      <c r="N154" s="85">
        <f t="shared" si="88"/>
        <v>0</v>
      </c>
      <c r="O154" s="65">
        <f t="shared" si="88"/>
        <v>1.3285953496466054</v>
      </c>
      <c r="Q154" s="65">
        <f t="shared" si="89"/>
        <v>0</v>
      </c>
      <c r="R154" s="65">
        <f t="shared" si="89"/>
        <v>0</v>
      </c>
      <c r="S154" s="84"/>
      <c r="T154" s="65">
        <f t="shared" si="90"/>
        <v>0</v>
      </c>
      <c r="U154" s="65">
        <f t="shared" si="90"/>
        <v>1.3285953496466054</v>
      </c>
      <c r="V154" s="65">
        <f t="shared" si="90"/>
        <v>0</v>
      </c>
      <c r="W154" s="65">
        <f t="shared" si="90"/>
        <v>0</v>
      </c>
      <c r="X154" s="73"/>
      <c r="Y154" s="65"/>
      <c r="Z154" s="65"/>
    </row>
    <row r="155" spans="2:27">
      <c r="B155" s="64" t="str">
        <f t="shared" si="87"/>
        <v>BBG</v>
      </c>
      <c r="C155" s="85">
        <f t="shared" si="88"/>
        <v>0</v>
      </c>
      <c r="D155" s="65">
        <f t="shared" si="88"/>
        <v>0</v>
      </c>
      <c r="E155" s="65">
        <f t="shared" si="88"/>
        <v>0</v>
      </c>
      <c r="F155" s="65">
        <f t="shared" si="88"/>
        <v>0</v>
      </c>
      <c r="G155" s="65">
        <f t="shared" si="88"/>
        <v>0</v>
      </c>
      <c r="H155" s="65">
        <f t="shared" si="88"/>
        <v>0</v>
      </c>
      <c r="I155" s="65">
        <f t="shared" si="88"/>
        <v>0</v>
      </c>
      <c r="J155" s="65">
        <f t="shared" si="88"/>
        <v>0</v>
      </c>
      <c r="K155" s="65">
        <f t="shared" si="88"/>
        <v>0</v>
      </c>
      <c r="L155" s="65">
        <f t="shared" si="88"/>
        <v>0</v>
      </c>
      <c r="M155" s="65">
        <f t="shared" si="88"/>
        <v>0</v>
      </c>
      <c r="N155" s="65">
        <f t="shared" si="88"/>
        <v>0</v>
      </c>
      <c r="O155" s="65">
        <f t="shared" si="88"/>
        <v>0</v>
      </c>
      <c r="Q155" s="65">
        <f t="shared" si="89"/>
        <v>0</v>
      </c>
      <c r="R155" s="65">
        <f t="shared" si="89"/>
        <v>0</v>
      </c>
      <c r="S155" s="84"/>
      <c r="T155" s="65">
        <f t="shared" si="90"/>
        <v>0</v>
      </c>
      <c r="U155" s="65">
        <f t="shared" si="90"/>
        <v>0</v>
      </c>
      <c r="V155" s="65">
        <f t="shared" si="90"/>
        <v>0</v>
      </c>
      <c r="W155" s="65">
        <f t="shared" si="90"/>
        <v>0</v>
      </c>
      <c r="Y155" s="65">
        <f t="shared" ref="Y155:Z161" si="91">Y75-Y139</f>
        <v>0</v>
      </c>
      <c r="Z155" s="65">
        <f t="shared" si="91"/>
        <v>0</v>
      </c>
    </row>
    <row r="156" spans="2:27">
      <c r="B156" s="61" t="str">
        <f t="shared" si="87"/>
        <v>NISSAN TOTAL</v>
      </c>
      <c r="C156" s="96">
        <f t="shared" si="88"/>
        <v>108.73215109410876</v>
      </c>
      <c r="D156" s="72">
        <f t="shared" si="88"/>
        <v>112.34604159076908</v>
      </c>
      <c r="E156" s="72">
        <f t="shared" si="88"/>
        <v>107.35262316400828</v>
      </c>
      <c r="F156" s="72">
        <f t="shared" si="88"/>
        <v>122.41088252303491</v>
      </c>
      <c r="G156" s="72">
        <f t="shared" si="88"/>
        <v>123.27988253330601</v>
      </c>
      <c r="H156" s="72">
        <f t="shared" si="88"/>
        <v>136.39244593006504</v>
      </c>
      <c r="I156" s="72">
        <f t="shared" si="88"/>
        <v>120.15786547981169</v>
      </c>
      <c r="J156" s="72">
        <f t="shared" si="88"/>
        <v>107.03134685574513</v>
      </c>
      <c r="K156" s="72">
        <f t="shared" si="88"/>
        <v>87.550848119458493</v>
      </c>
      <c r="L156" s="72">
        <f t="shared" si="88"/>
        <v>119.71917588788195</v>
      </c>
      <c r="M156" s="72">
        <f t="shared" si="88"/>
        <v>112.33149579726071</v>
      </c>
      <c r="N156" s="72">
        <f t="shared" si="88"/>
        <v>119.47560926493581</v>
      </c>
      <c r="O156" s="72">
        <f t="shared" si="88"/>
        <v>1376.7803682403858</v>
      </c>
      <c r="Q156" s="72">
        <f t="shared" si="89"/>
        <v>108.73215109410876</v>
      </c>
      <c r="R156" s="72">
        <f t="shared" si="89"/>
        <v>1265.5569831256896</v>
      </c>
      <c r="S156" s="84"/>
      <c r="T156" s="72">
        <f t="shared" si="90"/>
        <v>328.43081584888608</v>
      </c>
      <c r="U156" s="72">
        <f t="shared" si="90"/>
        <v>382.0832109864059</v>
      </c>
      <c r="V156" s="72">
        <f t="shared" si="90"/>
        <v>314.74006045501534</v>
      </c>
      <c r="W156" s="72">
        <f t="shared" si="90"/>
        <v>351.5262809500785</v>
      </c>
      <c r="X156" s="73"/>
      <c r="Y156" s="72">
        <f t="shared" si="91"/>
        <v>710.51402683529193</v>
      </c>
      <c r="Z156" s="72">
        <f t="shared" si="91"/>
        <v>666.26634140509384</v>
      </c>
      <c r="AA156" s="110"/>
    </row>
    <row r="157" spans="2:27">
      <c r="B157" s="64" t="str">
        <f t="shared" si="87"/>
        <v>Go</v>
      </c>
      <c r="C157" s="65">
        <f t="shared" si="88"/>
        <v>0</v>
      </c>
      <c r="D157" s="65">
        <f t="shared" si="88"/>
        <v>0</v>
      </c>
      <c r="E157" s="65">
        <f t="shared" si="88"/>
        <v>0</v>
      </c>
      <c r="F157" s="65">
        <f t="shared" si="88"/>
        <v>0</v>
      </c>
      <c r="G157" s="65">
        <f t="shared" si="88"/>
        <v>0</v>
      </c>
      <c r="H157" s="65">
        <f t="shared" si="88"/>
        <v>0</v>
      </c>
      <c r="I157" s="65">
        <f t="shared" si="88"/>
        <v>0</v>
      </c>
      <c r="J157" s="65">
        <f t="shared" si="88"/>
        <v>0</v>
      </c>
      <c r="K157" s="65">
        <f t="shared" si="88"/>
        <v>0</v>
      </c>
      <c r="L157" s="65">
        <f t="shared" si="88"/>
        <v>0</v>
      </c>
      <c r="M157" s="65">
        <f t="shared" si="88"/>
        <v>0</v>
      </c>
      <c r="N157" s="65">
        <f t="shared" si="88"/>
        <v>0</v>
      </c>
      <c r="O157" s="65">
        <f t="shared" si="88"/>
        <v>0</v>
      </c>
      <c r="Q157" s="65">
        <f t="shared" si="89"/>
        <v>0</v>
      </c>
      <c r="R157" s="65">
        <f t="shared" si="89"/>
        <v>0</v>
      </c>
      <c r="S157" s="84"/>
      <c r="T157" s="65">
        <f t="shared" si="90"/>
        <v>0</v>
      </c>
      <c r="U157" s="65">
        <f t="shared" si="90"/>
        <v>0</v>
      </c>
      <c r="V157" s="65">
        <f t="shared" si="90"/>
        <v>0</v>
      </c>
      <c r="W157" s="65">
        <f t="shared" si="90"/>
        <v>0</v>
      </c>
      <c r="X157" s="73"/>
      <c r="Y157" s="65">
        <f t="shared" si="91"/>
        <v>0</v>
      </c>
      <c r="Z157" s="65">
        <f t="shared" si="91"/>
        <v>0</v>
      </c>
    </row>
    <row r="158" spans="2:27">
      <c r="B158" s="64" t="str">
        <f t="shared" si="87"/>
        <v>Go+</v>
      </c>
      <c r="C158" s="65">
        <f t="shared" si="88"/>
        <v>0</v>
      </c>
      <c r="D158" s="65">
        <f t="shared" si="88"/>
        <v>0</v>
      </c>
      <c r="E158" s="65">
        <f t="shared" si="88"/>
        <v>0</v>
      </c>
      <c r="F158" s="65">
        <f t="shared" si="88"/>
        <v>0</v>
      </c>
      <c r="G158" s="65">
        <f t="shared" si="88"/>
        <v>0</v>
      </c>
      <c r="H158" s="65">
        <f t="shared" si="88"/>
        <v>0</v>
      </c>
      <c r="I158" s="65">
        <f t="shared" si="88"/>
        <v>0</v>
      </c>
      <c r="J158" s="65">
        <f t="shared" si="88"/>
        <v>0</v>
      </c>
      <c r="K158" s="65">
        <f t="shared" si="88"/>
        <v>0</v>
      </c>
      <c r="L158" s="65">
        <f t="shared" si="88"/>
        <v>0</v>
      </c>
      <c r="M158" s="65">
        <f t="shared" si="88"/>
        <v>0</v>
      </c>
      <c r="N158" s="65">
        <f t="shared" si="88"/>
        <v>0</v>
      </c>
      <c r="O158" s="65">
        <f t="shared" si="88"/>
        <v>0</v>
      </c>
      <c r="Q158" s="65">
        <f t="shared" si="89"/>
        <v>0</v>
      </c>
      <c r="R158" s="65">
        <f t="shared" si="89"/>
        <v>0</v>
      </c>
      <c r="S158" s="84"/>
      <c r="T158" s="65" t="s">
        <v>368</v>
      </c>
      <c r="U158" s="65">
        <f t="shared" si="90"/>
        <v>0</v>
      </c>
      <c r="V158" s="65">
        <f t="shared" si="90"/>
        <v>0</v>
      </c>
      <c r="W158" s="65">
        <f t="shared" si="90"/>
        <v>0</v>
      </c>
      <c r="X158" s="73"/>
      <c r="Y158" s="65">
        <f t="shared" si="91"/>
        <v>0</v>
      </c>
      <c r="Z158" s="65">
        <f t="shared" si="91"/>
        <v>0</v>
      </c>
    </row>
    <row r="159" spans="2:27">
      <c r="B159" s="64" t="str">
        <f t="shared" si="87"/>
        <v>redi-Go</v>
      </c>
      <c r="C159" s="65">
        <f t="shared" si="88"/>
        <v>0</v>
      </c>
      <c r="D159" s="65">
        <f t="shared" si="88"/>
        <v>0</v>
      </c>
      <c r="E159" s="65">
        <f t="shared" si="88"/>
        <v>0</v>
      </c>
      <c r="F159" s="65">
        <f t="shared" si="88"/>
        <v>0</v>
      </c>
      <c r="G159" s="65">
        <f t="shared" si="88"/>
        <v>0</v>
      </c>
      <c r="H159" s="65">
        <f t="shared" si="88"/>
        <v>0</v>
      </c>
      <c r="I159" s="65">
        <f t="shared" si="88"/>
        <v>0</v>
      </c>
      <c r="J159" s="65">
        <f t="shared" si="88"/>
        <v>0</v>
      </c>
      <c r="K159" s="65">
        <f t="shared" si="88"/>
        <v>0</v>
      </c>
      <c r="L159" s="65">
        <f t="shared" si="88"/>
        <v>0</v>
      </c>
      <c r="M159" s="65">
        <f t="shared" si="88"/>
        <v>0</v>
      </c>
      <c r="N159" s="65">
        <f t="shared" si="88"/>
        <v>0</v>
      </c>
      <c r="O159" s="65">
        <f t="shared" si="88"/>
        <v>0</v>
      </c>
      <c r="Q159" s="65">
        <f t="shared" si="89"/>
        <v>0</v>
      </c>
      <c r="R159" s="65">
        <f t="shared" si="89"/>
        <v>0</v>
      </c>
      <c r="S159" s="84"/>
      <c r="T159" s="65">
        <f t="shared" si="90"/>
        <v>0</v>
      </c>
      <c r="U159" s="65">
        <f t="shared" si="90"/>
        <v>0</v>
      </c>
      <c r="V159" s="65">
        <f t="shared" si="90"/>
        <v>0</v>
      </c>
      <c r="W159" s="65">
        <f t="shared" si="90"/>
        <v>0</v>
      </c>
      <c r="X159" s="73"/>
      <c r="Y159" s="65">
        <f t="shared" si="91"/>
        <v>0</v>
      </c>
      <c r="Z159" s="65">
        <f t="shared" si="91"/>
        <v>0</v>
      </c>
    </row>
    <row r="160" spans="2:27">
      <c r="B160" s="61" t="str">
        <f t="shared" si="87"/>
        <v>DATSUN TOTAL</v>
      </c>
      <c r="C160" s="72">
        <f t="shared" si="88"/>
        <v>0</v>
      </c>
      <c r="D160" s="72">
        <f t="shared" si="88"/>
        <v>0</v>
      </c>
      <c r="E160" s="72">
        <f t="shared" si="88"/>
        <v>0</v>
      </c>
      <c r="F160" s="72">
        <f t="shared" si="88"/>
        <v>0</v>
      </c>
      <c r="G160" s="72">
        <f t="shared" si="88"/>
        <v>0</v>
      </c>
      <c r="H160" s="72">
        <f t="shared" si="88"/>
        <v>0</v>
      </c>
      <c r="I160" s="72">
        <f t="shared" si="88"/>
        <v>0</v>
      </c>
      <c r="J160" s="72">
        <f t="shared" si="88"/>
        <v>0</v>
      </c>
      <c r="K160" s="72">
        <f t="shared" si="88"/>
        <v>0</v>
      </c>
      <c r="L160" s="72">
        <f t="shared" si="88"/>
        <v>0</v>
      </c>
      <c r="M160" s="72">
        <f t="shared" si="88"/>
        <v>0</v>
      </c>
      <c r="N160" s="72">
        <f t="shared" si="88"/>
        <v>0</v>
      </c>
      <c r="O160" s="72">
        <f t="shared" si="88"/>
        <v>0</v>
      </c>
      <c r="Q160" s="72">
        <f t="shared" si="89"/>
        <v>0</v>
      </c>
      <c r="R160" s="72">
        <f t="shared" si="89"/>
        <v>0</v>
      </c>
      <c r="T160" s="72">
        <f t="shared" si="90"/>
        <v>0</v>
      </c>
      <c r="U160" s="72">
        <f t="shared" si="90"/>
        <v>0</v>
      </c>
      <c r="V160" s="72">
        <f t="shared" si="90"/>
        <v>0</v>
      </c>
      <c r="W160" s="72">
        <f t="shared" si="90"/>
        <v>0</v>
      </c>
      <c r="X160" s="73"/>
      <c r="Y160" s="72">
        <f t="shared" si="91"/>
        <v>0</v>
      </c>
      <c r="Z160" s="72">
        <f t="shared" si="91"/>
        <v>0</v>
      </c>
    </row>
    <row r="161" spans="2:27">
      <c r="B161" s="61" t="str">
        <f t="shared" si="87"/>
        <v>NISSAN + DATSUN</v>
      </c>
      <c r="C161" s="72">
        <f t="shared" si="88"/>
        <v>108.73215109410876</v>
      </c>
      <c r="D161" s="72">
        <f t="shared" si="88"/>
        <v>112.34604159076908</v>
      </c>
      <c r="E161" s="72">
        <f t="shared" si="88"/>
        <v>107.35262316400828</v>
      </c>
      <c r="F161" s="72">
        <f t="shared" si="88"/>
        <v>122.41088252303491</v>
      </c>
      <c r="G161" s="72">
        <f t="shared" si="88"/>
        <v>123.27988253330601</v>
      </c>
      <c r="H161" s="72">
        <f t="shared" si="88"/>
        <v>136.39244593006504</v>
      </c>
      <c r="I161" s="72">
        <f t="shared" si="88"/>
        <v>120.15786547981169</v>
      </c>
      <c r="J161" s="72">
        <f t="shared" si="88"/>
        <v>107.03134685574513</v>
      </c>
      <c r="K161" s="72">
        <f t="shared" si="88"/>
        <v>87.550848119458493</v>
      </c>
      <c r="L161" s="72">
        <f t="shared" si="88"/>
        <v>119.71917588788195</v>
      </c>
      <c r="M161" s="72">
        <f t="shared" si="88"/>
        <v>112.33149579726071</v>
      </c>
      <c r="N161" s="72">
        <f t="shared" si="88"/>
        <v>119.47560926493581</v>
      </c>
      <c r="O161" s="96">
        <f t="shared" si="88"/>
        <v>1376.7803682403858</v>
      </c>
      <c r="Q161" s="72">
        <f t="shared" si="89"/>
        <v>108.73215109410876</v>
      </c>
      <c r="R161" s="72">
        <f t="shared" si="89"/>
        <v>1265.5569831256896</v>
      </c>
      <c r="T161" s="97">
        <f t="shared" si="90"/>
        <v>328.43081584888608</v>
      </c>
      <c r="U161" s="97">
        <f t="shared" si="90"/>
        <v>382.0832109864059</v>
      </c>
      <c r="V161" s="97">
        <f t="shared" si="90"/>
        <v>314.74006045501534</v>
      </c>
      <c r="W161" s="97">
        <f t="shared" si="90"/>
        <v>351.5262809500785</v>
      </c>
      <c r="X161" s="73"/>
      <c r="Y161" s="72">
        <f t="shared" si="91"/>
        <v>710.51402683529193</v>
      </c>
      <c r="Z161" s="72">
        <f t="shared" si="91"/>
        <v>666.26634140509384</v>
      </c>
    </row>
    <row r="162" spans="2:27">
      <c r="T162" s="56">
        <v>3.9569344693473796</v>
      </c>
      <c r="U162" s="56">
        <v>4.6033385259642179</v>
      </c>
      <c r="V162" s="56">
        <v>3.7919882483620246</v>
      </c>
      <c r="W162" s="56">
        <v>4.2351886328865458</v>
      </c>
    </row>
    <row r="163" spans="2:27">
      <c r="B163" s="61" t="s">
        <v>369</v>
      </c>
      <c r="C163" s="59">
        <f>C147</f>
        <v>45383</v>
      </c>
      <c r="D163" s="59">
        <f t="shared" ref="D163:N163" si="92">C163+31</f>
        <v>45414</v>
      </c>
      <c r="E163" s="59">
        <f t="shared" si="92"/>
        <v>45445</v>
      </c>
      <c r="F163" s="59">
        <f t="shared" si="92"/>
        <v>45476</v>
      </c>
      <c r="G163" s="59">
        <f t="shared" si="92"/>
        <v>45507</v>
      </c>
      <c r="H163" s="59">
        <f t="shared" si="92"/>
        <v>45538</v>
      </c>
      <c r="I163" s="59">
        <f t="shared" si="92"/>
        <v>45569</v>
      </c>
      <c r="J163" s="59">
        <f t="shared" si="92"/>
        <v>45600</v>
      </c>
      <c r="K163" s="59">
        <f t="shared" si="92"/>
        <v>45631</v>
      </c>
      <c r="L163" s="59">
        <f t="shared" si="92"/>
        <v>45662</v>
      </c>
      <c r="M163" s="59">
        <f t="shared" si="92"/>
        <v>45693</v>
      </c>
      <c r="N163" s="59">
        <f t="shared" si="92"/>
        <v>45724</v>
      </c>
      <c r="O163" s="62" t="s">
        <v>338</v>
      </c>
      <c r="Q163" s="62" t="s">
        <v>339</v>
      </c>
      <c r="R163" s="62" t="s">
        <v>340</v>
      </c>
      <c r="T163" s="62" t="s">
        <v>16</v>
      </c>
      <c r="U163" s="62" t="s">
        <v>17</v>
      </c>
      <c r="V163" s="62" t="s">
        <v>18</v>
      </c>
      <c r="W163" s="62" t="s">
        <v>19</v>
      </c>
      <c r="Y163" s="62" t="str">
        <f>Y147</f>
        <v>H1</v>
      </c>
      <c r="Z163" s="62" t="str">
        <f>Z147</f>
        <v>H2</v>
      </c>
    </row>
    <row r="164" spans="2:27">
      <c r="B164" s="64" t="str">
        <f t="shared" ref="B164:B177" si="93">B148</f>
        <v>Micra Active</v>
      </c>
      <c r="C164" s="65">
        <f t="shared" ref="C164:O177" si="94">IFERROR(C148/C20*10^6,)</f>
        <v>0</v>
      </c>
      <c r="D164" s="65">
        <f t="shared" si="94"/>
        <v>0</v>
      </c>
      <c r="E164" s="65">
        <f t="shared" si="94"/>
        <v>0</v>
      </c>
      <c r="F164" s="65">
        <f t="shared" si="94"/>
        <v>0</v>
      </c>
      <c r="G164" s="65">
        <f t="shared" si="94"/>
        <v>0</v>
      </c>
      <c r="H164" s="65">
        <f t="shared" si="94"/>
        <v>0</v>
      </c>
      <c r="I164" s="65">
        <f t="shared" si="94"/>
        <v>0</v>
      </c>
      <c r="J164" s="65">
        <f t="shared" si="94"/>
        <v>0</v>
      </c>
      <c r="K164" s="65">
        <f t="shared" si="94"/>
        <v>0</v>
      </c>
      <c r="L164" s="65">
        <f t="shared" si="94"/>
        <v>0</v>
      </c>
      <c r="M164" s="65">
        <f t="shared" si="94"/>
        <v>0</v>
      </c>
      <c r="N164" s="65">
        <f t="shared" si="94"/>
        <v>0</v>
      </c>
      <c r="O164" s="65">
        <f t="shared" si="94"/>
        <v>0</v>
      </c>
      <c r="Q164" s="80">
        <f t="shared" ref="Q164:R171" si="95">IFERROR(Q148/Q20*10^6,)</f>
        <v>0</v>
      </c>
      <c r="R164" s="80">
        <f t="shared" si="95"/>
        <v>0</v>
      </c>
      <c r="T164" s="65">
        <f t="shared" ref="T164:W171" si="96">IFERROR(T148/T20*10^6,)</f>
        <v>0</v>
      </c>
      <c r="U164" s="65">
        <f t="shared" si="96"/>
        <v>0</v>
      </c>
      <c r="V164" s="65">
        <f t="shared" si="96"/>
        <v>0</v>
      </c>
      <c r="W164" s="65">
        <f t="shared" si="96"/>
        <v>0</v>
      </c>
      <c r="Y164" s="76"/>
      <c r="Z164" s="76"/>
    </row>
    <row r="165" spans="2:27">
      <c r="B165" s="64" t="str">
        <f t="shared" si="93"/>
        <v>Micra MC</v>
      </c>
      <c r="C165" s="65">
        <f t="shared" si="94"/>
        <v>0</v>
      </c>
      <c r="D165" s="65">
        <f t="shared" si="94"/>
        <v>0</v>
      </c>
      <c r="E165" s="65">
        <f t="shared" si="94"/>
        <v>0</v>
      </c>
      <c r="F165" s="65">
        <f t="shared" si="94"/>
        <v>0</v>
      </c>
      <c r="G165" s="65">
        <f t="shared" si="94"/>
        <v>0</v>
      </c>
      <c r="H165" s="65">
        <f t="shared" si="94"/>
        <v>0</v>
      </c>
      <c r="I165" s="65">
        <f t="shared" si="94"/>
        <v>0</v>
      </c>
      <c r="J165" s="65">
        <f t="shared" si="94"/>
        <v>0</v>
      </c>
      <c r="K165" s="65">
        <f t="shared" si="94"/>
        <v>0</v>
      </c>
      <c r="L165" s="65">
        <f t="shared" si="94"/>
        <v>0</v>
      </c>
      <c r="M165" s="65">
        <f t="shared" si="94"/>
        <v>0</v>
      </c>
      <c r="N165" s="65">
        <f t="shared" si="94"/>
        <v>0</v>
      </c>
      <c r="O165" s="65">
        <f t="shared" si="94"/>
        <v>0</v>
      </c>
      <c r="Q165" s="80">
        <f t="shared" si="95"/>
        <v>0</v>
      </c>
      <c r="R165" s="80">
        <f t="shared" si="95"/>
        <v>0</v>
      </c>
      <c r="T165" s="65">
        <f t="shared" si="96"/>
        <v>0</v>
      </c>
      <c r="U165" s="65">
        <f t="shared" si="96"/>
        <v>0</v>
      </c>
      <c r="V165" s="65">
        <f t="shared" si="96"/>
        <v>0</v>
      </c>
      <c r="W165" s="65">
        <f t="shared" si="96"/>
        <v>0</v>
      </c>
      <c r="Y165" s="76"/>
      <c r="Z165" s="76"/>
    </row>
    <row r="166" spans="2:27">
      <c r="B166" s="64" t="str">
        <f t="shared" si="93"/>
        <v>Sunny</v>
      </c>
      <c r="C166" s="65">
        <f t="shared" si="94"/>
        <v>0</v>
      </c>
      <c r="D166" s="65">
        <f t="shared" si="94"/>
        <v>0</v>
      </c>
      <c r="E166" s="65">
        <f t="shared" si="94"/>
        <v>0</v>
      </c>
      <c r="F166" s="65">
        <f t="shared" si="94"/>
        <v>0</v>
      </c>
      <c r="G166" s="65">
        <f t="shared" si="94"/>
        <v>0</v>
      </c>
      <c r="H166" s="65">
        <f t="shared" si="94"/>
        <v>0</v>
      </c>
      <c r="I166" s="65">
        <f t="shared" si="94"/>
        <v>0</v>
      </c>
      <c r="J166" s="65">
        <f t="shared" si="94"/>
        <v>0</v>
      </c>
      <c r="K166" s="65">
        <f t="shared" si="94"/>
        <v>0</v>
      </c>
      <c r="L166" s="65">
        <f t="shared" si="94"/>
        <v>0</v>
      </c>
      <c r="M166" s="65">
        <f t="shared" si="94"/>
        <v>0</v>
      </c>
      <c r="N166" s="65">
        <f t="shared" si="94"/>
        <v>0</v>
      </c>
      <c r="O166" s="65">
        <f t="shared" si="94"/>
        <v>0</v>
      </c>
      <c r="Q166" s="80">
        <f t="shared" si="95"/>
        <v>0</v>
      </c>
      <c r="R166" s="80">
        <f t="shared" si="95"/>
        <v>0</v>
      </c>
      <c r="T166" s="65">
        <f t="shared" si="96"/>
        <v>0</v>
      </c>
      <c r="U166" s="65">
        <f t="shared" si="96"/>
        <v>0</v>
      </c>
      <c r="V166" s="65">
        <f t="shared" si="96"/>
        <v>0</v>
      </c>
      <c r="W166" s="65">
        <f t="shared" si="96"/>
        <v>0</v>
      </c>
      <c r="Y166" s="76"/>
      <c r="Z166" s="76"/>
    </row>
    <row r="167" spans="2:27">
      <c r="B167" s="64" t="str">
        <f t="shared" si="93"/>
        <v>Kicks</v>
      </c>
      <c r="C167" s="65">
        <f t="shared" si="94"/>
        <v>0</v>
      </c>
      <c r="D167" s="65">
        <f t="shared" si="94"/>
        <v>0</v>
      </c>
      <c r="E167" s="65">
        <f t="shared" si="94"/>
        <v>0</v>
      </c>
      <c r="F167" s="65">
        <f t="shared" si="94"/>
        <v>0</v>
      </c>
      <c r="G167" s="65">
        <f t="shared" si="94"/>
        <v>0</v>
      </c>
      <c r="H167" s="65">
        <f t="shared" si="94"/>
        <v>0</v>
      </c>
      <c r="I167" s="65">
        <f t="shared" si="94"/>
        <v>0</v>
      </c>
      <c r="J167" s="65">
        <f t="shared" si="94"/>
        <v>0</v>
      </c>
      <c r="K167" s="65">
        <f t="shared" si="94"/>
        <v>0</v>
      </c>
      <c r="L167" s="65">
        <f t="shared" si="94"/>
        <v>0</v>
      </c>
      <c r="M167" s="65">
        <f t="shared" si="94"/>
        <v>0</v>
      </c>
      <c r="N167" s="65">
        <f t="shared" si="94"/>
        <v>0</v>
      </c>
      <c r="O167" s="65">
        <f t="shared" si="94"/>
        <v>0</v>
      </c>
      <c r="Q167" s="65">
        <f t="shared" si="95"/>
        <v>0</v>
      </c>
      <c r="R167" s="65">
        <f t="shared" si="95"/>
        <v>0</v>
      </c>
      <c r="S167" s="84"/>
      <c r="T167" s="65">
        <f t="shared" si="96"/>
        <v>0</v>
      </c>
      <c r="U167" s="65">
        <f t="shared" si="96"/>
        <v>0</v>
      </c>
      <c r="V167" s="65">
        <f t="shared" si="96"/>
        <v>0</v>
      </c>
      <c r="W167" s="65">
        <f t="shared" si="96"/>
        <v>0</v>
      </c>
      <c r="X167" s="73"/>
      <c r="Y167" s="65">
        <f>IFERROR(Y151/Y23*10^6,)</f>
        <v>0</v>
      </c>
      <c r="Z167" s="65">
        <f>IFERROR(Z151/Z23*10^6,)</f>
        <v>0</v>
      </c>
    </row>
    <row r="168" spans="2:27">
      <c r="B168" s="64" t="str">
        <f t="shared" si="93"/>
        <v>Magnite</v>
      </c>
      <c r="C168" s="65">
        <f t="shared" si="94"/>
        <v>47274.84830178642</v>
      </c>
      <c r="D168" s="65">
        <f t="shared" si="94"/>
        <v>46810.850662820449</v>
      </c>
      <c r="E168" s="65">
        <f t="shared" si="94"/>
        <v>44730.259651670109</v>
      </c>
      <c r="F168" s="65">
        <f t="shared" si="94"/>
        <v>48698.633939284642</v>
      </c>
      <c r="G168" s="65">
        <f t="shared" si="94"/>
        <v>47159.840330185652</v>
      </c>
      <c r="H168" s="65">
        <f t="shared" si="94"/>
        <v>66081.611400225316</v>
      </c>
      <c r="I168" s="65">
        <f t="shared" si="94"/>
        <v>36235.785729738142</v>
      </c>
      <c r="J168" s="65">
        <f t="shared" si="94"/>
        <v>35677.115618581709</v>
      </c>
      <c r="K168" s="65">
        <f t="shared" si="94"/>
        <v>26370.737385379063</v>
      </c>
      <c r="L168" s="65">
        <f t="shared" si="94"/>
        <v>39906.39196262732</v>
      </c>
      <c r="M168" s="65">
        <f t="shared" si="94"/>
        <v>38734.99855077955</v>
      </c>
      <c r="N168" s="65">
        <f t="shared" si="94"/>
        <v>37336.12789529244</v>
      </c>
      <c r="O168" s="65">
        <f t="shared" si="94"/>
        <v>41680.356754264823</v>
      </c>
      <c r="Q168" s="65">
        <f t="shared" si="95"/>
        <v>47274.84830178642</v>
      </c>
      <c r="R168" s="65">
        <f t="shared" si="95"/>
        <v>41261.225465688294</v>
      </c>
      <c r="S168" s="84"/>
      <c r="T168" s="65">
        <f t="shared" si="96"/>
        <v>46257.861387167053</v>
      </c>
      <c r="U168" s="65">
        <f t="shared" si="96"/>
        <v>53148.327140809502</v>
      </c>
      <c r="V168" s="65">
        <f t="shared" si="96"/>
        <v>32662.936950499723</v>
      </c>
      <c r="W168" s="65">
        <f t="shared" si="96"/>
        <v>38629.261642865771</v>
      </c>
      <c r="X168" s="73"/>
      <c r="Y168" s="65">
        <f>IFERROR(Y152/Y24*10^6,)</f>
        <v>49718.552403648726</v>
      </c>
      <c r="Z168" s="65">
        <f>IFERROR(Z152/Z24*10^6,)</f>
        <v>35560.75690676205</v>
      </c>
    </row>
    <row r="169" spans="2:27">
      <c r="B169" s="64" t="str">
        <f t="shared" si="93"/>
        <v>Leaf</v>
      </c>
      <c r="C169" s="65">
        <f t="shared" si="94"/>
        <v>0</v>
      </c>
      <c r="D169" s="65">
        <f t="shared" si="94"/>
        <v>0</v>
      </c>
      <c r="E169" s="65">
        <f t="shared" si="94"/>
        <v>0</v>
      </c>
      <c r="F169" s="65">
        <f t="shared" si="94"/>
        <v>0</v>
      </c>
      <c r="G169" s="65">
        <f t="shared" si="94"/>
        <v>0</v>
      </c>
      <c r="H169" s="65">
        <f t="shared" si="94"/>
        <v>0</v>
      </c>
      <c r="I169" s="65">
        <f t="shared" si="94"/>
        <v>0</v>
      </c>
      <c r="J169" s="65">
        <f t="shared" si="94"/>
        <v>0</v>
      </c>
      <c r="K169" s="65">
        <f t="shared" si="94"/>
        <v>0</v>
      </c>
      <c r="L169" s="65">
        <f t="shared" si="94"/>
        <v>0</v>
      </c>
      <c r="M169" s="65">
        <f t="shared" si="94"/>
        <v>0</v>
      </c>
      <c r="N169" s="65">
        <f t="shared" si="94"/>
        <v>0</v>
      </c>
      <c r="O169" s="65">
        <f t="shared" si="94"/>
        <v>0</v>
      </c>
      <c r="Q169" s="65">
        <f t="shared" si="95"/>
        <v>0</v>
      </c>
      <c r="R169" s="65">
        <f t="shared" si="95"/>
        <v>0</v>
      </c>
      <c r="S169" s="84"/>
      <c r="T169" s="65">
        <f t="shared" si="96"/>
        <v>0</v>
      </c>
      <c r="U169" s="65">
        <f t="shared" si="96"/>
        <v>0</v>
      </c>
      <c r="V169" s="65">
        <f t="shared" si="96"/>
        <v>0</v>
      </c>
      <c r="W169" s="65">
        <f t="shared" si="96"/>
        <v>0</v>
      </c>
      <c r="X169" s="73"/>
      <c r="Y169" s="65"/>
      <c r="Z169" s="65"/>
    </row>
    <row r="170" spans="2:27">
      <c r="B170" s="64" t="str">
        <f t="shared" si="93"/>
        <v>X-Trail</v>
      </c>
      <c r="C170" s="65">
        <f t="shared" si="94"/>
        <v>0</v>
      </c>
      <c r="D170" s="65">
        <f t="shared" si="94"/>
        <v>0</v>
      </c>
      <c r="E170" s="65">
        <f t="shared" si="94"/>
        <v>0</v>
      </c>
      <c r="F170" s="65">
        <f t="shared" si="94"/>
        <v>16607.44187058257</v>
      </c>
      <c r="G170" s="65">
        <f t="shared" si="94"/>
        <v>16607.44187058257</v>
      </c>
      <c r="H170" s="65">
        <f t="shared" si="94"/>
        <v>0</v>
      </c>
      <c r="I170" s="65">
        <f t="shared" si="94"/>
        <v>0</v>
      </c>
      <c r="J170" s="65">
        <f t="shared" si="94"/>
        <v>0</v>
      </c>
      <c r="K170" s="65">
        <f t="shared" si="94"/>
        <v>0</v>
      </c>
      <c r="L170" s="65">
        <f t="shared" si="94"/>
        <v>0</v>
      </c>
      <c r="M170" s="65">
        <f t="shared" si="94"/>
        <v>0</v>
      </c>
      <c r="N170" s="65">
        <f t="shared" si="94"/>
        <v>0</v>
      </c>
      <c r="O170" s="65">
        <f t="shared" si="94"/>
        <v>8857.3023309773689</v>
      </c>
      <c r="Q170" s="65">
        <f t="shared" si="95"/>
        <v>0</v>
      </c>
      <c r="R170" s="65">
        <f t="shared" si="95"/>
        <v>0</v>
      </c>
      <c r="S170" s="84"/>
      <c r="T170" s="65">
        <f t="shared" si="96"/>
        <v>0</v>
      </c>
      <c r="U170" s="65">
        <f t="shared" si="96"/>
        <v>13285.953496466054</v>
      </c>
      <c r="V170" s="65">
        <f t="shared" si="96"/>
        <v>0</v>
      </c>
      <c r="W170" s="65">
        <f t="shared" si="96"/>
        <v>0</v>
      </c>
      <c r="X170" s="73"/>
      <c r="Y170" s="65"/>
      <c r="Z170" s="65"/>
    </row>
    <row r="171" spans="2:27">
      <c r="B171" s="64" t="str">
        <f t="shared" si="93"/>
        <v>BBG</v>
      </c>
      <c r="C171" s="65">
        <f t="shared" si="94"/>
        <v>0</v>
      </c>
      <c r="D171" s="65">
        <f t="shared" si="94"/>
        <v>0</v>
      </c>
      <c r="E171" s="65">
        <f t="shared" si="94"/>
        <v>0</v>
      </c>
      <c r="F171" s="65">
        <f t="shared" si="94"/>
        <v>0</v>
      </c>
      <c r="G171" s="65">
        <f t="shared" si="94"/>
        <v>0</v>
      </c>
      <c r="H171" s="65">
        <f t="shared" si="94"/>
        <v>0</v>
      </c>
      <c r="I171" s="65">
        <f t="shared" si="94"/>
        <v>0</v>
      </c>
      <c r="J171" s="65">
        <f t="shared" si="94"/>
        <v>0</v>
      </c>
      <c r="K171" s="65">
        <f t="shared" si="94"/>
        <v>0</v>
      </c>
      <c r="L171" s="65">
        <f t="shared" si="94"/>
        <v>0</v>
      </c>
      <c r="M171" s="65">
        <f t="shared" si="94"/>
        <v>0</v>
      </c>
      <c r="N171" s="65">
        <f t="shared" si="94"/>
        <v>0</v>
      </c>
      <c r="O171" s="65">
        <f t="shared" si="94"/>
        <v>0</v>
      </c>
      <c r="Q171" s="65">
        <f t="shared" si="95"/>
        <v>0</v>
      </c>
      <c r="R171" s="65">
        <f t="shared" si="95"/>
        <v>0</v>
      </c>
      <c r="S171" s="84"/>
      <c r="T171" s="65">
        <f t="shared" si="96"/>
        <v>0</v>
      </c>
      <c r="U171" s="65">
        <f t="shared" si="96"/>
        <v>0</v>
      </c>
      <c r="V171" s="65">
        <f t="shared" si="96"/>
        <v>0</v>
      </c>
      <c r="W171" s="65">
        <f t="shared" si="96"/>
        <v>0</v>
      </c>
      <c r="Y171" s="65">
        <f>IFERROR(Y155/Y27*10^6,)</f>
        <v>0</v>
      </c>
      <c r="Z171" s="65">
        <f>IFERROR(Z155/Z27*10^6,)</f>
        <v>0</v>
      </c>
    </row>
    <row r="172" spans="2:27">
      <c r="B172" s="61" t="str">
        <f t="shared" si="93"/>
        <v>NISSAN TOTAL</v>
      </c>
      <c r="C172" s="72">
        <f t="shared" si="94"/>
        <v>47274.84830178642</v>
      </c>
      <c r="D172" s="72">
        <f t="shared" si="94"/>
        <v>46810.850662820449</v>
      </c>
      <c r="E172" s="72">
        <f t="shared" si="94"/>
        <v>44730.259651670116</v>
      </c>
      <c r="F172" s="72">
        <f t="shared" si="94"/>
        <v>48193.26083584052</v>
      </c>
      <c r="G172" s="72">
        <f t="shared" si="94"/>
        <v>46696.92520200985</v>
      </c>
      <c r="H172" s="72">
        <f t="shared" si="94"/>
        <v>65447.430868553289</v>
      </c>
      <c r="I172" s="72">
        <f t="shared" si="94"/>
        <v>35803.893170384887</v>
      </c>
      <c r="J172" s="72">
        <f t="shared" si="94"/>
        <v>35558.586995264159</v>
      </c>
      <c r="K172" s="72">
        <f t="shared" si="94"/>
        <v>26370.737385379063</v>
      </c>
      <c r="L172" s="72">
        <f t="shared" si="94"/>
        <v>39906.39196262732</v>
      </c>
      <c r="M172" s="72">
        <f t="shared" si="94"/>
        <v>38734.99855077955</v>
      </c>
      <c r="N172" s="72">
        <f t="shared" si="94"/>
        <v>37336.12789529244</v>
      </c>
      <c r="O172" s="72">
        <f t="shared" si="94"/>
        <v>41531.836146014655</v>
      </c>
      <c r="Q172" s="72">
        <f>Q92-Q156</f>
        <v>45913.748856947677</v>
      </c>
      <c r="R172" s="72">
        <f>R92-R156</f>
        <v>39691.289016022602</v>
      </c>
      <c r="S172" s="84"/>
      <c r="T172" s="72">
        <f>T92-T156</f>
        <v>45936.550268787723</v>
      </c>
      <c r="U172" s="72">
        <f>U92-U156</f>
        <v>48290.225124220931</v>
      </c>
      <c r="V172" s="72">
        <f>V92-V156</f>
        <v>34253.423049082776</v>
      </c>
      <c r="W172" s="72">
        <f>W92-W156</f>
        <v>37940.890006552712</v>
      </c>
      <c r="X172" s="73"/>
      <c r="Y172" s="72">
        <f>Y92-Y156</f>
        <v>46751.968029117284</v>
      </c>
      <c r="Z172" s="72">
        <f>Z92-Z156</f>
        <v>35815.494790198623</v>
      </c>
      <c r="AA172" s="71"/>
    </row>
    <row r="173" spans="2:27">
      <c r="B173" s="64" t="str">
        <f t="shared" si="93"/>
        <v>Go</v>
      </c>
      <c r="C173" s="65">
        <f t="shared" si="94"/>
        <v>0</v>
      </c>
      <c r="D173" s="65">
        <f t="shared" si="94"/>
        <v>0</v>
      </c>
      <c r="E173" s="65">
        <f t="shared" si="94"/>
        <v>0</v>
      </c>
      <c r="F173" s="65">
        <f t="shared" si="94"/>
        <v>0</v>
      </c>
      <c r="G173" s="65">
        <f t="shared" si="94"/>
        <v>0</v>
      </c>
      <c r="H173" s="65">
        <f t="shared" si="94"/>
        <v>0</v>
      </c>
      <c r="I173" s="65">
        <f t="shared" si="94"/>
        <v>0</v>
      </c>
      <c r="J173" s="65">
        <f t="shared" si="94"/>
        <v>0</v>
      </c>
      <c r="K173" s="65">
        <f t="shared" si="94"/>
        <v>0</v>
      </c>
      <c r="L173" s="65">
        <f t="shared" si="94"/>
        <v>0</v>
      </c>
      <c r="M173" s="65">
        <f t="shared" si="94"/>
        <v>0</v>
      </c>
      <c r="N173" s="65">
        <f t="shared" si="94"/>
        <v>0</v>
      </c>
      <c r="O173" s="65">
        <f t="shared" si="94"/>
        <v>0</v>
      </c>
      <c r="Q173" s="65">
        <f t="shared" ref="Q173:R175" si="97">IFERROR(Q157/Q29*10^6,)</f>
        <v>0</v>
      </c>
      <c r="R173" s="65">
        <f t="shared" si="97"/>
        <v>0</v>
      </c>
      <c r="S173" s="84"/>
      <c r="T173" s="65">
        <f t="shared" ref="T173:W177" si="98">IFERROR(T157/T29*10^6,)</f>
        <v>0</v>
      </c>
      <c r="U173" s="65">
        <f t="shared" si="98"/>
        <v>0</v>
      </c>
      <c r="V173" s="65">
        <f t="shared" si="98"/>
        <v>0</v>
      </c>
      <c r="W173" s="65">
        <f t="shared" si="98"/>
        <v>0</v>
      </c>
      <c r="X173" s="73"/>
      <c r="Y173" s="65">
        <f t="shared" ref="Y173:Z175" si="99">IFERROR(Y157/Y29*10^6,)</f>
        <v>0</v>
      </c>
      <c r="Z173" s="65">
        <f t="shared" si="99"/>
        <v>0</v>
      </c>
    </row>
    <row r="174" spans="2:27">
      <c r="B174" s="64" t="str">
        <f t="shared" si="93"/>
        <v>Go+</v>
      </c>
      <c r="C174" s="65">
        <f t="shared" si="94"/>
        <v>0</v>
      </c>
      <c r="D174" s="65">
        <f t="shared" si="94"/>
        <v>0</v>
      </c>
      <c r="E174" s="65">
        <f t="shared" si="94"/>
        <v>0</v>
      </c>
      <c r="F174" s="65">
        <f t="shared" si="94"/>
        <v>0</v>
      </c>
      <c r="G174" s="65">
        <f t="shared" si="94"/>
        <v>0</v>
      </c>
      <c r="H174" s="65">
        <f t="shared" si="94"/>
        <v>0</v>
      </c>
      <c r="I174" s="65">
        <f t="shared" si="94"/>
        <v>0</v>
      </c>
      <c r="J174" s="65">
        <f t="shared" si="94"/>
        <v>0</v>
      </c>
      <c r="K174" s="65">
        <f t="shared" si="94"/>
        <v>0</v>
      </c>
      <c r="L174" s="65">
        <f t="shared" si="94"/>
        <v>0</v>
      </c>
      <c r="M174" s="65">
        <f t="shared" si="94"/>
        <v>0</v>
      </c>
      <c r="N174" s="65">
        <f t="shared" si="94"/>
        <v>0</v>
      </c>
      <c r="O174" s="65">
        <f t="shared" si="94"/>
        <v>0</v>
      </c>
      <c r="Q174" s="65">
        <f t="shared" si="97"/>
        <v>0</v>
      </c>
      <c r="R174" s="65">
        <f t="shared" si="97"/>
        <v>0</v>
      </c>
      <c r="S174" s="84"/>
      <c r="T174" s="65">
        <f t="shared" si="98"/>
        <v>0</v>
      </c>
      <c r="U174" s="65">
        <f t="shared" si="98"/>
        <v>0</v>
      </c>
      <c r="V174" s="65">
        <f t="shared" si="98"/>
        <v>0</v>
      </c>
      <c r="W174" s="65">
        <f t="shared" si="98"/>
        <v>0</v>
      </c>
      <c r="X174" s="73"/>
      <c r="Y174" s="65">
        <f t="shared" si="99"/>
        <v>0</v>
      </c>
      <c r="Z174" s="65">
        <f t="shared" si="99"/>
        <v>0</v>
      </c>
    </row>
    <row r="175" spans="2:27">
      <c r="B175" s="64" t="str">
        <f t="shared" si="93"/>
        <v>redi-Go</v>
      </c>
      <c r="C175" s="65">
        <f t="shared" si="94"/>
        <v>0</v>
      </c>
      <c r="D175" s="65">
        <f t="shared" si="94"/>
        <v>0</v>
      </c>
      <c r="E175" s="65">
        <f t="shared" si="94"/>
        <v>0</v>
      </c>
      <c r="F175" s="65">
        <f t="shared" si="94"/>
        <v>0</v>
      </c>
      <c r="G175" s="65">
        <f t="shared" si="94"/>
        <v>0</v>
      </c>
      <c r="H175" s="65">
        <f t="shared" si="94"/>
        <v>0</v>
      </c>
      <c r="I175" s="65">
        <f t="shared" si="94"/>
        <v>0</v>
      </c>
      <c r="J175" s="65">
        <f t="shared" si="94"/>
        <v>0</v>
      </c>
      <c r="K175" s="65">
        <f t="shared" si="94"/>
        <v>0</v>
      </c>
      <c r="L175" s="65">
        <f t="shared" si="94"/>
        <v>0</v>
      </c>
      <c r="M175" s="65">
        <f t="shared" si="94"/>
        <v>0</v>
      </c>
      <c r="N175" s="65">
        <f t="shared" si="94"/>
        <v>0</v>
      </c>
      <c r="O175" s="65">
        <f t="shared" si="94"/>
        <v>0</v>
      </c>
      <c r="Q175" s="65">
        <f t="shared" si="97"/>
        <v>0</v>
      </c>
      <c r="R175" s="65">
        <f t="shared" si="97"/>
        <v>0</v>
      </c>
      <c r="S175" s="84"/>
      <c r="T175" s="65">
        <f t="shared" si="98"/>
        <v>0</v>
      </c>
      <c r="U175" s="65">
        <f t="shared" si="98"/>
        <v>0</v>
      </c>
      <c r="V175" s="65">
        <f t="shared" si="98"/>
        <v>0</v>
      </c>
      <c r="W175" s="65">
        <f t="shared" si="98"/>
        <v>0</v>
      </c>
      <c r="X175" s="73"/>
      <c r="Y175" s="65">
        <f t="shared" si="99"/>
        <v>0</v>
      </c>
      <c r="Z175" s="65">
        <f t="shared" si="99"/>
        <v>0</v>
      </c>
    </row>
    <row r="176" spans="2:27">
      <c r="B176" s="61" t="str">
        <f t="shared" si="93"/>
        <v>DATSUN TOTAL</v>
      </c>
      <c r="C176" s="72">
        <f t="shared" si="94"/>
        <v>0</v>
      </c>
      <c r="D176" s="72">
        <f t="shared" si="94"/>
        <v>0</v>
      </c>
      <c r="E176" s="72">
        <f t="shared" si="94"/>
        <v>0</v>
      </c>
      <c r="F176" s="72">
        <f t="shared" si="94"/>
        <v>0</v>
      </c>
      <c r="G176" s="72">
        <f t="shared" si="94"/>
        <v>0</v>
      </c>
      <c r="H176" s="72">
        <f t="shared" si="94"/>
        <v>0</v>
      </c>
      <c r="I176" s="72">
        <f t="shared" si="94"/>
        <v>0</v>
      </c>
      <c r="J176" s="72">
        <f t="shared" si="94"/>
        <v>0</v>
      </c>
      <c r="K176" s="72">
        <f t="shared" si="94"/>
        <v>0</v>
      </c>
      <c r="L176" s="72">
        <f t="shared" si="94"/>
        <v>0</v>
      </c>
      <c r="M176" s="72">
        <f t="shared" si="94"/>
        <v>0</v>
      </c>
      <c r="N176" s="72">
        <f t="shared" si="94"/>
        <v>0</v>
      </c>
      <c r="O176" s="72">
        <f t="shared" si="94"/>
        <v>0</v>
      </c>
      <c r="Q176" s="72">
        <f>Q96-Q160</f>
        <v>0</v>
      </c>
      <c r="R176" s="72">
        <f>R96-R160</f>
        <v>0</v>
      </c>
      <c r="T176" s="72">
        <f t="shared" si="98"/>
        <v>0</v>
      </c>
      <c r="U176" s="72">
        <f t="shared" si="98"/>
        <v>0</v>
      </c>
      <c r="V176" s="72">
        <f t="shared" si="98"/>
        <v>0</v>
      </c>
      <c r="W176" s="72">
        <f t="shared" si="98"/>
        <v>0</v>
      </c>
      <c r="X176" s="73"/>
      <c r="Y176" s="72">
        <f>Y96-Y160</f>
        <v>0</v>
      </c>
      <c r="Z176" s="72">
        <f>Z96-Z160</f>
        <v>0</v>
      </c>
    </row>
    <row r="177" spans="2:26">
      <c r="B177" s="61" t="str">
        <f t="shared" si="93"/>
        <v>NISSAN + DATSUN</v>
      </c>
      <c r="C177" s="72">
        <f t="shared" si="94"/>
        <v>47274.84830178642</v>
      </c>
      <c r="D177" s="72">
        <f t="shared" si="94"/>
        <v>46810.850662820449</v>
      </c>
      <c r="E177" s="72">
        <f t="shared" si="94"/>
        <v>44730.259651670116</v>
      </c>
      <c r="F177" s="72">
        <f t="shared" si="94"/>
        <v>48193.26083584052</v>
      </c>
      <c r="G177" s="72">
        <f t="shared" si="94"/>
        <v>46696.92520200985</v>
      </c>
      <c r="H177" s="72">
        <f t="shared" si="94"/>
        <v>65447.430868553289</v>
      </c>
      <c r="I177" s="72">
        <f t="shared" si="94"/>
        <v>35803.893170384887</v>
      </c>
      <c r="J177" s="72">
        <f t="shared" si="94"/>
        <v>35558.586995264159</v>
      </c>
      <c r="K177" s="72">
        <f t="shared" si="94"/>
        <v>26370.737385379063</v>
      </c>
      <c r="L177" s="72">
        <f t="shared" si="94"/>
        <v>39906.39196262732</v>
      </c>
      <c r="M177" s="72">
        <f t="shared" si="94"/>
        <v>38734.99855077955</v>
      </c>
      <c r="N177" s="72">
        <f t="shared" si="94"/>
        <v>37336.12789529244</v>
      </c>
      <c r="O177" s="72">
        <f t="shared" si="94"/>
        <v>41531.836146014655</v>
      </c>
      <c r="Q177" s="72">
        <f>Q97-Q161</f>
        <v>45913.748856947677</v>
      </c>
      <c r="R177" s="72">
        <f>R97-R161</f>
        <v>39691.289016022602</v>
      </c>
      <c r="T177" s="72">
        <f t="shared" si="98"/>
        <v>46257.861387167053</v>
      </c>
      <c r="U177" s="72">
        <f t="shared" si="98"/>
        <v>52599.560983811381</v>
      </c>
      <c r="V177" s="72">
        <f t="shared" si="98"/>
        <v>32494.327942908873</v>
      </c>
      <c r="W177" s="72">
        <f t="shared" si="98"/>
        <v>38629.261642865771</v>
      </c>
      <c r="X177" s="73"/>
      <c r="Y177" s="72">
        <f>Y97-Y161</f>
        <v>46751.968029117284</v>
      </c>
      <c r="Z177" s="72">
        <f>Z97-Z161</f>
        <v>35815.494790198623</v>
      </c>
    </row>
    <row r="178" spans="2:26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T178" s="56">
        <v>557.31471399258862</v>
      </c>
      <c r="U178" s="56">
        <v>633.71951073295952</v>
      </c>
      <c r="V178" s="56">
        <v>391.49166305616609</v>
      </c>
      <c r="W178" s="56">
        <v>465.40534427324678</v>
      </c>
    </row>
    <row r="179" spans="2:26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84"/>
      <c r="T179" s="93"/>
      <c r="U179" s="84"/>
      <c r="V179" s="93"/>
      <c r="W179" s="93"/>
    </row>
    <row r="180" spans="2:26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84"/>
      <c r="U180" s="84"/>
    </row>
    <row r="181" spans="2:26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U181" s="71"/>
    </row>
    <row r="182" spans="2:26">
      <c r="O182" s="111"/>
      <c r="T182" s="283" t="s">
        <v>370</v>
      </c>
      <c r="U182" s="283"/>
      <c r="V182" s="283" t="s">
        <v>371</v>
      </c>
      <c r="W182" s="283"/>
    </row>
    <row r="183" spans="2:26">
      <c r="T183" s="79" t="s">
        <v>16</v>
      </c>
      <c r="U183" s="79" t="s">
        <v>17</v>
      </c>
      <c r="V183" s="79" t="s">
        <v>16</v>
      </c>
      <c r="W183" s="79" t="s">
        <v>17</v>
      </c>
    </row>
    <row r="184" spans="2:26">
      <c r="R184" s="55" t="s">
        <v>337</v>
      </c>
      <c r="T184" s="112">
        <f>T7</f>
        <v>0</v>
      </c>
      <c r="U184" s="112">
        <f>U7</f>
        <v>0</v>
      </c>
      <c r="V184" s="112">
        <v>665</v>
      </c>
      <c r="W184" s="112">
        <v>475</v>
      </c>
    </row>
    <row r="185" spans="2:26">
      <c r="R185" s="55" t="s">
        <v>357</v>
      </c>
      <c r="T185" s="112">
        <f>T23</f>
        <v>0</v>
      </c>
      <c r="U185" s="112">
        <f>U23</f>
        <v>0</v>
      </c>
      <c r="V185" s="112">
        <v>543</v>
      </c>
      <c r="W185" s="112">
        <v>441</v>
      </c>
    </row>
    <row r="186" spans="2:26">
      <c r="R186" s="55" t="s">
        <v>372</v>
      </c>
      <c r="T186" s="113" t="e">
        <f>T184/T185</f>
        <v>#DIV/0!</v>
      </c>
      <c r="U186" s="113" t="e">
        <f>U184/U185</f>
        <v>#DIV/0!</v>
      </c>
      <c r="V186" s="113">
        <f>V184/V185</f>
        <v>1.2246777163904237</v>
      </c>
      <c r="W186" s="113">
        <f>W184/W185</f>
        <v>1.0770975056689343</v>
      </c>
    </row>
    <row r="187" spans="2:26">
      <c r="R187" s="55" t="s">
        <v>373</v>
      </c>
      <c r="T187" s="84">
        <f>4816/W190</f>
        <v>63.678434483670507</v>
      </c>
      <c r="V187" s="55">
        <f>4816</f>
        <v>4816</v>
      </c>
    </row>
    <row r="188" spans="2:26">
      <c r="R188" s="55" t="s">
        <v>374</v>
      </c>
      <c r="T188" s="84" t="e">
        <f>(T187*T184)/T185</f>
        <v>#DIV/0!</v>
      </c>
      <c r="V188" s="84">
        <f>(V187*V184)/V185</f>
        <v>5898.0478821362804</v>
      </c>
      <c r="W188" s="73" t="e">
        <f>T188-V188</f>
        <v>#DIV/0!</v>
      </c>
    </row>
    <row r="189" spans="2:26">
      <c r="W189" s="55">
        <v>1.3222266296443212E-2</v>
      </c>
    </row>
    <row r="190" spans="2:26">
      <c r="W190" s="55">
        <f>1/W189</f>
        <v>75.63</v>
      </c>
    </row>
    <row r="191" spans="2:26">
      <c r="W191" s="71" t="e">
        <f>W188/W190</f>
        <v>#DIV/0!</v>
      </c>
    </row>
    <row r="198" spans="3:26">
      <c r="C198" s="56">
        <v>43.655625593576133</v>
      </c>
      <c r="D198" s="56">
        <v>63.202698698748769</v>
      </c>
      <c r="E198" s="56">
        <v>64.587062277091988</v>
      </c>
      <c r="F198" s="56">
        <v>78.856860354679057</v>
      </c>
      <c r="G198" s="56">
        <v>81.742272884841398</v>
      </c>
      <c r="H198" s="56">
        <v>104.4582416232989</v>
      </c>
      <c r="I198" s="56">
        <v>113.06581979852781</v>
      </c>
      <c r="J198" s="56">
        <v>98.074030857315265</v>
      </c>
      <c r="K198" s="56">
        <v>76.908458051927113</v>
      </c>
      <c r="L198" s="56">
        <v>110.72431652219305</v>
      </c>
      <c r="M198" s="56">
        <v>102.86016973487537</v>
      </c>
      <c r="N198" s="56">
        <v>119.86972814340081</v>
      </c>
      <c r="O198" s="56">
        <v>1058.0052845404757</v>
      </c>
      <c r="Q198" s="56">
        <v>1058.0052845404757</v>
      </c>
      <c r="R198" s="56">
        <v>0</v>
      </c>
      <c r="S198" s="56"/>
      <c r="T198" s="56">
        <v>171.44538656941688</v>
      </c>
      <c r="U198" s="56">
        <v>265.05737486281936</v>
      </c>
      <c r="V198" s="56">
        <v>288.04830870777016</v>
      </c>
      <c r="W198" s="56">
        <v>333.45421440046925</v>
      </c>
      <c r="X198" s="56"/>
      <c r="Y198" s="56">
        <v>436.50276143223618</v>
      </c>
      <c r="Z198" s="56">
        <v>621.50252310823942</v>
      </c>
    </row>
    <row r="199" spans="3:26">
      <c r="C199" s="86">
        <v>3.0832957258993283E-2</v>
      </c>
      <c r="D199" s="86">
        <v>4.1798949260653091E-2</v>
      </c>
      <c r="E199" s="86">
        <v>4.2298784508266039E-2</v>
      </c>
      <c r="F199" s="86">
        <v>4.8866774334862098E-2</v>
      </c>
      <c r="G199" s="86">
        <v>4.637299572862906E-2</v>
      </c>
      <c r="H199" s="86">
        <v>5.0150770222149213E-2</v>
      </c>
      <c r="I199" s="86">
        <v>5.1855717836292538E-2</v>
      </c>
      <c r="J199" s="86">
        <v>5.3695615747367989E-2</v>
      </c>
      <c r="K199" s="86">
        <v>5.305562344780311E-2</v>
      </c>
      <c r="L199" s="86">
        <v>5.6261928967323654E-2</v>
      </c>
      <c r="M199" s="86">
        <v>5.6886700044278052E-2</v>
      </c>
      <c r="N199" s="86">
        <v>5.9036002505119194E-2</v>
      </c>
      <c r="O199" s="86">
        <v>4.995890936331307E-2</v>
      </c>
      <c r="P199" s="86"/>
      <c r="Q199" s="86">
        <v>4.995890936331307E-2</v>
      </c>
      <c r="R199" s="86">
        <v>0</v>
      </c>
      <c r="S199" s="86"/>
      <c r="T199" s="86">
        <v>3.8483830690620016E-2</v>
      </c>
      <c r="U199" s="86">
        <v>4.8551459496243364E-2</v>
      </c>
      <c r="V199" s="86">
        <v>5.2790372243637626E-2</v>
      </c>
      <c r="W199" s="86">
        <v>5.7426513673554697E-2</v>
      </c>
      <c r="X199" s="86"/>
      <c r="Y199" s="86">
        <v>4.4027265136198548E-2</v>
      </c>
      <c r="Z199" s="86">
        <v>5.5180511823684344E-2</v>
      </c>
    </row>
    <row r="201" spans="3:26">
      <c r="C201" s="71">
        <f>C72-C198</f>
        <v>66.798328825724155</v>
      </c>
      <c r="D201" s="71">
        <f t="shared" ref="D201:Z201" si="100">D72-D198</f>
        <v>49.076369667951319</v>
      </c>
      <c r="E201" s="71">
        <f t="shared" si="100"/>
        <v>56.820025476061772</v>
      </c>
      <c r="F201" s="71">
        <f t="shared" si="100"/>
        <v>45.230017994600743</v>
      </c>
      <c r="G201" s="71">
        <f t="shared" si="100"/>
        <v>40.309638542588587</v>
      </c>
      <c r="H201" s="71">
        <f t="shared" si="100"/>
        <v>7.3047076788098622</v>
      </c>
      <c r="I201" s="71">
        <f t="shared" si="100"/>
        <v>10.723482066725495</v>
      </c>
      <c r="J201" s="71">
        <f t="shared" si="100"/>
        <v>10.522935743799067</v>
      </c>
      <c r="K201" s="71">
        <f t="shared" si="100"/>
        <v>-1.6380748434084893</v>
      </c>
      <c r="L201" s="71">
        <f t="shared" si="100"/>
        <v>16.166106628659094</v>
      </c>
      <c r="M201" s="71">
        <f t="shared" si="100"/>
        <v>10.380290727612376</v>
      </c>
      <c r="N201" s="71">
        <f t="shared" si="100"/>
        <v>0.17785584351052819</v>
      </c>
      <c r="O201" s="71">
        <f t="shared" si="100"/>
        <v>311.87168435263447</v>
      </c>
      <c r="P201" s="71">
        <f t="shared" si="100"/>
        <v>0</v>
      </c>
      <c r="Q201" s="71">
        <f t="shared" si="100"/>
        <v>-947.5513301211754</v>
      </c>
      <c r="R201" s="71">
        <f t="shared" si="100"/>
        <v>1259.4230144738099</v>
      </c>
      <c r="S201" s="71">
        <f t="shared" si="100"/>
        <v>0</v>
      </c>
      <c r="T201" s="71">
        <f t="shared" si="100"/>
        <v>172.69472396973725</v>
      </c>
      <c r="U201" s="71">
        <f t="shared" si="100"/>
        <v>92.844364215999178</v>
      </c>
      <c r="V201" s="71">
        <f t="shared" si="100"/>
        <v>19.60834296711613</v>
      </c>
      <c r="W201" s="71">
        <f t="shared" si="100"/>
        <v>26.72425319978197</v>
      </c>
      <c r="X201" s="71">
        <f t="shared" si="100"/>
        <v>0</v>
      </c>
      <c r="Y201" s="71">
        <f t="shared" si="100"/>
        <v>265.53908818573643</v>
      </c>
      <c r="Z201" s="71">
        <f t="shared" si="100"/>
        <v>46.332596166898156</v>
      </c>
    </row>
    <row r="202" spans="3:26" s="86" customFormat="1">
      <c r="C202" s="114">
        <f>C113-C199</f>
        <v>5.8775305389413765E-2</v>
      </c>
      <c r="D202" s="114">
        <f t="shared" ref="D202:Z202" si="101">D113-D199</f>
        <v>4.7705626391070337E-2</v>
      </c>
      <c r="E202" s="114">
        <f t="shared" si="101"/>
        <v>3.8783984120981586E-2</v>
      </c>
      <c r="F202" s="114">
        <f t="shared" si="101"/>
        <v>3.5701188454779487E-2</v>
      </c>
      <c r="G202" s="114">
        <f t="shared" si="101"/>
        <v>4.3068828793445119E-2</v>
      </c>
      <c r="H202" s="114">
        <f t="shared" si="101"/>
        <v>3.4346286116033783E-2</v>
      </c>
      <c r="I202" s="114">
        <f t="shared" si="101"/>
        <v>-1.855717836292535E-3</v>
      </c>
      <c r="J202" s="114">
        <f t="shared" si="101"/>
        <v>9.9121573618706355E-3</v>
      </c>
      <c r="K202" s="114">
        <f t="shared" si="101"/>
        <v>1.7413453771597878E-3</v>
      </c>
      <c r="L202" s="114">
        <f t="shared" si="101"/>
        <v>1.0803586122457701E-2</v>
      </c>
      <c r="M202" s="114">
        <f t="shared" si="101"/>
        <v>1.0003154642389198E-2</v>
      </c>
      <c r="N202" s="114">
        <f t="shared" si="101"/>
        <v>7.6918937745015722E-3</v>
      </c>
      <c r="O202" s="114">
        <f t="shared" si="101"/>
        <v>2.3778223989866384E-2</v>
      </c>
      <c r="P202" s="114">
        <f t="shared" si="101"/>
        <v>0</v>
      </c>
      <c r="Q202" s="114">
        <f t="shared" si="101"/>
        <v>3.9649353285093974E-2</v>
      </c>
      <c r="R202" s="114">
        <f t="shared" si="101"/>
        <v>7.2468102449039645E-2</v>
      </c>
      <c r="S202" s="114">
        <f t="shared" si="101"/>
        <v>0</v>
      </c>
      <c r="T202" s="114">
        <f t="shared" si="101"/>
        <v>4.7871675439536632E-2</v>
      </c>
      <c r="U202" s="114">
        <f t="shared" si="101"/>
        <v>3.7596926556188785E-2</v>
      </c>
      <c r="V202" s="114">
        <f t="shared" si="101"/>
        <v>8.0225569573366476E-3</v>
      </c>
      <c r="W202" s="114">
        <f t="shared" si="101"/>
        <v>9.470952926392856E-3</v>
      </c>
      <c r="X202" s="114">
        <f t="shared" si="101"/>
        <v>0</v>
      </c>
      <c r="Y202" s="114">
        <f t="shared" si="101"/>
        <v>4.2222460639546794E-2</v>
      </c>
      <c r="Z202" s="114">
        <f t="shared" si="101"/>
        <v>8.769356120275823E-3</v>
      </c>
    </row>
    <row r="204" spans="3:26">
      <c r="D204" s="71">
        <f>D201*10^6</f>
        <v>49076369.667951316</v>
      </c>
      <c r="E204" s="71">
        <f t="shared" ref="E204:Z204" si="102">E201*10^6</f>
        <v>56820025.476061769</v>
      </c>
      <c r="F204" s="84">
        <f t="shared" si="102"/>
        <v>45230017.994600743</v>
      </c>
      <c r="G204" s="71">
        <f t="shared" si="102"/>
        <v>40309638.542588584</v>
      </c>
      <c r="H204" s="71">
        <f t="shared" si="102"/>
        <v>7304707.6788098626</v>
      </c>
      <c r="I204" s="71">
        <f t="shared" si="102"/>
        <v>10723482.066725494</v>
      </c>
      <c r="J204" s="71">
        <f t="shared" si="102"/>
        <v>10522935.743799068</v>
      </c>
      <c r="K204" s="71">
        <f t="shared" si="102"/>
        <v>-1638074.8434084894</v>
      </c>
      <c r="L204" s="71">
        <f t="shared" si="102"/>
        <v>16166106.628659094</v>
      </c>
      <c r="M204" s="71">
        <f t="shared" si="102"/>
        <v>10380290.727612376</v>
      </c>
      <c r="N204" s="73">
        <f t="shared" si="102"/>
        <v>177855.84351052818</v>
      </c>
      <c r="O204" s="71">
        <f t="shared" si="102"/>
        <v>311871684.35263449</v>
      </c>
      <c r="P204" s="71">
        <f t="shared" si="102"/>
        <v>0</v>
      </c>
      <c r="Q204" s="71">
        <f t="shared" si="102"/>
        <v>-947551330.12117541</v>
      </c>
      <c r="R204" s="71">
        <f t="shared" si="102"/>
        <v>1259423014.47381</v>
      </c>
      <c r="S204" s="71">
        <f t="shared" si="102"/>
        <v>0</v>
      </c>
      <c r="T204" s="71">
        <f t="shared" si="102"/>
        <v>172694723.96973726</v>
      </c>
      <c r="U204" s="71">
        <f t="shared" si="102"/>
        <v>92844364.215999171</v>
      </c>
      <c r="V204" s="71">
        <f t="shared" si="102"/>
        <v>19608342.967116129</v>
      </c>
      <c r="W204" s="71">
        <f t="shared" si="102"/>
        <v>26724253.199781969</v>
      </c>
      <c r="X204" s="71">
        <f t="shared" si="102"/>
        <v>0</v>
      </c>
      <c r="Y204" s="71">
        <f t="shared" si="102"/>
        <v>265539088.18573642</v>
      </c>
      <c r="Z204" s="71">
        <f t="shared" si="102"/>
        <v>46332596.166898154</v>
      </c>
    </row>
  </sheetData>
  <mergeCells count="2">
    <mergeCell ref="T182:U182"/>
    <mergeCell ref="V182:W182"/>
  </mergeCells>
  <dataValidations count="1">
    <dataValidation type="list" allowBlank="1" showInputMessage="1" showErrorMessage="1" sqref="Q2" xr:uid="{6B75FC3E-27AF-4CC8-A57E-059C53E0ECEB}">
      <formula1>$C$3:$O$3</formula1>
    </dataValidation>
  </dataValidations>
  <pageMargins left="0.7" right="0.7" top="0.47" bottom="0.46" header="0.3" footer="0.3"/>
  <pageSetup paperSize="9" scale="52" fitToHeight="0" orientation="landscape" r:id="rId1"/>
  <headerFooter>
    <oddFooter>&amp;R_x000D_&amp;1#&amp;"Arial"&amp;10&amp;K000000 Confidential 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9EB9-3371-480E-A32A-E00BCAB6A623}">
  <sheetPr codeName="Sheet6"/>
  <dimension ref="B2:P62"/>
  <sheetViews>
    <sheetView showGridLines="0" zoomScale="80" zoomScaleNormal="80" workbookViewId="0">
      <pane xSplit="3" ySplit="4" topLeftCell="D5" activePane="bottomRight" state="frozen"/>
      <selection activeCell="F3" sqref="F3"/>
      <selection pane="topRight" activeCell="F3" sqref="F3"/>
      <selection pane="bottomLeft" activeCell="F3" sqref="F3"/>
      <selection pane="bottomRight" activeCell="F3" sqref="F3"/>
    </sheetView>
  </sheetViews>
  <sheetFormatPr defaultColWidth="9.1796875" defaultRowHeight="12" outlineLevelRow="1"/>
  <cols>
    <col min="1" max="1" width="1.1796875" style="135" customWidth="1"/>
    <col min="2" max="2" width="11.90625" style="135" bestFit="1" customWidth="1"/>
    <col min="3" max="3" width="26.54296875" style="135" customWidth="1"/>
    <col min="4" max="16" width="10.453125" style="135" customWidth="1"/>
    <col min="17" max="16384" width="9.1796875" style="135"/>
  </cols>
  <sheetData>
    <row r="2" spans="2:16">
      <c r="C2" s="136">
        <v>45412</v>
      </c>
      <c r="D2" s="137">
        <f t="shared" ref="D2:O2" si="0">IF(D4&lt;=$C$2,1,0)</f>
        <v>1</v>
      </c>
      <c r="E2" s="137">
        <f t="shared" si="0"/>
        <v>0</v>
      </c>
      <c r="F2" s="137">
        <f t="shared" si="0"/>
        <v>0</v>
      </c>
      <c r="G2" s="137">
        <f t="shared" si="0"/>
        <v>0</v>
      </c>
      <c r="H2" s="137">
        <f t="shared" si="0"/>
        <v>0</v>
      </c>
      <c r="I2" s="137">
        <f t="shared" si="0"/>
        <v>0</v>
      </c>
      <c r="J2" s="137">
        <f t="shared" si="0"/>
        <v>0</v>
      </c>
      <c r="K2" s="137">
        <f t="shared" si="0"/>
        <v>0</v>
      </c>
      <c r="L2" s="137">
        <f t="shared" si="0"/>
        <v>0</v>
      </c>
      <c r="M2" s="137">
        <f t="shared" si="0"/>
        <v>0</v>
      </c>
      <c r="N2" s="137">
        <f t="shared" si="0"/>
        <v>0</v>
      </c>
      <c r="O2" s="137">
        <f t="shared" si="0"/>
        <v>0</v>
      </c>
    </row>
    <row r="3" spans="2:16" s="138" customFormat="1" ht="15.75" customHeight="1">
      <c r="C3" s="136" t="s">
        <v>381</v>
      </c>
      <c r="D3" s="139" t="s">
        <v>382</v>
      </c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 t="s">
        <v>383</v>
      </c>
    </row>
    <row r="4" spans="2:16" s="138" customFormat="1" ht="23.5" customHeight="1">
      <c r="B4" s="142"/>
      <c r="C4" s="143" t="s">
        <v>377</v>
      </c>
      <c r="D4" s="144">
        <v>45412</v>
      </c>
      <c r="E4" s="144">
        <v>45443</v>
      </c>
      <c r="F4" s="144">
        <v>45473</v>
      </c>
      <c r="G4" s="144">
        <v>45504</v>
      </c>
      <c r="H4" s="144">
        <v>45535</v>
      </c>
      <c r="I4" s="144">
        <v>45565</v>
      </c>
      <c r="J4" s="144">
        <v>45596</v>
      </c>
      <c r="K4" s="144">
        <v>45626</v>
      </c>
      <c r="L4" s="144">
        <v>45657</v>
      </c>
      <c r="M4" s="144">
        <v>45688</v>
      </c>
      <c r="N4" s="144">
        <v>45716</v>
      </c>
      <c r="O4" s="145">
        <v>45747</v>
      </c>
      <c r="P4" s="144" t="str">
        <f>D3</f>
        <v>BP'24 Reply#3</v>
      </c>
    </row>
    <row r="5" spans="2:16" s="138" customFormat="1" outlineLevel="1">
      <c r="B5" s="146" t="s">
        <v>384</v>
      </c>
      <c r="C5" s="147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9"/>
      <c r="P5" s="148"/>
    </row>
    <row r="6" spans="2:16" outlineLevel="1">
      <c r="B6" s="150"/>
      <c r="C6" s="151" t="s">
        <v>385</v>
      </c>
      <c r="D6" s="152">
        <v>62.229999999999961</v>
      </c>
      <c r="E6" s="152">
        <v>62.229999999999961</v>
      </c>
      <c r="F6" s="152">
        <v>62.229999999999961</v>
      </c>
      <c r="G6" s="152">
        <v>62.229999999999961</v>
      </c>
      <c r="H6" s="152">
        <v>62.229999999999961</v>
      </c>
      <c r="I6" s="152">
        <v>62.229999999999961</v>
      </c>
      <c r="J6" s="152">
        <v>62.229999999999961</v>
      </c>
      <c r="K6" s="152">
        <v>62.229999999999961</v>
      </c>
      <c r="L6" s="152">
        <v>62.229999999999961</v>
      </c>
      <c r="M6" s="152">
        <v>62.229999999999961</v>
      </c>
      <c r="N6" s="153">
        <v>62.229999999999961</v>
      </c>
      <c r="O6" s="118">
        <v>62.229999999999961</v>
      </c>
      <c r="P6" s="152">
        <f>SUM(D6:O6)</f>
        <v>746.75999999999976</v>
      </c>
    </row>
    <row r="7" spans="2:16" outlineLevel="1">
      <c r="B7" s="150"/>
      <c r="C7" s="151" t="s">
        <v>386</v>
      </c>
      <c r="D7" s="152">
        <v>0</v>
      </c>
      <c r="E7" s="152">
        <v>0</v>
      </c>
      <c r="F7" s="152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4">
        <v>0</v>
      </c>
      <c r="O7" s="118">
        <v>0</v>
      </c>
      <c r="P7" s="152">
        <f t="shared" ref="P7:P8" si="1">SUM(D7:O7)</f>
        <v>0</v>
      </c>
    </row>
    <row r="8" spans="2:16" outlineLevel="1">
      <c r="B8" s="150"/>
      <c r="C8" s="151" t="s">
        <v>387</v>
      </c>
      <c r="D8" s="152">
        <v>-1.1428571428571428</v>
      </c>
      <c r="E8" s="152">
        <v>-1.1428571428571428</v>
      </c>
      <c r="F8" s="152">
        <v>-1.1428571428571428</v>
      </c>
      <c r="G8" s="152">
        <v>-1.1428571428571428</v>
      </c>
      <c r="H8" s="152">
        <v>-1.1428571428571428</v>
      </c>
      <c r="I8" s="152">
        <v>-1.1428571428571428</v>
      </c>
      <c r="J8" s="152">
        <v>-1.1428571428571428</v>
      </c>
      <c r="K8" s="152">
        <v>0</v>
      </c>
      <c r="L8" s="152">
        <v>0</v>
      </c>
      <c r="M8" s="155">
        <v>0</v>
      </c>
      <c r="N8" s="154">
        <v>0</v>
      </c>
      <c r="O8" s="118">
        <v>0</v>
      </c>
      <c r="P8" s="152">
        <f t="shared" si="1"/>
        <v>-7.9999999999999982</v>
      </c>
    </row>
    <row r="9" spans="2:16" s="160" customFormat="1" ht="12.5" outlineLevel="1" thickBot="1">
      <c r="B9" s="156"/>
      <c r="C9" s="157" t="s">
        <v>384</v>
      </c>
      <c r="D9" s="158">
        <f t="shared" ref="D9:P9" si="2">SUM(D6:D8)</f>
        <v>61.087142857142815</v>
      </c>
      <c r="E9" s="158">
        <f t="shared" si="2"/>
        <v>61.087142857142815</v>
      </c>
      <c r="F9" s="158">
        <f t="shared" si="2"/>
        <v>61.087142857142815</v>
      </c>
      <c r="G9" s="158">
        <f t="shared" si="2"/>
        <v>61.087142857142815</v>
      </c>
      <c r="H9" s="158">
        <f t="shared" si="2"/>
        <v>61.087142857142815</v>
      </c>
      <c r="I9" s="158">
        <f t="shared" si="2"/>
        <v>61.087142857142815</v>
      </c>
      <c r="J9" s="158">
        <f t="shared" si="2"/>
        <v>61.087142857142815</v>
      </c>
      <c r="K9" s="158">
        <f t="shared" si="2"/>
        <v>62.229999999999961</v>
      </c>
      <c r="L9" s="158">
        <f t="shared" si="2"/>
        <v>62.229999999999961</v>
      </c>
      <c r="M9" s="158">
        <f t="shared" si="2"/>
        <v>62.229999999999961</v>
      </c>
      <c r="N9" s="158">
        <f t="shared" si="2"/>
        <v>62.229999999999961</v>
      </c>
      <c r="O9" s="159">
        <f t="shared" si="2"/>
        <v>62.229999999999961</v>
      </c>
      <c r="P9" s="158">
        <f t="shared" si="2"/>
        <v>738.75999999999976</v>
      </c>
    </row>
    <row r="10" spans="2:16" ht="12.5" outlineLevel="1" thickTop="1">
      <c r="B10" s="150"/>
      <c r="C10" s="151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61"/>
      <c r="P10" s="152"/>
    </row>
    <row r="11" spans="2:16" outlineLevel="1">
      <c r="B11" s="162" t="s">
        <v>388</v>
      </c>
      <c r="C11" s="163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61"/>
      <c r="P11" s="152"/>
    </row>
    <row r="12" spans="2:16" s="138" customFormat="1" outlineLevel="1">
      <c r="B12" s="164"/>
      <c r="C12" s="165" t="s">
        <v>389</v>
      </c>
      <c r="D12" s="152">
        <v>3.1429985691666671</v>
      </c>
      <c r="E12" s="152">
        <v>3.3080645691666675</v>
      </c>
      <c r="F12" s="152">
        <v>2.8723805691666673</v>
      </c>
      <c r="G12" s="152">
        <v>2.9166605691666669</v>
      </c>
      <c r="H12" s="152">
        <v>3.1495035691666668</v>
      </c>
      <c r="I12" s="152">
        <v>3.0487155691666668</v>
      </c>
      <c r="J12" s="152">
        <v>2.9934985691666665</v>
      </c>
      <c r="K12" s="152">
        <v>3.1451955691666673</v>
      </c>
      <c r="L12" s="152">
        <v>3.0592445691666672</v>
      </c>
      <c r="M12" s="152">
        <v>3.3472805691666663</v>
      </c>
      <c r="N12" s="166">
        <v>3.3714135691666671</v>
      </c>
      <c r="O12" s="167">
        <v>3.5242305691666673</v>
      </c>
      <c r="P12" s="152">
        <f t="shared" ref="P12:P25" si="3">SUM(D12:O12)</f>
        <v>37.879186830000002</v>
      </c>
    </row>
    <row r="13" spans="2:16" s="138" customFormat="1" outlineLevel="1">
      <c r="B13" s="164"/>
      <c r="C13" s="165" t="s">
        <v>390</v>
      </c>
      <c r="D13" s="152">
        <v>12.237499999999999</v>
      </c>
      <c r="E13" s="152">
        <v>12.237499999999999</v>
      </c>
      <c r="F13" s="152">
        <v>12.237499999999999</v>
      </c>
      <c r="G13" s="152">
        <v>12.237499999999999</v>
      </c>
      <c r="H13" s="152">
        <v>12.237499999999999</v>
      </c>
      <c r="I13" s="152">
        <v>14.237500000000001</v>
      </c>
      <c r="J13" s="152">
        <v>12.237499999999999</v>
      </c>
      <c r="K13" s="152">
        <v>12.237499999999999</v>
      </c>
      <c r="L13" s="152">
        <v>12.237499999999999</v>
      </c>
      <c r="M13" s="152">
        <v>12.237499999999999</v>
      </c>
      <c r="N13" s="166">
        <v>12.237499999999999</v>
      </c>
      <c r="O13" s="167">
        <v>12.237499999999999</v>
      </c>
      <c r="P13" s="152">
        <f t="shared" si="3"/>
        <v>148.85</v>
      </c>
    </row>
    <row r="14" spans="2:16" outlineLevel="1">
      <c r="B14" s="150"/>
      <c r="C14" s="151" t="s">
        <v>391</v>
      </c>
      <c r="D14" s="152">
        <v>2.2623283666666669</v>
      </c>
      <c r="E14" s="152">
        <v>2.2623283666666669</v>
      </c>
      <c r="F14" s="152">
        <v>2.2623283666666669</v>
      </c>
      <c r="G14" s="152">
        <v>2.2623283666666669</v>
      </c>
      <c r="H14" s="152">
        <v>2.2623283666666669</v>
      </c>
      <c r="I14" s="152">
        <v>2.2623283666666669</v>
      </c>
      <c r="J14" s="152">
        <v>2.2623283666666669</v>
      </c>
      <c r="K14" s="152">
        <v>2.2623283666666669</v>
      </c>
      <c r="L14" s="152">
        <v>2.2623283666666669</v>
      </c>
      <c r="M14" s="152">
        <v>2.2623283666666669</v>
      </c>
      <c r="N14" s="166">
        <v>2.2623283666666669</v>
      </c>
      <c r="O14" s="167">
        <v>2.2623283666666669</v>
      </c>
      <c r="P14" s="152">
        <f t="shared" si="3"/>
        <v>27.147940399999996</v>
      </c>
    </row>
    <row r="15" spans="2:16" outlineLevel="1">
      <c r="B15" s="150"/>
      <c r="C15" s="151" t="s">
        <v>392</v>
      </c>
      <c r="D15" s="152">
        <v>2.1688583333333336</v>
      </c>
      <c r="E15" s="152">
        <v>2.6963583333333334</v>
      </c>
      <c r="F15" s="152">
        <v>3.7008583333333336</v>
      </c>
      <c r="G15" s="152">
        <v>2.2488583333333336</v>
      </c>
      <c r="H15" s="152">
        <v>2.0008583333333334</v>
      </c>
      <c r="I15" s="152">
        <v>1.5488583333333334</v>
      </c>
      <c r="J15" s="152">
        <v>1.4258583333333332</v>
      </c>
      <c r="K15" s="152">
        <v>1.8138583333333334</v>
      </c>
      <c r="L15" s="152">
        <v>2.8558583333333329</v>
      </c>
      <c r="M15" s="152">
        <v>1.6538583333333332</v>
      </c>
      <c r="N15" s="166">
        <v>1.8458583333333334</v>
      </c>
      <c r="O15" s="167">
        <v>-4.014166666666652E-2</v>
      </c>
      <c r="P15" s="152">
        <f t="shared" si="3"/>
        <v>23.919799999999999</v>
      </c>
    </row>
    <row r="16" spans="2:16" outlineLevel="1">
      <c r="B16" s="150"/>
      <c r="C16" s="151" t="s">
        <v>393</v>
      </c>
      <c r="D16" s="152">
        <v>1.7277351666666665</v>
      </c>
      <c r="E16" s="152">
        <v>1.7277351666666665</v>
      </c>
      <c r="F16" s="152">
        <v>1.7277351666666665</v>
      </c>
      <c r="G16" s="152">
        <v>2.4277351666666664</v>
      </c>
      <c r="H16" s="152">
        <v>1.7277351666666665</v>
      </c>
      <c r="I16" s="152">
        <v>1.7277351666666665</v>
      </c>
      <c r="J16" s="152">
        <v>1.7277351666666665</v>
      </c>
      <c r="K16" s="152">
        <v>1.7277351666666665</v>
      </c>
      <c r="L16" s="152">
        <v>1.7277351666666665</v>
      </c>
      <c r="M16" s="152">
        <v>1.7277351666666665</v>
      </c>
      <c r="N16" s="166">
        <v>1.7277351666666665</v>
      </c>
      <c r="O16" s="167">
        <v>1.7277351666666665</v>
      </c>
      <c r="P16" s="152">
        <f t="shared" si="3"/>
        <v>21.432821999999998</v>
      </c>
    </row>
    <row r="17" spans="2:16" s="138" customFormat="1" outlineLevel="1">
      <c r="B17" s="164"/>
      <c r="C17" s="165" t="s">
        <v>394</v>
      </c>
      <c r="D17" s="152">
        <v>1.7172004367333333</v>
      </c>
      <c r="E17" s="152">
        <v>1.7172004367333333</v>
      </c>
      <c r="F17" s="152">
        <v>1.7172004367333333</v>
      </c>
      <c r="G17" s="152">
        <v>1.7172004367333333</v>
      </c>
      <c r="H17" s="152">
        <v>1.7172004367333333</v>
      </c>
      <c r="I17" s="152">
        <v>1.7172004367333333</v>
      </c>
      <c r="J17" s="152">
        <v>1.7172004367333333</v>
      </c>
      <c r="K17" s="152">
        <v>1.7172004367333333</v>
      </c>
      <c r="L17" s="152">
        <v>1.7172004367333333</v>
      </c>
      <c r="M17" s="152">
        <v>1.7172004367333333</v>
      </c>
      <c r="N17" s="166">
        <v>2.7172004367333331</v>
      </c>
      <c r="O17" s="167">
        <v>2.7172004367333331</v>
      </c>
      <c r="P17" s="152">
        <f t="shared" si="3"/>
        <v>22.606405240800001</v>
      </c>
    </row>
    <row r="18" spans="2:16" outlineLevel="1">
      <c r="B18" s="150"/>
      <c r="C18" s="151" t="s">
        <v>395</v>
      </c>
      <c r="D18" s="152">
        <v>11.271127780926378</v>
      </c>
      <c r="E18" s="152">
        <v>11.271127780926378</v>
      </c>
      <c r="F18" s="152">
        <v>11.271127780926378</v>
      </c>
      <c r="G18" s="152">
        <v>11.27153611425971</v>
      </c>
      <c r="H18" s="152">
        <v>11.27153611425971</v>
      </c>
      <c r="I18" s="152">
        <v>11.27153611425971</v>
      </c>
      <c r="J18" s="152">
        <v>11.27153611425971</v>
      </c>
      <c r="K18" s="152">
        <v>11.27153611425971</v>
      </c>
      <c r="L18" s="152">
        <v>11.27153611425971</v>
      </c>
      <c r="M18" s="152">
        <v>11.27153611425971</v>
      </c>
      <c r="N18" s="166">
        <v>11.27153611425971</v>
      </c>
      <c r="O18" s="167">
        <v>11.27153611425971</v>
      </c>
      <c r="P18" s="152">
        <f t="shared" si="3"/>
        <v>135.25720837111649</v>
      </c>
    </row>
    <row r="19" spans="2:16" s="138" customFormat="1" outlineLevel="1">
      <c r="B19" s="164"/>
      <c r="C19" s="165" t="s">
        <v>216</v>
      </c>
      <c r="D19" s="152">
        <v>1.6548653833333333</v>
      </c>
      <c r="E19" s="152">
        <v>0.53610078333333333</v>
      </c>
      <c r="F19" s="152">
        <v>0.91219070358333332</v>
      </c>
      <c r="G19" s="152">
        <v>0.58110078333333326</v>
      </c>
      <c r="H19" s="152">
        <v>0.60110078333333328</v>
      </c>
      <c r="I19" s="152">
        <v>0.96219070358333325</v>
      </c>
      <c r="J19" s="152">
        <v>0.61000078333333341</v>
      </c>
      <c r="K19" s="152">
        <v>1.2012019006517691</v>
      </c>
      <c r="L19" s="152">
        <v>2.108517420901769</v>
      </c>
      <c r="M19" s="152">
        <v>1.441993900651769</v>
      </c>
      <c r="N19" s="166">
        <v>1.1262019006517692</v>
      </c>
      <c r="O19" s="167">
        <v>2.2657918209017689</v>
      </c>
      <c r="P19" s="152">
        <f t="shared" si="3"/>
        <v>14.001256867592176</v>
      </c>
    </row>
    <row r="20" spans="2:16" outlineLevel="1">
      <c r="B20" s="150"/>
      <c r="C20" s="165" t="s">
        <v>336</v>
      </c>
      <c r="D20" s="152">
        <v>12.558039900445998</v>
      </c>
      <c r="E20" s="152">
        <v>12.558039900445998</v>
      </c>
      <c r="F20" s="152">
        <v>12.558039900445998</v>
      </c>
      <c r="G20" s="152">
        <v>12.558039900445998</v>
      </c>
      <c r="H20" s="152">
        <v>12.558039900445998</v>
      </c>
      <c r="I20" s="152">
        <v>12.558039900445998</v>
      </c>
      <c r="J20" s="152">
        <v>12.558039900445998</v>
      </c>
      <c r="K20" s="152">
        <v>12.558039900445998</v>
      </c>
      <c r="L20" s="152">
        <v>12.558039900445998</v>
      </c>
      <c r="M20" s="152">
        <v>12.558039900445998</v>
      </c>
      <c r="N20" s="166">
        <v>12.558039900445998</v>
      </c>
      <c r="O20" s="167">
        <v>12.558039900445998</v>
      </c>
      <c r="P20" s="152">
        <f t="shared" si="3"/>
        <v>150.696478805352</v>
      </c>
    </row>
    <row r="21" spans="2:16" s="138" customFormat="1" outlineLevel="1">
      <c r="B21" s="164"/>
      <c r="C21" s="165" t="s">
        <v>396</v>
      </c>
      <c r="D21" s="152">
        <v>2.9883333333333333</v>
      </c>
      <c r="E21" s="152">
        <v>2.7133333333333334</v>
      </c>
      <c r="F21" s="152">
        <v>2.6383333333333332</v>
      </c>
      <c r="G21" s="152">
        <v>2.6633333333333331</v>
      </c>
      <c r="H21" s="152">
        <v>3.2133333333333334</v>
      </c>
      <c r="I21" s="152">
        <v>3.0133333333333332</v>
      </c>
      <c r="J21" s="152">
        <v>3.1383333333333332</v>
      </c>
      <c r="K21" s="152">
        <v>3.2133333333333334</v>
      </c>
      <c r="L21" s="152">
        <v>2.7133333333333334</v>
      </c>
      <c r="M21" s="152">
        <v>2.6133333333333333</v>
      </c>
      <c r="N21" s="166">
        <v>2.5633333333333335</v>
      </c>
      <c r="O21" s="167">
        <v>2.8133333333333335</v>
      </c>
      <c r="P21" s="152">
        <f t="shared" si="3"/>
        <v>34.285000000000004</v>
      </c>
    </row>
    <row r="22" spans="2:16" outlineLevel="1">
      <c r="B22" s="150"/>
      <c r="C22" s="151" t="s">
        <v>194</v>
      </c>
      <c r="D22" s="152">
        <v>0</v>
      </c>
      <c r="E22" s="152">
        <v>2.4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0.5</v>
      </c>
      <c r="N22" s="166">
        <v>0</v>
      </c>
      <c r="O22" s="167">
        <v>0</v>
      </c>
      <c r="P22" s="152">
        <f t="shared" si="3"/>
        <v>2.9</v>
      </c>
    </row>
    <row r="23" spans="2:16" outlineLevel="1">
      <c r="B23" s="150"/>
      <c r="C23" s="151" t="s">
        <v>397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I23" s="152">
        <v>0.6</v>
      </c>
      <c r="J23" s="152">
        <v>0</v>
      </c>
      <c r="K23" s="152">
        <v>0</v>
      </c>
      <c r="L23" s="152">
        <v>0.5</v>
      </c>
      <c r="M23" s="152">
        <v>0</v>
      </c>
      <c r="N23" s="166">
        <v>0</v>
      </c>
      <c r="O23" s="167">
        <v>0</v>
      </c>
      <c r="P23" s="152">
        <f t="shared" si="3"/>
        <v>1.1000000000000001</v>
      </c>
    </row>
    <row r="24" spans="2:16" outlineLevel="1">
      <c r="B24" s="150"/>
      <c r="C24" s="151" t="s">
        <v>398</v>
      </c>
      <c r="D24" s="152">
        <v>1.5600666625600002</v>
      </c>
      <c r="E24" s="152">
        <v>2.3445073279999997</v>
      </c>
      <c r="F24" s="152">
        <v>0.56006666256000004</v>
      </c>
      <c r="G24" s="152">
        <v>1.86372941088</v>
      </c>
      <c r="H24" s="152">
        <v>0.39443871104000006</v>
      </c>
      <c r="I24" s="152">
        <v>0.5447135771199999</v>
      </c>
      <c r="J24" s="152">
        <v>2.0571439766400004</v>
      </c>
      <c r="K24" s="152">
        <v>0.35714397663999986</v>
      </c>
      <c r="L24" s="152">
        <v>0.3600666666666667</v>
      </c>
      <c r="M24" s="152">
        <v>1.6600666666666668</v>
      </c>
      <c r="N24" s="166">
        <v>0.3600666666666667</v>
      </c>
      <c r="O24" s="167">
        <v>0.3600666666666667</v>
      </c>
      <c r="P24" s="152">
        <f t="shared" si="3"/>
        <v>12.422076972106666</v>
      </c>
    </row>
    <row r="25" spans="2:16" outlineLevel="1">
      <c r="B25" s="150"/>
      <c r="C25" s="151" t="s">
        <v>399</v>
      </c>
      <c r="D25" s="152">
        <v>0</v>
      </c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  <c r="N25" s="166">
        <v>0</v>
      </c>
      <c r="O25" s="167">
        <v>0</v>
      </c>
      <c r="P25" s="152">
        <f t="shared" si="3"/>
        <v>0</v>
      </c>
    </row>
    <row r="26" spans="2:16" s="160" customFormat="1" ht="12.5" outlineLevel="1" thickBot="1">
      <c r="B26" s="156"/>
      <c r="C26" s="157" t="s">
        <v>388</v>
      </c>
      <c r="D26" s="158">
        <f t="shared" ref="D26:P26" si="4">SUM(D12:D25)</f>
        <v>53.289053933165697</v>
      </c>
      <c r="E26" s="158">
        <f t="shared" si="4"/>
        <v>55.772295998605699</v>
      </c>
      <c r="F26" s="158">
        <f t="shared" si="4"/>
        <v>52.457761253415711</v>
      </c>
      <c r="G26" s="158">
        <f t="shared" si="4"/>
        <v>52.74802241481904</v>
      </c>
      <c r="H26" s="158">
        <f t="shared" si="4"/>
        <v>51.133574714979041</v>
      </c>
      <c r="I26" s="158">
        <f t="shared" si="4"/>
        <v>53.492151501309046</v>
      </c>
      <c r="J26" s="158">
        <f t="shared" si="4"/>
        <v>51.999174980579042</v>
      </c>
      <c r="K26" s="158">
        <f t="shared" si="4"/>
        <v>51.505073097897473</v>
      </c>
      <c r="L26" s="158">
        <f t="shared" si="4"/>
        <v>53.37136030817414</v>
      </c>
      <c r="M26" s="158">
        <f t="shared" si="4"/>
        <v>52.990872787924133</v>
      </c>
      <c r="N26" s="158">
        <f t="shared" si="4"/>
        <v>52.041213787924143</v>
      </c>
      <c r="O26" s="159">
        <f t="shared" si="4"/>
        <v>51.697620708174135</v>
      </c>
      <c r="P26" s="158">
        <f t="shared" si="4"/>
        <v>632.49817548696728</v>
      </c>
    </row>
    <row r="27" spans="2:16" ht="12.5" customHeight="1" outlineLevel="1" thickTop="1">
      <c r="B27" s="162"/>
      <c r="C27" s="163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61"/>
      <c r="P27" s="152"/>
    </row>
    <row r="28" spans="2:16" outlineLevel="1">
      <c r="B28" s="162"/>
      <c r="C28" s="151" t="s">
        <v>400</v>
      </c>
      <c r="D28" s="152">
        <v>2.7623333333333315</v>
      </c>
      <c r="E28" s="152">
        <v>2.856833333333332</v>
      </c>
      <c r="F28" s="152">
        <v>4.2813333333333317</v>
      </c>
      <c r="G28" s="152">
        <v>4.8188333333333331</v>
      </c>
      <c r="H28" s="152">
        <v>3.6618333333333326</v>
      </c>
      <c r="I28" s="152">
        <v>3.2698333333333323</v>
      </c>
      <c r="J28" s="152">
        <v>5.3113333333333337</v>
      </c>
      <c r="K28" s="152">
        <v>3.8243333333333327</v>
      </c>
      <c r="L28" s="152">
        <v>2.8678333333333321</v>
      </c>
      <c r="M28" s="152">
        <v>3.8693333333333326</v>
      </c>
      <c r="N28" s="153">
        <v>3.0318333333333314</v>
      </c>
      <c r="O28" s="168">
        <v>2.8408333333333315</v>
      </c>
      <c r="P28" s="152">
        <f t="shared" ref="P28:P30" si="5">SUM(D28:O28)</f>
        <v>43.396499999999982</v>
      </c>
    </row>
    <row r="29" spans="2:16" s="160" customFormat="1" ht="12.5" outlineLevel="1" thickBot="1">
      <c r="B29" s="156"/>
      <c r="C29" s="157" t="s">
        <v>401</v>
      </c>
      <c r="D29" s="158">
        <f t="shared" ref="D29:P29" si="6">SUM(D28)</f>
        <v>2.7623333333333315</v>
      </c>
      <c r="E29" s="158">
        <f t="shared" si="6"/>
        <v>2.856833333333332</v>
      </c>
      <c r="F29" s="158">
        <f t="shared" si="6"/>
        <v>4.2813333333333317</v>
      </c>
      <c r="G29" s="158">
        <f t="shared" si="6"/>
        <v>4.8188333333333331</v>
      </c>
      <c r="H29" s="158">
        <f t="shared" si="6"/>
        <v>3.6618333333333326</v>
      </c>
      <c r="I29" s="158">
        <f t="shared" si="6"/>
        <v>3.2698333333333323</v>
      </c>
      <c r="J29" s="158">
        <f t="shared" si="6"/>
        <v>5.3113333333333337</v>
      </c>
      <c r="K29" s="158">
        <f t="shared" si="6"/>
        <v>3.8243333333333327</v>
      </c>
      <c r="L29" s="158">
        <f t="shared" si="6"/>
        <v>2.8678333333333321</v>
      </c>
      <c r="M29" s="158">
        <f t="shared" si="6"/>
        <v>3.8693333333333326</v>
      </c>
      <c r="N29" s="158">
        <f t="shared" si="6"/>
        <v>3.0318333333333314</v>
      </c>
      <c r="O29" s="159">
        <f t="shared" si="6"/>
        <v>2.8408333333333315</v>
      </c>
      <c r="P29" s="158">
        <f t="shared" si="6"/>
        <v>43.396499999999982</v>
      </c>
    </row>
    <row r="30" spans="2:16" ht="12.5" outlineLevel="1" thickTop="1">
      <c r="B30" s="162"/>
      <c r="C30" s="151" t="s">
        <v>402</v>
      </c>
      <c r="D30" s="169">
        <v>-3.3223903814472728</v>
      </c>
      <c r="E30" s="169">
        <v>-3.3223903814472728</v>
      </c>
      <c r="F30" s="169">
        <v>-3.3223903814472728</v>
      </c>
      <c r="G30" s="169">
        <v>-3.3223903814472728</v>
      </c>
      <c r="H30" s="169">
        <v>-3.3223903814472728</v>
      </c>
      <c r="I30" s="169">
        <v>-5.3223903814472697</v>
      </c>
      <c r="J30" s="169">
        <v>-3.3223903814472728</v>
      </c>
      <c r="K30" s="169">
        <v>-3.3223903814472728</v>
      </c>
      <c r="L30" s="169">
        <v>-3.3223903814472728</v>
      </c>
      <c r="M30" s="169">
        <v>-3.3223903814472728</v>
      </c>
      <c r="N30" s="170">
        <v>-3.3223903814472728</v>
      </c>
      <c r="O30" s="171">
        <v>-3.3223903814472728</v>
      </c>
      <c r="P30" s="152">
        <f t="shared" si="5"/>
        <v>-41.868684577367269</v>
      </c>
    </row>
    <row r="31" spans="2:16" s="160" customFormat="1" ht="12.5" outlineLevel="1" thickBot="1">
      <c r="B31" s="156"/>
      <c r="C31" s="157" t="s">
        <v>403</v>
      </c>
      <c r="D31" s="172">
        <f t="shared" ref="D31:P31" si="7">D9+D29+D26+D30</f>
        <v>113.81613974219457</v>
      </c>
      <c r="E31" s="172">
        <f t="shared" si="7"/>
        <v>116.39388180763457</v>
      </c>
      <c r="F31" s="172">
        <f t="shared" si="7"/>
        <v>114.50384706244458</v>
      </c>
      <c r="G31" s="172">
        <f t="shared" si="7"/>
        <v>115.33160822384791</v>
      </c>
      <c r="H31" s="172">
        <f t="shared" si="7"/>
        <v>112.56016052400791</v>
      </c>
      <c r="I31" s="172">
        <f t="shared" si="7"/>
        <v>112.52673731033792</v>
      </c>
      <c r="J31" s="172">
        <f t="shared" si="7"/>
        <v>115.07526078960791</v>
      </c>
      <c r="K31" s="172">
        <f t="shared" si="7"/>
        <v>114.23701604978349</v>
      </c>
      <c r="L31" s="172">
        <f t="shared" si="7"/>
        <v>115.14680326006017</v>
      </c>
      <c r="M31" s="172">
        <f t="shared" si="7"/>
        <v>115.76781573981015</v>
      </c>
      <c r="N31" s="172">
        <f t="shared" si="7"/>
        <v>113.98065673981016</v>
      </c>
      <c r="O31" s="173">
        <f t="shared" si="7"/>
        <v>113.44606366006015</v>
      </c>
      <c r="P31" s="172">
        <f t="shared" si="7"/>
        <v>1372.7859909095996</v>
      </c>
    </row>
    <row r="32" spans="2:16" s="160" customFormat="1" ht="12.5" outlineLevel="1" thickTop="1">
      <c r="B32" s="174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6"/>
      <c r="O32" s="175"/>
      <c r="P32" s="177"/>
    </row>
    <row r="33" spans="2:16" outlineLevel="1">
      <c r="B33" s="178"/>
      <c r="C33" s="179" t="s">
        <v>404</v>
      </c>
      <c r="D33" s="180">
        <v>0.72305083333333342</v>
      </c>
      <c r="E33" s="180">
        <v>0.72305083333333342</v>
      </c>
      <c r="F33" s="180">
        <v>0.72305083333333342</v>
      </c>
      <c r="G33" s="180">
        <v>0.72305083333333342</v>
      </c>
      <c r="H33" s="180">
        <v>0.72305083333333342</v>
      </c>
      <c r="I33" s="180">
        <v>0.72305083333333342</v>
      </c>
      <c r="J33" s="180">
        <v>0.72305083333333342</v>
      </c>
      <c r="K33" s="180">
        <v>0.72305083333333342</v>
      </c>
      <c r="L33" s="180">
        <v>0.72305083333333342</v>
      </c>
      <c r="M33" s="180">
        <v>0.72305083333333342</v>
      </c>
      <c r="N33" s="181">
        <v>0.72305083333333342</v>
      </c>
      <c r="O33" s="182">
        <v>0.72305083333333342</v>
      </c>
      <c r="P33" s="180">
        <f t="shared" ref="P33:P34" si="8">SUM(D33:O33)</f>
        <v>8.6766100000000019</v>
      </c>
    </row>
    <row r="34" spans="2:16" outlineLevel="1">
      <c r="B34" s="150"/>
      <c r="C34" s="151" t="s">
        <v>183</v>
      </c>
      <c r="D34" s="152">
        <v>0</v>
      </c>
      <c r="E34" s="152">
        <v>0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4">
        <v>0</v>
      </c>
      <c r="O34" s="118">
        <v>0</v>
      </c>
      <c r="P34" s="152">
        <f t="shared" si="8"/>
        <v>0</v>
      </c>
    </row>
    <row r="35" spans="2:16" s="160" customFormat="1" ht="12.5" outlineLevel="1" thickBot="1">
      <c r="B35" s="156"/>
      <c r="C35" s="157" t="s">
        <v>15</v>
      </c>
      <c r="D35" s="158">
        <f t="shared" ref="D35:P35" si="9">SUM(D33:D34)</f>
        <v>0.72305083333333342</v>
      </c>
      <c r="E35" s="158">
        <f t="shared" si="9"/>
        <v>0.72305083333333342</v>
      </c>
      <c r="F35" s="158">
        <f t="shared" si="9"/>
        <v>0.72305083333333342</v>
      </c>
      <c r="G35" s="158">
        <f t="shared" si="9"/>
        <v>0.72305083333333342</v>
      </c>
      <c r="H35" s="158">
        <f t="shared" si="9"/>
        <v>0.72305083333333342</v>
      </c>
      <c r="I35" s="158">
        <f t="shared" si="9"/>
        <v>0.72305083333333342</v>
      </c>
      <c r="J35" s="158">
        <f t="shared" si="9"/>
        <v>0.72305083333333342</v>
      </c>
      <c r="K35" s="158">
        <f t="shared" si="9"/>
        <v>0.72305083333333342</v>
      </c>
      <c r="L35" s="158">
        <f t="shared" si="9"/>
        <v>0.72305083333333342</v>
      </c>
      <c r="M35" s="158">
        <f t="shared" si="9"/>
        <v>0.72305083333333342</v>
      </c>
      <c r="N35" s="158">
        <f t="shared" si="9"/>
        <v>0.72305083333333342</v>
      </c>
      <c r="O35" s="183">
        <f t="shared" si="9"/>
        <v>0.72305083333333342</v>
      </c>
      <c r="P35" s="158">
        <f t="shared" si="9"/>
        <v>8.6766100000000019</v>
      </c>
    </row>
    <row r="36" spans="2:16" s="160" customFormat="1" ht="12.5" outlineLevel="1" thickTop="1">
      <c r="B36" s="174"/>
      <c r="C36" s="174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6"/>
      <c r="O36" s="175"/>
      <c r="P36" s="184"/>
    </row>
    <row r="37" spans="2:16" s="160" customFormat="1" ht="12.5" outlineLevel="1" thickBot="1">
      <c r="B37" s="156"/>
      <c r="C37" s="157" t="s">
        <v>405</v>
      </c>
      <c r="D37" s="172">
        <f t="shared" ref="D37:P37" si="10">D31+D35</f>
        <v>114.5391905755279</v>
      </c>
      <c r="E37" s="172">
        <f t="shared" si="10"/>
        <v>117.1169326409679</v>
      </c>
      <c r="F37" s="172">
        <f t="shared" si="10"/>
        <v>115.22689789577791</v>
      </c>
      <c r="G37" s="172">
        <f t="shared" si="10"/>
        <v>116.05465905718124</v>
      </c>
      <c r="H37" s="172">
        <f t="shared" si="10"/>
        <v>113.28321135734124</v>
      </c>
      <c r="I37" s="172">
        <f t="shared" si="10"/>
        <v>113.24978814367125</v>
      </c>
      <c r="J37" s="172">
        <f t="shared" si="10"/>
        <v>115.79831162294124</v>
      </c>
      <c r="K37" s="172">
        <f t="shared" si="10"/>
        <v>114.96006688311682</v>
      </c>
      <c r="L37" s="172">
        <f t="shared" si="10"/>
        <v>115.8698540933935</v>
      </c>
      <c r="M37" s="172">
        <f t="shared" si="10"/>
        <v>116.49086657314348</v>
      </c>
      <c r="N37" s="172">
        <f t="shared" si="10"/>
        <v>114.70370757314349</v>
      </c>
      <c r="O37" s="173">
        <f t="shared" si="10"/>
        <v>114.16911449339348</v>
      </c>
      <c r="P37" s="172">
        <f t="shared" si="10"/>
        <v>1381.4626009095996</v>
      </c>
    </row>
    <row r="38" spans="2:16" ht="12.5" outlineLevel="1" thickTop="1"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</row>
    <row r="39" spans="2:16" hidden="1">
      <c r="C39" s="186" t="s">
        <v>406</v>
      </c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</row>
    <row r="40" spans="2:16" hidden="1">
      <c r="C40" s="186" t="s">
        <v>407</v>
      </c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</row>
    <row r="41" spans="2:16"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</row>
    <row r="43" spans="2:16" s="138" customFormat="1" ht="26" customHeight="1" outlineLevel="1">
      <c r="B43" s="189"/>
      <c r="C43" s="190" t="s">
        <v>377</v>
      </c>
      <c r="D43" s="191">
        <f t="shared" ref="D43:P43" si="11">D4</f>
        <v>45412</v>
      </c>
      <c r="E43" s="191">
        <f t="shared" si="11"/>
        <v>45443</v>
      </c>
      <c r="F43" s="191">
        <f t="shared" si="11"/>
        <v>45473</v>
      </c>
      <c r="G43" s="191">
        <f t="shared" si="11"/>
        <v>45504</v>
      </c>
      <c r="H43" s="191">
        <f t="shared" si="11"/>
        <v>45535</v>
      </c>
      <c r="I43" s="191">
        <f t="shared" si="11"/>
        <v>45565</v>
      </c>
      <c r="J43" s="191">
        <f t="shared" si="11"/>
        <v>45596</v>
      </c>
      <c r="K43" s="191">
        <f t="shared" si="11"/>
        <v>45626</v>
      </c>
      <c r="L43" s="191">
        <f t="shared" si="11"/>
        <v>45657</v>
      </c>
      <c r="M43" s="191">
        <f t="shared" si="11"/>
        <v>45688</v>
      </c>
      <c r="N43" s="191">
        <f t="shared" si="11"/>
        <v>45716</v>
      </c>
      <c r="O43" s="191">
        <f t="shared" si="11"/>
        <v>45747</v>
      </c>
      <c r="P43" s="191" t="str">
        <f t="shared" si="11"/>
        <v>BP'24 Reply#3</v>
      </c>
    </row>
    <row r="44" spans="2:16" outlineLevel="1">
      <c r="B44" s="150"/>
      <c r="C44" s="135" t="s">
        <v>408</v>
      </c>
      <c r="D44" s="169">
        <v>85.93590641296791</v>
      </c>
      <c r="E44" s="169">
        <v>85.166707812967886</v>
      </c>
      <c r="F44" s="169">
        <v>86.818613733217916</v>
      </c>
      <c r="G44" s="169">
        <v>87.255212146301233</v>
      </c>
      <c r="H44" s="169">
        <v>85.259555146301224</v>
      </c>
      <c r="I44" s="169">
        <v>85.535357066551242</v>
      </c>
      <c r="J44" s="169">
        <v>86.208950146301234</v>
      </c>
      <c r="K44" s="169">
        <v>87.463205406476803</v>
      </c>
      <c r="L44" s="169">
        <v>88.609069926726818</v>
      </c>
      <c r="M44" s="169">
        <v>87.245582406476814</v>
      </c>
      <c r="N44" s="192">
        <v>87.395923406476811</v>
      </c>
      <c r="O44" s="193">
        <v>86.411330326726826</v>
      </c>
      <c r="P44" s="169">
        <f t="shared" ref="P44:P46" si="12">SUM(D44:O44)</f>
        <v>1039.3054139374929</v>
      </c>
    </row>
    <row r="45" spans="2:16" outlineLevel="1">
      <c r="B45" s="150"/>
      <c r="C45" s="135" t="s">
        <v>409</v>
      </c>
      <c r="D45" s="169">
        <v>27.880233329226666</v>
      </c>
      <c r="E45" s="169">
        <v>31.227173994666675</v>
      </c>
      <c r="F45" s="169">
        <v>27.685233329226662</v>
      </c>
      <c r="G45" s="169">
        <v>28.076396077546672</v>
      </c>
      <c r="H45" s="169">
        <v>27.30060537770667</v>
      </c>
      <c r="I45" s="169">
        <v>26.991380243786665</v>
      </c>
      <c r="J45" s="169">
        <v>28.866310643306669</v>
      </c>
      <c r="K45" s="169">
        <v>26.773810643306671</v>
      </c>
      <c r="L45" s="169">
        <v>26.537733333333335</v>
      </c>
      <c r="M45" s="169">
        <v>28.522233333333332</v>
      </c>
      <c r="N45" s="192">
        <v>26.58473333333334</v>
      </c>
      <c r="O45" s="193">
        <v>27.034733333333332</v>
      </c>
      <c r="P45" s="169">
        <f t="shared" si="12"/>
        <v>333.48057697210669</v>
      </c>
    </row>
    <row r="46" spans="2:16" outlineLevel="1">
      <c r="B46" s="150"/>
      <c r="C46" s="135" t="s">
        <v>404</v>
      </c>
      <c r="D46" s="169">
        <f t="shared" ref="D46:N46" si="13">D33</f>
        <v>0.72305083333333342</v>
      </c>
      <c r="E46" s="169">
        <f t="shared" si="13"/>
        <v>0.72305083333333342</v>
      </c>
      <c r="F46" s="169">
        <f t="shared" si="13"/>
        <v>0.72305083333333342</v>
      </c>
      <c r="G46" s="169">
        <f t="shared" si="13"/>
        <v>0.72305083333333342</v>
      </c>
      <c r="H46" s="169">
        <f t="shared" si="13"/>
        <v>0.72305083333333342</v>
      </c>
      <c r="I46" s="169">
        <f t="shared" si="13"/>
        <v>0.72305083333333342</v>
      </c>
      <c r="J46" s="169">
        <f t="shared" si="13"/>
        <v>0.72305083333333342</v>
      </c>
      <c r="K46" s="169">
        <f t="shared" si="13"/>
        <v>0.72305083333333342</v>
      </c>
      <c r="L46" s="169">
        <f t="shared" si="13"/>
        <v>0.72305083333333342</v>
      </c>
      <c r="M46" s="169">
        <f t="shared" si="13"/>
        <v>0.72305083333333342</v>
      </c>
      <c r="N46" s="169">
        <f t="shared" si="13"/>
        <v>0.72305083333333342</v>
      </c>
      <c r="O46" s="193">
        <v>0.72305083333333342</v>
      </c>
      <c r="P46" s="169">
        <f t="shared" si="12"/>
        <v>8.6766100000000019</v>
      </c>
    </row>
    <row r="47" spans="2:16" outlineLevel="1">
      <c r="B47" s="194"/>
      <c r="C47" s="195" t="s">
        <v>15</v>
      </c>
      <c r="D47" s="196">
        <f t="shared" ref="D47:P47" si="14">SUM(D44:D46)</f>
        <v>114.53919057552791</v>
      </c>
      <c r="E47" s="196">
        <f t="shared" si="14"/>
        <v>117.11693264096789</v>
      </c>
      <c r="F47" s="196">
        <f t="shared" si="14"/>
        <v>115.22689789577791</v>
      </c>
      <c r="G47" s="196">
        <f t="shared" si="14"/>
        <v>116.05465905718124</v>
      </c>
      <c r="H47" s="196">
        <f t="shared" si="14"/>
        <v>113.28321135734123</v>
      </c>
      <c r="I47" s="196">
        <f t="shared" si="14"/>
        <v>113.24978814367124</v>
      </c>
      <c r="J47" s="196">
        <f t="shared" si="14"/>
        <v>115.79831162294124</v>
      </c>
      <c r="K47" s="196">
        <f t="shared" si="14"/>
        <v>114.96006688311681</v>
      </c>
      <c r="L47" s="196">
        <f t="shared" si="14"/>
        <v>115.86985409339349</v>
      </c>
      <c r="M47" s="196">
        <f t="shared" si="14"/>
        <v>116.49086657314348</v>
      </c>
      <c r="N47" s="196">
        <f t="shared" si="14"/>
        <v>114.70370757314348</v>
      </c>
      <c r="O47" s="196">
        <f t="shared" si="14"/>
        <v>114.16911449339349</v>
      </c>
      <c r="P47" s="196">
        <f t="shared" si="14"/>
        <v>1381.4626009095996</v>
      </c>
    </row>
    <row r="48" spans="2:16" outlineLevel="1">
      <c r="C48" s="160" t="s">
        <v>410</v>
      </c>
      <c r="D48" s="197">
        <f t="shared" ref="D48:P48" si="15">D37-D47</f>
        <v>0</v>
      </c>
      <c r="E48" s="197">
        <f t="shared" si="15"/>
        <v>0</v>
      </c>
      <c r="F48" s="197">
        <f t="shared" si="15"/>
        <v>0</v>
      </c>
      <c r="G48" s="197">
        <f t="shared" si="15"/>
        <v>0</v>
      </c>
      <c r="H48" s="197">
        <f t="shared" si="15"/>
        <v>0</v>
      </c>
      <c r="I48" s="197">
        <f t="shared" si="15"/>
        <v>0</v>
      </c>
      <c r="J48" s="197">
        <f t="shared" si="15"/>
        <v>0</v>
      </c>
      <c r="K48" s="197">
        <f t="shared" si="15"/>
        <v>0</v>
      </c>
      <c r="L48" s="197">
        <f t="shared" si="15"/>
        <v>0</v>
      </c>
      <c r="M48" s="197">
        <f t="shared" si="15"/>
        <v>0</v>
      </c>
      <c r="N48" s="197">
        <f t="shared" si="15"/>
        <v>0</v>
      </c>
      <c r="O48" s="197">
        <f t="shared" si="15"/>
        <v>0</v>
      </c>
      <c r="P48" s="197">
        <f t="shared" si="15"/>
        <v>0</v>
      </c>
    </row>
    <row r="49" spans="2:16">
      <c r="P49" s="198"/>
    </row>
    <row r="51" spans="2:16" s="138" customFormat="1" ht="21.5" hidden="1" customHeight="1" outlineLevel="1">
      <c r="B51" s="189"/>
      <c r="C51" s="190" t="s">
        <v>377</v>
      </c>
      <c r="D51" s="191">
        <f>D43</f>
        <v>45412</v>
      </c>
      <c r="E51" s="191">
        <f t="shared" ref="E51:P51" si="16">E43</f>
        <v>45443</v>
      </c>
      <c r="F51" s="191">
        <f t="shared" si="16"/>
        <v>45473</v>
      </c>
      <c r="G51" s="191">
        <f t="shared" si="16"/>
        <v>45504</v>
      </c>
      <c r="H51" s="191">
        <f t="shared" si="16"/>
        <v>45535</v>
      </c>
      <c r="I51" s="191">
        <f t="shared" si="16"/>
        <v>45565</v>
      </c>
      <c r="J51" s="191">
        <f t="shared" si="16"/>
        <v>45596</v>
      </c>
      <c r="K51" s="191">
        <f t="shared" si="16"/>
        <v>45626</v>
      </c>
      <c r="L51" s="191">
        <f t="shared" si="16"/>
        <v>45657</v>
      </c>
      <c r="M51" s="191">
        <f t="shared" si="16"/>
        <v>45688</v>
      </c>
      <c r="N51" s="191">
        <f t="shared" si="16"/>
        <v>45716</v>
      </c>
      <c r="O51" s="191">
        <f t="shared" si="16"/>
        <v>45747</v>
      </c>
      <c r="P51" s="191" t="str">
        <f t="shared" si="16"/>
        <v>BP'24 Reply#3</v>
      </c>
    </row>
    <row r="52" spans="2:16" hidden="1" outlineLevel="1">
      <c r="B52" s="150"/>
      <c r="C52" s="135" t="s">
        <v>411</v>
      </c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>
        <f>SUM(D52:O52)</f>
        <v>0</v>
      </c>
    </row>
    <row r="53" spans="2:16" hidden="1" outlineLevel="1">
      <c r="B53" s="150"/>
      <c r="C53" s="135" t="s">
        <v>412</v>
      </c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>
        <f>SUM(D53:O53)</f>
        <v>0</v>
      </c>
    </row>
    <row r="54" spans="2:16" hidden="1" outlineLevel="1">
      <c r="B54" s="194"/>
      <c r="C54" s="195" t="s">
        <v>15</v>
      </c>
      <c r="D54" s="199">
        <f>SUM(D52:D53)</f>
        <v>0</v>
      </c>
      <c r="E54" s="199">
        <f>SUM(E52:E53)</f>
        <v>0</v>
      </c>
      <c r="F54" s="199">
        <f t="shared" ref="F54:G54" si="17">SUM(F52:F53)</f>
        <v>0</v>
      </c>
      <c r="G54" s="199">
        <f t="shared" si="17"/>
        <v>0</v>
      </c>
      <c r="H54" s="199">
        <f>SUM(H52:H53)</f>
        <v>0</v>
      </c>
      <c r="I54" s="199">
        <f t="shared" ref="I54:O54" si="18">SUM(I52:I53)</f>
        <v>0</v>
      </c>
      <c r="J54" s="199">
        <f t="shared" si="18"/>
        <v>0</v>
      </c>
      <c r="K54" s="199">
        <f t="shared" si="18"/>
        <v>0</v>
      </c>
      <c r="L54" s="199">
        <f t="shared" si="18"/>
        <v>0</v>
      </c>
      <c r="M54" s="199">
        <f t="shared" si="18"/>
        <v>0</v>
      </c>
      <c r="N54" s="199">
        <f t="shared" si="18"/>
        <v>0</v>
      </c>
      <c r="O54" s="199">
        <f t="shared" si="18"/>
        <v>0</v>
      </c>
      <c r="P54" s="199">
        <f>SUM(P52:P53)</f>
        <v>0</v>
      </c>
    </row>
    <row r="55" spans="2:16" collapsed="1"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</row>
    <row r="56" spans="2:16"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</row>
    <row r="57" spans="2:16">
      <c r="C57" s="160"/>
    </row>
    <row r="58" spans="2:16">
      <c r="C58" s="160"/>
    </row>
    <row r="59" spans="2:16">
      <c r="C59" s="160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</row>
    <row r="60" spans="2:16">
      <c r="C60" s="160"/>
    </row>
    <row r="61" spans="2:16">
      <c r="C61" s="160"/>
    </row>
    <row r="62" spans="2:16">
      <c r="C62" s="160"/>
    </row>
  </sheetData>
  <pageMargins left="0.7" right="0.7" top="0.75" bottom="0.75" header="0.3" footer="0.3"/>
  <pageSetup paperSize="9" orientation="portrait" r:id="rId1"/>
  <headerFooter>
    <oddFooter>&amp;R_x000D_&amp;1#&amp;"Arial"&amp;10&amp;K000000 Confidential 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A3A0-7CA9-45CA-8060-E63060DA06B1}">
  <sheetPr codeName="Sheet7"/>
  <dimension ref="A1:N11"/>
  <sheetViews>
    <sheetView showGridLines="0" zoomScale="90" zoomScaleNormal="90" workbookViewId="0">
      <selection activeCell="F3" sqref="F3"/>
    </sheetView>
  </sheetViews>
  <sheetFormatPr defaultRowHeight="12"/>
  <cols>
    <col min="1" max="1" width="11.54296875" style="135" bestFit="1" customWidth="1"/>
    <col min="2" max="13" width="8.81640625" style="135" bestFit="1" customWidth="1"/>
    <col min="14" max="14" width="9.1796875" style="135" bestFit="1" customWidth="1"/>
    <col min="15" max="16384" width="8.7265625" style="135"/>
  </cols>
  <sheetData>
    <row r="1" spans="1:14">
      <c r="B1" s="284" t="s">
        <v>413</v>
      </c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</row>
    <row r="2" spans="1:14">
      <c r="A2" s="201"/>
      <c r="B2" s="201" t="s">
        <v>414</v>
      </c>
      <c r="C2" s="201" t="s">
        <v>415</v>
      </c>
      <c r="D2" s="201" t="s">
        <v>416</v>
      </c>
      <c r="E2" s="201" t="s">
        <v>417</v>
      </c>
      <c r="F2" s="201" t="s">
        <v>418</v>
      </c>
      <c r="G2" s="201" t="s">
        <v>419</v>
      </c>
      <c r="H2" s="201" t="s">
        <v>420</v>
      </c>
      <c r="I2" s="201" t="s">
        <v>421</v>
      </c>
      <c r="J2" s="201" t="s">
        <v>422</v>
      </c>
      <c r="K2" s="201" t="s">
        <v>423</v>
      </c>
      <c r="L2" s="201" t="s">
        <v>424</v>
      </c>
      <c r="M2" s="201" t="s">
        <v>425</v>
      </c>
      <c r="N2" s="201" t="s">
        <v>15</v>
      </c>
    </row>
    <row r="3" spans="1:14">
      <c r="A3" s="135" t="s">
        <v>426</v>
      </c>
      <c r="B3" s="118">
        <f t="shared" ref="B3:M3" si="0">SUM(B4:B8)</f>
        <v>605.66665699235637</v>
      </c>
      <c r="C3" s="118">
        <f t="shared" si="0"/>
        <v>635.21046376582456</v>
      </c>
      <c r="D3" s="118">
        <f t="shared" si="0"/>
        <v>639.56971612983898</v>
      </c>
      <c r="E3" s="118">
        <f t="shared" si="0"/>
        <v>616.717879211119</v>
      </c>
      <c r="F3" s="118">
        <f t="shared" si="0"/>
        <v>631.16398268639068</v>
      </c>
      <c r="G3" s="118">
        <f t="shared" si="0"/>
        <v>622.7072556423941</v>
      </c>
      <c r="H3" s="118">
        <f t="shared" si="0"/>
        <v>623.69578737791971</v>
      </c>
      <c r="I3" s="118">
        <f t="shared" si="0"/>
        <v>638.10421785381709</v>
      </c>
      <c r="J3" s="118">
        <f t="shared" si="0"/>
        <v>657.93585485266408</v>
      </c>
      <c r="K3" s="118">
        <f t="shared" si="0"/>
        <v>623.87290069631592</v>
      </c>
      <c r="L3" s="118">
        <f t="shared" si="0"/>
        <v>606.32624320073694</v>
      </c>
      <c r="M3" s="118">
        <f t="shared" si="0"/>
        <v>663.15793672320603</v>
      </c>
      <c r="N3" s="118">
        <f t="shared" ref="N3:N8" si="1">SUM(B3:M3)</f>
        <v>7564.1288951325832</v>
      </c>
    </row>
    <row r="4" spans="1:14">
      <c r="A4" s="135" t="s">
        <v>427</v>
      </c>
      <c r="B4" s="118">
        <v>171.98605065239477</v>
      </c>
      <c r="C4" s="118">
        <v>177.56918819762922</v>
      </c>
      <c r="D4" s="118">
        <v>183.83013261174057</v>
      </c>
      <c r="E4" s="118">
        <v>177.30949992372217</v>
      </c>
      <c r="F4" s="118">
        <v>191.01307911819546</v>
      </c>
      <c r="G4" s="118">
        <v>174.34296764482795</v>
      </c>
      <c r="H4" s="118">
        <v>176.48383397398285</v>
      </c>
      <c r="I4" s="118">
        <v>187.99195691784774</v>
      </c>
      <c r="J4" s="118">
        <v>190.20100795538099</v>
      </c>
      <c r="K4" s="118">
        <v>187.37933764865292</v>
      </c>
      <c r="L4" s="118">
        <v>178.20453803644423</v>
      </c>
      <c r="M4" s="118">
        <v>199.13895574379382</v>
      </c>
      <c r="N4" s="118">
        <f t="shared" si="1"/>
        <v>2195.4505484246129</v>
      </c>
    </row>
    <row r="5" spans="1:14">
      <c r="A5" s="135" t="s">
        <v>428</v>
      </c>
      <c r="B5" s="118">
        <v>125.8635035136775</v>
      </c>
      <c r="C5" s="118">
        <v>130.49899474191119</v>
      </c>
      <c r="D5" s="118">
        <v>125.8635035136775</v>
      </c>
      <c r="E5" s="118">
        <v>130.49899474191119</v>
      </c>
      <c r="F5" s="118">
        <v>130.49899474191119</v>
      </c>
      <c r="G5" s="118">
        <v>125.8635035136775</v>
      </c>
      <c r="H5" s="118">
        <v>130.49899474191119</v>
      </c>
      <c r="I5" s="118">
        <v>125.8635035136775</v>
      </c>
      <c r="J5" s="118">
        <v>130.49899474191119</v>
      </c>
      <c r="K5" s="118">
        <v>130.49899474191119</v>
      </c>
      <c r="L5" s="118">
        <v>116.59252105721012</v>
      </c>
      <c r="M5" s="118">
        <v>130.49899474191119</v>
      </c>
      <c r="N5" s="118">
        <f t="shared" si="1"/>
        <v>1533.5394983052986</v>
      </c>
    </row>
    <row r="6" spans="1:14">
      <c r="A6" s="135" t="s">
        <v>429</v>
      </c>
      <c r="B6" s="118">
        <v>8.0251260000000002</v>
      </c>
      <c r="C6" s="118">
        <v>7.8159594999999999</v>
      </c>
      <c r="D6" s="118">
        <v>7.6792829999999999</v>
      </c>
      <c r="E6" s="118">
        <v>7.9029259999999999</v>
      </c>
      <c r="F6" s="118">
        <v>6.3975875000000002</v>
      </c>
      <c r="G6" s="118">
        <v>7.1598959999999998</v>
      </c>
      <c r="H6" s="118">
        <v>0.44874999999999998</v>
      </c>
      <c r="I6" s="118">
        <v>8.9749999999999996E-2</v>
      </c>
      <c r="J6" s="118">
        <v>0</v>
      </c>
      <c r="K6" s="118">
        <v>0</v>
      </c>
      <c r="L6" s="118">
        <v>0</v>
      </c>
      <c r="M6" s="118">
        <v>0</v>
      </c>
      <c r="N6" s="118">
        <f t="shared" si="1"/>
        <v>45.519278</v>
      </c>
    </row>
    <row r="7" spans="1:14">
      <c r="A7" s="135" t="s">
        <v>430</v>
      </c>
      <c r="B7" s="118">
        <v>1.1434979738095237</v>
      </c>
      <c r="C7" s="118">
        <v>2.5968424738095242</v>
      </c>
      <c r="D7" s="118">
        <v>8.3684979738095233</v>
      </c>
      <c r="E7" s="118">
        <v>2.5968424738095242</v>
      </c>
      <c r="F7" s="118">
        <v>2.5968424738095242</v>
      </c>
      <c r="G7" s="118">
        <v>8.3684979738095233</v>
      </c>
      <c r="H7" s="118">
        <v>1.1434979738095237</v>
      </c>
      <c r="I7" s="118">
        <v>2.5968424738095242</v>
      </c>
      <c r="J7" s="118">
        <v>8.3684979738095233</v>
      </c>
      <c r="K7" s="118">
        <v>1.1434979738095237</v>
      </c>
      <c r="L7" s="118">
        <v>2.5968424738095242</v>
      </c>
      <c r="M7" s="118">
        <v>8.3684979738095233</v>
      </c>
      <c r="N7" s="118">
        <f t="shared" si="1"/>
        <v>49.88869818571429</v>
      </c>
    </row>
    <row r="8" spans="1:14">
      <c r="A8" s="135" t="s">
        <v>431</v>
      </c>
      <c r="B8" s="118">
        <v>298.64847885247457</v>
      </c>
      <c r="C8" s="118">
        <v>316.72947885247459</v>
      </c>
      <c r="D8" s="118">
        <v>313.8282990306115</v>
      </c>
      <c r="E8" s="118">
        <v>298.40961607167617</v>
      </c>
      <c r="F8" s="118">
        <v>300.65747885247458</v>
      </c>
      <c r="G8" s="118">
        <v>306.97239051007921</v>
      </c>
      <c r="H8" s="118">
        <v>315.12071068821615</v>
      </c>
      <c r="I8" s="118">
        <v>321.56216494848229</v>
      </c>
      <c r="J8" s="118">
        <v>328.8673541815624</v>
      </c>
      <c r="K8" s="118">
        <v>304.85107033194231</v>
      </c>
      <c r="L8" s="118">
        <v>308.93234163327304</v>
      </c>
      <c r="M8" s="118">
        <v>325.15148826369153</v>
      </c>
      <c r="N8" s="118">
        <f t="shared" si="1"/>
        <v>3739.7308722169582</v>
      </c>
    </row>
    <row r="9" spans="1:14"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1:14">
      <c r="A10" s="135" t="s">
        <v>432</v>
      </c>
      <c r="B10" s="118">
        <v>103.22510751746704</v>
      </c>
      <c r="C10" s="118">
        <v>105.38117068881586</v>
      </c>
      <c r="D10" s="118">
        <v>114.55416785500697</v>
      </c>
      <c r="E10" s="118">
        <v>101.61108627908061</v>
      </c>
      <c r="F10" s="118">
        <v>103.80473912286224</v>
      </c>
      <c r="G10" s="118">
        <v>87.62655939278568</v>
      </c>
      <c r="H10" s="118">
        <v>94.923768440509974</v>
      </c>
      <c r="I10" s="118">
        <v>94.94032022292717</v>
      </c>
      <c r="J10" s="118">
        <v>102.23495619612282</v>
      </c>
      <c r="K10" s="118">
        <v>97.351584265873029</v>
      </c>
      <c r="L10" s="118">
        <v>90.421892448653026</v>
      </c>
      <c r="M10" s="118">
        <v>93.223643971013004</v>
      </c>
      <c r="N10" s="118">
        <f>SUM(B10:M10)</f>
        <v>1189.2989964011176</v>
      </c>
    </row>
    <row r="11" spans="1:14">
      <c r="A11" s="135" t="s">
        <v>433</v>
      </c>
      <c r="B11" s="202">
        <v>128.58419330108785</v>
      </c>
      <c r="C11" s="202">
        <v>130.10542526599832</v>
      </c>
      <c r="D11" s="202">
        <v>139.11924910218943</v>
      </c>
      <c r="E11" s="202">
        <v>127.19025509694801</v>
      </c>
      <c r="F11" s="202">
        <v>128.39491214004471</v>
      </c>
      <c r="G11" s="202">
        <v>112.29404388996815</v>
      </c>
      <c r="H11" s="202">
        <v>120.38357325837737</v>
      </c>
      <c r="I11" s="202">
        <v>120.02886049010964</v>
      </c>
      <c r="J11" s="202">
        <v>126.64349646330528</v>
      </c>
      <c r="K11" s="202">
        <v>123.07394511524727</v>
      </c>
      <c r="L11" s="202">
        <v>114.81046771583549</v>
      </c>
      <c r="M11" s="202">
        <v>117.24911689911085</v>
      </c>
      <c r="N11" s="118">
        <f>SUM(B11:M11)</f>
        <v>1487.8775387382225</v>
      </c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6C17-B6DF-42D3-856D-4C6DF76935BE}">
  <dimension ref="A1"/>
  <sheetViews>
    <sheetView showGridLines="0" tabSelected="1" workbookViewId="0"/>
  </sheetViews>
  <sheetFormatPr defaultRowHeight="14.5"/>
  <sheetData>
    <row r="1" spans="1:1">
      <c r="A1" s="54" t="s">
        <v>517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12D7-3407-4A09-A24C-292ACDF5C656}">
  <sheetPr codeName="Sheet9"/>
  <dimension ref="B1:E51"/>
  <sheetViews>
    <sheetView showGridLines="0" workbookViewId="0">
      <selection activeCell="C29" sqref="C29"/>
    </sheetView>
  </sheetViews>
  <sheetFormatPr defaultRowHeight="14.5" outlineLevelRow="1"/>
  <cols>
    <col min="1" max="1" width="6.1796875" customWidth="1"/>
    <col min="2" max="2" width="1.7265625" customWidth="1"/>
    <col min="3" max="3" width="74" customWidth="1"/>
    <col min="4" max="4" width="13.26953125" customWidth="1"/>
    <col min="5" max="5" width="1.54296875" customWidth="1"/>
  </cols>
  <sheetData>
    <row r="1" spans="2:5" ht="20.25" customHeight="1" thickBot="1"/>
    <row r="2" spans="2:5" ht="6" customHeight="1">
      <c r="B2" s="203"/>
      <c r="C2" s="204"/>
      <c r="D2" s="204"/>
      <c r="E2" s="205"/>
    </row>
    <row r="3" spans="2:5" ht="17.25" customHeight="1">
      <c r="B3" s="206"/>
      <c r="C3" s="281" t="s">
        <v>468</v>
      </c>
      <c r="D3" s="281"/>
      <c r="E3" s="207"/>
    </row>
    <row r="4" spans="2:5" ht="7.5" customHeight="1">
      <c r="B4" s="208"/>
      <c r="E4" s="209"/>
    </row>
    <row r="5" spans="2:5">
      <c r="B5" s="208"/>
      <c r="C5" s="54" t="s">
        <v>434</v>
      </c>
      <c r="E5" s="209"/>
    </row>
    <row r="6" spans="2:5" ht="27.75" customHeight="1">
      <c r="B6" s="208"/>
      <c r="C6" s="282" t="s">
        <v>455</v>
      </c>
      <c r="D6" s="282"/>
      <c r="E6" s="209"/>
    </row>
    <row r="7" spans="2:5" ht="10.5" customHeight="1">
      <c r="B7" s="208"/>
      <c r="C7" s="210"/>
      <c r="D7" s="210"/>
      <c r="E7" s="209"/>
    </row>
    <row r="8" spans="2:5" ht="13.5" customHeight="1">
      <c r="B8" s="208"/>
      <c r="C8" s="211" t="s">
        <v>435</v>
      </c>
      <c r="D8" s="210"/>
      <c r="E8" s="209"/>
    </row>
    <row r="9" spans="2:5" ht="13.5" customHeight="1">
      <c r="B9" s="208"/>
      <c r="C9" s="210" t="s">
        <v>436</v>
      </c>
      <c r="D9" s="210"/>
      <c r="E9" s="209"/>
    </row>
    <row r="10" spans="2:5" ht="13.5" customHeight="1">
      <c r="B10" s="208"/>
      <c r="C10" s="210" t="s">
        <v>437</v>
      </c>
      <c r="D10" s="210"/>
      <c r="E10" s="209"/>
    </row>
    <row r="11" spans="2:5" ht="13.5" customHeight="1">
      <c r="B11" s="208"/>
      <c r="C11" s="210"/>
      <c r="D11" s="210"/>
      <c r="E11" s="209"/>
    </row>
    <row r="12" spans="2:5" ht="13.5" customHeight="1">
      <c r="B12" s="208"/>
      <c r="C12" s="211" t="s">
        <v>463</v>
      </c>
      <c r="D12" s="210"/>
      <c r="E12" s="209"/>
    </row>
    <row r="13" spans="2:5" ht="13.5" customHeight="1">
      <c r="B13" s="208"/>
      <c r="C13" s="210" t="s">
        <v>464</v>
      </c>
      <c r="D13" s="210"/>
      <c r="E13" s="209"/>
    </row>
    <row r="14" spans="2:5" ht="13.5" customHeight="1">
      <c r="B14" s="208"/>
      <c r="C14" s="210" t="s">
        <v>465</v>
      </c>
      <c r="D14" s="210"/>
      <c r="E14" s="209"/>
    </row>
    <row r="15" spans="2:5" ht="13.5" customHeight="1">
      <c r="B15" s="208"/>
      <c r="C15" s="210" t="s">
        <v>466</v>
      </c>
      <c r="D15" s="210"/>
      <c r="E15" s="209"/>
    </row>
    <row r="16" spans="2:5" ht="10.5" customHeight="1">
      <c r="B16" s="208"/>
      <c r="E16" s="209"/>
    </row>
    <row r="17" spans="2:5">
      <c r="B17" s="208"/>
      <c r="C17" s="212" t="s">
        <v>438</v>
      </c>
      <c r="E17" s="209"/>
    </row>
    <row r="18" spans="2:5">
      <c r="B18" s="208"/>
      <c r="C18" s="225" t="s">
        <v>456</v>
      </c>
      <c r="E18" s="209"/>
    </row>
    <row r="19" spans="2:5" ht="29">
      <c r="B19" s="208"/>
      <c r="C19" s="223" t="s">
        <v>458</v>
      </c>
      <c r="E19" s="209"/>
    </row>
    <row r="20" spans="2:5">
      <c r="B20" s="208"/>
      <c r="C20" s="213" t="s">
        <v>932</v>
      </c>
      <c r="E20" s="209"/>
    </row>
    <row r="21" spans="2:5">
      <c r="B21" s="208"/>
      <c r="C21" s="213" t="s">
        <v>459</v>
      </c>
      <c r="E21" s="209"/>
    </row>
    <row r="22" spans="2:5" ht="29">
      <c r="B22" s="208"/>
      <c r="C22" s="224" t="s">
        <v>460</v>
      </c>
      <c r="E22" s="209"/>
    </row>
    <row r="23" spans="2:5">
      <c r="B23" s="208"/>
      <c r="C23" s="213" t="s">
        <v>461</v>
      </c>
      <c r="E23" s="209"/>
    </row>
    <row r="24" spans="2:5">
      <c r="B24" s="208"/>
      <c r="C24" s="213" t="s">
        <v>462</v>
      </c>
      <c r="E24" s="209"/>
    </row>
    <row r="25" spans="2:5" ht="43.5">
      <c r="B25" s="208"/>
      <c r="C25" s="226" t="s">
        <v>933</v>
      </c>
      <c r="E25" s="209"/>
    </row>
    <row r="26" spans="2:5">
      <c r="B26" s="208"/>
      <c r="E26" s="209"/>
    </row>
    <row r="27" spans="2:5">
      <c r="B27" s="208"/>
      <c r="C27" s="54" t="s">
        <v>457</v>
      </c>
      <c r="E27" s="209"/>
    </row>
    <row r="28" spans="2:5">
      <c r="B28" s="208"/>
      <c r="C28" t="s">
        <v>469</v>
      </c>
      <c r="E28" s="209"/>
    </row>
    <row r="29" spans="2:5">
      <c r="B29" s="208"/>
      <c r="C29" t="s">
        <v>470</v>
      </c>
      <c r="E29" s="209"/>
    </row>
    <row r="30" spans="2:5" ht="8.25" customHeight="1">
      <c r="B30" s="208"/>
      <c r="E30" s="209"/>
    </row>
    <row r="31" spans="2:5" hidden="1" outlineLevel="1">
      <c r="B31" s="208"/>
      <c r="C31" s="214" t="s">
        <v>439</v>
      </c>
      <c r="D31" s="214" t="s">
        <v>440</v>
      </c>
      <c r="E31" s="209"/>
    </row>
    <row r="32" spans="2:5" hidden="1" outlineLevel="1">
      <c r="B32" s="208"/>
      <c r="C32" s="215" t="s">
        <v>467</v>
      </c>
      <c r="D32" s="216"/>
      <c r="E32" s="209"/>
    </row>
    <row r="33" spans="2:5" hidden="1" outlineLevel="1">
      <c r="B33" s="208"/>
      <c r="C33" s="215" t="s">
        <v>441</v>
      </c>
      <c r="D33" s="216"/>
      <c r="E33" s="209"/>
    </row>
    <row r="34" spans="2:5" hidden="1" outlineLevel="1">
      <c r="B34" s="208"/>
      <c r="C34" s="215" t="s">
        <v>442</v>
      </c>
      <c r="D34" s="216"/>
      <c r="E34" s="209"/>
    </row>
    <row r="35" spans="2:5" hidden="1" outlineLevel="1">
      <c r="B35" s="208"/>
      <c r="C35" s="215" t="s">
        <v>443</v>
      </c>
      <c r="D35" s="216"/>
      <c r="E35" s="209"/>
    </row>
    <row r="36" spans="2:5" hidden="1" outlineLevel="1">
      <c r="B36" s="208"/>
      <c r="C36" s="215" t="s">
        <v>444</v>
      </c>
      <c r="D36" s="216"/>
      <c r="E36" s="209"/>
    </row>
    <row r="37" spans="2:5" hidden="1" outlineLevel="1">
      <c r="B37" s="208"/>
      <c r="C37" s="215" t="s">
        <v>445</v>
      </c>
      <c r="D37" s="216"/>
      <c r="E37" s="209"/>
    </row>
    <row r="38" spans="2:5" hidden="1" outlineLevel="1">
      <c r="B38" s="208"/>
      <c r="C38" s="215" t="s">
        <v>446</v>
      </c>
      <c r="D38" s="216"/>
      <c r="E38" s="209"/>
    </row>
    <row r="39" spans="2:5" hidden="1" outlineLevel="1">
      <c r="B39" s="208"/>
      <c r="C39" s="215" t="s">
        <v>447</v>
      </c>
      <c r="D39" s="216"/>
      <c r="E39" s="209"/>
    </row>
    <row r="40" spans="2:5" hidden="1" outlineLevel="1">
      <c r="B40" s="208"/>
      <c r="C40" s="217" t="s">
        <v>448</v>
      </c>
      <c r="D40" s="216"/>
      <c r="E40" s="209"/>
    </row>
    <row r="41" spans="2:5" hidden="1" outlineLevel="1">
      <c r="B41" s="208"/>
      <c r="C41" s="215" t="s">
        <v>449</v>
      </c>
      <c r="D41" s="216"/>
      <c r="E41" s="209"/>
    </row>
    <row r="42" spans="2:5" hidden="1" outlineLevel="1">
      <c r="B42" s="208"/>
      <c r="C42" s="215" t="s">
        <v>450</v>
      </c>
      <c r="D42" s="218"/>
      <c r="E42" s="209"/>
    </row>
    <row r="43" spans="2:5" hidden="1" outlineLevel="1">
      <c r="B43" s="208"/>
      <c r="C43" s="215" t="s">
        <v>452</v>
      </c>
      <c r="D43" s="218"/>
      <c r="E43" s="209"/>
    </row>
    <row r="44" spans="2:5" hidden="1" outlineLevel="1">
      <c r="B44" s="208"/>
      <c r="E44" s="209"/>
    </row>
    <row r="45" spans="2:5" hidden="1" outlineLevel="1">
      <c r="B45" s="208"/>
      <c r="C45" s="219" t="s">
        <v>453</v>
      </c>
      <c r="E45" s="209"/>
    </row>
    <row r="46" spans="2:5" hidden="1" outlineLevel="1">
      <c r="B46" s="208"/>
      <c r="C46" s="219"/>
      <c r="E46" s="209"/>
    </row>
    <row r="47" spans="2:5" hidden="1" outlineLevel="1">
      <c r="B47" s="208"/>
      <c r="E47" s="209"/>
    </row>
    <row r="48" spans="2:5" hidden="1" outlineLevel="1">
      <c r="B48" s="208"/>
      <c r="C48" s="219" t="s">
        <v>454</v>
      </c>
      <c r="E48" s="209"/>
    </row>
    <row r="49" spans="2:5" hidden="1" outlineLevel="1">
      <c r="B49" s="208"/>
      <c r="C49" s="219"/>
      <c r="E49" s="209"/>
    </row>
    <row r="50" spans="2:5" collapsed="1">
      <c r="B50" s="208"/>
      <c r="E50" s="209"/>
    </row>
    <row r="51" spans="2:5" ht="15" thickBot="1">
      <c r="B51" s="220"/>
      <c r="C51" s="221"/>
      <c r="D51" s="221"/>
      <c r="E51" s="222"/>
    </row>
  </sheetData>
  <mergeCells count="2">
    <mergeCell ref="C3:D3"/>
    <mergeCell ref="C6:D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93AA-F5FD-43FD-8A44-36B31FD4131A}">
  <dimension ref="A1:AV201"/>
  <sheetViews>
    <sheetView topLeftCell="I1" zoomScale="80" zoomScaleNormal="80" workbookViewId="0">
      <pane ySplit="3" topLeftCell="A4" activePane="bottomLeft" state="frozen"/>
      <selection activeCell="F3" sqref="F3"/>
      <selection pane="bottomLeft" activeCell="L6" sqref="L6"/>
    </sheetView>
  </sheetViews>
  <sheetFormatPr defaultColWidth="9.1796875" defaultRowHeight="11.5" outlineLevelCol="1"/>
  <cols>
    <col min="1" max="1" width="5.6328125" style="53" customWidth="1"/>
    <col min="2" max="2" width="14.54296875" style="52" bestFit="1" customWidth="1"/>
    <col min="3" max="3" width="40.36328125" style="52" customWidth="1"/>
    <col min="4" max="4" width="12.26953125" style="52" bestFit="1" customWidth="1"/>
    <col min="5" max="5" width="15.90625" style="52" bestFit="1" customWidth="1"/>
    <col min="6" max="6" width="14.6328125" style="52" customWidth="1"/>
    <col min="7" max="7" width="11.08984375" style="235" customWidth="1"/>
    <col min="8" max="8" width="14.36328125" style="235" customWidth="1"/>
    <col min="9" max="9" width="16.1796875" style="52" customWidth="1"/>
    <col min="10" max="10" width="42.453125" style="52" customWidth="1"/>
    <col min="11" max="11" width="8.36328125" style="52" customWidth="1"/>
    <col min="12" max="12" width="14.36328125" style="237" bestFit="1" customWidth="1"/>
    <col min="13" max="13" width="12.08984375" style="238" bestFit="1" customWidth="1"/>
    <col min="14" max="14" width="12" style="255" customWidth="1"/>
    <col min="15" max="15" width="10.6328125" style="52" customWidth="1"/>
    <col min="16" max="16" width="14.7265625" style="52" bestFit="1" customWidth="1"/>
    <col min="17" max="17" width="11.6328125" style="237" bestFit="1" customWidth="1"/>
    <col min="18" max="18" width="11.81640625" style="255" bestFit="1" customWidth="1"/>
    <col min="19" max="19" width="11.6328125" style="237" bestFit="1" customWidth="1"/>
    <col min="20" max="20" width="11.6328125" style="255" bestFit="1" customWidth="1"/>
    <col min="21" max="21" width="13.6328125" style="255" bestFit="1" customWidth="1"/>
    <col min="22" max="22" width="12.26953125" style="255" customWidth="1"/>
    <col min="23" max="23" width="12" style="255" customWidth="1"/>
    <col min="24" max="24" width="12.453125" style="255" customWidth="1"/>
    <col min="25" max="25" width="12.26953125" style="255" customWidth="1"/>
    <col min="26" max="26" width="12.08984375" style="255" customWidth="1"/>
    <col min="27" max="27" width="12.1796875" style="255" customWidth="1"/>
    <col min="28" max="28" width="12.453125" style="255" customWidth="1"/>
    <col min="29" max="29" width="14.08984375" style="241" bestFit="1" customWidth="1"/>
    <col min="30" max="30" width="12" style="237" customWidth="1"/>
    <col min="31" max="31" width="0.453125" style="237" hidden="1" customWidth="1"/>
    <col min="32" max="32" width="16.26953125" style="237" hidden="1" customWidth="1" outlineLevel="1"/>
    <col min="33" max="34" width="14.08984375" style="237" hidden="1" customWidth="1" outlineLevel="1"/>
    <col min="35" max="35" width="0.453125" style="237" customWidth="1" collapsed="1"/>
    <col min="36" max="36" width="14.36328125" style="52" bestFit="1" customWidth="1"/>
    <col min="37" max="37" width="16.1796875" style="52" bestFit="1" customWidth="1"/>
    <col min="38" max="38" width="9.08984375" style="52" bestFit="1" customWidth="1"/>
    <col min="39" max="39" width="27.1796875" style="52" bestFit="1" customWidth="1"/>
    <col min="40" max="40" width="13.54296875" style="52" bestFit="1" customWidth="1"/>
    <col min="41" max="41" width="41.08984375" style="52" bestFit="1" customWidth="1"/>
    <col min="42" max="42" width="11.7265625" style="52" bestFit="1" customWidth="1"/>
    <col min="43" max="43" width="49.26953125" style="52" bestFit="1" customWidth="1"/>
    <col min="44" max="44" width="10.453125" style="52" bestFit="1" customWidth="1"/>
    <col min="45" max="45" width="9.1796875" style="52"/>
    <col min="46" max="46" width="28.6328125" style="52" bestFit="1" customWidth="1"/>
    <col min="47" max="16384" width="9.1796875" style="52"/>
  </cols>
  <sheetData>
    <row r="1" spans="1:46">
      <c r="A1" s="52" t="s">
        <v>518</v>
      </c>
      <c r="B1" s="234">
        <v>45169</v>
      </c>
      <c r="G1" s="52"/>
      <c r="K1" s="236"/>
      <c r="N1" s="237"/>
      <c r="O1" s="239"/>
      <c r="P1" s="239"/>
      <c r="Q1" s="240">
        <v>1</v>
      </c>
      <c r="R1" s="240">
        <f>Q1+1</f>
        <v>2</v>
      </c>
      <c r="S1" s="240">
        <f t="shared" ref="S1:AB1" si="0">R1+1</f>
        <v>3</v>
      </c>
      <c r="T1" s="240">
        <f t="shared" si="0"/>
        <v>4</v>
      </c>
      <c r="U1" s="240">
        <f t="shared" si="0"/>
        <v>5</v>
      </c>
      <c r="V1" s="240">
        <f t="shared" si="0"/>
        <v>6</v>
      </c>
      <c r="W1" s="240">
        <f t="shared" si="0"/>
        <v>7</v>
      </c>
      <c r="X1" s="240">
        <f t="shared" si="0"/>
        <v>8</v>
      </c>
      <c r="Y1" s="240">
        <f t="shared" si="0"/>
        <v>9</v>
      </c>
      <c r="Z1" s="240">
        <f t="shared" si="0"/>
        <v>10</v>
      </c>
      <c r="AA1" s="240">
        <f t="shared" si="0"/>
        <v>11</v>
      </c>
      <c r="AB1" s="240">
        <f t="shared" si="0"/>
        <v>12</v>
      </c>
      <c r="AF1" s="240">
        <f>MATCH(B1,Q3:AB3,0)</f>
        <v>5</v>
      </c>
    </row>
    <row r="2" spans="1:46">
      <c r="G2" s="52"/>
      <c r="J2" s="236"/>
      <c r="K2" s="239"/>
      <c r="L2" s="34">
        <f>SUBTOTAL(9,L4:L1048576)</f>
        <v>2147849432.5457325</v>
      </c>
      <c r="M2" s="242">
        <f>SUBTOTAL(9,M4:M4)</f>
        <v>0</v>
      </c>
      <c r="N2" s="34"/>
      <c r="Q2" s="34">
        <f t="shared" ref="Q2:AC2" si="1">SUBTOTAL(9,Q4:Q191)</f>
        <v>134947072.38</v>
      </c>
      <c r="R2" s="34">
        <f t="shared" si="1"/>
        <v>140754770.65000001</v>
      </c>
      <c r="S2" s="34">
        <f t="shared" si="1"/>
        <v>140647873.16</v>
      </c>
      <c r="T2" s="34">
        <f t="shared" si="1"/>
        <v>168948556.12</v>
      </c>
      <c r="U2" s="34">
        <f t="shared" si="1"/>
        <v>152950703.87</v>
      </c>
      <c r="V2" s="243">
        <f t="shared" si="1"/>
        <v>0</v>
      </c>
      <c r="W2" s="243">
        <f t="shared" si="1"/>
        <v>0</v>
      </c>
      <c r="X2" s="243">
        <f t="shared" si="1"/>
        <v>0</v>
      </c>
      <c r="Y2" s="243">
        <f t="shared" si="1"/>
        <v>0</v>
      </c>
      <c r="Z2" s="243">
        <f t="shared" si="1"/>
        <v>0</v>
      </c>
      <c r="AA2" s="243">
        <f t="shared" si="1"/>
        <v>0</v>
      </c>
      <c r="AB2" s="243">
        <f t="shared" si="1"/>
        <v>0</v>
      </c>
      <c r="AC2" s="244">
        <f t="shared" si="1"/>
        <v>738248976.17999995</v>
      </c>
      <c r="AD2" s="34">
        <f>SUBTOTAL(9,AD4:AD1048576)</f>
        <v>671351480.1857326</v>
      </c>
      <c r="AE2" s="34"/>
      <c r="AF2" s="34">
        <f>SUBTOTAL(9,AF4:AF191)</f>
        <v>152950703.87</v>
      </c>
      <c r="AG2" s="34">
        <f>SUBTOTAL(9,AG4:AG191)</f>
        <v>426220550.08879077</v>
      </c>
      <c r="AH2" s="34">
        <f>SUBTOTAL(9,AH4:AH191)</f>
        <v>579171253.95879066</v>
      </c>
      <c r="AI2" s="34"/>
      <c r="AJ2" s="236"/>
    </row>
    <row r="3" spans="1:46" s="250" customFormat="1">
      <c r="A3" s="245" t="s">
        <v>519</v>
      </c>
      <c r="B3" s="245" t="s">
        <v>520</v>
      </c>
      <c r="C3" s="245" t="s">
        <v>521</v>
      </c>
      <c r="D3" s="245" t="s">
        <v>522</v>
      </c>
      <c r="E3" s="245" t="s">
        <v>523</v>
      </c>
      <c r="F3" s="245" t="s">
        <v>524</v>
      </c>
      <c r="G3" s="245" t="s">
        <v>525</v>
      </c>
      <c r="H3" s="245" t="s">
        <v>526</v>
      </c>
      <c r="I3" s="245" t="s">
        <v>527</v>
      </c>
      <c r="J3" s="245" t="s">
        <v>528</v>
      </c>
      <c r="K3" s="245" t="s">
        <v>529</v>
      </c>
      <c r="L3" s="246" t="s">
        <v>530</v>
      </c>
      <c r="M3" s="247" t="s">
        <v>531</v>
      </c>
      <c r="N3" s="245" t="s">
        <v>32</v>
      </c>
      <c r="O3" s="245" t="s">
        <v>532</v>
      </c>
      <c r="P3" s="245" t="s">
        <v>533</v>
      </c>
      <c r="Q3" s="248">
        <v>45046</v>
      </c>
      <c r="R3" s="248">
        <v>45077</v>
      </c>
      <c r="S3" s="248">
        <v>45107</v>
      </c>
      <c r="T3" s="248">
        <v>45138</v>
      </c>
      <c r="U3" s="248">
        <v>45169</v>
      </c>
      <c r="V3" s="248">
        <v>45199</v>
      </c>
      <c r="W3" s="248">
        <v>45230</v>
      </c>
      <c r="X3" s="248">
        <v>45260</v>
      </c>
      <c r="Y3" s="248">
        <v>45291</v>
      </c>
      <c r="Z3" s="248">
        <v>45322</v>
      </c>
      <c r="AA3" s="248">
        <v>45351</v>
      </c>
      <c r="AB3" s="248">
        <v>45382</v>
      </c>
      <c r="AC3" s="249" t="s">
        <v>534</v>
      </c>
      <c r="AD3" s="246" t="s">
        <v>535</v>
      </c>
      <c r="AE3" s="246"/>
      <c r="AF3" s="246" t="s">
        <v>536</v>
      </c>
      <c r="AG3" s="246" t="s">
        <v>537</v>
      </c>
      <c r="AH3" s="246" t="s">
        <v>15</v>
      </c>
      <c r="AI3" s="246"/>
      <c r="AJ3" s="245" t="s">
        <v>23</v>
      </c>
      <c r="AK3" s="245" t="s">
        <v>24</v>
      </c>
      <c r="AL3" s="245" t="s">
        <v>25</v>
      </c>
      <c r="AM3" s="245" t="s">
        <v>26</v>
      </c>
      <c r="AN3" s="245" t="s">
        <v>538</v>
      </c>
      <c r="AO3" s="245" t="s">
        <v>539</v>
      </c>
      <c r="AP3" s="245" t="s">
        <v>540</v>
      </c>
      <c r="AQ3" s="245" t="s">
        <v>0</v>
      </c>
      <c r="AR3" s="250" t="s">
        <v>541</v>
      </c>
      <c r="AT3" s="250" t="s">
        <v>12</v>
      </c>
    </row>
    <row r="4" spans="1:46">
      <c r="A4" s="251">
        <v>1</v>
      </c>
      <c r="B4" s="52" t="s">
        <v>229</v>
      </c>
      <c r="C4" s="52" t="s">
        <v>230</v>
      </c>
      <c r="D4" s="52" t="s">
        <v>115</v>
      </c>
      <c r="E4" s="252" t="s">
        <v>542</v>
      </c>
      <c r="F4" s="252" t="s">
        <v>542</v>
      </c>
      <c r="G4" s="52" t="s">
        <v>543</v>
      </c>
      <c r="H4" s="52" t="s">
        <v>544</v>
      </c>
      <c r="I4" s="52" t="s">
        <v>545</v>
      </c>
      <c r="J4" s="52" t="s">
        <v>546</v>
      </c>
      <c r="K4" s="52" t="s">
        <v>547</v>
      </c>
      <c r="L4" s="34">
        <v>2800000</v>
      </c>
      <c r="M4" s="52"/>
      <c r="N4" s="52" t="s">
        <v>50</v>
      </c>
      <c r="O4" s="52" t="s">
        <v>548</v>
      </c>
      <c r="P4" s="52" t="s">
        <v>549</v>
      </c>
      <c r="Q4" s="34">
        <v>0</v>
      </c>
      <c r="R4" s="34">
        <v>0</v>
      </c>
      <c r="S4" s="34">
        <v>300000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f>SUM(Q4:AB4)</f>
        <v>300000</v>
      </c>
      <c r="AD4" s="34">
        <f t="shared" ref="AD4:AD67" si="2">L4-AC4</f>
        <v>2500000</v>
      </c>
      <c r="AE4" s="34"/>
      <c r="AF4" s="34">
        <v>0</v>
      </c>
      <c r="AG4" s="34">
        <v>300000</v>
      </c>
      <c r="AH4" s="34">
        <f t="shared" ref="AH4:AH67" si="3">SUM(AF4:AG4)</f>
        <v>300000</v>
      </c>
      <c r="AI4" s="34"/>
      <c r="AJ4" s="52">
        <v>3801607000</v>
      </c>
      <c r="AK4" s="52" t="s">
        <v>117</v>
      </c>
      <c r="AL4" s="52">
        <v>621900000</v>
      </c>
      <c r="AM4" s="52" t="s">
        <v>231</v>
      </c>
      <c r="AN4" s="52">
        <v>601050</v>
      </c>
      <c r="AO4" s="52" t="s">
        <v>232</v>
      </c>
      <c r="AP4" s="52" t="s">
        <v>67</v>
      </c>
      <c r="AQ4" s="52" t="s">
        <v>550</v>
      </c>
      <c r="AR4" s="236"/>
      <c r="AT4" s="52" t="s">
        <v>115</v>
      </c>
    </row>
    <row r="5" spans="1:46">
      <c r="A5" s="251">
        <f>A4+1</f>
        <v>2</v>
      </c>
      <c r="B5" s="52" t="s">
        <v>229</v>
      </c>
      <c r="C5" s="52" t="s">
        <v>230</v>
      </c>
      <c r="D5" s="52" t="s">
        <v>115</v>
      </c>
      <c r="E5" s="52" t="s">
        <v>551</v>
      </c>
      <c r="F5" s="52" t="s">
        <v>551</v>
      </c>
      <c r="G5" s="52" t="s">
        <v>552</v>
      </c>
      <c r="H5" s="52" t="s">
        <v>544</v>
      </c>
      <c r="I5" s="52" t="s">
        <v>553</v>
      </c>
      <c r="J5" s="52" t="s">
        <v>554</v>
      </c>
      <c r="K5" s="52" t="s">
        <v>547</v>
      </c>
      <c r="L5" s="34">
        <v>3000000</v>
      </c>
      <c r="M5" s="52"/>
      <c r="N5" s="52" t="s">
        <v>50</v>
      </c>
      <c r="O5" s="52" t="s">
        <v>548</v>
      </c>
      <c r="P5" s="52" t="s">
        <v>549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f t="shared" ref="AC5:AC68" si="4">SUM(Q5:AB5)</f>
        <v>0</v>
      </c>
      <c r="AD5" s="34">
        <f t="shared" si="2"/>
        <v>3000000</v>
      </c>
      <c r="AE5" s="34"/>
      <c r="AF5" s="34">
        <v>0</v>
      </c>
      <c r="AG5" s="34">
        <v>0</v>
      </c>
      <c r="AH5" s="34">
        <f t="shared" si="3"/>
        <v>0</v>
      </c>
      <c r="AI5" s="34"/>
      <c r="AJ5" s="52">
        <v>3801607000</v>
      </c>
      <c r="AK5" s="52" t="s">
        <v>117</v>
      </c>
      <c r="AL5" s="52">
        <v>621900000</v>
      </c>
      <c r="AM5" s="52" t="s">
        <v>231</v>
      </c>
      <c r="AN5" s="52">
        <v>601050</v>
      </c>
      <c r="AO5" s="52" t="s">
        <v>232</v>
      </c>
      <c r="AP5" s="52" t="s">
        <v>67</v>
      </c>
      <c r="AQ5" s="52" t="s">
        <v>550</v>
      </c>
      <c r="AR5" s="236"/>
      <c r="AT5" s="52" t="s">
        <v>115</v>
      </c>
    </row>
    <row r="6" spans="1:46">
      <c r="A6" s="251">
        <f t="shared" ref="A6:A69" si="5">A5+1</f>
        <v>3</v>
      </c>
      <c r="B6" s="52" t="s">
        <v>38</v>
      </c>
      <c r="C6" s="52" t="s">
        <v>39</v>
      </c>
      <c r="D6" s="52" t="s">
        <v>40</v>
      </c>
      <c r="E6" s="52" t="s">
        <v>555</v>
      </c>
      <c r="F6" s="52" t="s">
        <v>555</v>
      </c>
      <c r="G6" s="52" t="s">
        <v>552</v>
      </c>
      <c r="H6" s="52" t="s">
        <v>556</v>
      </c>
      <c r="I6" s="52" t="s">
        <v>557</v>
      </c>
      <c r="J6" s="52" t="s">
        <v>558</v>
      </c>
      <c r="K6" s="52" t="s">
        <v>547</v>
      </c>
      <c r="L6" s="34">
        <v>2000000</v>
      </c>
      <c r="M6" s="34">
        <v>2000000</v>
      </c>
      <c r="N6" s="52" t="s">
        <v>50</v>
      </c>
      <c r="O6" s="52" t="s">
        <v>548</v>
      </c>
      <c r="P6" s="52" t="s">
        <v>559</v>
      </c>
      <c r="Q6" s="34">
        <v>485035</v>
      </c>
      <c r="R6" s="34">
        <v>1514965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f t="shared" si="4"/>
        <v>2000000</v>
      </c>
      <c r="AD6" s="34">
        <f t="shared" si="2"/>
        <v>0</v>
      </c>
      <c r="AE6" s="34"/>
      <c r="AF6" s="34">
        <v>0</v>
      </c>
      <c r="AG6" s="34">
        <v>239057.63</v>
      </c>
      <c r="AH6" s="34">
        <f t="shared" si="3"/>
        <v>239057.63</v>
      </c>
      <c r="AI6" s="34"/>
      <c r="AJ6" s="52">
        <v>3801100600</v>
      </c>
      <c r="AK6" s="52" t="s">
        <v>46</v>
      </c>
      <c r="AL6" s="52">
        <v>621300000</v>
      </c>
      <c r="AM6" s="52" t="s">
        <v>47</v>
      </c>
      <c r="AN6" s="52">
        <v>601020</v>
      </c>
      <c r="AO6" s="52" t="s">
        <v>48</v>
      </c>
      <c r="AP6" s="52" t="s">
        <v>49</v>
      </c>
      <c r="AR6" s="236"/>
      <c r="AT6" s="52" t="s">
        <v>44</v>
      </c>
    </row>
    <row r="7" spans="1:46">
      <c r="A7" s="251">
        <f t="shared" si="5"/>
        <v>4</v>
      </c>
      <c r="B7" s="52" t="s">
        <v>71</v>
      </c>
      <c r="C7" s="52" t="s">
        <v>72</v>
      </c>
      <c r="D7" s="52" t="s">
        <v>40</v>
      </c>
      <c r="E7" s="52" t="s">
        <v>560</v>
      </c>
      <c r="F7" s="52" t="s">
        <v>560</v>
      </c>
      <c r="G7" s="52" t="s">
        <v>552</v>
      </c>
      <c r="H7" s="52" t="s">
        <v>561</v>
      </c>
      <c r="I7" s="52" t="s">
        <v>562</v>
      </c>
      <c r="J7" s="52" t="s">
        <v>563</v>
      </c>
      <c r="K7" s="52" t="s">
        <v>547</v>
      </c>
      <c r="L7" s="34">
        <f>15000000*0</f>
        <v>0</v>
      </c>
      <c r="M7" s="34"/>
      <c r="N7" s="52" t="s">
        <v>561</v>
      </c>
      <c r="O7" s="52" t="s">
        <v>561</v>
      </c>
      <c r="P7" s="52" t="s">
        <v>559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f t="shared" si="4"/>
        <v>0</v>
      </c>
      <c r="AD7" s="34">
        <f t="shared" si="2"/>
        <v>0</v>
      </c>
      <c r="AE7" s="34"/>
      <c r="AF7" s="34">
        <v>0</v>
      </c>
      <c r="AG7" s="34">
        <v>0</v>
      </c>
      <c r="AH7" s="34">
        <f t="shared" si="3"/>
        <v>0</v>
      </c>
      <c r="AI7" s="34"/>
      <c r="AJ7" s="52">
        <v>3801100600</v>
      </c>
      <c r="AK7" s="52" t="s">
        <v>46</v>
      </c>
      <c r="AL7" s="52">
        <v>625900000</v>
      </c>
      <c r="AM7" s="52" t="s">
        <v>74</v>
      </c>
      <c r="AN7" s="52">
        <v>603040</v>
      </c>
      <c r="AO7" s="52" t="s">
        <v>75</v>
      </c>
      <c r="AP7" s="52" t="s">
        <v>67</v>
      </c>
      <c r="AQ7" s="52" t="s">
        <v>564</v>
      </c>
      <c r="AR7" s="236"/>
      <c r="AT7" s="52" t="s">
        <v>73</v>
      </c>
    </row>
    <row r="8" spans="1:46">
      <c r="A8" s="251">
        <f t="shared" si="5"/>
        <v>5</v>
      </c>
      <c r="B8" s="52" t="s">
        <v>279</v>
      </c>
      <c r="C8" s="52" t="s">
        <v>280</v>
      </c>
      <c r="D8" s="52" t="s">
        <v>40</v>
      </c>
      <c r="E8" s="52" t="s">
        <v>565</v>
      </c>
      <c r="F8" s="52" t="s">
        <v>565</v>
      </c>
      <c r="G8" s="52" t="s">
        <v>552</v>
      </c>
      <c r="H8" s="52" t="s">
        <v>566</v>
      </c>
      <c r="I8" s="52" t="s">
        <v>567</v>
      </c>
      <c r="J8" s="52" t="s">
        <v>568</v>
      </c>
      <c r="K8" s="52" t="s">
        <v>547</v>
      </c>
      <c r="L8" s="34">
        <v>36000000</v>
      </c>
      <c r="M8" s="34"/>
      <c r="N8" s="52" t="s">
        <v>50</v>
      </c>
      <c r="O8" s="52" t="s">
        <v>548</v>
      </c>
      <c r="P8" s="52" t="s">
        <v>559</v>
      </c>
      <c r="Q8" s="34">
        <v>20000000</v>
      </c>
      <c r="R8" s="34">
        <v>16000000</v>
      </c>
      <c r="S8" s="34">
        <v>0</v>
      </c>
      <c r="T8" s="34">
        <v>-1.3969838619232178E-9</v>
      </c>
      <c r="U8" s="34">
        <v>1.7462298274040222E-10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f t="shared" si="4"/>
        <v>36000000</v>
      </c>
      <c r="AD8" s="34">
        <f t="shared" si="2"/>
        <v>0</v>
      </c>
      <c r="AE8" s="34"/>
      <c r="AF8" s="34">
        <v>1.7462298274040222E-10</v>
      </c>
      <c r="AG8" s="34">
        <v>363222.02999999939</v>
      </c>
      <c r="AH8" s="34">
        <f t="shared" si="3"/>
        <v>363222.02999999956</v>
      </c>
      <c r="AI8" s="34"/>
      <c r="AJ8" s="52">
        <v>3801100600</v>
      </c>
      <c r="AK8" s="52" t="s">
        <v>46</v>
      </c>
      <c r="AL8" s="52">
        <v>621130000</v>
      </c>
      <c r="AM8" s="52" t="s">
        <v>282</v>
      </c>
      <c r="AN8" s="52">
        <v>601010</v>
      </c>
      <c r="AO8" s="52" t="s">
        <v>59</v>
      </c>
      <c r="AP8" s="52" t="s">
        <v>49</v>
      </c>
      <c r="AR8" s="236"/>
      <c r="AT8" s="52" t="s">
        <v>55</v>
      </c>
    </row>
    <row r="9" spans="1:46">
      <c r="A9" s="251">
        <f t="shared" si="5"/>
        <v>6</v>
      </c>
      <c r="B9" s="52" t="s">
        <v>139</v>
      </c>
      <c r="C9" s="52" t="s">
        <v>140</v>
      </c>
      <c r="D9" s="52" t="s">
        <v>141</v>
      </c>
      <c r="E9" s="52" t="s">
        <v>569</v>
      </c>
      <c r="F9" s="52" t="s">
        <v>569</v>
      </c>
      <c r="G9" s="52" t="s">
        <v>543</v>
      </c>
      <c r="H9" s="52" t="s">
        <v>570</v>
      </c>
      <c r="I9" s="52" t="s">
        <v>571</v>
      </c>
      <c r="J9" s="52" t="s">
        <v>572</v>
      </c>
      <c r="K9" s="52" t="s">
        <v>547</v>
      </c>
      <c r="L9" s="34">
        <v>567600</v>
      </c>
      <c r="M9" s="253">
        <v>567600</v>
      </c>
      <c r="N9" s="236" t="s">
        <v>63</v>
      </c>
      <c r="O9" s="236" t="s">
        <v>451</v>
      </c>
      <c r="P9" s="52" t="s">
        <v>549</v>
      </c>
      <c r="Q9" s="34">
        <v>47300</v>
      </c>
      <c r="R9" s="34">
        <v>47300</v>
      </c>
      <c r="S9" s="34">
        <v>47300</v>
      </c>
      <c r="T9" s="34">
        <v>47300</v>
      </c>
      <c r="U9" s="34">
        <v>47300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f t="shared" si="4"/>
        <v>236500</v>
      </c>
      <c r="AD9" s="34">
        <f t="shared" si="2"/>
        <v>331100</v>
      </c>
      <c r="AE9" s="34"/>
      <c r="AF9" s="34">
        <v>47300</v>
      </c>
      <c r="AG9" s="34">
        <v>141900</v>
      </c>
      <c r="AH9" s="34">
        <f t="shared" si="3"/>
        <v>189200</v>
      </c>
      <c r="AI9" s="34"/>
      <c r="AJ9" s="52">
        <v>3801609000</v>
      </c>
      <c r="AK9" s="52" t="s">
        <v>84</v>
      </c>
      <c r="AL9" s="52">
        <v>623900170</v>
      </c>
      <c r="AM9" s="52" t="s">
        <v>92</v>
      </c>
      <c r="AN9" s="52">
        <v>603050</v>
      </c>
      <c r="AO9" s="52" t="s">
        <v>93</v>
      </c>
      <c r="AP9" s="52" t="s">
        <v>87</v>
      </c>
      <c r="AR9" s="236"/>
      <c r="AT9" s="52" t="s">
        <v>142</v>
      </c>
    </row>
    <row r="10" spans="1:46">
      <c r="A10" s="251">
        <f t="shared" si="5"/>
        <v>7</v>
      </c>
      <c r="B10" s="52" t="s">
        <v>144</v>
      </c>
      <c r="C10" s="52" t="s">
        <v>145</v>
      </c>
      <c r="D10" s="52" t="s">
        <v>141</v>
      </c>
      <c r="E10" s="52" t="s">
        <v>573</v>
      </c>
      <c r="F10" s="52" t="s">
        <v>573</v>
      </c>
      <c r="G10" s="52" t="s">
        <v>552</v>
      </c>
      <c r="H10" s="52" t="s">
        <v>574</v>
      </c>
      <c r="I10" s="52" t="s">
        <v>575</v>
      </c>
      <c r="J10" s="52" t="s">
        <v>576</v>
      </c>
      <c r="K10" s="52" t="s">
        <v>577</v>
      </c>
      <c r="L10" s="34">
        <f>227000/1.57</f>
        <v>144585.98726114648</v>
      </c>
      <c r="M10" s="253"/>
      <c r="N10" s="236" t="s">
        <v>63</v>
      </c>
      <c r="O10" s="52" t="s">
        <v>548</v>
      </c>
      <c r="P10" s="52" t="s">
        <v>559</v>
      </c>
      <c r="Q10" s="34">
        <v>0</v>
      </c>
      <c r="R10" s="34">
        <v>144585.99</v>
      </c>
      <c r="S10" s="34">
        <v>1.2732925824820995E-11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f t="shared" si="4"/>
        <v>144585.99</v>
      </c>
      <c r="AD10" s="34">
        <f t="shared" si="2"/>
        <v>-2.7388535090722144E-3</v>
      </c>
      <c r="AE10" s="34"/>
      <c r="AF10" s="34">
        <v>0</v>
      </c>
      <c r="AG10" s="34">
        <v>14764.687261145984</v>
      </c>
      <c r="AH10" s="34">
        <f t="shared" si="3"/>
        <v>14764.687261145984</v>
      </c>
      <c r="AI10" s="34"/>
      <c r="AJ10" s="52">
        <v>3801609000</v>
      </c>
      <c r="AK10" s="52" t="s">
        <v>84</v>
      </c>
      <c r="AL10" s="52">
        <v>623900170</v>
      </c>
      <c r="AM10" s="52" t="s">
        <v>92</v>
      </c>
      <c r="AN10" s="52">
        <v>603050</v>
      </c>
      <c r="AO10" s="52" t="s">
        <v>93</v>
      </c>
      <c r="AP10" s="52" t="s">
        <v>87</v>
      </c>
      <c r="AR10" s="236"/>
      <c r="AT10" s="52" t="s">
        <v>142</v>
      </c>
    </row>
    <row r="11" spans="1:46">
      <c r="A11" s="251">
        <f t="shared" si="5"/>
        <v>8</v>
      </c>
      <c r="B11" s="52" t="s">
        <v>139</v>
      </c>
      <c r="C11" s="52" t="s">
        <v>140</v>
      </c>
      <c r="D11" s="52" t="s">
        <v>141</v>
      </c>
      <c r="E11" s="52" t="s">
        <v>578</v>
      </c>
      <c r="F11" s="52" t="s">
        <v>578</v>
      </c>
      <c r="G11" s="52" t="s">
        <v>552</v>
      </c>
      <c r="H11" s="52" t="s">
        <v>570</v>
      </c>
      <c r="I11" s="52" t="s">
        <v>579</v>
      </c>
      <c r="J11" s="52" t="s">
        <v>580</v>
      </c>
      <c r="K11" s="52" t="s">
        <v>547</v>
      </c>
      <c r="L11" s="34">
        <v>72000</v>
      </c>
      <c r="M11" s="253"/>
      <c r="N11" s="236" t="s">
        <v>63</v>
      </c>
      <c r="O11" s="236" t="s">
        <v>451</v>
      </c>
      <c r="P11" s="52" t="s">
        <v>549</v>
      </c>
      <c r="Q11" s="34">
        <v>2000</v>
      </c>
      <c r="R11" s="34">
        <v>5000</v>
      </c>
      <c r="S11" s="34">
        <v>4000</v>
      </c>
      <c r="T11" s="34">
        <v>5000</v>
      </c>
      <c r="U11" s="34">
        <v>4000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f t="shared" si="4"/>
        <v>20000</v>
      </c>
      <c r="AD11" s="34">
        <f t="shared" si="2"/>
        <v>52000</v>
      </c>
      <c r="AE11" s="34"/>
      <c r="AF11" s="34">
        <v>4000</v>
      </c>
      <c r="AG11" s="34">
        <v>14612.85</v>
      </c>
      <c r="AH11" s="34">
        <f t="shared" si="3"/>
        <v>18612.849999999999</v>
      </c>
      <c r="AI11" s="34"/>
      <c r="AJ11" s="52">
        <v>3801609000</v>
      </c>
      <c r="AK11" s="52" t="s">
        <v>84</v>
      </c>
      <c r="AL11" s="52">
        <v>623900170</v>
      </c>
      <c r="AM11" s="52" t="s">
        <v>92</v>
      </c>
      <c r="AN11" s="52">
        <v>603050</v>
      </c>
      <c r="AO11" s="52" t="s">
        <v>93</v>
      </c>
      <c r="AP11" s="52" t="s">
        <v>87</v>
      </c>
      <c r="AR11" s="236"/>
      <c r="AT11" s="52" t="s">
        <v>142</v>
      </c>
    </row>
    <row r="12" spans="1:46">
      <c r="A12" s="251">
        <f t="shared" si="5"/>
        <v>9</v>
      </c>
      <c r="B12" s="52" t="s">
        <v>271</v>
      </c>
      <c r="C12" s="52" t="s">
        <v>272</v>
      </c>
      <c r="D12" s="52" t="s">
        <v>141</v>
      </c>
      <c r="E12" s="52" t="s">
        <v>581</v>
      </c>
      <c r="F12" s="52" t="s">
        <v>582</v>
      </c>
      <c r="G12" s="52" t="s">
        <v>552</v>
      </c>
      <c r="H12" s="52" t="s">
        <v>583</v>
      </c>
      <c r="I12" s="52" t="s">
        <v>584</v>
      </c>
      <c r="J12" s="52" t="s">
        <v>272</v>
      </c>
      <c r="K12" s="52" t="s">
        <v>547</v>
      </c>
      <c r="L12" s="34">
        <v>2100000</v>
      </c>
      <c r="M12" s="253">
        <v>2100000</v>
      </c>
      <c r="N12" s="236" t="s">
        <v>63</v>
      </c>
      <c r="O12" s="52" t="s">
        <v>451</v>
      </c>
      <c r="P12" s="52" t="s">
        <v>549</v>
      </c>
      <c r="Q12" s="34">
        <v>0</v>
      </c>
      <c r="R12" s="34">
        <v>0</v>
      </c>
      <c r="S12" s="34">
        <v>128000</v>
      </c>
      <c r="T12" s="34">
        <v>100000</v>
      </c>
      <c r="U12" s="34">
        <v>92000.000000000029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f t="shared" si="4"/>
        <v>320000</v>
      </c>
      <c r="AD12" s="34">
        <f t="shared" si="2"/>
        <v>1780000</v>
      </c>
      <c r="AE12" s="34"/>
      <c r="AF12" s="34">
        <v>92000.000000000029</v>
      </c>
      <c r="AG12" s="34">
        <v>319135.58999999997</v>
      </c>
      <c r="AH12" s="34">
        <f t="shared" si="3"/>
        <v>411135.58999999997</v>
      </c>
      <c r="AI12" s="34"/>
      <c r="AJ12" s="52">
        <v>3801609000</v>
      </c>
      <c r="AK12" s="52" t="s">
        <v>84</v>
      </c>
      <c r="AL12" s="52">
        <v>623900170</v>
      </c>
      <c r="AM12" s="52" t="s">
        <v>92</v>
      </c>
      <c r="AN12" s="52">
        <v>603050</v>
      </c>
      <c r="AO12" s="52" t="s">
        <v>93</v>
      </c>
      <c r="AP12" s="52" t="s">
        <v>67</v>
      </c>
      <c r="AR12" s="236"/>
      <c r="AT12" s="52" t="s">
        <v>142</v>
      </c>
    </row>
    <row r="13" spans="1:46">
      <c r="A13" s="251">
        <f t="shared" si="5"/>
        <v>10</v>
      </c>
      <c r="B13" s="52" t="s">
        <v>267</v>
      </c>
      <c r="C13" s="52" t="s">
        <v>268</v>
      </c>
      <c r="D13" s="52" t="s">
        <v>141</v>
      </c>
      <c r="E13" s="52" t="s">
        <v>581</v>
      </c>
      <c r="F13" s="52" t="s">
        <v>585</v>
      </c>
      <c r="G13" s="52" t="s">
        <v>552</v>
      </c>
      <c r="H13" s="52" t="s">
        <v>583</v>
      </c>
      <c r="I13" s="52" t="s">
        <v>584</v>
      </c>
      <c r="J13" s="52" t="s">
        <v>586</v>
      </c>
      <c r="K13" s="52" t="s">
        <v>547</v>
      </c>
      <c r="L13" s="34">
        <f>11150000-2100000</f>
        <v>9050000</v>
      </c>
      <c r="M13" s="253">
        <f>8046500-M12</f>
        <v>5946500</v>
      </c>
      <c r="N13" s="236" t="s">
        <v>63</v>
      </c>
      <c r="O13" s="236" t="s">
        <v>451</v>
      </c>
      <c r="P13" s="52" t="s">
        <v>549</v>
      </c>
      <c r="Q13" s="34">
        <v>0</v>
      </c>
      <c r="R13" s="34">
        <v>263000</v>
      </c>
      <c r="S13" s="34">
        <v>299999.5</v>
      </c>
      <c r="T13" s="34">
        <v>326000</v>
      </c>
      <c r="U13" s="34">
        <v>420000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f t="shared" si="4"/>
        <v>1308999.5</v>
      </c>
      <c r="AD13" s="34">
        <f t="shared" si="2"/>
        <v>7741000.5</v>
      </c>
      <c r="AE13" s="34"/>
      <c r="AF13" s="34">
        <v>420000</v>
      </c>
      <c r="AG13" s="34">
        <v>1104807</v>
      </c>
      <c r="AH13" s="34">
        <f t="shared" si="3"/>
        <v>1524807</v>
      </c>
      <c r="AI13" s="34"/>
      <c r="AJ13" s="52">
        <v>3801609000</v>
      </c>
      <c r="AK13" s="52" t="s">
        <v>84</v>
      </c>
      <c r="AL13" s="52">
        <v>623900170</v>
      </c>
      <c r="AM13" s="52" t="s">
        <v>92</v>
      </c>
      <c r="AN13" s="52">
        <v>603050</v>
      </c>
      <c r="AO13" s="52" t="s">
        <v>93</v>
      </c>
      <c r="AP13" s="52" t="s">
        <v>67</v>
      </c>
      <c r="AR13" s="236"/>
      <c r="AT13" s="52" t="s">
        <v>142</v>
      </c>
    </row>
    <row r="14" spans="1:46">
      <c r="A14" s="251">
        <f t="shared" si="5"/>
        <v>11</v>
      </c>
      <c r="B14" s="52" t="s">
        <v>218</v>
      </c>
      <c r="C14" s="52" t="s">
        <v>219</v>
      </c>
      <c r="D14" s="52" t="s">
        <v>62</v>
      </c>
      <c r="E14" s="52" t="s">
        <v>587</v>
      </c>
      <c r="F14" s="52" t="s">
        <v>587</v>
      </c>
      <c r="G14" s="52" t="s">
        <v>552</v>
      </c>
      <c r="H14" s="52" t="s">
        <v>570</v>
      </c>
      <c r="I14" s="52" t="s">
        <v>588</v>
      </c>
      <c r="J14" s="52" t="s">
        <v>589</v>
      </c>
      <c r="K14" s="52" t="s">
        <v>547</v>
      </c>
      <c r="L14" s="34">
        <v>900000</v>
      </c>
      <c r="M14" s="253">
        <v>720000</v>
      </c>
      <c r="N14" s="236" t="s">
        <v>63</v>
      </c>
      <c r="O14" s="236" t="s">
        <v>451</v>
      </c>
      <c r="P14" s="236" t="s">
        <v>549</v>
      </c>
      <c r="Q14" s="34">
        <v>75000</v>
      </c>
      <c r="R14" s="34">
        <v>75000</v>
      </c>
      <c r="S14" s="34">
        <v>75000</v>
      </c>
      <c r="T14" s="34">
        <v>75000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f t="shared" si="4"/>
        <v>300000</v>
      </c>
      <c r="AD14" s="34">
        <f t="shared" si="2"/>
        <v>600000</v>
      </c>
      <c r="AE14" s="34"/>
      <c r="AF14" s="34">
        <v>0</v>
      </c>
      <c r="AG14" s="34">
        <v>240000</v>
      </c>
      <c r="AH14" s="34">
        <f t="shared" si="3"/>
        <v>240000</v>
      </c>
      <c r="AI14" s="34"/>
      <c r="AJ14" s="52">
        <v>3801100600</v>
      </c>
      <c r="AK14" s="52" t="s">
        <v>46</v>
      </c>
      <c r="AL14" s="52">
        <v>621150000</v>
      </c>
      <c r="AM14" s="52" t="s">
        <v>58</v>
      </c>
      <c r="AN14" s="52">
        <v>601010</v>
      </c>
      <c r="AO14" s="52" t="s">
        <v>59</v>
      </c>
      <c r="AP14" s="52" t="s">
        <v>67</v>
      </c>
      <c r="AQ14" s="52" t="s">
        <v>590</v>
      </c>
      <c r="AR14" s="236"/>
      <c r="AT14" s="52" t="s">
        <v>99</v>
      </c>
    </row>
    <row r="15" spans="1:46">
      <c r="A15" s="251">
        <f t="shared" si="5"/>
        <v>12</v>
      </c>
      <c r="B15" s="52" t="s">
        <v>101</v>
      </c>
      <c r="C15" s="52" t="s">
        <v>102</v>
      </c>
      <c r="D15" s="52" t="s">
        <v>62</v>
      </c>
      <c r="E15" s="52" t="s">
        <v>591</v>
      </c>
      <c r="F15" s="52" t="s">
        <v>591</v>
      </c>
      <c r="G15" s="52" t="s">
        <v>552</v>
      </c>
      <c r="H15" s="52" t="s">
        <v>570</v>
      </c>
      <c r="I15" s="52" t="s">
        <v>592</v>
      </c>
      <c r="J15" s="52" t="s">
        <v>593</v>
      </c>
      <c r="K15" s="52" t="s">
        <v>547</v>
      </c>
      <c r="L15" s="34">
        <v>1680000</v>
      </c>
      <c r="M15" s="253">
        <f>600000</f>
        <v>600000</v>
      </c>
      <c r="N15" s="236" t="s">
        <v>63</v>
      </c>
      <c r="O15" s="236" t="s">
        <v>451</v>
      </c>
      <c r="P15" s="236" t="s">
        <v>549</v>
      </c>
      <c r="Q15" s="34">
        <v>140000</v>
      </c>
      <c r="R15" s="34">
        <v>50000</v>
      </c>
      <c r="S15" s="34">
        <v>50000</v>
      </c>
      <c r="T15" s="34">
        <v>50000</v>
      </c>
      <c r="U15" s="34">
        <v>-40000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f t="shared" si="4"/>
        <v>250000</v>
      </c>
      <c r="AD15" s="34">
        <f t="shared" si="2"/>
        <v>1430000</v>
      </c>
      <c r="AE15" s="34"/>
      <c r="AF15" s="34">
        <v>-40000</v>
      </c>
      <c r="AG15" s="34">
        <v>50000</v>
      </c>
      <c r="AH15" s="34">
        <f t="shared" si="3"/>
        <v>10000</v>
      </c>
      <c r="AI15" s="34"/>
      <c r="AJ15" s="52">
        <v>3801100600</v>
      </c>
      <c r="AK15" s="52" t="s">
        <v>46</v>
      </c>
      <c r="AL15" s="52">
        <v>621150000</v>
      </c>
      <c r="AM15" s="52" t="s">
        <v>58</v>
      </c>
      <c r="AN15" s="52">
        <v>601010</v>
      </c>
      <c r="AO15" s="52" t="s">
        <v>59</v>
      </c>
      <c r="AP15" s="52" t="s">
        <v>67</v>
      </c>
      <c r="AQ15" s="52" t="s">
        <v>594</v>
      </c>
      <c r="AR15" s="52" t="s">
        <v>595</v>
      </c>
      <c r="AT15" s="52" t="s">
        <v>103</v>
      </c>
    </row>
    <row r="16" spans="1:46">
      <c r="A16" s="251">
        <f t="shared" si="5"/>
        <v>13</v>
      </c>
      <c r="B16" s="52" t="s">
        <v>60</v>
      </c>
      <c r="C16" s="52" t="s">
        <v>61</v>
      </c>
      <c r="D16" s="52" t="s">
        <v>62</v>
      </c>
      <c r="E16" s="52" t="s">
        <v>596</v>
      </c>
      <c r="F16" s="52" t="s">
        <v>596</v>
      </c>
      <c r="G16" s="52" t="s">
        <v>552</v>
      </c>
      <c r="H16" s="52" t="s">
        <v>597</v>
      </c>
      <c r="I16" s="52" t="s">
        <v>598</v>
      </c>
      <c r="J16" s="52" t="s">
        <v>599</v>
      </c>
      <c r="K16" s="52" t="s">
        <v>547</v>
      </c>
      <c r="L16" s="34">
        <v>1100000</v>
      </c>
      <c r="M16" s="253">
        <v>1050000</v>
      </c>
      <c r="N16" s="236" t="s">
        <v>50</v>
      </c>
      <c r="O16" s="236" t="s">
        <v>600</v>
      </c>
      <c r="P16" s="236" t="s">
        <v>549</v>
      </c>
      <c r="Q16" s="34">
        <v>91666.67</v>
      </c>
      <c r="R16" s="34">
        <v>-91666.67</v>
      </c>
      <c r="S16" s="34">
        <v>0</v>
      </c>
      <c r="T16" s="34">
        <v>512500</v>
      </c>
      <c r="U16" s="34">
        <v>10000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f t="shared" si="4"/>
        <v>522500</v>
      </c>
      <c r="AD16" s="34">
        <f t="shared" si="2"/>
        <v>577500</v>
      </c>
      <c r="AE16" s="34"/>
      <c r="AF16" s="34">
        <v>10000</v>
      </c>
      <c r="AG16" s="34">
        <v>502500</v>
      </c>
      <c r="AH16" s="34">
        <f t="shared" si="3"/>
        <v>512500</v>
      </c>
      <c r="AI16" s="34"/>
      <c r="AJ16" s="52">
        <v>3801100600</v>
      </c>
      <c r="AK16" s="52" t="s">
        <v>46</v>
      </c>
      <c r="AL16" s="52">
        <v>621150000</v>
      </c>
      <c r="AM16" s="52" t="s">
        <v>58</v>
      </c>
      <c r="AN16" s="52">
        <v>601010</v>
      </c>
      <c r="AO16" s="52" t="s">
        <v>59</v>
      </c>
      <c r="AP16" s="52" t="s">
        <v>67</v>
      </c>
      <c r="AQ16" s="52" t="s">
        <v>601</v>
      </c>
      <c r="AR16" s="236"/>
      <c r="AT16" s="52" t="s">
        <v>64</v>
      </c>
    </row>
    <row r="17" spans="1:48">
      <c r="A17" s="251">
        <f t="shared" si="5"/>
        <v>14</v>
      </c>
      <c r="B17" s="52" t="s">
        <v>94</v>
      </c>
      <c r="C17" s="52" t="s">
        <v>95</v>
      </c>
      <c r="D17" s="52" t="s">
        <v>62</v>
      </c>
      <c r="E17" s="52" t="s">
        <v>602</v>
      </c>
      <c r="F17" s="52" t="s">
        <v>602</v>
      </c>
      <c r="G17" s="52" t="s">
        <v>552</v>
      </c>
      <c r="H17" s="52" t="s">
        <v>603</v>
      </c>
      <c r="I17" s="52" t="s">
        <v>604</v>
      </c>
      <c r="J17" s="52" t="s">
        <v>605</v>
      </c>
      <c r="K17" s="52" t="s">
        <v>547</v>
      </c>
      <c r="L17" s="34">
        <v>1300000</v>
      </c>
      <c r="M17" s="253">
        <v>1091740</v>
      </c>
      <c r="N17" s="52" t="s">
        <v>63</v>
      </c>
      <c r="O17" s="236" t="s">
        <v>451</v>
      </c>
      <c r="P17" s="236" t="s">
        <v>549</v>
      </c>
      <c r="Q17" s="34">
        <v>108333.33</v>
      </c>
      <c r="R17" s="34">
        <v>108332.99999999999</v>
      </c>
      <c r="S17" s="34">
        <v>273421.91000000003</v>
      </c>
      <c r="T17" s="34">
        <v>177800</v>
      </c>
      <c r="U17" s="34">
        <v>200000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f t="shared" si="4"/>
        <v>867888.24</v>
      </c>
      <c r="AD17" s="34">
        <f t="shared" si="2"/>
        <v>432111.76</v>
      </c>
      <c r="AE17" s="34"/>
      <c r="AF17" s="34">
        <v>200000</v>
      </c>
      <c r="AG17" s="34">
        <v>867888.24476190435</v>
      </c>
      <c r="AH17" s="34">
        <f t="shared" si="3"/>
        <v>1067888.2447619042</v>
      </c>
      <c r="AI17" s="34"/>
      <c r="AJ17" s="52">
        <v>3801100600</v>
      </c>
      <c r="AK17" s="52" t="s">
        <v>46</v>
      </c>
      <c r="AL17" s="52">
        <v>621150000</v>
      </c>
      <c r="AM17" s="52" t="s">
        <v>58</v>
      </c>
      <c r="AN17" s="52">
        <v>601010</v>
      </c>
      <c r="AO17" s="52" t="s">
        <v>59</v>
      </c>
      <c r="AP17" s="52" t="s">
        <v>67</v>
      </c>
      <c r="AR17" s="52" t="s">
        <v>606</v>
      </c>
      <c r="AT17" s="52" t="s">
        <v>96</v>
      </c>
      <c r="AV17" s="52" t="s">
        <v>607</v>
      </c>
    </row>
    <row r="18" spans="1:48">
      <c r="A18" s="251">
        <f t="shared" si="5"/>
        <v>15</v>
      </c>
      <c r="B18" s="52" t="s">
        <v>53</v>
      </c>
      <c r="C18" s="52" t="s">
        <v>54</v>
      </c>
      <c r="D18" s="52" t="s">
        <v>40</v>
      </c>
      <c r="E18" s="52" t="s">
        <v>608</v>
      </c>
      <c r="F18" s="52" t="s">
        <v>608</v>
      </c>
      <c r="G18" s="52" t="s">
        <v>552</v>
      </c>
      <c r="H18" s="52" t="s">
        <v>609</v>
      </c>
      <c r="I18" s="52" t="s">
        <v>610</v>
      </c>
      <c r="J18" s="52" t="s">
        <v>611</v>
      </c>
      <c r="K18" s="52" t="s">
        <v>547</v>
      </c>
      <c r="L18" s="34">
        <v>5000000</v>
      </c>
      <c r="M18" s="34">
        <v>5000000</v>
      </c>
      <c r="N18" s="52" t="s">
        <v>50</v>
      </c>
      <c r="O18" s="52" t="s">
        <v>548</v>
      </c>
      <c r="P18" s="52" t="s">
        <v>559</v>
      </c>
      <c r="Q18" s="34">
        <v>5000000</v>
      </c>
      <c r="R18" s="34">
        <v>0</v>
      </c>
      <c r="S18" s="34">
        <v>0</v>
      </c>
      <c r="T18" s="34">
        <v>-1.4551915228366852E-10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f t="shared" si="4"/>
        <v>5000000</v>
      </c>
      <c r="AD18" s="34">
        <f t="shared" si="2"/>
        <v>0</v>
      </c>
      <c r="AE18" s="34"/>
      <c r="AF18" s="34">
        <v>0</v>
      </c>
      <c r="AG18" s="34">
        <v>83633.90000000014</v>
      </c>
      <c r="AH18" s="34">
        <f t="shared" si="3"/>
        <v>83633.90000000014</v>
      </c>
      <c r="AI18" s="34"/>
      <c r="AJ18" s="52">
        <v>3801100600</v>
      </c>
      <c r="AK18" s="52" t="s">
        <v>46</v>
      </c>
      <c r="AL18" s="52">
        <v>621150000</v>
      </c>
      <c r="AM18" s="52" t="s">
        <v>58</v>
      </c>
      <c r="AN18" s="52">
        <v>601010</v>
      </c>
      <c r="AO18" s="52" t="s">
        <v>59</v>
      </c>
      <c r="AP18" s="52" t="s">
        <v>49</v>
      </c>
      <c r="AR18" s="236"/>
      <c r="AT18" s="52" t="s">
        <v>55</v>
      </c>
    </row>
    <row r="19" spans="1:48">
      <c r="A19" s="251">
        <f t="shared" si="5"/>
        <v>16</v>
      </c>
      <c r="B19" s="52" t="s">
        <v>165</v>
      </c>
      <c r="C19" s="52" t="s">
        <v>166</v>
      </c>
      <c r="D19" s="52" t="s">
        <v>40</v>
      </c>
      <c r="E19" s="52" t="s">
        <v>612</v>
      </c>
      <c r="F19" s="52" t="s">
        <v>612</v>
      </c>
      <c r="G19" s="52" t="s">
        <v>552</v>
      </c>
      <c r="H19" s="52" t="s">
        <v>613</v>
      </c>
      <c r="I19" s="52" t="s">
        <v>614</v>
      </c>
      <c r="J19" s="52" t="s">
        <v>615</v>
      </c>
      <c r="K19" s="52" t="s">
        <v>547</v>
      </c>
      <c r="L19" s="34">
        <v>850000</v>
      </c>
      <c r="M19" s="34"/>
      <c r="N19" s="236" t="s">
        <v>63</v>
      </c>
      <c r="O19" s="239" t="s">
        <v>451</v>
      </c>
      <c r="P19" s="52" t="s">
        <v>559</v>
      </c>
      <c r="Q19" s="34">
        <v>283333.33</v>
      </c>
      <c r="R19" s="34">
        <v>399999.99999999994</v>
      </c>
      <c r="S19" s="34">
        <v>166666.5</v>
      </c>
      <c r="T19" s="34">
        <v>824000</v>
      </c>
      <c r="U19" s="34">
        <v>-849999.83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f t="shared" si="4"/>
        <v>824000.00000000012</v>
      </c>
      <c r="AD19" s="34">
        <f t="shared" si="2"/>
        <v>25999.999999999884</v>
      </c>
      <c r="AE19" s="34"/>
      <c r="AF19" s="34">
        <v>-849999.83</v>
      </c>
      <c r="AG19" s="34">
        <v>0</v>
      </c>
      <c r="AH19" s="34">
        <f t="shared" si="3"/>
        <v>-849999.83</v>
      </c>
      <c r="AI19" s="34"/>
      <c r="AJ19" s="52">
        <v>3801100600</v>
      </c>
      <c r="AK19" s="52" t="s">
        <v>46</v>
      </c>
      <c r="AL19" s="52">
        <v>621500000</v>
      </c>
      <c r="AM19" s="52" t="s">
        <v>109</v>
      </c>
      <c r="AN19" s="52">
        <v>601030</v>
      </c>
      <c r="AO19" s="52" t="s">
        <v>110</v>
      </c>
      <c r="AP19" s="52" t="s">
        <v>67</v>
      </c>
      <c r="AR19" s="236"/>
      <c r="AT19" s="52" t="s">
        <v>162</v>
      </c>
    </row>
    <row r="20" spans="1:48">
      <c r="A20" s="251">
        <f t="shared" si="5"/>
        <v>17</v>
      </c>
      <c r="B20" s="52" t="s">
        <v>106</v>
      </c>
      <c r="C20" s="52" t="s">
        <v>107</v>
      </c>
      <c r="D20" s="52" t="s">
        <v>62</v>
      </c>
      <c r="E20" s="52" t="s">
        <v>616</v>
      </c>
      <c r="F20" s="52" t="s">
        <v>616</v>
      </c>
      <c r="G20" s="52" t="s">
        <v>552</v>
      </c>
      <c r="H20" s="52" t="s">
        <v>570</v>
      </c>
      <c r="I20" s="52" t="s">
        <v>617</v>
      </c>
      <c r="J20" s="52" t="s">
        <v>618</v>
      </c>
      <c r="K20" s="52" t="s">
        <v>547</v>
      </c>
      <c r="L20" s="34">
        <v>7600000</v>
      </c>
      <c r="M20" s="253">
        <v>1100000</v>
      </c>
      <c r="N20" s="236" t="s">
        <v>63</v>
      </c>
      <c r="O20" s="236" t="s">
        <v>451</v>
      </c>
      <c r="P20" s="236" t="s">
        <v>549</v>
      </c>
      <c r="Q20" s="34">
        <v>633333.32999999996</v>
      </c>
      <c r="R20" s="34">
        <v>633333.00000000012</v>
      </c>
      <c r="S20" s="34">
        <v>633333</v>
      </c>
      <c r="T20" s="34">
        <v>633333</v>
      </c>
      <c r="U20" s="34">
        <v>633333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f t="shared" si="4"/>
        <v>3166665.33</v>
      </c>
      <c r="AD20" s="34">
        <f t="shared" si="2"/>
        <v>4433334.67</v>
      </c>
      <c r="AE20" s="34"/>
      <c r="AF20" s="34">
        <v>633333</v>
      </c>
      <c r="AG20" s="34">
        <v>2066665.333333333</v>
      </c>
      <c r="AH20" s="34">
        <f t="shared" si="3"/>
        <v>2699998.333333333</v>
      </c>
      <c r="AI20" s="34"/>
      <c r="AJ20" s="52">
        <v>3801100600</v>
      </c>
      <c r="AK20" s="52" t="s">
        <v>46</v>
      </c>
      <c r="AL20" s="52">
        <v>621500000</v>
      </c>
      <c r="AM20" s="52" t="s">
        <v>109</v>
      </c>
      <c r="AN20" s="52">
        <v>601030</v>
      </c>
      <c r="AO20" s="52" t="s">
        <v>110</v>
      </c>
      <c r="AP20" s="52" t="s">
        <v>67</v>
      </c>
      <c r="AQ20" s="52" t="s">
        <v>619</v>
      </c>
      <c r="AR20" s="236"/>
      <c r="AT20" s="52" t="s">
        <v>108</v>
      </c>
    </row>
    <row r="21" spans="1:48">
      <c r="A21" s="251">
        <f t="shared" si="5"/>
        <v>18</v>
      </c>
      <c r="B21" s="52" t="s">
        <v>111</v>
      </c>
      <c r="C21" s="52" t="s">
        <v>112</v>
      </c>
      <c r="D21" s="52" t="s">
        <v>62</v>
      </c>
      <c r="E21" s="52" t="s">
        <v>620</v>
      </c>
      <c r="F21" s="52" t="s">
        <v>620</v>
      </c>
      <c r="G21" s="52" t="s">
        <v>552</v>
      </c>
      <c r="H21" s="52" t="s">
        <v>570</v>
      </c>
      <c r="I21" s="52" t="s">
        <v>575</v>
      </c>
      <c r="J21" s="52" t="s">
        <v>621</v>
      </c>
      <c r="K21" s="52" t="s">
        <v>547</v>
      </c>
      <c r="L21" s="34">
        <v>10300000</v>
      </c>
      <c r="M21" s="253"/>
      <c r="N21" s="236" t="s">
        <v>63</v>
      </c>
      <c r="O21" s="236" t="s">
        <v>451</v>
      </c>
      <c r="P21" s="236" t="s">
        <v>549</v>
      </c>
      <c r="Q21" s="34">
        <v>858333.33</v>
      </c>
      <c r="R21" s="34">
        <v>858333.00000000012</v>
      </c>
      <c r="S21" s="34">
        <v>858333</v>
      </c>
      <c r="T21" s="34">
        <v>858333</v>
      </c>
      <c r="U21" s="34">
        <v>858333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f t="shared" si="4"/>
        <v>4291665.33</v>
      </c>
      <c r="AD21" s="34">
        <f t="shared" si="2"/>
        <v>6008334.6699999999</v>
      </c>
      <c r="AE21" s="34"/>
      <c r="AF21" s="34">
        <v>858333</v>
      </c>
      <c r="AG21" s="34">
        <v>4291665.333333334</v>
      </c>
      <c r="AH21" s="34">
        <f t="shared" si="3"/>
        <v>5149998.333333334</v>
      </c>
      <c r="AI21" s="34"/>
      <c r="AJ21" s="52">
        <v>3801100600</v>
      </c>
      <c r="AK21" s="52" t="s">
        <v>46</v>
      </c>
      <c r="AL21" s="52">
        <v>621150000</v>
      </c>
      <c r="AM21" s="52" t="s">
        <v>58</v>
      </c>
      <c r="AN21" s="52">
        <v>601010</v>
      </c>
      <c r="AO21" s="52" t="s">
        <v>59</v>
      </c>
      <c r="AP21" s="52" t="s">
        <v>67</v>
      </c>
      <c r="AR21" s="236"/>
      <c r="AT21" s="52" t="s">
        <v>108</v>
      </c>
    </row>
    <row r="22" spans="1:48">
      <c r="A22" s="251">
        <f t="shared" si="5"/>
        <v>19</v>
      </c>
      <c r="B22" s="52" t="s">
        <v>160</v>
      </c>
      <c r="C22" s="52" t="s">
        <v>161</v>
      </c>
      <c r="D22" s="52" t="s">
        <v>40</v>
      </c>
      <c r="E22" s="52" t="s">
        <v>622</v>
      </c>
      <c r="F22" s="52" t="s">
        <v>622</v>
      </c>
      <c r="G22" s="52" t="s">
        <v>552</v>
      </c>
      <c r="H22" s="52" t="s">
        <v>613</v>
      </c>
      <c r="I22" s="52" t="s">
        <v>557</v>
      </c>
      <c r="J22" s="52" t="s">
        <v>623</v>
      </c>
      <c r="K22" s="52" t="s">
        <v>547</v>
      </c>
      <c r="L22" s="34">
        <v>18200000</v>
      </c>
      <c r="M22" s="34">
        <v>17902677</v>
      </c>
      <c r="N22" s="236" t="s">
        <v>63</v>
      </c>
      <c r="O22" s="239" t="s">
        <v>451</v>
      </c>
      <c r="P22" s="52" t="s">
        <v>559</v>
      </c>
      <c r="Q22" s="34">
        <v>6066666.6699999999</v>
      </c>
      <c r="R22" s="34">
        <v>6473189.3300000001</v>
      </c>
      <c r="S22" s="34">
        <v>5660144.0000000009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f t="shared" si="4"/>
        <v>18200000</v>
      </c>
      <c r="AD22" s="34">
        <f t="shared" si="2"/>
        <v>0</v>
      </c>
      <c r="AE22" s="34"/>
      <c r="AF22" s="34">
        <v>0</v>
      </c>
      <c r="AG22" s="34">
        <v>297322.03666666971</v>
      </c>
      <c r="AH22" s="34">
        <f t="shared" si="3"/>
        <v>297322.03666666971</v>
      </c>
      <c r="AI22" s="34"/>
      <c r="AJ22" s="52">
        <v>3801100600</v>
      </c>
      <c r="AK22" s="52" t="s">
        <v>46</v>
      </c>
      <c r="AL22" s="52">
        <v>621500000</v>
      </c>
      <c r="AM22" s="52" t="s">
        <v>109</v>
      </c>
      <c r="AN22" s="52">
        <v>601030</v>
      </c>
      <c r="AO22" s="52" t="s">
        <v>110</v>
      </c>
      <c r="AP22" s="52" t="s">
        <v>67</v>
      </c>
      <c r="AR22" s="236"/>
      <c r="AT22" s="52" t="s">
        <v>162</v>
      </c>
    </row>
    <row r="23" spans="1:48">
      <c r="A23" s="251">
        <f t="shared" si="5"/>
        <v>20</v>
      </c>
      <c r="B23" s="52" t="s">
        <v>223</v>
      </c>
      <c r="C23" s="52" t="s">
        <v>224</v>
      </c>
      <c r="D23" s="52" t="s">
        <v>80</v>
      </c>
      <c r="E23" s="52" t="s">
        <v>624</v>
      </c>
      <c r="F23" s="52" t="s">
        <v>625</v>
      </c>
      <c r="G23" s="52" t="s">
        <v>552</v>
      </c>
      <c r="H23" s="52" t="s">
        <v>570</v>
      </c>
      <c r="I23" s="52" t="s">
        <v>626</v>
      </c>
      <c r="J23" s="52" t="s">
        <v>627</v>
      </c>
      <c r="K23" s="52" t="s">
        <v>547</v>
      </c>
      <c r="L23" s="34">
        <v>13496880</v>
      </c>
      <c r="M23" s="236">
        <v>13496805</v>
      </c>
      <c r="N23" s="236" t="s">
        <v>63</v>
      </c>
      <c r="O23" s="236" t="s">
        <v>451</v>
      </c>
      <c r="P23" s="236" t="s">
        <v>549</v>
      </c>
      <c r="Q23" s="34">
        <v>1124734</v>
      </c>
      <c r="R23" s="34">
        <v>1124734</v>
      </c>
      <c r="S23" s="34">
        <v>1024412.0000000002</v>
      </c>
      <c r="T23" s="34">
        <v>1024411.9999999998</v>
      </c>
      <c r="U23" s="34">
        <v>969084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f t="shared" si="4"/>
        <v>5267376</v>
      </c>
      <c r="AD23" s="34">
        <f t="shared" si="2"/>
        <v>8229504</v>
      </c>
      <c r="AE23" s="34"/>
      <c r="AF23" s="34">
        <v>969084</v>
      </c>
      <c r="AG23" s="34">
        <v>2294468.3600000003</v>
      </c>
      <c r="AH23" s="34">
        <f t="shared" si="3"/>
        <v>3263552.3600000003</v>
      </c>
      <c r="AI23" s="34"/>
      <c r="AJ23" s="52">
        <v>3801609000</v>
      </c>
      <c r="AK23" s="52" t="s">
        <v>84</v>
      </c>
      <c r="AL23" s="52">
        <v>621150000</v>
      </c>
      <c r="AM23" s="52" t="s">
        <v>225</v>
      </c>
      <c r="AN23" s="52">
        <v>601010</v>
      </c>
      <c r="AO23" s="52" t="s">
        <v>59</v>
      </c>
      <c r="AP23" s="52" t="s">
        <v>87</v>
      </c>
      <c r="AR23" s="236"/>
      <c r="AT23" s="52" t="s">
        <v>80</v>
      </c>
    </row>
    <row r="24" spans="1:48">
      <c r="A24" s="251">
        <f t="shared" si="5"/>
        <v>21</v>
      </c>
      <c r="B24" s="52" t="s">
        <v>210</v>
      </c>
      <c r="C24" s="52" t="s">
        <v>211</v>
      </c>
      <c r="D24" s="52" t="s">
        <v>62</v>
      </c>
      <c r="E24" s="52" t="s">
        <v>624</v>
      </c>
      <c r="F24" s="52" t="s">
        <v>628</v>
      </c>
      <c r="G24" s="52" t="s">
        <v>552</v>
      </c>
      <c r="H24" s="52" t="s">
        <v>570</v>
      </c>
      <c r="I24" s="52" t="s">
        <v>626</v>
      </c>
      <c r="J24" s="52" t="s">
        <v>627</v>
      </c>
      <c r="K24" s="52" t="s">
        <v>547</v>
      </c>
      <c r="L24" s="34">
        <v>13830608</v>
      </c>
      <c r="M24" s="253">
        <f>11560566+1356000</f>
        <v>12916566</v>
      </c>
      <c r="N24" s="236" t="s">
        <v>63</v>
      </c>
      <c r="O24" s="236" t="s">
        <v>451</v>
      </c>
      <c r="P24" s="236" t="s">
        <v>549</v>
      </c>
      <c r="Q24" s="34">
        <v>1152550.67</v>
      </c>
      <c r="R24" s="34">
        <v>1076381</v>
      </c>
      <c r="S24" s="34">
        <v>1050000.0000000002</v>
      </c>
      <c r="T24" s="34">
        <v>1002000</v>
      </c>
      <c r="U24" s="34">
        <v>958853.74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f t="shared" si="4"/>
        <v>5239785.41</v>
      </c>
      <c r="AD24" s="34">
        <f t="shared" si="2"/>
        <v>8590822.5899999999</v>
      </c>
      <c r="AE24" s="34"/>
      <c r="AF24" s="34">
        <v>958853.74</v>
      </c>
      <c r="AG24" s="34">
        <v>2137087.11666667</v>
      </c>
      <c r="AH24" s="34">
        <f t="shared" si="3"/>
        <v>3095940.8566666702</v>
      </c>
      <c r="AI24" s="34"/>
      <c r="AJ24" s="52">
        <v>3801100600</v>
      </c>
      <c r="AK24" s="52" t="s">
        <v>46</v>
      </c>
      <c r="AL24" s="52">
        <v>621150000</v>
      </c>
      <c r="AM24" s="52" t="s">
        <v>58</v>
      </c>
      <c r="AN24" s="52">
        <v>601010</v>
      </c>
      <c r="AO24" s="52" t="s">
        <v>59</v>
      </c>
      <c r="AP24" s="52" t="s">
        <v>67</v>
      </c>
      <c r="AQ24" s="52" t="s">
        <v>629</v>
      </c>
      <c r="AR24" s="236"/>
      <c r="AT24" s="52" t="s">
        <v>183</v>
      </c>
    </row>
    <row r="25" spans="1:48">
      <c r="A25" s="251">
        <f t="shared" si="5"/>
        <v>22</v>
      </c>
      <c r="B25" s="52" t="s">
        <v>263</v>
      </c>
      <c r="C25" s="52" t="s">
        <v>264</v>
      </c>
      <c r="D25" s="52" t="s">
        <v>141</v>
      </c>
      <c r="E25" s="52" t="s">
        <v>630</v>
      </c>
      <c r="F25" s="52" t="s">
        <v>630</v>
      </c>
      <c r="G25" s="52" t="s">
        <v>552</v>
      </c>
      <c r="H25" s="52" t="s">
        <v>570</v>
      </c>
      <c r="I25" s="52" t="s">
        <v>584</v>
      </c>
      <c r="J25" s="52" t="s">
        <v>631</v>
      </c>
      <c r="K25" s="52" t="s">
        <v>547</v>
      </c>
      <c r="L25" s="34">
        <v>12288000</v>
      </c>
      <c r="M25" s="253">
        <v>9888000</v>
      </c>
      <c r="N25" s="236" t="s">
        <v>63</v>
      </c>
      <c r="O25" s="236" t="s">
        <v>451</v>
      </c>
      <c r="P25" s="52" t="s">
        <v>549</v>
      </c>
      <c r="Q25" s="34">
        <v>900000</v>
      </c>
      <c r="R25" s="34">
        <v>1024000</v>
      </c>
      <c r="S25" s="34">
        <v>924000</v>
      </c>
      <c r="T25" s="34">
        <v>874000</v>
      </c>
      <c r="U25" s="34">
        <v>804000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f t="shared" si="4"/>
        <v>4526000</v>
      </c>
      <c r="AD25" s="34">
        <f t="shared" si="2"/>
        <v>7762000</v>
      </c>
      <c r="AE25" s="34"/>
      <c r="AF25" s="34">
        <v>804000</v>
      </c>
      <c r="AG25" s="34">
        <v>3624320.34</v>
      </c>
      <c r="AH25" s="34">
        <f t="shared" si="3"/>
        <v>4428320.34</v>
      </c>
      <c r="AI25" s="34"/>
      <c r="AJ25" s="52">
        <v>3801609000</v>
      </c>
      <c r="AK25" s="52" t="s">
        <v>84</v>
      </c>
      <c r="AL25" s="52">
        <v>623900170</v>
      </c>
      <c r="AM25" s="52" t="s">
        <v>92</v>
      </c>
      <c r="AN25" s="52">
        <v>603050</v>
      </c>
      <c r="AO25" s="52" t="s">
        <v>93</v>
      </c>
      <c r="AP25" s="52" t="s">
        <v>67</v>
      </c>
      <c r="AQ25" s="52" t="s">
        <v>632</v>
      </c>
      <c r="AR25" s="236"/>
      <c r="AT25" s="52" t="s">
        <v>142</v>
      </c>
    </row>
    <row r="26" spans="1:48">
      <c r="A26" s="251">
        <f t="shared" si="5"/>
        <v>23</v>
      </c>
      <c r="B26" s="52" t="s">
        <v>150</v>
      </c>
      <c r="C26" s="52" t="s">
        <v>151</v>
      </c>
      <c r="D26" s="52" t="s">
        <v>141</v>
      </c>
      <c r="E26" s="52" t="s">
        <v>633</v>
      </c>
      <c r="F26" s="52" t="s">
        <v>633</v>
      </c>
      <c r="G26" s="52" t="s">
        <v>552</v>
      </c>
      <c r="H26" s="52" t="s">
        <v>570</v>
      </c>
      <c r="I26" s="52" t="s">
        <v>584</v>
      </c>
      <c r="J26" s="52" t="s">
        <v>634</v>
      </c>
      <c r="K26" s="52" t="s">
        <v>547</v>
      </c>
      <c r="L26" s="34">
        <v>612000</v>
      </c>
      <c r="M26" s="253">
        <v>612000</v>
      </c>
      <c r="N26" s="236" t="s">
        <v>63</v>
      </c>
      <c r="O26" s="236" t="s">
        <v>451</v>
      </c>
      <c r="P26" s="52" t="s">
        <v>549</v>
      </c>
      <c r="Q26" s="34">
        <v>81000</v>
      </c>
      <c r="R26" s="34">
        <v>34000</v>
      </c>
      <c r="S26" s="34">
        <v>68000</v>
      </c>
      <c r="T26" s="34">
        <v>34000</v>
      </c>
      <c r="U26" s="34">
        <v>68000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f t="shared" si="4"/>
        <v>285000</v>
      </c>
      <c r="AD26" s="34">
        <f t="shared" si="2"/>
        <v>327000</v>
      </c>
      <c r="AE26" s="34"/>
      <c r="AF26" s="34">
        <v>68000</v>
      </c>
      <c r="AG26" s="34">
        <v>141000</v>
      </c>
      <c r="AH26" s="34">
        <f t="shared" si="3"/>
        <v>209000</v>
      </c>
      <c r="AI26" s="34"/>
      <c r="AJ26" s="52">
        <v>3801609000</v>
      </c>
      <c r="AK26" s="52" t="s">
        <v>84</v>
      </c>
      <c r="AL26" s="52">
        <v>623900170</v>
      </c>
      <c r="AM26" s="52" t="s">
        <v>92</v>
      </c>
      <c r="AN26" s="52">
        <v>603050</v>
      </c>
      <c r="AO26" s="52" t="s">
        <v>93</v>
      </c>
      <c r="AP26" s="52" t="s">
        <v>87</v>
      </c>
      <c r="AR26" s="236"/>
      <c r="AT26" s="52" t="s">
        <v>142</v>
      </c>
    </row>
    <row r="27" spans="1:48">
      <c r="A27" s="251">
        <f t="shared" si="5"/>
        <v>24</v>
      </c>
      <c r="B27" s="52" t="s">
        <v>150</v>
      </c>
      <c r="C27" s="52" t="s">
        <v>151</v>
      </c>
      <c r="D27" s="52" t="s">
        <v>141</v>
      </c>
      <c r="E27" s="52" t="s">
        <v>635</v>
      </c>
      <c r="F27" s="52" t="s">
        <v>635</v>
      </c>
      <c r="G27" s="52" t="s">
        <v>552</v>
      </c>
      <c r="H27" s="52" t="s">
        <v>609</v>
      </c>
      <c r="I27" s="52" t="s">
        <v>636</v>
      </c>
      <c r="J27" s="52" t="s">
        <v>637</v>
      </c>
      <c r="K27" s="52" t="s">
        <v>547</v>
      </c>
      <c r="L27" s="34">
        <v>240000</v>
      </c>
      <c r="M27" s="253">
        <v>240000</v>
      </c>
      <c r="N27" s="236" t="s">
        <v>63</v>
      </c>
      <c r="O27" s="52" t="s">
        <v>548</v>
      </c>
      <c r="P27" s="52" t="s">
        <v>559</v>
      </c>
      <c r="Q27" s="34">
        <v>240000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f t="shared" si="4"/>
        <v>240000</v>
      </c>
      <c r="AD27" s="34">
        <f t="shared" si="2"/>
        <v>0</v>
      </c>
      <c r="AE27" s="34"/>
      <c r="AF27" s="34">
        <v>0</v>
      </c>
      <c r="AG27" s="34">
        <v>120000</v>
      </c>
      <c r="AH27" s="34">
        <f t="shared" si="3"/>
        <v>120000</v>
      </c>
      <c r="AI27" s="34"/>
      <c r="AJ27" s="52">
        <v>3801609000</v>
      </c>
      <c r="AK27" s="52" t="s">
        <v>84</v>
      </c>
      <c r="AL27" s="52">
        <v>623900170</v>
      </c>
      <c r="AM27" s="52" t="s">
        <v>92</v>
      </c>
      <c r="AN27" s="52">
        <v>603050</v>
      </c>
      <c r="AO27" s="52" t="s">
        <v>93</v>
      </c>
      <c r="AP27" s="52" t="s">
        <v>87</v>
      </c>
      <c r="AR27" s="236"/>
      <c r="AT27" s="52" t="s">
        <v>142</v>
      </c>
    </row>
    <row r="28" spans="1:48">
      <c r="A28" s="251">
        <f t="shared" si="5"/>
        <v>25</v>
      </c>
      <c r="B28" s="52" t="s">
        <v>53</v>
      </c>
      <c r="C28" s="52" t="s">
        <v>54</v>
      </c>
      <c r="D28" s="52" t="s">
        <v>40</v>
      </c>
      <c r="E28" s="52" t="s">
        <v>638</v>
      </c>
      <c r="F28" s="52" t="s">
        <v>638</v>
      </c>
      <c r="G28" s="52" t="s">
        <v>552</v>
      </c>
      <c r="H28" s="52" t="s">
        <v>561</v>
      </c>
      <c r="I28" s="52" t="s">
        <v>610</v>
      </c>
      <c r="J28" s="52" t="s">
        <v>639</v>
      </c>
      <c r="K28" s="52" t="s">
        <v>547</v>
      </c>
      <c r="L28" s="34">
        <f>30000000*0</f>
        <v>0</v>
      </c>
      <c r="M28" s="34"/>
      <c r="N28" s="52" t="s">
        <v>561</v>
      </c>
      <c r="O28" s="52" t="s">
        <v>561</v>
      </c>
      <c r="P28" s="52" t="s">
        <v>559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f t="shared" si="4"/>
        <v>0</v>
      </c>
      <c r="AD28" s="34">
        <f t="shared" si="2"/>
        <v>0</v>
      </c>
      <c r="AE28" s="34"/>
      <c r="AF28" s="34">
        <v>0</v>
      </c>
      <c r="AG28" s="34">
        <v>0</v>
      </c>
      <c r="AH28" s="34">
        <f t="shared" si="3"/>
        <v>0</v>
      </c>
      <c r="AI28" s="34"/>
      <c r="AJ28" s="52">
        <v>3801100600</v>
      </c>
      <c r="AK28" s="52" t="s">
        <v>46</v>
      </c>
      <c r="AL28" s="52">
        <v>621150000</v>
      </c>
      <c r="AM28" s="52" t="s">
        <v>58</v>
      </c>
      <c r="AN28" s="52">
        <v>601010</v>
      </c>
      <c r="AO28" s="52" t="s">
        <v>59</v>
      </c>
      <c r="AP28" s="52" t="s">
        <v>49</v>
      </c>
      <c r="AQ28" s="52" t="s">
        <v>640</v>
      </c>
      <c r="AR28" s="236"/>
      <c r="AT28" s="52" t="s">
        <v>55</v>
      </c>
    </row>
    <row r="29" spans="1:48">
      <c r="A29" s="251">
        <f t="shared" si="5"/>
        <v>26</v>
      </c>
      <c r="B29" s="52" t="s">
        <v>287</v>
      </c>
      <c r="C29" s="243" t="s">
        <v>288</v>
      </c>
      <c r="D29" s="52" t="s">
        <v>40</v>
      </c>
      <c r="E29" s="52" t="s">
        <v>641</v>
      </c>
      <c r="F29" s="52" t="s">
        <v>641</v>
      </c>
      <c r="G29" s="52" t="s">
        <v>552</v>
      </c>
      <c r="H29" s="52" t="s">
        <v>561</v>
      </c>
      <c r="I29" s="52" t="s">
        <v>610</v>
      </c>
      <c r="J29" s="52" t="s">
        <v>642</v>
      </c>
      <c r="K29" s="52" t="s">
        <v>547</v>
      </c>
      <c r="L29" s="34">
        <f>30000000*0</f>
        <v>0</v>
      </c>
      <c r="M29" s="34"/>
      <c r="N29" s="52" t="s">
        <v>561</v>
      </c>
      <c r="O29" s="52" t="s">
        <v>561</v>
      </c>
      <c r="P29" s="52" t="s">
        <v>559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f t="shared" si="4"/>
        <v>0</v>
      </c>
      <c r="AD29" s="34">
        <f t="shared" si="2"/>
        <v>0</v>
      </c>
      <c r="AE29" s="34"/>
      <c r="AF29" s="34">
        <v>0</v>
      </c>
      <c r="AG29" s="34">
        <v>0</v>
      </c>
      <c r="AH29" s="34">
        <f t="shared" si="3"/>
        <v>0</v>
      </c>
      <c r="AI29" s="34"/>
      <c r="AJ29" s="52">
        <v>3801100600</v>
      </c>
      <c r="AK29" s="52" t="s">
        <v>46</v>
      </c>
      <c r="AL29" s="52">
        <v>621900000</v>
      </c>
      <c r="AM29" s="52" t="s">
        <v>231</v>
      </c>
      <c r="AN29" s="52">
        <v>601050</v>
      </c>
      <c r="AO29" s="52" t="s">
        <v>232</v>
      </c>
      <c r="AP29" s="52" t="s">
        <v>49</v>
      </c>
      <c r="AQ29" s="52" t="s">
        <v>643</v>
      </c>
      <c r="AR29" s="236"/>
      <c r="AT29" s="52" t="s">
        <v>55</v>
      </c>
    </row>
    <row r="30" spans="1:48">
      <c r="A30" s="251">
        <f t="shared" si="5"/>
        <v>27</v>
      </c>
      <c r="B30" s="52" t="s">
        <v>220</v>
      </c>
      <c r="C30" s="243" t="s">
        <v>221</v>
      </c>
      <c r="D30" s="52" t="s">
        <v>62</v>
      </c>
      <c r="E30" s="52" t="s">
        <v>644</v>
      </c>
      <c r="F30" s="52" t="s">
        <v>644</v>
      </c>
      <c r="G30" s="52" t="s">
        <v>552</v>
      </c>
      <c r="H30" s="52" t="s">
        <v>613</v>
      </c>
      <c r="I30" s="52" t="s">
        <v>645</v>
      </c>
      <c r="J30" s="52" t="s">
        <v>646</v>
      </c>
      <c r="K30" s="52" t="s">
        <v>547</v>
      </c>
      <c r="L30" s="34">
        <v>2379000</v>
      </c>
      <c r="M30" s="253">
        <v>1938186</v>
      </c>
      <c r="N30" s="239" t="s">
        <v>63</v>
      </c>
      <c r="O30" s="52" t="s">
        <v>451</v>
      </c>
      <c r="P30" s="236" t="s">
        <v>559</v>
      </c>
      <c r="Q30" s="34">
        <v>793000</v>
      </c>
      <c r="R30" s="34">
        <v>646062</v>
      </c>
      <c r="S30" s="34">
        <v>610000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f t="shared" si="4"/>
        <v>2049062</v>
      </c>
      <c r="AD30" s="34">
        <f t="shared" si="2"/>
        <v>329938</v>
      </c>
      <c r="AE30" s="34"/>
      <c r="AF30" s="34">
        <v>0</v>
      </c>
      <c r="AG30" s="34">
        <v>229939.12</v>
      </c>
      <c r="AH30" s="34">
        <f t="shared" si="3"/>
        <v>229939.12</v>
      </c>
      <c r="AI30" s="34"/>
      <c r="AJ30" s="52">
        <v>3801100600</v>
      </c>
      <c r="AK30" s="52" t="s">
        <v>46</v>
      </c>
      <c r="AL30" s="52">
        <v>621150000</v>
      </c>
      <c r="AM30" s="52" t="s">
        <v>58</v>
      </c>
      <c r="AN30" s="52">
        <v>601010</v>
      </c>
      <c r="AO30" s="52" t="s">
        <v>59</v>
      </c>
      <c r="AP30" s="52" t="s">
        <v>67</v>
      </c>
      <c r="AQ30" s="52" t="s">
        <v>647</v>
      </c>
      <c r="AR30" s="236"/>
      <c r="AT30" s="52" t="s">
        <v>103</v>
      </c>
    </row>
    <row r="31" spans="1:48">
      <c r="A31" s="251">
        <f t="shared" si="5"/>
        <v>28</v>
      </c>
      <c r="B31" s="52" t="s">
        <v>287</v>
      </c>
      <c r="C31" s="243" t="s">
        <v>288</v>
      </c>
      <c r="D31" s="52" t="s">
        <v>40</v>
      </c>
      <c r="E31" s="52" t="s">
        <v>648</v>
      </c>
      <c r="F31" s="52" t="s">
        <v>648</v>
      </c>
      <c r="G31" s="52" t="s">
        <v>552</v>
      </c>
      <c r="H31" s="52" t="s">
        <v>609</v>
      </c>
      <c r="I31" s="52" t="s">
        <v>610</v>
      </c>
      <c r="J31" s="52" t="s">
        <v>649</v>
      </c>
      <c r="K31" s="52" t="s">
        <v>547</v>
      </c>
      <c r="L31" s="34">
        <v>40000000</v>
      </c>
      <c r="M31" s="34">
        <f>29980065+9999682.63</f>
        <v>39979747.630000003</v>
      </c>
      <c r="N31" s="52" t="s">
        <v>50</v>
      </c>
      <c r="O31" s="52" t="s">
        <v>548</v>
      </c>
      <c r="P31" s="52" t="s">
        <v>559</v>
      </c>
      <c r="Q31" s="34">
        <v>29331685</v>
      </c>
      <c r="R31" s="34">
        <v>10668315</v>
      </c>
      <c r="S31" s="34">
        <v>-1448838.0899999999</v>
      </c>
      <c r="T31" s="34">
        <v>1448838.0899999989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f t="shared" si="4"/>
        <v>39999999.999999993</v>
      </c>
      <c r="AD31" s="34">
        <f t="shared" si="2"/>
        <v>0</v>
      </c>
      <c r="AE31" s="34"/>
      <c r="AF31" s="34">
        <v>0</v>
      </c>
      <c r="AG31" s="34">
        <v>3044424.76</v>
      </c>
      <c r="AH31" s="34">
        <f t="shared" si="3"/>
        <v>3044424.76</v>
      </c>
      <c r="AI31" s="34"/>
      <c r="AJ31" s="52">
        <v>3801100600</v>
      </c>
      <c r="AK31" s="52" t="s">
        <v>46</v>
      </c>
      <c r="AL31" s="52">
        <v>621900000</v>
      </c>
      <c r="AM31" s="52" t="s">
        <v>231</v>
      </c>
      <c r="AN31" s="52">
        <v>601050</v>
      </c>
      <c r="AO31" s="52" t="s">
        <v>232</v>
      </c>
      <c r="AP31" s="52" t="s">
        <v>49</v>
      </c>
      <c r="AQ31" s="52" t="s">
        <v>643</v>
      </c>
      <c r="AR31" s="236"/>
      <c r="AT31" s="52" t="s">
        <v>55</v>
      </c>
    </row>
    <row r="32" spans="1:48">
      <c r="A32" s="251">
        <f t="shared" si="5"/>
        <v>29</v>
      </c>
      <c r="B32" s="52" t="s">
        <v>214</v>
      </c>
      <c r="C32" s="243" t="s">
        <v>215</v>
      </c>
      <c r="D32" s="52" t="s">
        <v>216</v>
      </c>
      <c r="E32" s="52" t="s">
        <v>650</v>
      </c>
      <c r="F32" s="52" t="s">
        <v>650</v>
      </c>
      <c r="G32" s="52" t="s">
        <v>552</v>
      </c>
      <c r="H32" s="52" t="s">
        <v>570</v>
      </c>
      <c r="I32" s="52" t="s">
        <v>651</v>
      </c>
      <c r="J32" s="52" t="s">
        <v>652</v>
      </c>
      <c r="K32" s="52" t="s">
        <v>653</v>
      </c>
      <c r="L32" s="34">
        <f>56482*82.2</f>
        <v>4642820.4000000004</v>
      </c>
      <c r="M32" s="34">
        <f>56482*82.2</f>
        <v>4642820.4000000004</v>
      </c>
      <c r="N32" s="239" t="s">
        <v>63</v>
      </c>
      <c r="O32" s="236" t="s">
        <v>451</v>
      </c>
      <c r="P32" s="52" t="s">
        <v>549</v>
      </c>
      <c r="Q32" s="34">
        <v>386901.7</v>
      </c>
      <c r="R32" s="34">
        <v>386915.39999999997</v>
      </c>
      <c r="S32" s="34">
        <v>386915.4</v>
      </c>
      <c r="T32" s="34">
        <v>386915.39999999991</v>
      </c>
      <c r="U32" s="34">
        <v>383422.80000000005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f t="shared" si="4"/>
        <v>1931070.7</v>
      </c>
      <c r="AD32" s="34">
        <f t="shared" si="2"/>
        <v>2711749.7</v>
      </c>
      <c r="AE32" s="34"/>
      <c r="AF32" s="34">
        <v>383422.80000000005</v>
      </c>
      <c r="AG32" s="34">
        <v>773830.79999999993</v>
      </c>
      <c r="AH32" s="34">
        <f t="shared" si="3"/>
        <v>1157253.6000000001</v>
      </c>
      <c r="AI32" s="34"/>
      <c r="AJ32" s="52">
        <v>3801700400</v>
      </c>
      <c r="AK32" s="52" t="s">
        <v>216</v>
      </c>
      <c r="AL32" s="52">
        <v>623900115</v>
      </c>
      <c r="AM32" s="52" t="s">
        <v>217</v>
      </c>
      <c r="AN32" s="52">
        <v>605010</v>
      </c>
      <c r="AO32" s="52" t="s">
        <v>86</v>
      </c>
      <c r="AP32" s="52" t="s">
        <v>87</v>
      </c>
      <c r="AR32" s="236"/>
      <c r="AT32" s="52" t="s">
        <v>80</v>
      </c>
    </row>
    <row r="33" spans="1:46">
      <c r="A33" s="251">
        <f t="shared" si="5"/>
        <v>30</v>
      </c>
      <c r="B33" s="52" t="s">
        <v>133</v>
      </c>
      <c r="C33" s="243" t="s">
        <v>134</v>
      </c>
      <c r="D33" s="52" t="s">
        <v>115</v>
      </c>
      <c r="E33" s="52" t="s">
        <v>654</v>
      </c>
      <c r="F33" s="52" t="s">
        <v>654</v>
      </c>
      <c r="G33" s="254">
        <v>45042</v>
      </c>
      <c r="H33" s="52" t="s">
        <v>570</v>
      </c>
      <c r="I33" s="52" t="s">
        <v>655</v>
      </c>
      <c r="J33" s="52" t="s">
        <v>656</v>
      </c>
      <c r="K33" s="52" t="s">
        <v>657</v>
      </c>
      <c r="L33" s="34">
        <f>32480*90</f>
        <v>2923200</v>
      </c>
      <c r="M33" s="236"/>
      <c r="N33" s="239" t="s">
        <v>63</v>
      </c>
      <c r="O33" s="236" t="s">
        <v>451</v>
      </c>
      <c r="P33" s="52" t="s">
        <v>549</v>
      </c>
      <c r="Q33" s="34">
        <v>243600</v>
      </c>
      <c r="R33" s="34">
        <v>243600</v>
      </c>
      <c r="S33" s="34">
        <v>243600</v>
      </c>
      <c r="T33" s="34">
        <v>0</v>
      </c>
      <c r="U33" s="34">
        <v>-730800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f t="shared" si="4"/>
        <v>0</v>
      </c>
      <c r="AD33" s="34">
        <f t="shared" si="2"/>
        <v>2923200</v>
      </c>
      <c r="AE33" s="34"/>
      <c r="AF33" s="34">
        <v>-730800</v>
      </c>
      <c r="AG33" s="34">
        <v>0</v>
      </c>
      <c r="AH33" s="34">
        <f t="shared" si="3"/>
        <v>-730800</v>
      </c>
      <c r="AI33" s="34"/>
      <c r="AJ33" s="52">
        <v>3801607000</v>
      </c>
      <c r="AK33" s="52" t="s">
        <v>117</v>
      </c>
      <c r="AL33" s="52">
        <v>629900000</v>
      </c>
      <c r="AM33" s="52" t="s">
        <v>123</v>
      </c>
      <c r="AN33" s="52">
        <v>606010</v>
      </c>
      <c r="AO33" s="52" t="s">
        <v>124</v>
      </c>
      <c r="AP33" s="52" t="s">
        <v>87</v>
      </c>
      <c r="AR33" s="236"/>
      <c r="AT33" s="52" t="s">
        <v>115</v>
      </c>
    </row>
    <row r="34" spans="1:46">
      <c r="A34" s="251">
        <f t="shared" si="5"/>
        <v>31</v>
      </c>
      <c r="B34" s="52" t="s">
        <v>186</v>
      </c>
      <c r="C34" s="243" t="s">
        <v>187</v>
      </c>
      <c r="D34" s="52" t="s">
        <v>188</v>
      </c>
      <c r="E34" s="52" t="s">
        <v>658</v>
      </c>
      <c r="F34" s="52" t="s">
        <v>658</v>
      </c>
      <c r="G34" s="254">
        <v>45037</v>
      </c>
      <c r="H34" s="52" t="s">
        <v>570</v>
      </c>
      <c r="I34" s="52" t="s">
        <v>659</v>
      </c>
      <c r="J34" s="52" t="s">
        <v>660</v>
      </c>
      <c r="K34" s="52" t="s">
        <v>547</v>
      </c>
      <c r="L34" s="34">
        <v>33375250</v>
      </c>
      <c r="M34" s="52" t="s">
        <v>661</v>
      </c>
      <c r="N34" s="239" t="s">
        <v>63</v>
      </c>
      <c r="O34" s="236" t="s">
        <v>451</v>
      </c>
      <c r="P34" s="52" t="s">
        <v>549</v>
      </c>
      <c r="Q34" s="34">
        <v>1877952</v>
      </c>
      <c r="R34" s="34">
        <v>2590000</v>
      </c>
      <c r="S34" s="34">
        <v>2200000</v>
      </c>
      <c r="T34" s="34">
        <v>2037600</v>
      </c>
      <c r="U34" s="34">
        <v>2100000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f t="shared" si="4"/>
        <v>10805552</v>
      </c>
      <c r="AD34" s="34">
        <f t="shared" si="2"/>
        <v>22569698</v>
      </c>
      <c r="AE34" s="34"/>
      <c r="AF34" s="34">
        <v>2100000</v>
      </c>
      <c r="AG34" s="34">
        <v>9428792.6799999997</v>
      </c>
      <c r="AH34" s="34">
        <f t="shared" si="3"/>
        <v>11528792.68</v>
      </c>
      <c r="AI34" s="34"/>
      <c r="AJ34" s="52">
        <v>3801100220</v>
      </c>
      <c r="AK34" s="52" t="s">
        <v>184</v>
      </c>
      <c r="AL34" s="52">
        <v>623300000</v>
      </c>
      <c r="AM34" s="52" t="s">
        <v>190</v>
      </c>
      <c r="AN34" s="52">
        <v>606010</v>
      </c>
      <c r="AO34" s="52" t="s">
        <v>124</v>
      </c>
      <c r="AP34" s="52" t="s">
        <v>87</v>
      </c>
      <c r="AR34" s="236"/>
      <c r="AT34" s="52" t="s">
        <v>183</v>
      </c>
    </row>
    <row r="35" spans="1:46">
      <c r="A35" s="251">
        <f t="shared" si="5"/>
        <v>32</v>
      </c>
      <c r="B35" s="52" t="s">
        <v>89</v>
      </c>
      <c r="C35" s="243" t="s">
        <v>90</v>
      </c>
      <c r="D35" s="52" t="s">
        <v>80</v>
      </c>
      <c r="E35" s="52" t="s">
        <v>662</v>
      </c>
      <c r="F35" s="52" t="s">
        <v>662</v>
      </c>
      <c r="G35" s="254">
        <v>45036</v>
      </c>
      <c r="H35" s="52" t="s">
        <v>583</v>
      </c>
      <c r="I35" s="52" t="s">
        <v>663</v>
      </c>
      <c r="J35" s="52" t="s">
        <v>664</v>
      </c>
      <c r="K35" s="52" t="s">
        <v>547</v>
      </c>
      <c r="L35" s="34">
        <f>4962875-443300</f>
        <v>4519575</v>
      </c>
      <c r="M35" s="34">
        <v>4519555.2</v>
      </c>
      <c r="N35" s="239" t="s">
        <v>63</v>
      </c>
      <c r="O35" s="236" t="s">
        <v>451</v>
      </c>
      <c r="P35" s="236" t="s">
        <v>549</v>
      </c>
      <c r="Q35" s="34">
        <v>0</v>
      </c>
      <c r="R35" s="34">
        <v>410868.65</v>
      </c>
      <c r="S35" s="34">
        <v>410868.65</v>
      </c>
      <c r="T35" s="34">
        <v>410868.64999999997</v>
      </c>
      <c r="U35" s="34">
        <v>397499.99999999994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f t="shared" si="4"/>
        <v>1630105.95</v>
      </c>
      <c r="AD35" s="34">
        <f t="shared" si="2"/>
        <v>2889469.05</v>
      </c>
      <c r="AE35" s="34"/>
      <c r="AF35" s="34">
        <v>397499.99999999994</v>
      </c>
      <c r="AG35" s="34">
        <v>838640.70454545459</v>
      </c>
      <c r="AH35" s="34">
        <f t="shared" si="3"/>
        <v>1236140.7045454546</v>
      </c>
      <c r="AI35" s="34"/>
      <c r="AJ35" s="52">
        <v>3801609000</v>
      </c>
      <c r="AK35" s="52" t="s">
        <v>84</v>
      </c>
      <c r="AL35" s="52">
        <v>623900170</v>
      </c>
      <c r="AM35" s="52" t="s">
        <v>92</v>
      </c>
      <c r="AN35" s="52">
        <v>603050</v>
      </c>
      <c r="AO35" s="52" t="s">
        <v>93</v>
      </c>
      <c r="AP35" s="52" t="s">
        <v>87</v>
      </c>
      <c r="AR35" s="236"/>
      <c r="AT35" s="52" t="s">
        <v>80</v>
      </c>
    </row>
    <row r="36" spans="1:46">
      <c r="A36" s="251">
        <f t="shared" si="5"/>
        <v>33</v>
      </c>
      <c r="B36" s="52" t="s">
        <v>71</v>
      </c>
      <c r="C36" s="243" t="s">
        <v>72</v>
      </c>
      <c r="D36" s="52" t="s">
        <v>40</v>
      </c>
      <c r="E36" s="52" t="s">
        <v>665</v>
      </c>
      <c r="F36" s="52" t="s">
        <v>665</v>
      </c>
      <c r="G36" s="254">
        <v>45036</v>
      </c>
      <c r="H36" s="52" t="s">
        <v>609</v>
      </c>
      <c r="I36" s="52" t="s">
        <v>562</v>
      </c>
      <c r="J36" s="52" t="s">
        <v>563</v>
      </c>
      <c r="K36" s="52" t="s">
        <v>547</v>
      </c>
      <c r="L36" s="34">
        <v>23000000</v>
      </c>
      <c r="M36" s="34"/>
      <c r="N36" s="52" t="s">
        <v>50</v>
      </c>
      <c r="O36" s="52" t="s">
        <v>548</v>
      </c>
      <c r="P36" s="52" t="s">
        <v>559</v>
      </c>
      <c r="Q36" s="34">
        <v>23000000</v>
      </c>
      <c r="R36" s="34">
        <v>0</v>
      </c>
      <c r="S36" s="34">
        <v>3946.44</v>
      </c>
      <c r="T36" s="34">
        <v>-3946.4399999985471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f t="shared" si="4"/>
        <v>23000000.000000004</v>
      </c>
      <c r="AD36" s="34">
        <f t="shared" si="2"/>
        <v>0</v>
      </c>
      <c r="AE36" s="34"/>
      <c r="AF36" s="34">
        <v>0</v>
      </c>
      <c r="AG36" s="34">
        <v>4572138.6699999981</v>
      </c>
      <c r="AH36" s="34">
        <f t="shared" si="3"/>
        <v>4572138.6699999981</v>
      </c>
      <c r="AI36" s="34"/>
      <c r="AJ36" s="52">
        <v>3801100600</v>
      </c>
      <c r="AK36" s="52" t="s">
        <v>46</v>
      </c>
      <c r="AL36" s="52">
        <v>625900000</v>
      </c>
      <c r="AM36" s="52" t="s">
        <v>74</v>
      </c>
      <c r="AN36" s="52">
        <v>603040</v>
      </c>
      <c r="AO36" s="52" t="s">
        <v>75</v>
      </c>
      <c r="AP36" s="52" t="s">
        <v>67</v>
      </c>
      <c r="AQ36" s="52" t="s">
        <v>564</v>
      </c>
      <c r="AR36" s="236"/>
      <c r="AT36" s="52" t="s">
        <v>73</v>
      </c>
    </row>
    <row r="37" spans="1:46">
      <c r="A37" s="251">
        <f t="shared" si="5"/>
        <v>34</v>
      </c>
      <c r="B37" s="52" t="s">
        <v>53</v>
      </c>
      <c r="C37" s="243" t="s">
        <v>54</v>
      </c>
      <c r="D37" s="52" t="s">
        <v>40</v>
      </c>
      <c r="E37" s="52" t="s">
        <v>666</v>
      </c>
      <c r="F37" s="52" t="s">
        <v>666</v>
      </c>
      <c r="G37" s="254">
        <v>45036</v>
      </c>
      <c r="H37" s="52" t="s">
        <v>609</v>
      </c>
      <c r="I37" s="52" t="s">
        <v>610</v>
      </c>
      <c r="J37" s="52" t="s">
        <v>667</v>
      </c>
      <c r="K37" s="52" t="s">
        <v>547</v>
      </c>
      <c r="L37" s="34">
        <v>35000000</v>
      </c>
      <c r="M37" s="34">
        <f>5000000+29550000</f>
        <v>34550000</v>
      </c>
      <c r="N37" s="52" t="s">
        <v>50</v>
      </c>
      <c r="O37" s="52" t="s">
        <v>548</v>
      </c>
      <c r="P37" s="52" t="s">
        <v>559</v>
      </c>
      <c r="Q37" s="34">
        <v>30550000</v>
      </c>
      <c r="R37" s="34">
        <v>4450000</v>
      </c>
      <c r="S37" s="34">
        <v>0</v>
      </c>
      <c r="T37" s="34">
        <v>-3.4924596548080444E-10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f t="shared" si="4"/>
        <v>35000000</v>
      </c>
      <c r="AD37" s="34">
        <f t="shared" si="2"/>
        <v>0</v>
      </c>
      <c r="AE37" s="34"/>
      <c r="AF37" s="34">
        <v>0</v>
      </c>
      <c r="AG37" s="34">
        <v>922000.85000000009</v>
      </c>
      <c r="AH37" s="34">
        <f t="shared" si="3"/>
        <v>922000.85000000009</v>
      </c>
      <c r="AI37" s="34"/>
      <c r="AJ37" s="52">
        <v>3801100600</v>
      </c>
      <c r="AK37" s="52" t="s">
        <v>46</v>
      </c>
      <c r="AL37" s="52">
        <v>621150000</v>
      </c>
      <c r="AM37" s="52" t="s">
        <v>58</v>
      </c>
      <c r="AN37" s="52">
        <v>601010</v>
      </c>
      <c r="AO37" s="52" t="s">
        <v>59</v>
      </c>
      <c r="AP37" s="52" t="s">
        <v>49</v>
      </c>
      <c r="AQ37" s="52" t="s">
        <v>640</v>
      </c>
      <c r="AR37" s="236"/>
      <c r="AT37" s="52" t="s">
        <v>55</v>
      </c>
    </row>
    <row r="38" spans="1:46">
      <c r="A38" s="251">
        <f t="shared" si="5"/>
        <v>35</v>
      </c>
      <c r="B38" s="52" t="s">
        <v>168</v>
      </c>
      <c r="C38" s="243" t="s">
        <v>169</v>
      </c>
      <c r="D38" s="52" t="s">
        <v>155</v>
      </c>
      <c r="E38" s="52" t="s">
        <v>668</v>
      </c>
      <c r="F38" s="52" t="s">
        <v>668</v>
      </c>
      <c r="G38" s="254">
        <v>45036</v>
      </c>
      <c r="H38" s="52" t="s">
        <v>609</v>
      </c>
      <c r="I38" s="52" t="s">
        <v>669</v>
      </c>
      <c r="J38" s="52" t="s">
        <v>670</v>
      </c>
      <c r="K38" s="52" t="s">
        <v>547</v>
      </c>
      <c r="L38" s="34">
        <v>250000</v>
      </c>
      <c r="M38" s="52" t="s">
        <v>661</v>
      </c>
      <c r="N38" s="52" t="s">
        <v>50</v>
      </c>
      <c r="O38" s="52" t="s">
        <v>548</v>
      </c>
      <c r="P38" s="52" t="s">
        <v>559</v>
      </c>
      <c r="Q38" s="34">
        <v>250000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f t="shared" si="4"/>
        <v>250000</v>
      </c>
      <c r="AD38" s="34">
        <f t="shared" si="2"/>
        <v>0</v>
      </c>
      <c r="AE38" s="34"/>
      <c r="AF38" s="34">
        <v>0</v>
      </c>
      <c r="AG38" s="34">
        <v>185000</v>
      </c>
      <c r="AH38" s="34">
        <f t="shared" si="3"/>
        <v>185000</v>
      </c>
      <c r="AI38" s="34"/>
      <c r="AJ38" s="52">
        <v>3801604000</v>
      </c>
      <c r="AK38" s="52" t="s">
        <v>156</v>
      </c>
      <c r="AL38" s="52">
        <v>625900000</v>
      </c>
      <c r="AM38" s="52" t="s">
        <v>74</v>
      </c>
      <c r="AN38" s="52">
        <v>603040</v>
      </c>
      <c r="AO38" s="52" t="s">
        <v>75</v>
      </c>
      <c r="AP38" s="52" t="s">
        <v>87</v>
      </c>
      <c r="AR38" s="236"/>
      <c r="AT38" s="52" t="s">
        <v>170</v>
      </c>
    </row>
    <row r="39" spans="1:46">
      <c r="A39" s="251">
        <f t="shared" si="5"/>
        <v>36</v>
      </c>
      <c r="B39" s="52" t="s">
        <v>245</v>
      </c>
      <c r="C39" s="243" t="s">
        <v>246</v>
      </c>
      <c r="D39" s="52" t="s">
        <v>173</v>
      </c>
      <c r="E39" s="52" t="s">
        <v>671</v>
      </c>
      <c r="F39" s="52" t="s">
        <v>671</v>
      </c>
      <c r="G39" s="254">
        <v>45036</v>
      </c>
      <c r="H39" s="52" t="s">
        <v>609</v>
      </c>
      <c r="I39" s="52" t="s">
        <v>672</v>
      </c>
      <c r="J39" s="52" t="s">
        <v>673</v>
      </c>
      <c r="K39" s="52" t="s">
        <v>547</v>
      </c>
      <c r="L39" s="34">
        <v>1410000</v>
      </c>
      <c r="M39" s="52" t="s">
        <v>661</v>
      </c>
      <c r="N39" s="52" t="s">
        <v>50</v>
      </c>
      <c r="O39" s="52" t="s">
        <v>548</v>
      </c>
      <c r="P39" s="52" t="s">
        <v>559</v>
      </c>
      <c r="Q39" s="34">
        <v>1410000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f t="shared" si="4"/>
        <v>1410000</v>
      </c>
      <c r="AD39" s="34">
        <f t="shared" si="2"/>
        <v>0</v>
      </c>
      <c r="AE39" s="34"/>
      <c r="AF39" s="34">
        <v>0</v>
      </c>
      <c r="AG39" s="34">
        <v>520275</v>
      </c>
      <c r="AH39" s="34">
        <f t="shared" si="3"/>
        <v>520275</v>
      </c>
      <c r="AI39" s="34"/>
      <c r="AJ39" s="52">
        <v>3801901600</v>
      </c>
      <c r="AK39" s="52" t="s">
        <v>174</v>
      </c>
      <c r="AL39" s="52">
        <v>629900000</v>
      </c>
      <c r="AM39" s="52" t="s">
        <v>123</v>
      </c>
      <c r="AN39" s="52">
        <v>606010</v>
      </c>
      <c r="AO39" s="52" t="s">
        <v>124</v>
      </c>
      <c r="AP39" s="52" t="s">
        <v>67</v>
      </c>
      <c r="AR39" s="236"/>
      <c r="AT39" s="52" t="s">
        <v>170</v>
      </c>
    </row>
    <row r="40" spans="1:46">
      <c r="A40" s="251">
        <f t="shared" si="5"/>
        <v>37</v>
      </c>
      <c r="B40" s="52" t="s">
        <v>139</v>
      </c>
      <c r="C40" s="243" t="s">
        <v>140</v>
      </c>
      <c r="D40" s="52" t="s">
        <v>141</v>
      </c>
      <c r="E40" s="52" t="s">
        <v>674</v>
      </c>
      <c r="F40" s="52" t="s">
        <v>674</v>
      </c>
      <c r="G40" s="52"/>
      <c r="H40" s="52" t="s">
        <v>613</v>
      </c>
      <c r="I40" s="52" t="s">
        <v>675</v>
      </c>
      <c r="J40" s="52" t="s">
        <v>676</v>
      </c>
      <c r="K40" s="52" t="s">
        <v>547</v>
      </c>
      <c r="L40" s="34">
        <f>3900000-627347*3</f>
        <v>2017959</v>
      </c>
      <c r="M40" s="253"/>
      <c r="N40" s="239" t="s">
        <v>63</v>
      </c>
      <c r="O40" s="236" t="s">
        <v>451</v>
      </c>
      <c r="P40" s="236" t="s">
        <v>559</v>
      </c>
      <c r="Q40" s="34">
        <v>627500</v>
      </c>
      <c r="R40" s="34">
        <v>627500</v>
      </c>
      <c r="S40" s="34">
        <v>627499.99999999988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f t="shared" si="4"/>
        <v>1882500</v>
      </c>
      <c r="AD40" s="34">
        <f t="shared" si="2"/>
        <v>135459</v>
      </c>
      <c r="AE40" s="34"/>
      <c r="AF40" s="34">
        <v>0</v>
      </c>
      <c r="AG40" s="34">
        <v>460.20000000006985</v>
      </c>
      <c r="AH40" s="34">
        <f t="shared" si="3"/>
        <v>460.20000000006985</v>
      </c>
      <c r="AI40" s="34"/>
      <c r="AJ40" s="52">
        <v>3801609000</v>
      </c>
      <c r="AK40" s="52" t="s">
        <v>84</v>
      </c>
      <c r="AL40" s="52">
        <v>623900170</v>
      </c>
      <c r="AM40" s="52" t="s">
        <v>92</v>
      </c>
      <c r="AN40" s="52">
        <v>603050</v>
      </c>
      <c r="AO40" s="52" t="s">
        <v>93</v>
      </c>
      <c r="AP40" s="52" t="s">
        <v>87</v>
      </c>
      <c r="AQ40" s="52" t="s">
        <v>677</v>
      </c>
      <c r="AR40" s="236"/>
      <c r="AT40" s="52" t="s">
        <v>142</v>
      </c>
    </row>
    <row r="41" spans="1:46">
      <c r="A41" s="251">
        <f t="shared" si="5"/>
        <v>38</v>
      </c>
      <c r="B41" s="52" t="s">
        <v>113</v>
      </c>
      <c r="C41" s="243" t="s">
        <v>114</v>
      </c>
      <c r="D41" s="52" t="s">
        <v>115</v>
      </c>
      <c r="E41" s="52" t="s">
        <v>678</v>
      </c>
      <c r="F41" s="52" t="s">
        <v>678</v>
      </c>
      <c r="G41" s="52"/>
      <c r="H41" s="52" t="s">
        <v>570</v>
      </c>
      <c r="I41" s="52" t="s">
        <v>679</v>
      </c>
      <c r="J41" s="52" t="s">
        <v>680</v>
      </c>
      <c r="K41" s="52" t="s">
        <v>547</v>
      </c>
      <c r="L41" s="237">
        <v>2500000</v>
      </c>
      <c r="M41" s="237">
        <v>600750</v>
      </c>
      <c r="N41" s="239" t="s">
        <v>63</v>
      </c>
      <c r="O41" s="236" t="s">
        <v>451</v>
      </c>
      <c r="P41" s="236" t="s">
        <v>549</v>
      </c>
      <c r="Q41" s="34">
        <v>130000</v>
      </c>
      <c r="R41" s="34">
        <v>130000</v>
      </c>
      <c r="S41" s="34">
        <v>0</v>
      </c>
      <c r="T41" s="34">
        <v>0</v>
      </c>
      <c r="U41" s="34">
        <v>130000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f t="shared" si="4"/>
        <v>390000</v>
      </c>
      <c r="AD41" s="34">
        <f t="shared" si="2"/>
        <v>2110000</v>
      </c>
      <c r="AE41" s="34"/>
      <c r="AF41" s="34">
        <v>130000</v>
      </c>
      <c r="AG41" s="237">
        <v>266250</v>
      </c>
      <c r="AH41" s="237">
        <f t="shared" si="3"/>
        <v>396250</v>
      </c>
      <c r="AI41" s="34"/>
      <c r="AJ41" s="52">
        <v>3801607000</v>
      </c>
      <c r="AK41" s="52" t="s">
        <v>117</v>
      </c>
      <c r="AL41" s="52">
        <v>625100300</v>
      </c>
      <c r="AM41" s="52" t="s">
        <v>118</v>
      </c>
      <c r="AN41" s="52">
        <v>603030</v>
      </c>
      <c r="AO41" s="52" t="s">
        <v>119</v>
      </c>
      <c r="AP41" s="52" t="s">
        <v>87</v>
      </c>
      <c r="AQ41" s="52" t="s">
        <v>681</v>
      </c>
      <c r="AR41" s="236"/>
      <c r="AT41" s="52" t="s">
        <v>115</v>
      </c>
    </row>
    <row r="42" spans="1:46">
      <c r="A42" s="251">
        <f t="shared" si="5"/>
        <v>39</v>
      </c>
      <c r="B42" s="52" t="s">
        <v>89</v>
      </c>
      <c r="C42" s="243" t="s">
        <v>90</v>
      </c>
      <c r="D42" s="52" t="s">
        <v>80</v>
      </c>
      <c r="E42" s="52" t="s">
        <v>682</v>
      </c>
      <c r="F42" s="52" t="s">
        <v>682</v>
      </c>
      <c r="G42" s="52"/>
      <c r="H42" s="235" t="s">
        <v>683</v>
      </c>
      <c r="I42" s="52" t="s">
        <v>679</v>
      </c>
      <c r="J42" s="52" t="s">
        <v>664</v>
      </c>
      <c r="K42" s="52" t="s">
        <v>547</v>
      </c>
      <c r="L42" s="237">
        <v>443300</v>
      </c>
      <c r="M42" s="236">
        <v>443300</v>
      </c>
      <c r="N42" s="239" t="s">
        <v>63</v>
      </c>
      <c r="O42" s="239" t="s">
        <v>451</v>
      </c>
      <c r="P42" s="239" t="s">
        <v>559</v>
      </c>
      <c r="Q42" s="34">
        <v>443300</v>
      </c>
      <c r="R42" s="34">
        <v>2.5465851649641991E-11</v>
      </c>
      <c r="S42" s="34">
        <v>0</v>
      </c>
      <c r="T42" s="34">
        <v>0</v>
      </c>
      <c r="U42" s="34">
        <v>-1.4551915228366852E-11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f t="shared" si="4"/>
        <v>443300</v>
      </c>
      <c r="AD42" s="34">
        <f t="shared" si="2"/>
        <v>0</v>
      </c>
      <c r="AE42" s="34"/>
      <c r="AF42" s="34">
        <v>-1.4551915228366852E-11</v>
      </c>
      <c r="AG42" s="237">
        <v>47003.390000000014</v>
      </c>
      <c r="AH42" s="237">
        <f t="shared" si="3"/>
        <v>47003.39</v>
      </c>
      <c r="AI42" s="34"/>
      <c r="AJ42" s="52">
        <v>3801609000</v>
      </c>
      <c r="AK42" s="52" t="s">
        <v>84</v>
      </c>
      <c r="AL42" s="52">
        <v>623900170</v>
      </c>
      <c r="AM42" s="52" t="s">
        <v>92</v>
      </c>
      <c r="AN42" s="52">
        <v>603050</v>
      </c>
      <c r="AO42" s="52" t="s">
        <v>93</v>
      </c>
      <c r="AP42" s="52" t="s">
        <v>87</v>
      </c>
      <c r="AR42" s="236"/>
      <c r="AT42" s="52" t="s">
        <v>80</v>
      </c>
    </row>
    <row r="43" spans="1:46">
      <c r="A43" s="251">
        <f t="shared" si="5"/>
        <v>40</v>
      </c>
      <c r="B43" s="52" t="s">
        <v>89</v>
      </c>
      <c r="C43" s="243" t="s">
        <v>90</v>
      </c>
      <c r="D43" s="52" t="s">
        <v>80</v>
      </c>
      <c r="E43" s="52" t="s">
        <v>684</v>
      </c>
      <c r="F43" s="52" t="s">
        <v>684</v>
      </c>
      <c r="G43" s="52"/>
      <c r="H43" s="235" t="s">
        <v>613</v>
      </c>
      <c r="I43" s="52" t="s">
        <v>685</v>
      </c>
      <c r="J43" s="239" t="s">
        <v>686</v>
      </c>
      <c r="K43" s="52" t="s">
        <v>547</v>
      </c>
      <c r="L43" s="237">
        <v>168000</v>
      </c>
      <c r="M43" s="255"/>
      <c r="N43" s="239" t="s">
        <v>50</v>
      </c>
      <c r="O43" s="239" t="s">
        <v>451</v>
      </c>
      <c r="P43" s="239" t="s">
        <v>559</v>
      </c>
      <c r="Q43" s="34">
        <v>56000</v>
      </c>
      <c r="R43" s="34">
        <v>56000</v>
      </c>
      <c r="S43" s="34">
        <v>56000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f t="shared" si="4"/>
        <v>168000</v>
      </c>
      <c r="AD43" s="34">
        <f t="shared" si="2"/>
        <v>0</v>
      </c>
      <c r="AE43" s="34"/>
      <c r="AF43" s="34">
        <v>0</v>
      </c>
      <c r="AG43" s="237">
        <v>14000</v>
      </c>
      <c r="AH43" s="237">
        <f t="shared" si="3"/>
        <v>14000</v>
      </c>
      <c r="AI43" s="34"/>
      <c r="AJ43" s="52">
        <v>3801609000</v>
      </c>
      <c r="AK43" s="52" t="s">
        <v>84</v>
      </c>
      <c r="AL43" s="52">
        <v>623900170</v>
      </c>
      <c r="AM43" s="52" t="s">
        <v>92</v>
      </c>
      <c r="AN43" s="52">
        <v>603050</v>
      </c>
      <c r="AO43" s="52" t="s">
        <v>93</v>
      </c>
      <c r="AP43" s="52" t="s">
        <v>87</v>
      </c>
      <c r="AR43" s="236"/>
      <c r="AT43" s="52" t="s">
        <v>80</v>
      </c>
    </row>
    <row r="44" spans="1:46">
      <c r="A44" s="251">
        <f t="shared" si="5"/>
        <v>41</v>
      </c>
      <c r="B44" s="52" t="s">
        <v>78</v>
      </c>
      <c r="C44" s="243" t="s">
        <v>79</v>
      </c>
      <c r="D44" s="52" t="s">
        <v>80</v>
      </c>
      <c r="E44" s="52" t="s">
        <v>687</v>
      </c>
      <c r="F44" s="52" t="s">
        <v>687</v>
      </c>
      <c r="G44" s="52"/>
      <c r="H44" s="235" t="s">
        <v>613</v>
      </c>
      <c r="I44" s="52" t="s">
        <v>688</v>
      </c>
      <c r="J44" s="239" t="s">
        <v>689</v>
      </c>
      <c r="K44" s="52" t="s">
        <v>547</v>
      </c>
      <c r="L44" s="237">
        <v>1146000</v>
      </c>
      <c r="M44" s="255"/>
      <c r="N44" s="239" t="s">
        <v>50</v>
      </c>
      <c r="O44" s="239" t="s">
        <v>451</v>
      </c>
      <c r="P44" s="239" t="s">
        <v>690</v>
      </c>
      <c r="Q44" s="34">
        <v>382000</v>
      </c>
      <c r="R44" s="34">
        <v>382000</v>
      </c>
      <c r="S44" s="34">
        <v>382000</v>
      </c>
      <c r="T44" s="34">
        <v>382000</v>
      </c>
      <c r="U44" s="34">
        <v>382000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f t="shared" si="4"/>
        <v>1910000</v>
      </c>
      <c r="AD44" s="34">
        <f t="shared" si="2"/>
        <v>-764000</v>
      </c>
      <c r="AE44" s="34"/>
      <c r="AF44" s="34">
        <v>382000</v>
      </c>
      <c r="AG44" s="237">
        <v>1910000</v>
      </c>
      <c r="AH44" s="237">
        <f t="shared" si="3"/>
        <v>2292000</v>
      </c>
      <c r="AI44" s="34"/>
      <c r="AJ44" s="52">
        <v>3801609000</v>
      </c>
      <c r="AK44" s="52" t="s">
        <v>84</v>
      </c>
      <c r="AL44" s="52">
        <v>623900110</v>
      </c>
      <c r="AM44" s="52" t="s">
        <v>85</v>
      </c>
      <c r="AN44" s="52">
        <v>605010</v>
      </c>
      <c r="AO44" s="52" t="s">
        <v>86</v>
      </c>
      <c r="AP44" s="52" t="s">
        <v>87</v>
      </c>
      <c r="AR44" s="236"/>
      <c r="AT44" s="52" t="s">
        <v>80</v>
      </c>
    </row>
    <row r="45" spans="1:46">
      <c r="A45" s="251">
        <f t="shared" si="5"/>
        <v>42</v>
      </c>
      <c r="B45" s="52" t="s">
        <v>256</v>
      </c>
      <c r="C45" s="243" t="s">
        <v>257</v>
      </c>
      <c r="D45" s="52" t="s">
        <v>258</v>
      </c>
      <c r="E45" s="52" t="s">
        <v>258</v>
      </c>
      <c r="F45" s="52" t="s">
        <v>258</v>
      </c>
      <c r="G45" s="52"/>
      <c r="H45" s="52" t="s">
        <v>258</v>
      </c>
      <c r="I45" s="52" t="s">
        <v>258</v>
      </c>
      <c r="J45" s="52" t="s">
        <v>258</v>
      </c>
      <c r="K45" s="52" t="s">
        <v>547</v>
      </c>
      <c r="L45" s="34"/>
      <c r="M45" s="52"/>
      <c r="N45" s="52" t="s">
        <v>50</v>
      </c>
      <c r="O45" s="239" t="s">
        <v>451</v>
      </c>
      <c r="P45" s="52" t="s">
        <v>549</v>
      </c>
      <c r="Q45" s="34">
        <v>6641494</v>
      </c>
      <c r="R45" s="34">
        <v>1464886.2000000002</v>
      </c>
      <c r="S45" s="34">
        <v>1077132.3999999994</v>
      </c>
      <c r="T45" s="34">
        <v>3671786.16</v>
      </c>
      <c r="U45" s="34">
        <v>3621794.04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f t="shared" si="4"/>
        <v>16477092.800000001</v>
      </c>
      <c r="AD45" s="34">
        <f t="shared" si="2"/>
        <v>-16477092.800000001</v>
      </c>
      <c r="AE45" s="34"/>
      <c r="AF45" s="34">
        <v>3621794.04</v>
      </c>
      <c r="AG45" s="34">
        <v>7293580.1999999993</v>
      </c>
      <c r="AH45" s="34">
        <f t="shared" si="3"/>
        <v>10915374.239999998</v>
      </c>
      <c r="AI45" s="34"/>
      <c r="AJ45" s="52">
        <v>3801100600</v>
      </c>
      <c r="AK45" s="52" t="s">
        <v>46</v>
      </c>
      <c r="AL45" s="52">
        <v>629910002</v>
      </c>
      <c r="AM45" s="52" t="s">
        <v>259</v>
      </c>
      <c r="AN45" s="52">
        <v>607011</v>
      </c>
      <c r="AO45" s="52" t="s">
        <v>260</v>
      </c>
      <c r="AP45" s="52" t="s">
        <v>67</v>
      </c>
      <c r="AR45" s="236"/>
      <c r="AT45" s="52" t="s">
        <v>258</v>
      </c>
    </row>
    <row r="46" spans="1:46">
      <c r="A46" s="251">
        <f t="shared" si="5"/>
        <v>43</v>
      </c>
      <c r="B46" s="52" t="s">
        <v>201</v>
      </c>
      <c r="C46" s="243" t="s">
        <v>202</v>
      </c>
      <c r="D46" s="52" t="s">
        <v>194</v>
      </c>
      <c r="E46" s="52" t="s">
        <v>691</v>
      </c>
      <c r="F46" s="52" t="s">
        <v>691</v>
      </c>
      <c r="G46" s="254">
        <v>45050</v>
      </c>
      <c r="H46" s="52" t="s">
        <v>570</v>
      </c>
      <c r="I46" s="52" t="s">
        <v>692</v>
      </c>
      <c r="J46" s="52" t="s">
        <v>693</v>
      </c>
      <c r="K46" s="52" t="s">
        <v>694</v>
      </c>
      <c r="L46" s="34">
        <v>1800000</v>
      </c>
      <c r="M46" s="236"/>
      <c r="N46" s="236" t="s">
        <v>63</v>
      </c>
      <c r="O46" s="52" t="s">
        <v>695</v>
      </c>
      <c r="P46" s="52" t="s">
        <v>549</v>
      </c>
      <c r="Q46" s="34">
        <v>300000</v>
      </c>
      <c r="R46" s="34">
        <v>0</v>
      </c>
      <c r="S46" s="34">
        <v>150000</v>
      </c>
      <c r="T46" s="34">
        <v>150000</v>
      </c>
      <c r="U46" s="34">
        <v>127500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f t="shared" si="4"/>
        <v>727500</v>
      </c>
      <c r="AD46" s="34">
        <f t="shared" si="2"/>
        <v>1072500</v>
      </c>
      <c r="AE46" s="34"/>
      <c r="AF46" s="34">
        <v>127500</v>
      </c>
      <c r="AG46" s="34">
        <v>300000</v>
      </c>
      <c r="AH46" s="34">
        <f t="shared" si="3"/>
        <v>427500</v>
      </c>
      <c r="AI46" s="34"/>
      <c r="AJ46" s="52">
        <v>3801601300</v>
      </c>
      <c r="AK46" s="52" t="s">
        <v>196</v>
      </c>
      <c r="AL46" s="52">
        <v>620250400</v>
      </c>
      <c r="AM46" s="52" t="s">
        <v>204</v>
      </c>
      <c r="AN46" s="52">
        <v>606010</v>
      </c>
      <c r="AO46" s="52" t="s">
        <v>124</v>
      </c>
      <c r="AP46" s="52" t="s">
        <v>87</v>
      </c>
      <c r="AR46" s="236"/>
      <c r="AT46" s="52" t="s">
        <v>197</v>
      </c>
    </row>
    <row r="47" spans="1:46">
      <c r="A47" s="251">
        <f t="shared" si="5"/>
        <v>44</v>
      </c>
      <c r="B47" s="52" t="s">
        <v>192</v>
      </c>
      <c r="C47" s="243" t="s">
        <v>193</v>
      </c>
      <c r="D47" s="52" t="s">
        <v>194</v>
      </c>
      <c r="E47" s="52" t="s">
        <v>696</v>
      </c>
      <c r="F47" s="52" t="s">
        <v>696</v>
      </c>
      <c r="G47" s="254">
        <v>45152</v>
      </c>
      <c r="H47" s="52" t="s">
        <v>697</v>
      </c>
      <c r="I47" s="52" t="s">
        <v>698</v>
      </c>
      <c r="J47" s="52" t="s">
        <v>699</v>
      </c>
      <c r="K47" s="52" t="s">
        <v>694</v>
      </c>
      <c r="L47" s="34">
        <v>2500000</v>
      </c>
      <c r="M47" s="52"/>
      <c r="N47" s="236" t="s">
        <v>63</v>
      </c>
      <c r="O47" s="236" t="s">
        <v>451</v>
      </c>
      <c r="P47" s="52" t="s">
        <v>549</v>
      </c>
      <c r="Q47" s="34">
        <v>100000</v>
      </c>
      <c r="R47" s="34">
        <v>100000</v>
      </c>
      <c r="S47" s="34">
        <v>316000</v>
      </c>
      <c r="T47" s="34">
        <v>180000</v>
      </c>
      <c r="U47" s="34">
        <v>100000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f t="shared" si="4"/>
        <v>796000</v>
      </c>
      <c r="AD47" s="34">
        <f t="shared" si="2"/>
        <v>1704000</v>
      </c>
      <c r="AE47" s="34"/>
      <c r="AF47" s="34">
        <v>100000</v>
      </c>
      <c r="AG47" s="34">
        <v>796000</v>
      </c>
      <c r="AH47" s="34">
        <f t="shared" si="3"/>
        <v>896000</v>
      </c>
      <c r="AI47" s="34"/>
      <c r="AJ47" s="52">
        <v>3801601300</v>
      </c>
      <c r="AK47" s="52" t="s">
        <v>196</v>
      </c>
      <c r="AL47" s="52">
        <v>627000000</v>
      </c>
      <c r="AM47" s="52" t="s">
        <v>197</v>
      </c>
      <c r="AN47" s="52">
        <v>604010</v>
      </c>
      <c r="AO47" s="52" t="s">
        <v>198</v>
      </c>
      <c r="AP47" s="52" t="s">
        <v>87</v>
      </c>
      <c r="AR47" s="236"/>
      <c r="AT47" s="52" t="s">
        <v>183</v>
      </c>
    </row>
    <row r="48" spans="1:46">
      <c r="A48" s="251">
        <f t="shared" si="5"/>
        <v>45</v>
      </c>
      <c r="B48" s="52" t="s">
        <v>157</v>
      </c>
      <c r="C48" s="243" t="s">
        <v>158</v>
      </c>
      <c r="D48" s="52" t="s">
        <v>62</v>
      </c>
      <c r="E48" s="52" t="s">
        <v>700</v>
      </c>
      <c r="F48" s="52" t="s">
        <v>700</v>
      </c>
      <c r="G48" s="254">
        <v>45041</v>
      </c>
      <c r="H48" s="52" t="s">
        <v>570</v>
      </c>
      <c r="I48" s="52" t="s">
        <v>336</v>
      </c>
      <c r="J48" s="52" t="s">
        <v>701</v>
      </c>
      <c r="K48" s="52" t="s">
        <v>547</v>
      </c>
      <c r="L48" s="34">
        <v>1500000</v>
      </c>
      <c r="M48" s="253">
        <v>1500000</v>
      </c>
      <c r="N48" s="236" t="s">
        <v>63</v>
      </c>
      <c r="O48" s="236" t="s">
        <v>451</v>
      </c>
      <c r="P48" s="236" t="s">
        <v>549</v>
      </c>
      <c r="Q48" s="34">
        <v>125000</v>
      </c>
      <c r="R48" s="34">
        <v>125000</v>
      </c>
      <c r="S48" s="34">
        <v>125000</v>
      </c>
      <c r="T48" s="34">
        <v>125000</v>
      </c>
      <c r="U48" s="34">
        <v>161859.07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f t="shared" si="4"/>
        <v>661859.07000000007</v>
      </c>
      <c r="AD48" s="34">
        <f t="shared" si="2"/>
        <v>838140.92999999993</v>
      </c>
      <c r="AE48" s="34"/>
      <c r="AF48" s="34">
        <v>161859.07</v>
      </c>
      <c r="AG48" s="34">
        <v>125000</v>
      </c>
      <c r="AH48" s="34">
        <f t="shared" si="3"/>
        <v>286859.07</v>
      </c>
      <c r="AI48" s="34"/>
      <c r="AJ48" s="52">
        <v>3801100600</v>
      </c>
      <c r="AK48" s="52" t="s">
        <v>46</v>
      </c>
      <c r="AL48" s="52">
        <v>621150000</v>
      </c>
      <c r="AM48" s="52" t="s">
        <v>58</v>
      </c>
      <c r="AN48" s="52">
        <v>601010</v>
      </c>
      <c r="AO48" s="52" t="s">
        <v>59</v>
      </c>
      <c r="AP48" s="52" t="s">
        <v>67</v>
      </c>
      <c r="AR48" s="236"/>
      <c r="AT48" s="52" t="s">
        <v>103</v>
      </c>
    </row>
    <row r="49" spans="1:47">
      <c r="A49" s="251">
        <f t="shared" si="5"/>
        <v>46</v>
      </c>
      <c r="B49" s="52" t="s">
        <v>179</v>
      </c>
      <c r="C49" s="243" t="s">
        <v>180</v>
      </c>
      <c r="D49" s="52" t="s">
        <v>181</v>
      </c>
      <c r="E49" s="52" t="s">
        <v>702</v>
      </c>
      <c r="F49" s="52" t="s">
        <v>702</v>
      </c>
      <c r="G49" s="254">
        <v>45118</v>
      </c>
      <c r="H49" s="52" t="s">
        <v>570</v>
      </c>
      <c r="I49" s="52" t="s">
        <v>545</v>
      </c>
      <c r="J49" s="52" t="s">
        <v>703</v>
      </c>
      <c r="K49" s="52" t="s">
        <v>547</v>
      </c>
      <c r="L49" s="34">
        <v>7000000</v>
      </c>
      <c r="M49" s="52" t="s">
        <v>661</v>
      </c>
      <c r="N49" s="236" t="s">
        <v>63</v>
      </c>
      <c r="O49" s="236" t="s">
        <v>451</v>
      </c>
      <c r="P49" s="52" t="s">
        <v>549</v>
      </c>
      <c r="Q49" s="34">
        <v>184353.34999999998</v>
      </c>
      <c r="R49" s="34">
        <v>454181.42000000004</v>
      </c>
      <c r="S49" s="34">
        <v>539300.36</v>
      </c>
      <c r="T49" s="34">
        <v>969154.16</v>
      </c>
      <c r="U49" s="34">
        <v>875233.82000000007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f t="shared" si="4"/>
        <v>3022223.1100000003</v>
      </c>
      <c r="AD49" s="34">
        <f t="shared" si="2"/>
        <v>3977776.8899999997</v>
      </c>
      <c r="AE49" s="34"/>
      <c r="AF49" s="34">
        <v>875233.82000000007</v>
      </c>
      <c r="AG49" s="34">
        <v>1805508.6</v>
      </c>
      <c r="AH49" s="34">
        <f t="shared" si="3"/>
        <v>2680742.42</v>
      </c>
      <c r="AI49" s="34"/>
      <c r="AJ49" s="52">
        <v>3801100220</v>
      </c>
      <c r="AK49" s="52" t="s">
        <v>184</v>
      </c>
      <c r="AL49" s="52">
        <v>624800010</v>
      </c>
      <c r="AM49" s="52" t="s">
        <v>185</v>
      </c>
      <c r="AN49" s="52">
        <v>606010</v>
      </c>
      <c r="AO49" s="52" t="s">
        <v>124</v>
      </c>
      <c r="AP49" s="52" t="s">
        <v>87</v>
      </c>
      <c r="AR49" s="236"/>
      <c r="AT49" s="52" t="s">
        <v>182</v>
      </c>
    </row>
    <row r="50" spans="1:47">
      <c r="A50" s="251">
        <f t="shared" si="5"/>
        <v>47</v>
      </c>
      <c r="B50" s="52" t="s">
        <v>53</v>
      </c>
      <c r="C50" s="243" t="s">
        <v>54</v>
      </c>
      <c r="D50" s="52" t="s">
        <v>40</v>
      </c>
      <c r="E50" s="52" t="s">
        <v>704</v>
      </c>
      <c r="F50" s="52" t="s">
        <v>704</v>
      </c>
      <c r="G50" s="52"/>
      <c r="H50" s="52" t="s">
        <v>570</v>
      </c>
      <c r="I50" s="52" t="s">
        <v>705</v>
      </c>
      <c r="J50" s="52" t="s">
        <v>706</v>
      </c>
      <c r="K50" s="52" t="s">
        <v>547</v>
      </c>
      <c r="L50" s="34">
        <v>900000</v>
      </c>
      <c r="M50" s="34"/>
      <c r="N50" s="52" t="s">
        <v>63</v>
      </c>
      <c r="O50" s="236" t="s">
        <v>451</v>
      </c>
      <c r="P50" s="236" t="s">
        <v>549</v>
      </c>
      <c r="Q50" s="34">
        <v>75000</v>
      </c>
      <c r="R50" s="34">
        <v>75000</v>
      </c>
      <c r="S50" s="34">
        <v>75000</v>
      </c>
      <c r="T50" s="34">
        <v>75000</v>
      </c>
      <c r="U50" s="34">
        <v>75000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f t="shared" si="4"/>
        <v>375000</v>
      </c>
      <c r="AD50" s="34">
        <f t="shared" si="2"/>
        <v>525000</v>
      </c>
      <c r="AE50" s="34"/>
      <c r="AF50" s="34">
        <v>75000</v>
      </c>
      <c r="AG50" s="34">
        <v>315800</v>
      </c>
      <c r="AH50" s="34">
        <f t="shared" si="3"/>
        <v>390800</v>
      </c>
      <c r="AI50" s="34"/>
      <c r="AJ50" s="52">
        <v>3801100600</v>
      </c>
      <c r="AK50" s="52" t="s">
        <v>46</v>
      </c>
      <c r="AL50" s="52">
        <v>621150000</v>
      </c>
      <c r="AM50" s="52" t="s">
        <v>58</v>
      </c>
      <c r="AN50" s="52">
        <v>601010</v>
      </c>
      <c r="AO50" s="52" t="s">
        <v>59</v>
      </c>
      <c r="AP50" s="52" t="s">
        <v>49</v>
      </c>
      <c r="AQ50" s="52" t="s">
        <v>707</v>
      </c>
      <c r="AR50" s="236"/>
      <c r="AT50" s="52" t="s">
        <v>55</v>
      </c>
    </row>
    <row r="51" spans="1:47">
      <c r="A51" s="251">
        <f t="shared" si="5"/>
        <v>48</v>
      </c>
      <c r="B51" s="52" t="s">
        <v>229</v>
      </c>
      <c r="C51" s="243" t="s">
        <v>230</v>
      </c>
      <c r="D51" s="52" t="s">
        <v>115</v>
      </c>
      <c r="E51" s="52" t="s">
        <v>708</v>
      </c>
      <c r="F51" s="52" t="s">
        <v>708</v>
      </c>
      <c r="G51" s="254">
        <v>45058</v>
      </c>
      <c r="H51" s="52" t="s">
        <v>709</v>
      </c>
      <c r="I51" s="52" t="s">
        <v>610</v>
      </c>
      <c r="J51" s="52" t="s">
        <v>710</v>
      </c>
      <c r="K51" s="52" t="s">
        <v>547</v>
      </c>
      <c r="L51" s="34">
        <v>2951000</v>
      </c>
      <c r="M51" s="236">
        <v>2950031.25</v>
      </c>
      <c r="N51" s="52" t="s">
        <v>50</v>
      </c>
      <c r="O51" s="52" t="s">
        <v>548</v>
      </c>
      <c r="P51" s="52" t="s">
        <v>559</v>
      </c>
      <c r="Q51" s="34">
        <v>0</v>
      </c>
      <c r="R51" s="34">
        <v>0</v>
      </c>
      <c r="S51" s="34">
        <v>2951000</v>
      </c>
      <c r="T51" s="34">
        <v>-1.1641532182693481E-10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f t="shared" si="4"/>
        <v>2951000</v>
      </c>
      <c r="AD51" s="34">
        <f t="shared" si="2"/>
        <v>0</v>
      </c>
      <c r="AE51" s="34"/>
      <c r="AF51" s="34">
        <v>0</v>
      </c>
      <c r="AG51" s="34">
        <v>869562.8600000001</v>
      </c>
      <c r="AH51" s="34">
        <f t="shared" si="3"/>
        <v>869562.8600000001</v>
      </c>
      <c r="AI51" s="34"/>
      <c r="AJ51" s="52">
        <v>3801607000</v>
      </c>
      <c r="AK51" s="52" t="s">
        <v>117</v>
      </c>
      <c r="AL51" s="52">
        <v>621900000</v>
      </c>
      <c r="AM51" s="52" t="s">
        <v>231</v>
      </c>
      <c r="AN51" s="52">
        <v>601050</v>
      </c>
      <c r="AO51" s="52" t="s">
        <v>232</v>
      </c>
      <c r="AP51" s="52" t="s">
        <v>67</v>
      </c>
      <c r="AR51" s="236"/>
      <c r="AT51" s="52" t="s">
        <v>115</v>
      </c>
    </row>
    <row r="52" spans="1:47">
      <c r="A52" s="251">
        <f t="shared" si="5"/>
        <v>49</v>
      </c>
      <c r="B52" s="52" t="s">
        <v>205</v>
      </c>
      <c r="C52" s="243" t="s">
        <v>206</v>
      </c>
      <c r="D52" s="52" t="s">
        <v>194</v>
      </c>
      <c r="E52" s="52" t="s">
        <v>711</v>
      </c>
      <c r="F52" s="52" t="s">
        <v>711</v>
      </c>
      <c r="G52" s="254">
        <v>45056</v>
      </c>
      <c r="H52" s="52" t="s">
        <v>712</v>
      </c>
      <c r="I52" s="52" t="s">
        <v>713</v>
      </c>
      <c r="J52" s="52" t="s">
        <v>714</v>
      </c>
      <c r="K52" s="52" t="s">
        <v>547</v>
      </c>
      <c r="L52" s="34">
        <v>420000</v>
      </c>
      <c r="M52" s="239"/>
      <c r="N52" s="236" t="s">
        <v>63</v>
      </c>
      <c r="O52" s="236" t="s">
        <v>451</v>
      </c>
      <c r="P52" s="52" t="s">
        <v>549</v>
      </c>
      <c r="Q52" s="34">
        <v>0</v>
      </c>
      <c r="R52" s="34">
        <v>70000</v>
      </c>
      <c r="S52" s="34">
        <v>35000</v>
      </c>
      <c r="T52" s="34">
        <v>35000</v>
      </c>
      <c r="U52" s="34">
        <v>35000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  <c r="AA52" s="34">
        <v>0</v>
      </c>
      <c r="AB52" s="34">
        <v>0</v>
      </c>
      <c r="AC52" s="34">
        <f t="shared" si="4"/>
        <v>175000</v>
      </c>
      <c r="AD52" s="34">
        <f t="shared" si="2"/>
        <v>245000</v>
      </c>
      <c r="AE52" s="34"/>
      <c r="AF52" s="34">
        <v>35000</v>
      </c>
      <c r="AG52" s="34">
        <v>175000</v>
      </c>
      <c r="AH52" s="34">
        <f t="shared" si="3"/>
        <v>210000</v>
      </c>
      <c r="AI52" s="34"/>
      <c r="AJ52" s="52">
        <v>3801601300</v>
      </c>
      <c r="AK52" s="52" t="s">
        <v>196</v>
      </c>
      <c r="AL52" s="52">
        <v>627000000</v>
      </c>
      <c r="AM52" s="52" t="s">
        <v>197</v>
      </c>
      <c r="AN52" s="52">
        <v>604010</v>
      </c>
      <c r="AO52" s="52" t="s">
        <v>198</v>
      </c>
      <c r="AP52" s="52" t="s">
        <v>87</v>
      </c>
      <c r="AR52" s="236"/>
      <c r="AT52" s="52" t="s">
        <v>197</v>
      </c>
    </row>
    <row r="53" spans="1:47">
      <c r="A53" s="251">
        <f t="shared" si="5"/>
        <v>50</v>
      </c>
      <c r="B53" s="52" t="s">
        <v>139</v>
      </c>
      <c r="C53" s="243" t="s">
        <v>140</v>
      </c>
      <c r="D53" s="52" t="s">
        <v>141</v>
      </c>
      <c r="E53" s="52" t="s">
        <v>715</v>
      </c>
      <c r="F53" s="52" t="s">
        <v>715</v>
      </c>
      <c r="G53" s="254">
        <v>45111</v>
      </c>
      <c r="H53" s="52" t="s">
        <v>716</v>
      </c>
      <c r="I53" s="52" t="s">
        <v>675</v>
      </c>
      <c r="J53" s="52" t="s">
        <v>717</v>
      </c>
      <c r="K53" s="52" t="s">
        <v>547</v>
      </c>
      <c r="L53" s="34">
        <v>5880000</v>
      </c>
      <c r="M53" s="239"/>
      <c r="N53" s="239" t="s">
        <v>63</v>
      </c>
      <c r="O53" s="236" t="s">
        <v>451</v>
      </c>
      <c r="P53" s="52" t="s">
        <v>549</v>
      </c>
      <c r="Q53" s="34"/>
      <c r="R53" s="34"/>
      <c r="S53" s="34"/>
      <c r="T53" s="34">
        <v>653000</v>
      </c>
      <c r="U53" s="34">
        <v>653000</v>
      </c>
      <c r="V53" s="34"/>
      <c r="W53" s="34"/>
      <c r="X53" s="34"/>
      <c r="Y53" s="34"/>
      <c r="Z53" s="34"/>
      <c r="AA53" s="34"/>
      <c r="AB53" s="34"/>
      <c r="AC53" s="34">
        <f t="shared" si="4"/>
        <v>1306000</v>
      </c>
      <c r="AD53" s="34">
        <f t="shared" si="2"/>
        <v>4574000</v>
      </c>
      <c r="AE53" s="34"/>
      <c r="AF53" s="34">
        <v>653000</v>
      </c>
      <c r="AG53" s="34">
        <v>1306000</v>
      </c>
      <c r="AH53" s="34">
        <f t="shared" si="3"/>
        <v>1959000</v>
      </c>
      <c r="AI53" s="34"/>
      <c r="AJ53" s="52">
        <v>3801609000</v>
      </c>
      <c r="AK53" s="52" t="s">
        <v>84</v>
      </c>
      <c r="AL53" s="52">
        <v>623900170</v>
      </c>
      <c r="AM53" s="52" t="s">
        <v>92</v>
      </c>
      <c r="AN53" s="52">
        <v>603050</v>
      </c>
      <c r="AO53" s="52" t="s">
        <v>93</v>
      </c>
      <c r="AP53" s="52" t="s">
        <v>87</v>
      </c>
      <c r="AR53" s="236"/>
      <c r="AT53" s="52" t="s">
        <v>142</v>
      </c>
    </row>
    <row r="54" spans="1:47">
      <c r="A54" s="251">
        <f t="shared" si="5"/>
        <v>51</v>
      </c>
      <c r="B54" s="52" t="s">
        <v>144</v>
      </c>
      <c r="C54" s="243" t="s">
        <v>145</v>
      </c>
      <c r="D54" s="52" t="s">
        <v>141</v>
      </c>
      <c r="E54" s="52" t="s">
        <v>718</v>
      </c>
      <c r="F54" s="52" t="s">
        <v>718</v>
      </c>
      <c r="G54" s="254">
        <v>45054</v>
      </c>
      <c r="H54" s="52" t="s">
        <v>544</v>
      </c>
      <c r="I54" s="52" t="s">
        <v>719</v>
      </c>
      <c r="J54" s="52" t="s">
        <v>720</v>
      </c>
      <c r="K54" s="52" t="s">
        <v>547</v>
      </c>
      <c r="L54" s="34">
        <v>436000</v>
      </c>
      <c r="M54" s="253"/>
      <c r="N54" s="236" t="s">
        <v>63</v>
      </c>
      <c r="O54" s="236" t="s">
        <v>548</v>
      </c>
      <c r="P54" s="236" t="s">
        <v>559</v>
      </c>
      <c r="Q54" s="34">
        <v>0</v>
      </c>
      <c r="R54" s="34">
        <v>0</v>
      </c>
      <c r="S54" s="34">
        <v>436000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f t="shared" si="4"/>
        <v>436000</v>
      </c>
      <c r="AD54" s="34">
        <f t="shared" si="2"/>
        <v>0</v>
      </c>
      <c r="AE54" s="34"/>
      <c r="AF54" s="34">
        <v>0</v>
      </c>
      <c r="AG54" s="34">
        <v>436000</v>
      </c>
      <c r="AH54" s="34">
        <f t="shared" si="3"/>
        <v>436000</v>
      </c>
      <c r="AI54" s="34"/>
      <c r="AJ54" s="52">
        <v>3801609000</v>
      </c>
      <c r="AK54" s="52" t="s">
        <v>84</v>
      </c>
      <c r="AL54" s="52">
        <v>623900170</v>
      </c>
      <c r="AM54" s="52" t="s">
        <v>92</v>
      </c>
      <c r="AN54" s="52">
        <v>603050</v>
      </c>
      <c r="AO54" s="52" t="s">
        <v>93</v>
      </c>
      <c r="AP54" s="52" t="s">
        <v>87</v>
      </c>
      <c r="AR54" s="236"/>
      <c r="AT54" s="52" t="s">
        <v>142</v>
      </c>
    </row>
    <row r="55" spans="1:47">
      <c r="A55" s="251">
        <f t="shared" si="5"/>
        <v>52</v>
      </c>
      <c r="B55" s="52" t="s">
        <v>38</v>
      </c>
      <c r="C55" s="243" t="s">
        <v>39</v>
      </c>
      <c r="D55" s="52" t="s">
        <v>40</v>
      </c>
      <c r="E55" s="52" t="s">
        <v>721</v>
      </c>
      <c r="F55" s="52" t="s">
        <v>721</v>
      </c>
      <c r="G55" s="254">
        <v>45050</v>
      </c>
      <c r="H55" s="52" t="s">
        <v>574</v>
      </c>
      <c r="J55" s="52" t="s">
        <v>722</v>
      </c>
      <c r="K55" s="52" t="s">
        <v>547</v>
      </c>
      <c r="L55" s="34">
        <v>300000</v>
      </c>
      <c r="M55" s="34"/>
      <c r="N55" s="52" t="s">
        <v>50</v>
      </c>
      <c r="O55" s="52" t="s">
        <v>548</v>
      </c>
      <c r="P55" s="236" t="s">
        <v>559</v>
      </c>
      <c r="Q55" s="34">
        <v>0</v>
      </c>
      <c r="R55" s="34">
        <v>0</v>
      </c>
      <c r="S55" s="34">
        <v>0</v>
      </c>
      <c r="T55" s="34">
        <v>0</v>
      </c>
      <c r="U55" s="34">
        <v>300000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f t="shared" si="4"/>
        <v>300000</v>
      </c>
      <c r="AD55" s="34">
        <f t="shared" si="2"/>
        <v>0</v>
      </c>
      <c r="AE55" s="34"/>
      <c r="AF55" s="34">
        <v>300000</v>
      </c>
      <c r="AG55" s="34">
        <v>300000</v>
      </c>
      <c r="AH55" s="34">
        <f t="shared" si="3"/>
        <v>600000</v>
      </c>
      <c r="AI55" s="34"/>
      <c r="AJ55" s="52">
        <v>3801100600</v>
      </c>
      <c r="AK55" s="52" t="s">
        <v>46</v>
      </c>
      <c r="AL55" s="52">
        <v>621300000</v>
      </c>
      <c r="AM55" s="52" t="s">
        <v>47</v>
      </c>
      <c r="AN55" s="52">
        <v>601020</v>
      </c>
      <c r="AO55" s="52" t="s">
        <v>48</v>
      </c>
      <c r="AP55" s="52" t="s">
        <v>49</v>
      </c>
      <c r="AR55" s="236"/>
      <c r="AT55" s="52" t="s">
        <v>44</v>
      </c>
    </row>
    <row r="56" spans="1:47">
      <c r="A56" s="251">
        <f t="shared" si="5"/>
        <v>53</v>
      </c>
      <c r="B56" s="52" t="s">
        <v>71</v>
      </c>
      <c r="C56" s="243" t="s">
        <v>72</v>
      </c>
      <c r="D56" s="52" t="s">
        <v>40</v>
      </c>
      <c r="E56" s="52" t="s">
        <v>723</v>
      </c>
      <c r="F56" s="52" t="s">
        <v>723</v>
      </c>
      <c r="G56" s="254">
        <v>45048</v>
      </c>
      <c r="H56" s="52" t="s">
        <v>574</v>
      </c>
      <c r="I56" s="52" t="s">
        <v>562</v>
      </c>
      <c r="J56" s="52" t="s">
        <v>724</v>
      </c>
      <c r="K56" s="52" t="s">
        <v>547</v>
      </c>
      <c r="L56" s="34">
        <v>20000000</v>
      </c>
      <c r="M56" s="34"/>
      <c r="N56" s="52" t="s">
        <v>50</v>
      </c>
      <c r="O56" s="52" t="s">
        <v>548</v>
      </c>
      <c r="P56" s="52" t="s">
        <v>559</v>
      </c>
      <c r="Q56" s="34">
        <v>0</v>
      </c>
      <c r="R56" s="34">
        <v>20000000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f t="shared" si="4"/>
        <v>20000000</v>
      </c>
      <c r="AD56" s="34">
        <f t="shared" si="2"/>
        <v>0</v>
      </c>
      <c r="AE56" s="34"/>
      <c r="AF56" s="34">
        <v>0</v>
      </c>
      <c r="AG56" s="34">
        <v>6355877.4000000004</v>
      </c>
      <c r="AH56" s="34">
        <f t="shared" si="3"/>
        <v>6355877.4000000004</v>
      </c>
      <c r="AI56" s="34"/>
      <c r="AJ56" s="52">
        <v>3801100600</v>
      </c>
      <c r="AK56" s="52" t="s">
        <v>46</v>
      </c>
      <c r="AL56" s="52">
        <v>625900000</v>
      </c>
      <c r="AM56" s="52" t="s">
        <v>74</v>
      </c>
      <c r="AN56" s="52">
        <v>603040</v>
      </c>
      <c r="AO56" s="52" t="s">
        <v>75</v>
      </c>
      <c r="AP56" s="52" t="s">
        <v>67</v>
      </c>
      <c r="AQ56" s="52" t="s">
        <v>725</v>
      </c>
      <c r="AR56" s="236"/>
      <c r="AT56" s="52" t="s">
        <v>73</v>
      </c>
    </row>
    <row r="57" spans="1:47">
      <c r="A57" s="251">
        <f t="shared" si="5"/>
        <v>54</v>
      </c>
      <c r="B57" s="52" t="s">
        <v>139</v>
      </c>
      <c r="C57" s="243" t="s">
        <v>140</v>
      </c>
      <c r="D57" s="52" t="s">
        <v>141</v>
      </c>
      <c r="E57" s="52" t="s">
        <v>726</v>
      </c>
      <c r="F57" s="52" t="s">
        <v>726</v>
      </c>
      <c r="G57" s="254">
        <v>45042</v>
      </c>
      <c r="H57" s="52" t="s">
        <v>574</v>
      </c>
      <c r="I57" s="52" t="s">
        <v>727</v>
      </c>
      <c r="J57" s="52" t="s">
        <v>728</v>
      </c>
      <c r="K57" s="52" t="s">
        <v>547</v>
      </c>
      <c r="L57" s="34">
        <v>9439</v>
      </c>
      <c r="M57" s="253"/>
      <c r="N57" s="52" t="s">
        <v>50</v>
      </c>
      <c r="O57" s="52" t="s">
        <v>548</v>
      </c>
      <c r="P57" s="52" t="s">
        <v>549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f t="shared" si="4"/>
        <v>0</v>
      </c>
      <c r="AD57" s="34">
        <f t="shared" si="2"/>
        <v>9439</v>
      </c>
      <c r="AE57" s="34"/>
      <c r="AF57" s="34">
        <v>0</v>
      </c>
      <c r="AG57" s="34">
        <v>0</v>
      </c>
      <c r="AH57" s="34">
        <f t="shared" si="3"/>
        <v>0</v>
      </c>
      <c r="AI57" s="34"/>
      <c r="AJ57" s="52">
        <v>3801609000</v>
      </c>
      <c r="AK57" s="52" t="s">
        <v>84</v>
      </c>
      <c r="AL57" s="52">
        <v>623900170</v>
      </c>
      <c r="AM57" s="52" t="s">
        <v>92</v>
      </c>
      <c r="AN57" s="52">
        <v>603050</v>
      </c>
      <c r="AO57" s="52" t="s">
        <v>93</v>
      </c>
      <c r="AP57" s="52" t="s">
        <v>87</v>
      </c>
      <c r="AR57" s="236"/>
      <c r="AT57" s="52" t="s">
        <v>142</v>
      </c>
    </row>
    <row r="58" spans="1:47">
      <c r="A58" s="251">
        <f t="shared" si="5"/>
        <v>55</v>
      </c>
      <c r="B58" s="52" t="s">
        <v>113</v>
      </c>
      <c r="C58" s="243" t="s">
        <v>114</v>
      </c>
      <c r="D58" s="52" t="s">
        <v>115</v>
      </c>
      <c r="E58" s="52" t="s">
        <v>729</v>
      </c>
      <c r="F58" s="52" t="s">
        <v>729</v>
      </c>
      <c r="G58" s="254">
        <v>45048</v>
      </c>
      <c r="H58" s="52" t="s">
        <v>730</v>
      </c>
      <c r="I58" s="52" t="s">
        <v>663</v>
      </c>
      <c r="J58" s="52" t="s">
        <v>731</v>
      </c>
      <c r="K58" s="52" t="s">
        <v>547</v>
      </c>
      <c r="L58" s="34">
        <v>4452000</v>
      </c>
      <c r="M58" s="253">
        <v>1965416.7</v>
      </c>
      <c r="N58" s="52" t="s">
        <v>63</v>
      </c>
      <c r="O58" s="52" t="s">
        <v>451</v>
      </c>
      <c r="P58" s="52" t="s">
        <v>549</v>
      </c>
      <c r="Q58" s="34">
        <v>0</v>
      </c>
      <c r="R58" s="34">
        <v>125000</v>
      </c>
      <c r="S58" s="34">
        <v>125000</v>
      </c>
      <c r="T58" s="34">
        <v>150000</v>
      </c>
      <c r="U58" s="34">
        <v>215000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f t="shared" si="4"/>
        <v>615000</v>
      </c>
      <c r="AD58" s="34">
        <f t="shared" si="2"/>
        <v>3837000</v>
      </c>
      <c r="AE58" s="34"/>
      <c r="AF58" s="34">
        <v>215000</v>
      </c>
      <c r="AG58" s="34">
        <v>615000</v>
      </c>
      <c r="AH58" s="34">
        <f t="shared" si="3"/>
        <v>830000</v>
      </c>
      <c r="AI58" s="34"/>
      <c r="AJ58" s="52">
        <v>3801607000</v>
      </c>
      <c r="AK58" s="52" t="s">
        <v>117</v>
      </c>
      <c r="AL58" s="52">
        <v>625100300</v>
      </c>
      <c r="AM58" s="52" t="s">
        <v>118</v>
      </c>
      <c r="AN58" s="52">
        <v>603030</v>
      </c>
      <c r="AO58" s="52" t="s">
        <v>119</v>
      </c>
      <c r="AP58" s="52" t="s">
        <v>87</v>
      </c>
      <c r="AQ58" s="52" t="s">
        <v>681</v>
      </c>
      <c r="AR58" s="236"/>
      <c r="AT58" s="52" t="s">
        <v>115</v>
      </c>
    </row>
    <row r="59" spans="1:47">
      <c r="A59" s="251">
        <f t="shared" si="5"/>
        <v>56</v>
      </c>
      <c r="B59" s="52" t="s">
        <v>53</v>
      </c>
      <c r="C59" s="243" t="s">
        <v>54</v>
      </c>
      <c r="D59" s="52" t="s">
        <v>40</v>
      </c>
      <c r="E59" s="52" t="s">
        <v>732</v>
      </c>
      <c r="F59" s="52" t="s">
        <v>732</v>
      </c>
      <c r="G59" s="254">
        <v>45046</v>
      </c>
      <c r="H59" s="52" t="s">
        <v>574</v>
      </c>
      <c r="I59" s="52" t="s">
        <v>610</v>
      </c>
      <c r="J59" s="52" t="s">
        <v>733</v>
      </c>
      <c r="K59" s="52" t="s">
        <v>547</v>
      </c>
      <c r="L59" s="34">
        <v>25000000</v>
      </c>
      <c r="M59" s="34"/>
      <c r="N59" s="52" t="s">
        <v>50</v>
      </c>
      <c r="O59" s="52" t="s">
        <v>548</v>
      </c>
      <c r="P59" s="52" t="s">
        <v>559</v>
      </c>
      <c r="Q59" s="34">
        <v>0</v>
      </c>
      <c r="R59" s="34">
        <v>25000000</v>
      </c>
      <c r="S59" s="34">
        <v>0</v>
      </c>
      <c r="T59" s="34">
        <v>-6.9849193096160889E-10</v>
      </c>
      <c r="U59" s="34">
        <v>2.9103830456733704E-11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f t="shared" si="4"/>
        <v>25000000</v>
      </c>
      <c r="AD59" s="34">
        <f t="shared" si="2"/>
        <v>0</v>
      </c>
      <c r="AE59" s="34"/>
      <c r="AF59" s="34">
        <v>2.9103830456733704E-11</v>
      </c>
      <c r="AG59" s="34">
        <v>204572.02999999927</v>
      </c>
      <c r="AH59" s="34">
        <f t="shared" si="3"/>
        <v>204572.0299999993</v>
      </c>
      <c r="AI59" s="34"/>
      <c r="AJ59" s="52">
        <v>3801100600</v>
      </c>
      <c r="AK59" s="52" t="s">
        <v>46</v>
      </c>
      <c r="AL59" s="52">
        <v>621150000</v>
      </c>
      <c r="AM59" s="52" t="s">
        <v>58</v>
      </c>
      <c r="AN59" s="52">
        <v>601010</v>
      </c>
      <c r="AO59" s="52" t="s">
        <v>59</v>
      </c>
      <c r="AP59" s="52" t="s">
        <v>49</v>
      </c>
      <c r="AR59" s="236"/>
      <c r="AT59" s="52" t="s">
        <v>55</v>
      </c>
    </row>
    <row r="60" spans="1:47">
      <c r="A60" s="251">
        <f t="shared" si="5"/>
        <v>57</v>
      </c>
      <c r="B60" s="52" t="s">
        <v>287</v>
      </c>
      <c r="C60" s="243" t="s">
        <v>288</v>
      </c>
      <c r="D60" s="52" t="s">
        <v>40</v>
      </c>
      <c r="E60" s="52" t="s">
        <v>734</v>
      </c>
      <c r="F60" s="52" t="s">
        <v>734</v>
      </c>
      <c r="G60" s="254">
        <v>45046</v>
      </c>
      <c r="H60" s="52" t="s">
        <v>574</v>
      </c>
      <c r="I60" s="52" t="s">
        <v>610</v>
      </c>
      <c r="J60" s="52" t="s">
        <v>735</v>
      </c>
      <c r="K60" s="52" t="s">
        <v>547</v>
      </c>
      <c r="L60" s="34">
        <v>25000000</v>
      </c>
      <c r="M60" s="34"/>
      <c r="N60" s="52" t="s">
        <v>50</v>
      </c>
      <c r="O60" s="52" t="s">
        <v>548</v>
      </c>
      <c r="P60" s="52" t="s">
        <v>559</v>
      </c>
      <c r="Q60" s="34">
        <v>0</v>
      </c>
      <c r="R60" s="34">
        <v>25000000</v>
      </c>
      <c r="S60" s="34">
        <v>1448838.0899999999</v>
      </c>
      <c r="T60" s="34">
        <v>-1448838.0899999999</v>
      </c>
      <c r="U60" s="34">
        <v>-2.3283064365386963E-10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f t="shared" si="4"/>
        <v>25000000</v>
      </c>
      <c r="AD60" s="34">
        <f t="shared" si="2"/>
        <v>0</v>
      </c>
      <c r="AE60" s="34"/>
      <c r="AF60" s="34">
        <v>-2.3283064365386963E-10</v>
      </c>
      <c r="AG60" s="34">
        <v>2008657.1600000001</v>
      </c>
      <c r="AH60" s="34">
        <f t="shared" si="3"/>
        <v>2008657.16</v>
      </c>
      <c r="AI60" s="34"/>
      <c r="AJ60" s="52">
        <v>3801100600</v>
      </c>
      <c r="AK60" s="52" t="s">
        <v>46</v>
      </c>
      <c r="AL60" s="52">
        <v>621900000</v>
      </c>
      <c r="AM60" s="52" t="s">
        <v>231</v>
      </c>
      <c r="AN60" s="52">
        <v>601050</v>
      </c>
      <c r="AO60" s="52" t="s">
        <v>232</v>
      </c>
      <c r="AP60" s="52" t="s">
        <v>49</v>
      </c>
      <c r="AR60" s="236"/>
      <c r="AT60" s="52" t="s">
        <v>55</v>
      </c>
    </row>
    <row r="61" spans="1:47">
      <c r="A61" s="251">
        <f t="shared" si="5"/>
        <v>58</v>
      </c>
      <c r="B61" s="52" t="s">
        <v>157</v>
      </c>
      <c r="C61" s="243" t="s">
        <v>158</v>
      </c>
      <c r="D61" s="52" t="s">
        <v>62</v>
      </c>
      <c r="E61" s="52" t="s">
        <v>736</v>
      </c>
      <c r="F61" s="52" t="s">
        <v>736</v>
      </c>
      <c r="G61" s="254">
        <v>45041</v>
      </c>
      <c r="H61" s="52" t="s">
        <v>544</v>
      </c>
      <c r="I61" s="52" t="s">
        <v>737</v>
      </c>
      <c r="J61" s="52" t="s">
        <v>738</v>
      </c>
      <c r="K61" s="52" t="s">
        <v>547</v>
      </c>
      <c r="L61" s="34">
        <v>700000</v>
      </c>
      <c r="M61" s="52"/>
      <c r="N61" s="52" t="s">
        <v>50</v>
      </c>
      <c r="O61" s="52" t="s">
        <v>548</v>
      </c>
      <c r="P61" s="52" t="s">
        <v>559</v>
      </c>
      <c r="Q61" s="34">
        <v>0</v>
      </c>
      <c r="R61" s="34">
        <v>0</v>
      </c>
      <c r="S61" s="34">
        <v>700000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f t="shared" si="4"/>
        <v>700000</v>
      </c>
      <c r="AD61" s="34">
        <f t="shared" si="2"/>
        <v>0</v>
      </c>
      <c r="AE61" s="34"/>
      <c r="AF61" s="34">
        <v>0</v>
      </c>
      <c r="AG61" s="34">
        <v>700000</v>
      </c>
      <c r="AH61" s="34">
        <f t="shared" si="3"/>
        <v>700000</v>
      </c>
      <c r="AI61" s="34"/>
      <c r="AJ61" s="52">
        <v>3801100600</v>
      </c>
      <c r="AK61" s="52" t="s">
        <v>46</v>
      </c>
      <c r="AL61" s="52">
        <v>621150000</v>
      </c>
      <c r="AM61" s="52" t="s">
        <v>58</v>
      </c>
      <c r="AN61" s="52">
        <v>601010</v>
      </c>
      <c r="AO61" s="52" t="s">
        <v>59</v>
      </c>
      <c r="AP61" s="52" t="s">
        <v>67</v>
      </c>
      <c r="AR61" s="236"/>
      <c r="AT61" s="52" t="s">
        <v>103</v>
      </c>
    </row>
    <row r="62" spans="1:47">
      <c r="A62" s="251">
        <f t="shared" si="5"/>
        <v>59</v>
      </c>
      <c r="B62" s="52" t="s">
        <v>245</v>
      </c>
      <c r="C62" s="243" t="s">
        <v>246</v>
      </c>
      <c r="D62" s="52" t="s">
        <v>173</v>
      </c>
      <c r="E62" s="52" t="s">
        <v>739</v>
      </c>
      <c r="F62" s="52" t="s">
        <v>739</v>
      </c>
      <c r="G62" s="254">
        <v>45063</v>
      </c>
      <c r="H62" s="52" t="s">
        <v>574</v>
      </c>
      <c r="I62" s="52" t="s">
        <v>672</v>
      </c>
      <c r="J62" s="52" t="s">
        <v>740</v>
      </c>
      <c r="K62" s="52" t="s">
        <v>547</v>
      </c>
      <c r="L62" s="34">
        <v>1350000</v>
      </c>
      <c r="M62" s="52" t="s">
        <v>661</v>
      </c>
      <c r="N62" s="52" t="s">
        <v>50</v>
      </c>
      <c r="O62" s="52" t="s">
        <v>548</v>
      </c>
      <c r="P62" s="52" t="s">
        <v>559</v>
      </c>
      <c r="Q62" s="34">
        <v>0</v>
      </c>
      <c r="R62" s="34">
        <v>1350000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f t="shared" si="4"/>
        <v>1350000</v>
      </c>
      <c r="AD62" s="34">
        <f t="shared" si="2"/>
        <v>0</v>
      </c>
      <c r="AE62" s="34"/>
      <c r="AF62" s="34">
        <v>0</v>
      </c>
      <c r="AG62" s="34">
        <v>677500</v>
      </c>
      <c r="AH62" s="34">
        <f t="shared" si="3"/>
        <v>677500</v>
      </c>
      <c r="AI62" s="34"/>
      <c r="AJ62" s="52">
        <v>3801901600</v>
      </c>
      <c r="AK62" s="52" t="s">
        <v>174</v>
      </c>
      <c r="AL62" s="52">
        <v>629900000</v>
      </c>
      <c r="AM62" s="52" t="s">
        <v>123</v>
      </c>
      <c r="AN62" s="52">
        <v>606010</v>
      </c>
      <c r="AO62" s="52" t="s">
        <v>124</v>
      </c>
      <c r="AP62" s="52" t="s">
        <v>67</v>
      </c>
      <c r="AR62" s="236"/>
      <c r="AT62" s="52" t="s">
        <v>170</v>
      </c>
    </row>
    <row r="63" spans="1:47">
      <c r="A63" s="251">
        <f t="shared" si="5"/>
        <v>60</v>
      </c>
      <c r="B63" s="52" t="s">
        <v>128</v>
      </c>
      <c r="C63" s="243" t="s">
        <v>129</v>
      </c>
      <c r="D63" s="52" t="s">
        <v>115</v>
      </c>
      <c r="E63" s="52" t="s">
        <v>741</v>
      </c>
      <c r="F63" s="256" t="s">
        <v>741</v>
      </c>
      <c r="G63" s="254">
        <v>45063</v>
      </c>
      <c r="H63" s="257" t="s">
        <v>544</v>
      </c>
      <c r="I63" s="52" t="s">
        <v>742</v>
      </c>
      <c r="J63" s="52" t="s">
        <v>743</v>
      </c>
      <c r="K63" s="52" t="s">
        <v>547</v>
      </c>
      <c r="L63" s="34">
        <v>39000000</v>
      </c>
      <c r="M63" s="52">
        <v>25297349</v>
      </c>
      <c r="N63" s="52" t="s">
        <v>50</v>
      </c>
      <c r="O63" s="52" t="s">
        <v>548</v>
      </c>
      <c r="P63" s="52" t="s">
        <v>559</v>
      </c>
      <c r="Q63" s="34">
        <v>0</v>
      </c>
      <c r="R63" s="34">
        <v>0</v>
      </c>
      <c r="S63" s="34">
        <v>0</v>
      </c>
      <c r="T63" s="34">
        <v>39000000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f t="shared" si="4"/>
        <v>39000000</v>
      </c>
      <c r="AD63" s="34">
        <f t="shared" si="2"/>
        <v>0</v>
      </c>
      <c r="AE63" s="34"/>
      <c r="AF63" s="34">
        <v>0</v>
      </c>
      <c r="AG63" s="34">
        <v>39000000</v>
      </c>
      <c r="AH63" s="34">
        <f t="shared" si="3"/>
        <v>39000000</v>
      </c>
      <c r="AI63" s="34"/>
      <c r="AJ63" s="52">
        <v>3801607000</v>
      </c>
      <c r="AK63" s="52" t="s">
        <v>117</v>
      </c>
      <c r="AL63" s="52">
        <v>625800000</v>
      </c>
      <c r="AM63" s="52" t="s">
        <v>132</v>
      </c>
      <c r="AN63" s="52">
        <v>603040</v>
      </c>
      <c r="AO63" s="52" t="s">
        <v>75</v>
      </c>
      <c r="AP63" s="52" t="s">
        <v>87</v>
      </c>
      <c r="AQ63" s="52" t="s">
        <v>744</v>
      </c>
      <c r="AR63" s="236"/>
      <c r="AT63" s="52" t="s">
        <v>115</v>
      </c>
      <c r="AU63" s="52" t="s">
        <v>745</v>
      </c>
    </row>
    <row r="64" spans="1:47">
      <c r="A64" s="251">
        <f t="shared" si="5"/>
        <v>61</v>
      </c>
      <c r="B64" s="52" t="s">
        <v>147</v>
      </c>
      <c r="C64" s="243" t="s">
        <v>148</v>
      </c>
      <c r="D64" s="52" t="s">
        <v>141</v>
      </c>
      <c r="E64" s="52" t="s">
        <v>746</v>
      </c>
      <c r="F64" s="52" t="s">
        <v>746</v>
      </c>
      <c r="G64" s="254">
        <v>44682</v>
      </c>
      <c r="H64" s="52" t="s">
        <v>574</v>
      </c>
      <c r="I64" s="52" t="s">
        <v>747</v>
      </c>
      <c r="J64" s="52" t="s">
        <v>748</v>
      </c>
      <c r="K64" s="52" t="s">
        <v>547</v>
      </c>
      <c r="L64" s="34">
        <v>920000</v>
      </c>
      <c r="M64" s="253"/>
      <c r="N64" s="52" t="s">
        <v>63</v>
      </c>
      <c r="O64" s="52" t="s">
        <v>548</v>
      </c>
      <c r="P64" s="52" t="s">
        <v>559</v>
      </c>
      <c r="Q64" s="34">
        <v>0</v>
      </c>
      <c r="R64" s="34">
        <v>920000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f t="shared" si="4"/>
        <v>920000</v>
      </c>
      <c r="AD64" s="34">
        <f t="shared" si="2"/>
        <v>0</v>
      </c>
      <c r="AE64" s="34"/>
      <c r="AF64" s="34">
        <v>0</v>
      </c>
      <c r="AG64" s="34">
        <v>920000</v>
      </c>
      <c r="AH64" s="34">
        <f t="shared" si="3"/>
        <v>920000</v>
      </c>
      <c r="AI64" s="34"/>
      <c r="AJ64" s="52">
        <v>3801609000</v>
      </c>
      <c r="AK64" s="52" t="s">
        <v>84</v>
      </c>
      <c r="AL64" s="52">
        <v>623900170</v>
      </c>
      <c r="AM64" s="52" t="s">
        <v>92</v>
      </c>
      <c r="AN64" s="52">
        <v>603050</v>
      </c>
      <c r="AO64" s="52" t="s">
        <v>93</v>
      </c>
      <c r="AP64" s="52" t="s">
        <v>87</v>
      </c>
      <c r="AQ64" s="52" t="s">
        <v>749</v>
      </c>
      <c r="AR64" s="236"/>
      <c r="AT64" s="52" t="s">
        <v>142</v>
      </c>
    </row>
    <row r="65" spans="1:46">
      <c r="A65" s="251">
        <f t="shared" si="5"/>
        <v>62</v>
      </c>
      <c r="B65" s="52" t="s">
        <v>192</v>
      </c>
      <c r="C65" s="243" t="s">
        <v>193</v>
      </c>
      <c r="D65" s="52" t="s">
        <v>194</v>
      </c>
      <c r="E65" s="52" t="s">
        <v>750</v>
      </c>
      <c r="F65" s="52" t="s">
        <v>750</v>
      </c>
      <c r="G65" s="254">
        <v>45029</v>
      </c>
      <c r="H65" s="52" t="s">
        <v>574</v>
      </c>
      <c r="I65" s="52" t="s">
        <v>751</v>
      </c>
      <c r="J65" s="52" t="s">
        <v>752</v>
      </c>
      <c r="K65" s="52" t="s">
        <v>547</v>
      </c>
      <c r="L65" s="34">
        <v>5621</v>
      </c>
      <c r="M65" s="52"/>
      <c r="N65" s="52" t="s">
        <v>50</v>
      </c>
      <c r="O65" s="52" t="s">
        <v>548</v>
      </c>
      <c r="P65" s="52" t="s">
        <v>559</v>
      </c>
      <c r="Q65" s="34">
        <v>0</v>
      </c>
      <c r="R65" s="34">
        <v>5621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f t="shared" si="4"/>
        <v>5621</v>
      </c>
      <c r="AD65" s="34">
        <f t="shared" si="2"/>
        <v>0</v>
      </c>
      <c r="AE65" s="34"/>
      <c r="AF65" s="34">
        <v>0</v>
      </c>
      <c r="AG65" s="34">
        <v>0</v>
      </c>
      <c r="AH65" s="34">
        <f t="shared" si="3"/>
        <v>0</v>
      </c>
      <c r="AI65" s="34"/>
      <c r="AJ65" s="52">
        <v>3801601300</v>
      </c>
      <c r="AK65" s="52" t="s">
        <v>196</v>
      </c>
      <c r="AL65" s="52">
        <v>627000000</v>
      </c>
      <c r="AM65" s="52" t="s">
        <v>197</v>
      </c>
      <c r="AN65" s="52">
        <v>604010</v>
      </c>
      <c r="AO65" s="52" t="s">
        <v>198</v>
      </c>
      <c r="AP65" s="52" t="s">
        <v>87</v>
      </c>
      <c r="AR65" s="236"/>
      <c r="AT65" s="52" t="s">
        <v>183</v>
      </c>
    </row>
    <row r="66" spans="1:46">
      <c r="A66" s="251">
        <f t="shared" si="5"/>
        <v>63</v>
      </c>
      <c r="B66" s="52" t="s">
        <v>248</v>
      </c>
      <c r="C66" s="243" t="s">
        <v>249</v>
      </c>
      <c r="D66" s="52" t="s">
        <v>250</v>
      </c>
      <c r="E66" s="52" t="s">
        <v>250</v>
      </c>
      <c r="F66" s="52" t="s">
        <v>250</v>
      </c>
      <c r="G66" s="52"/>
      <c r="H66" s="52" t="s">
        <v>574</v>
      </c>
      <c r="I66" s="52" t="s">
        <v>250</v>
      </c>
      <c r="J66" s="52" t="s">
        <v>753</v>
      </c>
      <c r="K66" s="52" t="s">
        <v>547</v>
      </c>
      <c r="L66" s="34">
        <v>14983333.33</v>
      </c>
      <c r="M66" s="52"/>
      <c r="N66" s="52" t="s">
        <v>50</v>
      </c>
      <c r="O66" s="52" t="s">
        <v>548</v>
      </c>
      <c r="P66" s="52" t="s">
        <v>549</v>
      </c>
      <c r="Q66" s="34">
        <v>0</v>
      </c>
      <c r="R66" s="34">
        <v>14983333.33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f t="shared" si="4"/>
        <v>14983333.33</v>
      </c>
      <c r="AD66" s="34">
        <f t="shared" si="2"/>
        <v>0</v>
      </c>
      <c r="AE66" s="34"/>
      <c r="AF66" s="34">
        <v>0</v>
      </c>
      <c r="AG66" s="34">
        <v>14983333.333333334</v>
      </c>
      <c r="AH66" s="34">
        <f t="shared" si="3"/>
        <v>14983333.333333334</v>
      </c>
      <c r="AI66" s="34"/>
      <c r="AJ66" s="52">
        <v>3801606000</v>
      </c>
      <c r="AK66" s="52" t="s">
        <v>251</v>
      </c>
      <c r="AL66" s="52">
        <v>629600000</v>
      </c>
      <c r="AM66" s="52" t="s">
        <v>252</v>
      </c>
      <c r="AN66" s="52">
        <v>605010</v>
      </c>
      <c r="AO66" s="52" t="s">
        <v>86</v>
      </c>
      <c r="AP66" s="52" t="s">
        <v>87</v>
      </c>
      <c r="AR66" s="236"/>
      <c r="AT66" s="52" t="s">
        <v>247</v>
      </c>
    </row>
    <row r="67" spans="1:46">
      <c r="A67" s="251">
        <f t="shared" si="5"/>
        <v>64</v>
      </c>
      <c r="B67" s="243" t="s">
        <v>38</v>
      </c>
      <c r="C67" s="243" t="s">
        <v>39</v>
      </c>
      <c r="D67" s="52" t="s">
        <v>40</v>
      </c>
      <c r="E67" s="52" t="s">
        <v>754</v>
      </c>
      <c r="F67" s="52" t="s">
        <v>754</v>
      </c>
      <c r="G67" s="254">
        <v>45099</v>
      </c>
      <c r="H67" s="52" t="s">
        <v>544</v>
      </c>
      <c r="I67" s="52" t="s">
        <v>755</v>
      </c>
      <c r="J67" s="52" t="s">
        <v>756</v>
      </c>
      <c r="K67" s="52" t="s">
        <v>547</v>
      </c>
      <c r="L67" s="34">
        <v>7000000</v>
      </c>
      <c r="M67" s="34"/>
      <c r="N67" s="52" t="s">
        <v>50</v>
      </c>
      <c r="O67" s="52" t="s">
        <v>757</v>
      </c>
      <c r="P67" s="52" t="s">
        <v>549</v>
      </c>
      <c r="Q67" s="34">
        <v>0</v>
      </c>
      <c r="R67" s="34">
        <v>0</v>
      </c>
      <c r="S67" s="34">
        <v>0</v>
      </c>
      <c r="T67" s="34">
        <v>1450000</v>
      </c>
      <c r="U67" s="34">
        <v>1450000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f t="shared" si="4"/>
        <v>2900000</v>
      </c>
      <c r="AD67" s="34">
        <f t="shared" si="2"/>
        <v>4100000</v>
      </c>
      <c r="AE67" s="34"/>
      <c r="AF67" s="34">
        <v>1450000</v>
      </c>
      <c r="AG67" s="34">
        <v>2900000</v>
      </c>
      <c r="AH67" s="34">
        <f t="shared" si="3"/>
        <v>4350000</v>
      </c>
      <c r="AI67" s="34"/>
      <c r="AJ67" s="52">
        <v>3801100600</v>
      </c>
      <c r="AK67" s="52" t="s">
        <v>46</v>
      </c>
      <c r="AL67" s="52">
        <v>621300000</v>
      </c>
      <c r="AM67" s="52" t="s">
        <v>47</v>
      </c>
      <c r="AN67" s="52">
        <v>601020</v>
      </c>
      <c r="AO67" s="52" t="s">
        <v>48</v>
      </c>
      <c r="AP67" s="52" t="s">
        <v>49</v>
      </c>
      <c r="AR67" s="236"/>
      <c r="AT67" s="52" t="s">
        <v>44</v>
      </c>
    </row>
    <row r="68" spans="1:46">
      <c r="A68" s="251">
        <f t="shared" si="5"/>
        <v>65</v>
      </c>
      <c r="B68" s="52" t="s">
        <v>53</v>
      </c>
      <c r="C68" s="243" t="s">
        <v>54</v>
      </c>
      <c r="D68" s="52" t="s">
        <v>40</v>
      </c>
      <c r="E68" s="52" t="s">
        <v>758</v>
      </c>
      <c r="F68" s="52" t="s">
        <v>758</v>
      </c>
      <c r="G68" s="254">
        <v>45096</v>
      </c>
      <c r="H68" s="52" t="s">
        <v>709</v>
      </c>
      <c r="I68" s="52" t="s">
        <v>610</v>
      </c>
      <c r="J68" s="52" t="s">
        <v>759</v>
      </c>
      <c r="K68" s="52" t="s">
        <v>547</v>
      </c>
      <c r="L68" s="34">
        <v>45000000</v>
      </c>
      <c r="M68" s="34"/>
      <c r="N68" s="52" t="s">
        <v>50</v>
      </c>
      <c r="O68" s="52" t="s">
        <v>548</v>
      </c>
      <c r="P68" s="52" t="s">
        <v>559</v>
      </c>
      <c r="Q68" s="34">
        <v>0</v>
      </c>
      <c r="R68" s="34">
        <v>0</v>
      </c>
      <c r="S68" s="34">
        <v>45000000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f t="shared" si="4"/>
        <v>45000000</v>
      </c>
      <c r="AD68" s="34">
        <f t="shared" ref="AD68:AD131" si="6">L68-AC68</f>
        <v>0</v>
      </c>
      <c r="AE68" s="34"/>
      <c r="AF68" s="34">
        <v>0</v>
      </c>
      <c r="AG68" s="34">
        <v>38953853.390000001</v>
      </c>
      <c r="AH68" s="34">
        <f t="shared" ref="AH68:AH131" si="7">SUM(AF68:AG68)</f>
        <v>38953853.390000001</v>
      </c>
      <c r="AI68" s="34"/>
      <c r="AJ68" s="52">
        <v>3801100600</v>
      </c>
      <c r="AK68" s="52" t="s">
        <v>46</v>
      </c>
      <c r="AL68" s="52">
        <v>621150000</v>
      </c>
      <c r="AM68" s="52" t="s">
        <v>58</v>
      </c>
      <c r="AN68" s="52">
        <v>601010</v>
      </c>
      <c r="AO68" s="52" t="s">
        <v>59</v>
      </c>
      <c r="AP68" s="52" t="s">
        <v>49</v>
      </c>
      <c r="AQ68" s="52" t="s">
        <v>760</v>
      </c>
      <c r="AR68" s="236"/>
      <c r="AT68" s="52" t="s">
        <v>55</v>
      </c>
    </row>
    <row r="69" spans="1:46">
      <c r="A69" s="251">
        <f t="shared" si="5"/>
        <v>66</v>
      </c>
      <c r="B69" s="52" t="s">
        <v>160</v>
      </c>
      <c r="C69" s="243" t="s">
        <v>161</v>
      </c>
      <c r="D69" s="52" t="s">
        <v>40</v>
      </c>
      <c r="E69" s="52" t="s">
        <v>761</v>
      </c>
      <c r="F69" s="52" t="s">
        <v>761</v>
      </c>
      <c r="G69" s="254">
        <v>45097</v>
      </c>
      <c r="H69" s="52" t="s">
        <v>762</v>
      </c>
      <c r="I69" s="52" t="s">
        <v>557</v>
      </c>
      <c r="J69" s="52" t="s">
        <v>763</v>
      </c>
      <c r="K69" s="52" t="s">
        <v>547</v>
      </c>
      <c r="L69" s="34">
        <f>75240000-18200000</f>
        <v>57040000</v>
      </c>
      <c r="M69" s="34"/>
      <c r="N69" s="52" t="s">
        <v>63</v>
      </c>
      <c r="O69" s="52" t="s">
        <v>451</v>
      </c>
      <c r="P69" s="236" t="s">
        <v>549</v>
      </c>
      <c r="Q69" s="34">
        <v>0</v>
      </c>
      <c r="R69" s="34">
        <v>0</v>
      </c>
      <c r="S69" s="34">
        <v>610000</v>
      </c>
      <c r="T69" s="34">
        <v>6270000</v>
      </c>
      <c r="U69" s="34">
        <v>6270000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f t="shared" ref="AC69:AC132" si="8">SUM(Q69:AB69)</f>
        <v>13150000</v>
      </c>
      <c r="AD69" s="34">
        <f t="shared" si="6"/>
        <v>43890000</v>
      </c>
      <c r="AE69" s="34"/>
      <c r="AF69" s="34">
        <v>6270000</v>
      </c>
      <c r="AG69" s="34">
        <v>13150000</v>
      </c>
      <c r="AH69" s="34">
        <f t="shared" si="7"/>
        <v>19420000</v>
      </c>
      <c r="AI69" s="34"/>
      <c r="AJ69" s="52">
        <v>3801100600</v>
      </c>
      <c r="AK69" s="52" t="s">
        <v>46</v>
      </c>
      <c r="AL69" s="52">
        <v>621500000</v>
      </c>
      <c r="AM69" s="52" t="s">
        <v>109</v>
      </c>
      <c r="AN69" s="52">
        <v>601030</v>
      </c>
      <c r="AO69" s="52" t="s">
        <v>110</v>
      </c>
      <c r="AP69" s="52" t="s">
        <v>67</v>
      </c>
      <c r="AR69" s="236"/>
      <c r="AT69" s="52" t="s">
        <v>162</v>
      </c>
    </row>
    <row r="70" spans="1:46">
      <c r="A70" s="251">
        <f t="shared" ref="A70:A133" si="9">A69+1</f>
        <v>67</v>
      </c>
      <c r="B70" s="52" t="s">
        <v>245</v>
      </c>
      <c r="C70" s="243" t="s">
        <v>246</v>
      </c>
      <c r="D70" s="52" t="s">
        <v>173</v>
      </c>
      <c r="E70" s="52" t="s">
        <v>764</v>
      </c>
      <c r="F70" s="52" t="s">
        <v>764</v>
      </c>
      <c r="G70" s="254">
        <v>45097</v>
      </c>
      <c r="H70" s="52" t="s">
        <v>709</v>
      </c>
      <c r="I70" s="52" t="s">
        <v>672</v>
      </c>
      <c r="J70" s="52" t="s">
        <v>765</v>
      </c>
      <c r="K70" s="52" t="s">
        <v>547</v>
      </c>
      <c r="L70" s="34">
        <v>1400000</v>
      </c>
      <c r="M70" s="52" t="s">
        <v>661</v>
      </c>
      <c r="N70" s="52" t="s">
        <v>50</v>
      </c>
      <c r="O70" s="52" t="s">
        <v>548</v>
      </c>
      <c r="P70" s="52" t="s">
        <v>559</v>
      </c>
      <c r="Q70" s="34">
        <v>0</v>
      </c>
      <c r="R70" s="34">
        <v>0</v>
      </c>
      <c r="S70" s="34">
        <v>1400000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f t="shared" si="8"/>
        <v>1400000</v>
      </c>
      <c r="AD70" s="34">
        <f t="shared" si="6"/>
        <v>0</v>
      </c>
      <c r="AE70" s="34"/>
      <c r="AF70" s="34">
        <v>0</v>
      </c>
      <c r="AG70" s="34">
        <v>1040001</v>
      </c>
      <c r="AH70" s="34">
        <f t="shared" si="7"/>
        <v>1040001</v>
      </c>
      <c r="AI70" s="34"/>
      <c r="AJ70" s="52">
        <v>3801901600</v>
      </c>
      <c r="AK70" s="52" t="s">
        <v>174</v>
      </c>
      <c r="AL70" s="52">
        <v>629900000</v>
      </c>
      <c r="AM70" s="52" t="s">
        <v>123</v>
      </c>
      <c r="AN70" s="52">
        <v>606010</v>
      </c>
      <c r="AO70" s="52" t="s">
        <v>124</v>
      </c>
      <c r="AP70" s="52" t="s">
        <v>67</v>
      </c>
      <c r="AR70" s="236"/>
      <c r="AT70" s="52" t="s">
        <v>170</v>
      </c>
    </row>
    <row r="71" spans="1:46">
      <c r="A71" s="251">
        <f t="shared" si="9"/>
        <v>68</v>
      </c>
      <c r="B71" s="52" t="s">
        <v>192</v>
      </c>
      <c r="C71" s="243" t="s">
        <v>193</v>
      </c>
      <c r="D71" s="52" t="s">
        <v>194</v>
      </c>
      <c r="E71" s="52" t="s">
        <v>766</v>
      </c>
      <c r="F71" s="52" t="s">
        <v>766</v>
      </c>
      <c r="G71" s="254">
        <v>45085</v>
      </c>
      <c r="H71" s="52" t="s">
        <v>570</v>
      </c>
      <c r="I71" s="52" t="s">
        <v>767</v>
      </c>
      <c r="J71" s="52" t="s">
        <v>768</v>
      </c>
      <c r="K71" s="52" t="s">
        <v>547</v>
      </c>
      <c r="L71" s="34">
        <v>350000</v>
      </c>
      <c r="M71" s="239"/>
      <c r="N71" s="52" t="s">
        <v>63</v>
      </c>
      <c r="O71" s="236" t="s">
        <v>451</v>
      </c>
      <c r="P71" s="52" t="s">
        <v>549</v>
      </c>
      <c r="Q71" s="34">
        <v>0</v>
      </c>
      <c r="R71" s="34">
        <v>0</v>
      </c>
      <c r="S71" s="34">
        <v>0</v>
      </c>
      <c r="T71" s="34">
        <v>70000</v>
      </c>
      <c r="U71" s="34">
        <v>20000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f t="shared" si="8"/>
        <v>90000</v>
      </c>
      <c r="AD71" s="34">
        <f t="shared" si="6"/>
        <v>260000</v>
      </c>
      <c r="AE71" s="34"/>
      <c r="AF71" s="34">
        <v>20000</v>
      </c>
      <c r="AG71" s="34">
        <v>90000</v>
      </c>
      <c r="AH71" s="34">
        <f t="shared" si="7"/>
        <v>110000</v>
      </c>
      <c r="AI71" s="34"/>
      <c r="AJ71" s="52">
        <v>3801601300</v>
      </c>
      <c r="AK71" s="52" t="s">
        <v>196</v>
      </c>
      <c r="AL71" s="52">
        <v>627000000</v>
      </c>
      <c r="AM71" s="52" t="s">
        <v>197</v>
      </c>
      <c r="AN71" s="52">
        <v>604010</v>
      </c>
      <c r="AO71" s="52" t="s">
        <v>198</v>
      </c>
      <c r="AP71" s="52" t="s">
        <v>87</v>
      </c>
      <c r="AR71" s="236"/>
      <c r="AT71" s="52" t="s">
        <v>183</v>
      </c>
    </row>
    <row r="72" spans="1:46">
      <c r="A72" s="251">
        <f t="shared" si="9"/>
        <v>69</v>
      </c>
      <c r="B72" s="52" t="s">
        <v>241</v>
      </c>
      <c r="C72" s="243" t="s">
        <v>242</v>
      </c>
      <c r="D72" s="52" t="s">
        <v>194</v>
      </c>
      <c r="E72" s="52" t="s">
        <v>769</v>
      </c>
      <c r="F72" s="52" t="s">
        <v>769</v>
      </c>
      <c r="G72" s="254">
        <v>45085</v>
      </c>
      <c r="H72" s="52" t="s">
        <v>770</v>
      </c>
      <c r="I72" s="52" t="s">
        <v>713</v>
      </c>
      <c r="J72" s="52" t="s">
        <v>771</v>
      </c>
      <c r="K72" s="52" t="s">
        <v>547</v>
      </c>
      <c r="L72" s="34">
        <v>590000</v>
      </c>
      <c r="M72" s="52"/>
      <c r="N72" s="52" t="s">
        <v>50</v>
      </c>
      <c r="O72" s="52" t="s">
        <v>548</v>
      </c>
      <c r="P72" s="52" t="s">
        <v>559</v>
      </c>
      <c r="Q72" s="34">
        <v>0</v>
      </c>
      <c r="R72" s="34">
        <v>0</v>
      </c>
      <c r="S72" s="34">
        <v>0</v>
      </c>
      <c r="T72" s="34">
        <v>590000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f t="shared" si="8"/>
        <v>590000</v>
      </c>
      <c r="AD72" s="34">
        <f t="shared" si="6"/>
        <v>0</v>
      </c>
      <c r="AE72" s="34"/>
      <c r="AF72" s="34">
        <v>0</v>
      </c>
      <c r="AG72" s="34">
        <v>590000</v>
      </c>
      <c r="AH72" s="34">
        <f t="shared" si="7"/>
        <v>590000</v>
      </c>
      <c r="AI72" s="34"/>
      <c r="AJ72" s="52">
        <v>3801601300</v>
      </c>
      <c r="AK72" s="52" t="s">
        <v>196</v>
      </c>
      <c r="AL72" s="52">
        <v>627000000</v>
      </c>
      <c r="AM72" s="52" t="s">
        <v>197</v>
      </c>
      <c r="AN72" s="52">
        <v>604010</v>
      </c>
      <c r="AO72" s="52" t="s">
        <v>198</v>
      </c>
      <c r="AP72" s="52" t="s">
        <v>87</v>
      </c>
      <c r="AR72" s="236"/>
      <c r="AT72" s="52" t="s">
        <v>197</v>
      </c>
    </row>
    <row r="73" spans="1:46">
      <c r="A73" s="251">
        <f t="shared" si="9"/>
        <v>70</v>
      </c>
      <c r="B73" s="52" t="s">
        <v>192</v>
      </c>
      <c r="C73" s="243" t="s">
        <v>193</v>
      </c>
      <c r="D73" s="52" t="s">
        <v>194</v>
      </c>
      <c r="E73" s="52" t="s">
        <v>772</v>
      </c>
      <c r="F73" s="52" t="s">
        <v>772</v>
      </c>
      <c r="G73" s="254">
        <v>45083</v>
      </c>
      <c r="H73" s="52" t="s">
        <v>773</v>
      </c>
      <c r="I73" s="52" t="s">
        <v>774</v>
      </c>
      <c r="J73" s="52" t="s">
        <v>775</v>
      </c>
      <c r="K73" s="52" t="s">
        <v>547</v>
      </c>
      <c r="L73" s="34">
        <v>132000</v>
      </c>
      <c r="M73" s="52"/>
      <c r="N73" s="52" t="s">
        <v>50</v>
      </c>
      <c r="O73" s="52" t="s">
        <v>548</v>
      </c>
      <c r="P73" s="52" t="s">
        <v>549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f t="shared" si="8"/>
        <v>0</v>
      </c>
      <c r="AD73" s="34">
        <f t="shared" si="6"/>
        <v>132000</v>
      </c>
      <c r="AE73" s="34"/>
      <c r="AF73" s="34">
        <v>0</v>
      </c>
      <c r="AG73" s="34">
        <v>0</v>
      </c>
      <c r="AH73" s="34">
        <f t="shared" si="7"/>
        <v>0</v>
      </c>
      <c r="AI73" s="34"/>
      <c r="AJ73" s="52">
        <v>3801601300</v>
      </c>
      <c r="AK73" s="52" t="s">
        <v>196</v>
      </c>
      <c r="AL73" s="52">
        <v>627000000</v>
      </c>
      <c r="AM73" s="52" t="s">
        <v>197</v>
      </c>
      <c r="AN73" s="52">
        <v>604010</v>
      </c>
      <c r="AO73" s="52" t="s">
        <v>198</v>
      </c>
      <c r="AP73" s="52" t="s">
        <v>87</v>
      </c>
      <c r="AR73" s="236"/>
      <c r="AT73" s="52" t="s">
        <v>183</v>
      </c>
    </row>
    <row r="74" spans="1:46">
      <c r="A74" s="251">
        <f t="shared" si="9"/>
        <v>71</v>
      </c>
      <c r="B74" s="52" t="s">
        <v>201</v>
      </c>
      <c r="C74" s="243" t="s">
        <v>202</v>
      </c>
      <c r="D74" s="52" t="s">
        <v>194</v>
      </c>
      <c r="E74" s="52" t="s">
        <v>776</v>
      </c>
      <c r="F74" s="52" t="s">
        <v>776</v>
      </c>
      <c r="G74" s="254">
        <v>45084</v>
      </c>
      <c r="H74" s="52" t="s">
        <v>777</v>
      </c>
      <c r="I74" s="52" t="s">
        <v>713</v>
      </c>
      <c r="J74" s="52" t="s">
        <v>778</v>
      </c>
      <c r="K74" s="52" t="s">
        <v>547</v>
      </c>
      <c r="L74" s="34">
        <v>2550000</v>
      </c>
      <c r="M74" s="52"/>
      <c r="N74" s="52" t="s">
        <v>63</v>
      </c>
      <c r="O74" s="52" t="s">
        <v>451</v>
      </c>
      <c r="P74" s="52" t="s">
        <v>559</v>
      </c>
      <c r="Q74" s="34">
        <v>750000</v>
      </c>
      <c r="R74" s="34">
        <v>750000</v>
      </c>
      <c r="S74" s="34">
        <v>1050000</v>
      </c>
      <c r="T74" s="34">
        <v>0</v>
      </c>
      <c r="U74" s="34">
        <v>-300000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f t="shared" si="8"/>
        <v>2250000</v>
      </c>
      <c r="AD74" s="34">
        <f t="shared" si="6"/>
        <v>300000</v>
      </c>
      <c r="AE74" s="34"/>
      <c r="AF74" s="34">
        <v>-300000</v>
      </c>
      <c r="AG74" s="34">
        <v>0</v>
      </c>
      <c r="AH74" s="34">
        <f t="shared" si="7"/>
        <v>-300000</v>
      </c>
      <c r="AI74" s="34"/>
      <c r="AJ74" s="52">
        <v>3801601300</v>
      </c>
      <c r="AK74" s="52" t="s">
        <v>196</v>
      </c>
      <c r="AL74" s="52">
        <v>620250400</v>
      </c>
      <c r="AM74" s="52" t="s">
        <v>204</v>
      </c>
      <c r="AN74" s="52">
        <v>606010</v>
      </c>
      <c r="AO74" s="52" t="s">
        <v>124</v>
      </c>
      <c r="AP74" s="52" t="s">
        <v>87</v>
      </c>
      <c r="AR74" s="236"/>
      <c r="AT74" s="52" t="s">
        <v>197</v>
      </c>
    </row>
    <row r="75" spans="1:46">
      <c r="A75" s="251">
        <f t="shared" si="9"/>
        <v>72</v>
      </c>
      <c r="B75" s="52" t="s">
        <v>71</v>
      </c>
      <c r="C75" s="243" t="s">
        <v>72</v>
      </c>
      <c r="D75" s="52" t="s">
        <v>40</v>
      </c>
      <c r="E75" s="52" t="s">
        <v>779</v>
      </c>
      <c r="F75" s="52" t="s">
        <v>779</v>
      </c>
      <c r="G75" s="254">
        <v>45100</v>
      </c>
      <c r="H75" s="52" t="s">
        <v>709</v>
      </c>
      <c r="I75" s="52" t="s">
        <v>562</v>
      </c>
      <c r="J75" s="52" t="s">
        <v>780</v>
      </c>
      <c r="K75" s="52" t="s">
        <v>547</v>
      </c>
      <c r="L75" s="34">
        <v>25000000</v>
      </c>
      <c r="M75" s="34"/>
      <c r="N75" s="52" t="s">
        <v>50</v>
      </c>
      <c r="O75" s="52" t="s">
        <v>548</v>
      </c>
      <c r="P75" s="52" t="s">
        <v>559</v>
      </c>
      <c r="Q75" s="34">
        <v>0</v>
      </c>
      <c r="R75" s="34">
        <v>0</v>
      </c>
      <c r="S75" s="34">
        <v>25000000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f t="shared" si="8"/>
        <v>25000000</v>
      </c>
      <c r="AD75" s="34">
        <f t="shared" si="6"/>
        <v>0</v>
      </c>
      <c r="AE75" s="34"/>
      <c r="AF75" s="34">
        <v>0</v>
      </c>
      <c r="AG75" s="34">
        <v>13655084.039999999</v>
      </c>
      <c r="AH75" s="34">
        <f t="shared" si="7"/>
        <v>13655084.039999999</v>
      </c>
      <c r="AI75" s="34"/>
      <c r="AJ75" s="52">
        <v>3801100600</v>
      </c>
      <c r="AK75" s="52" t="s">
        <v>46</v>
      </c>
      <c r="AL75" s="52">
        <v>625900000</v>
      </c>
      <c r="AM75" s="52" t="s">
        <v>74</v>
      </c>
      <c r="AN75" s="52">
        <v>603040</v>
      </c>
      <c r="AO75" s="52" t="s">
        <v>75</v>
      </c>
      <c r="AP75" s="52" t="s">
        <v>67</v>
      </c>
      <c r="AQ75" s="52" t="s">
        <v>781</v>
      </c>
      <c r="AR75" s="236"/>
      <c r="AT75" s="52" t="s">
        <v>73</v>
      </c>
    </row>
    <row r="76" spans="1:46">
      <c r="A76" s="251">
        <f t="shared" si="9"/>
        <v>73</v>
      </c>
      <c r="B76" s="52" t="s">
        <v>279</v>
      </c>
      <c r="C76" s="243" t="s">
        <v>280</v>
      </c>
      <c r="D76" s="52" t="s">
        <v>40</v>
      </c>
      <c r="E76" s="52" t="s">
        <v>782</v>
      </c>
      <c r="F76" s="52" t="s">
        <v>782</v>
      </c>
      <c r="G76" s="254">
        <v>45082</v>
      </c>
      <c r="H76" s="52" t="s">
        <v>709</v>
      </c>
      <c r="I76" s="52" t="s">
        <v>567</v>
      </c>
      <c r="J76" s="52" t="s">
        <v>783</v>
      </c>
      <c r="K76" s="52" t="s">
        <v>547</v>
      </c>
      <c r="L76" s="34">
        <v>15000000</v>
      </c>
      <c r="M76" s="34"/>
      <c r="N76" s="52" t="s">
        <v>50</v>
      </c>
      <c r="O76" s="52" t="s">
        <v>548</v>
      </c>
      <c r="P76" s="52" t="s">
        <v>559</v>
      </c>
      <c r="Q76" s="34">
        <v>0</v>
      </c>
      <c r="R76" s="34">
        <v>0</v>
      </c>
      <c r="S76" s="34">
        <v>15000000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f t="shared" si="8"/>
        <v>15000000</v>
      </c>
      <c r="AD76" s="34">
        <f t="shared" si="6"/>
        <v>0</v>
      </c>
      <c r="AE76" s="34"/>
      <c r="AF76" s="34">
        <v>0</v>
      </c>
      <c r="AG76" s="34">
        <v>1193750</v>
      </c>
      <c r="AH76" s="34">
        <f t="shared" si="7"/>
        <v>1193750</v>
      </c>
      <c r="AI76" s="34"/>
      <c r="AJ76" s="52">
        <v>3801100600</v>
      </c>
      <c r="AK76" s="52" t="s">
        <v>46</v>
      </c>
      <c r="AL76" s="52">
        <v>621130000</v>
      </c>
      <c r="AM76" s="52" t="s">
        <v>282</v>
      </c>
      <c r="AN76" s="52">
        <v>601010</v>
      </c>
      <c r="AO76" s="52" t="s">
        <v>59</v>
      </c>
      <c r="AP76" s="52" t="s">
        <v>49</v>
      </c>
      <c r="AQ76" s="52" t="s">
        <v>784</v>
      </c>
      <c r="AR76" s="236"/>
      <c r="AT76" s="52" t="s">
        <v>55</v>
      </c>
    </row>
    <row r="77" spans="1:46">
      <c r="A77" s="251">
        <f t="shared" si="9"/>
        <v>74</v>
      </c>
      <c r="B77" s="52" t="s">
        <v>165</v>
      </c>
      <c r="C77" s="243" t="s">
        <v>166</v>
      </c>
      <c r="D77" s="52" t="s">
        <v>40</v>
      </c>
      <c r="E77" s="52" t="s">
        <v>785</v>
      </c>
      <c r="F77" s="52" t="s">
        <v>785</v>
      </c>
      <c r="G77" s="254">
        <v>45070</v>
      </c>
      <c r="H77" s="52" t="s">
        <v>762</v>
      </c>
      <c r="I77" s="52" t="s">
        <v>614</v>
      </c>
      <c r="J77" s="52" t="s">
        <v>786</v>
      </c>
      <c r="K77" s="52" t="s">
        <v>547</v>
      </c>
      <c r="L77" s="34">
        <f>4100000-850000</f>
        <v>3250000</v>
      </c>
      <c r="M77" s="34"/>
      <c r="N77" s="52" t="s">
        <v>63</v>
      </c>
      <c r="O77" s="52" t="s">
        <v>451</v>
      </c>
      <c r="P77" s="239" t="s">
        <v>549</v>
      </c>
      <c r="Q77" s="34">
        <v>0</v>
      </c>
      <c r="R77" s="34">
        <v>0</v>
      </c>
      <c r="S77" s="34">
        <v>175000</v>
      </c>
      <c r="T77" s="34">
        <v>341667</v>
      </c>
      <c r="U77" s="34">
        <v>341667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f t="shared" si="8"/>
        <v>858334</v>
      </c>
      <c r="AD77" s="34">
        <f t="shared" si="6"/>
        <v>2391666</v>
      </c>
      <c r="AE77" s="34"/>
      <c r="AF77" s="34">
        <v>341667</v>
      </c>
      <c r="AG77" s="34">
        <v>350334</v>
      </c>
      <c r="AH77" s="34">
        <f t="shared" si="7"/>
        <v>692001</v>
      </c>
      <c r="AI77" s="34"/>
      <c r="AJ77" s="52">
        <v>3801100600</v>
      </c>
      <c r="AK77" s="52" t="s">
        <v>46</v>
      </c>
      <c r="AL77" s="52">
        <v>621500000</v>
      </c>
      <c r="AM77" s="52" t="s">
        <v>109</v>
      </c>
      <c r="AN77" s="52">
        <v>601030</v>
      </c>
      <c r="AO77" s="52" t="s">
        <v>110</v>
      </c>
      <c r="AP77" s="52" t="s">
        <v>67</v>
      </c>
      <c r="AQ77" s="52" t="s">
        <v>787</v>
      </c>
      <c r="AR77" s="236"/>
      <c r="AT77" s="52" t="s">
        <v>162</v>
      </c>
    </row>
    <row r="78" spans="1:46">
      <c r="A78" s="251">
        <f t="shared" si="9"/>
        <v>75</v>
      </c>
      <c r="B78" s="52" t="s">
        <v>38</v>
      </c>
      <c r="C78" s="243" t="s">
        <v>39</v>
      </c>
      <c r="D78" s="52" t="s">
        <v>40</v>
      </c>
      <c r="E78" s="52" t="s">
        <v>788</v>
      </c>
      <c r="F78" s="52" t="s">
        <v>788</v>
      </c>
      <c r="G78" s="254">
        <v>45070</v>
      </c>
      <c r="H78" s="52" t="s">
        <v>709</v>
      </c>
      <c r="I78" s="52" t="s">
        <v>557</v>
      </c>
      <c r="J78" s="52" t="s">
        <v>789</v>
      </c>
      <c r="K78" s="52" t="s">
        <v>547</v>
      </c>
      <c r="L78" s="34">
        <v>1400000</v>
      </c>
      <c r="M78" s="34"/>
      <c r="N78" s="52" t="s">
        <v>50</v>
      </c>
      <c r="O78" s="52" t="s">
        <v>548</v>
      </c>
      <c r="P78" s="52" t="s">
        <v>559</v>
      </c>
      <c r="Q78" s="34">
        <v>0</v>
      </c>
      <c r="R78" s="34">
        <v>0</v>
      </c>
      <c r="S78" s="34">
        <v>1400000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f t="shared" si="8"/>
        <v>1400000</v>
      </c>
      <c r="AD78" s="34">
        <f t="shared" si="6"/>
        <v>0</v>
      </c>
      <c r="AE78" s="34"/>
      <c r="AF78" s="34">
        <v>0</v>
      </c>
      <c r="AG78" s="34">
        <v>864340.68</v>
      </c>
      <c r="AH78" s="34">
        <f t="shared" si="7"/>
        <v>864340.68</v>
      </c>
      <c r="AI78" s="34"/>
      <c r="AJ78" s="52">
        <v>3801100600</v>
      </c>
      <c r="AK78" s="52" t="s">
        <v>46</v>
      </c>
      <c r="AL78" s="52">
        <v>621300000</v>
      </c>
      <c r="AM78" s="52" t="s">
        <v>47</v>
      </c>
      <c r="AN78" s="52">
        <v>601020</v>
      </c>
      <c r="AO78" s="52" t="s">
        <v>48</v>
      </c>
      <c r="AP78" s="52" t="s">
        <v>49</v>
      </c>
      <c r="AR78" s="236"/>
      <c r="AT78" s="52" t="s">
        <v>44</v>
      </c>
    </row>
    <row r="79" spans="1:46">
      <c r="A79" s="251">
        <f t="shared" si="9"/>
        <v>76</v>
      </c>
      <c r="B79" s="52" t="s">
        <v>287</v>
      </c>
      <c r="C79" s="243" t="s">
        <v>288</v>
      </c>
      <c r="D79" s="52" t="s">
        <v>40</v>
      </c>
      <c r="E79" s="52" t="s">
        <v>790</v>
      </c>
      <c r="F79" s="52" t="s">
        <v>790</v>
      </c>
      <c r="G79" s="254">
        <v>45070</v>
      </c>
      <c r="H79" s="52" t="s">
        <v>709</v>
      </c>
      <c r="I79" s="52" t="s">
        <v>610</v>
      </c>
      <c r="J79" s="52" t="s">
        <v>791</v>
      </c>
      <c r="K79" s="52" t="s">
        <v>547</v>
      </c>
      <c r="L79" s="34">
        <f>20000000</f>
        <v>20000000</v>
      </c>
      <c r="M79" s="34"/>
      <c r="N79" s="52" t="s">
        <v>50</v>
      </c>
      <c r="O79" s="52" t="s">
        <v>548</v>
      </c>
      <c r="P79" s="52" t="s">
        <v>559</v>
      </c>
      <c r="Q79" s="34">
        <v>0</v>
      </c>
      <c r="R79" s="34">
        <v>0</v>
      </c>
      <c r="S79" s="34">
        <v>16000000</v>
      </c>
      <c r="T79" s="34">
        <v>9.3132257461547852E-10</v>
      </c>
      <c r="U79" s="34">
        <v>3652255.2300000014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f t="shared" si="8"/>
        <v>19652255.23</v>
      </c>
      <c r="AD79" s="34">
        <f t="shared" si="6"/>
        <v>347744.76999999955</v>
      </c>
      <c r="AE79" s="34"/>
      <c r="AF79" s="34">
        <v>3652255.2300000014</v>
      </c>
      <c r="AG79" s="34">
        <v>0</v>
      </c>
      <c r="AH79" s="34">
        <f t="shared" si="7"/>
        <v>3652255.2300000014</v>
      </c>
      <c r="AI79" s="34"/>
      <c r="AJ79" s="52">
        <v>3801100600</v>
      </c>
      <c r="AK79" s="52" t="s">
        <v>46</v>
      </c>
      <c r="AL79" s="52">
        <v>621900000</v>
      </c>
      <c r="AM79" s="52" t="s">
        <v>231</v>
      </c>
      <c r="AN79" s="52">
        <v>601050</v>
      </c>
      <c r="AO79" s="52" t="s">
        <v>232</v>
      </c>
      <c r="AP79" s="52" t="s">
        <v>49</v>
      </c>
      <c r="AQ79" s="52" t="s">
        <v>290</v>
      </c>
      <c r="AR79" s="236"/>
      <c r="AT79" s="52" t="s">
        <v>55</v>
      </c>
    </row>
    <row r="80" spans="1:46">
      <c r="A80" s="251">
        <f t="shared" si="9"/>
        <v>77</v>
      </c>
      <c r="B80" s="52" t="s">
        <v>291</v>
      </c>
      <c r="C80" s="243" t="s">
        <v>292</v>
      </c>
      <c r="D80" s="52" t="s">
        <v>40</v>
      </c>
      <c r="E80" s="52" t="s">
        <v>792</v>
      </c>
      <c r="F80" s="52" t="s">
        <v>792</v>
      </c>
      <c r="G80" s="254">
        <v>45070</v>
      </c>
      <c r="H80" s="52" t="s">
        <v>709</v>
      </c>
      <c r="I80" s="52" t="s">
        <v>610</v>
      </c>
      <c r="J80" s="52" t="s">
        <v>793</v>
      </c>
      <c r="K80" s="52" t="s">
        <v>547</v>
      </c>
      <c r="L80" s="34">
        <v>12000000</v>
      </c>
      <c r="M80" s="34"/>
      <c r="N80" s="52" t="s">
        <v>50</v>
      </c>
      <c r="O80" s="52" t="s">
        <v>548</v>
      </c>
      <c r="P80" s="52" t="s">
        <v>559</v>
      </c>
      <c r="Q80" s="34">
        <v>0</v>
      </c>
      <c r="R80" s="34">
        <v>0</v>
      </c>
      <c r="S80" s="34">
        <v>12000000</v>
      </c>
      <c r="T80" s="34">
        <v>0</v>
      </c>
      <c r="U80" s="34">
        <v>-3.7107383832335472E-10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f t="shared" si="8"/>
        <v>12000000</v>
      </c>
      <c r="AD80" s="34">
        <f t="shared" si="6"/>
        <v>0</v>
      </c>
      <c r="AE80" s="34"/>
      <c r="AF80" s="34">
        <v>-3.7107383832335472E-10</v>
      </c>
      <c r="AG80" s="34">
        <v>20457.650000000373</v>
      </c>
      <c r="AH80" s="34">
        <f t="shared" si="7"/>
        <v>20457.650000000001</v>
      </c>
      <c r="AI80" s="34"/>
      <c r="AJ80" s="52">
        <v>3801100600</v>
      </c>
      <c r="AK80" s="52" t="s">
        <v>46</v>
      </c>
      <c r="AL80" s="52">
        <v>621110000</v>
      </c>
      <c r="AM80" s="52" t="s">
        <v>286</v>
      </c>
      <c r="AN80" s="52">
        <v>601010</v>
      </c>
      <c r="AO80" s="52" t="s">
        <v>59</v>
      </c>
      <c r="AP80" s="52" t="s">
        <v>49</v>
      </c>
      <c r="AR80" s="236"/>
      <c r="AT80" s="52" t="s">
        <v>55</v>
      </c>
    </row>
    <row r="81" spans="1:46">
      <c r="A81" s="251">
        <f t="shared" si="9"/>
        <v>78</v>
      </c>
      <c r="B81" s="52" t="s">
        <v>53</v>
      </c>
      <c r="C81" s="243" t="s">
        <v>54</v>
      </c>
      <c r="D81" s="52" t="s">
        <v>40</v>
      </c>
      <c r="E81" s="52" t="s">
        <v>794</v>
      </c>
      <c r="F81" s="52" t="s">
        <v>794</v>
      </c>
      <c r="G81" s="254">
        <v>45127</v>
      </c>
      <c r="H81" s="52" t="s">
        <v>770</v>
      </c>
      <c r="I81" s="52" t="s">
        <v>610</v>
      </c>
      <c r="J81" s="52" t="s">
        <v>795</v>
      </c>
      <c r="K81" s="52" t="s">
        <v>547</v>
      </c>
      <c r="L81" s="34">
        <v>1700000</v>
      </c>
      <c r="M81" s="34"/>
      <c r="N81" s="52" t="s">
        <v>50</v>
      </c>
      <c r="O81" s="52" t="s">
        <v>548</v>
      </c>
      <c r="P81" s="239" t="s">
        <v>559</v>
      </c>
      <c r="Q81" s="34">
        <v>0</v>
      </c>
      <c r="R81" s="34">
        <v>0</v>
      </c>
      <c r="S81" s="34">
        <v>0</v>
      </c>
      <c r="T81" s="34">
        <v>0</v>
      </c>
      <c r="U81" s="34">
        <v>1700000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f t="shared" si="8"/>
        <v>1700000</v>
      </c>
      <c r="AD81" s="34">
        <f t="shared" si="6"/>
        <v>0</v>
      </c>
      <c r="AE81" s="34"/>
      <c r="AF81" s="34">
        <v>1700000</v>
      </c>
      <c r="AG81" s="34">
        <v>1700000</v>
      </c>
      <c r="AH81" s="34">
        <f t="shared" si="7"/>
        <v>3400000</v>
      </c>
      <c r="AI81" s="34"/>
      <c r="AJ81" s="52">
        <v>3801100600</v>
      </c>
      <c r="AK81" s="52" t="s">
        <v>46</v>
      </c>
      <c r="AL81" s="52">
        <v>621150000</v>
      </c>
      <c r="AM81" s="52" t="s">
        <v>58</v>
      </c>
      <c r="AN81" s="52">
        <v>601010</v>
      </c>
      <c r="AO81" s="52" t="s">
        <v>59</v>
      </c>
      <c r="AP81" s="52" t="s">
        <v>49</v>
      </c>
      <c r="AR81" s="236"/>
      <c r="AT81" s="52" t="s">
        <v>55</v>
      </c>
    </row>
    <row r="82" spans="1:46">
      <c r="A82" s="251">
        <f t="shared" si="9"/>
        <v>79</v>
      </c>
      <c r="B82" s="52" t="s">
        <v>53</v>
      </c>
      <c r="C82" s="243" t="s">
        <v>54</v>
      </c>
      <c r="D82" s="52" t="s">
        <v>40</v>
      </c>
      <c r="E82" s="52" t="s">
        <v>796</v>
      </c>
      <c r="F82" s="52" t="s">
        <v>796</v>
      </c>
      <c r="G82" s="254">
        <v>45126</v>
      </c>
      <c r="H82" s="52" t="s">
        <v>544</v>
      </c>
      <c r="I82" s="52" t="s">
        <v>610</v>
      </c>
      <c r="J82" s="52" t="s">
        <v>797</v>
      </c>
      <c r="K82" s="52" t="s">
        <v>547</v>
      </c>
      <c r="L82" s="34">
        <v>4300000</v>
      </c>
      <c r="M82" s="34"/>
      <c r="N82" s="52" t="s">
        <v>50</v>
      </c>
      <c r="O82" s="52" t="s">
        <v>548</v>
      </c>
      <c r="P82" s="52" t="s">
        <v>559</v>
      </c>
      <c r="Q82" s="34">
        <v>0</v>
      </c>
      <c r="R82" s="34">
        <v>0</v>
      </c>
      <c r="S82" s="34">
        <v>0</v>
      </c>
      <c r="T82" s="34">
        <v>4300000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f t="shared" si="8"/>
        <v>4300000</v>
      </c>
      <c r="AD82" s="34">
        <f t="shared" si="6"/>
        <v>0</v>
      </c>
      <c r="AE82" s="34"/>
      <c r="AF82" s="34">
        <v>0</v>
      </c>
      <c r="AG82" s="34">
        <v>4300000</v>
      </c>
      <c r="AH82" s="34">
        <f t="shared" si="7"/>
        <v>4300000</v>
      </c>
      <c r="AI82" s="34"/>
      <c r="AJ82" s="52">
        <v>3801100600</v>
      </c>
      <c r="AK82" s="52" t="s">
        <v>46</v>
      </c>
      <c r="AL82" s="52">
        <v>621150000</v>
      </c>
      <c r="AM82" s="52" t="s">
        <v>58</v>
      </c>
      <c r="AN82" s="52">
        <v>601010</v>
      </c>
      <c r="AO82" s="52" t="s">
        <v>59</v>
      </c>
      <c r="AP82" s="52" t="s">
        <v>49</v>
      </c>
      <c r="AR82" s="236"/>
      <c r="AT82" s="52" t="s">
        <v>55</v>
      </c>
    </row>
    <row r="83" spans="1:46">
      <c r="A83" s="251">
        <f t="shared" si="9"/>
        <v>80</v>
      </c>
      <c r="B83" s="52" t="s">
        <v>150</v>
      </c>
      <c r="C83" s="243" t="s">
        <v>151</v>
      </c>
      <c r="D83" s="52" t="s">
        <v>141</v>
      </c>
      <c r="E83" s="52" t="s">
        <v>798</v>
      </c>
      <c r="F83" s="52" t="s">
        <v>798</v>
      </c>
      <c r="G83" s="254">
        <v>45126</v>
      </c>
      <c r="H83" s="52" t="s">
        <v>773</v>
      </c>
      <c r="J83" s="52" t="s">
        <v>799</v>
      </c>
      <c r="K83" s="52" t="s">
        <v>547</v>
      </c>
      <c r="L83" s="34">
        <v>4508000</v>
      </c>
      <c r="M83" s="52"/>
      <c r="N83" s="52" t="s">
        <v>50</v>
      </c>
      <c r="O83" s="52" t="s">
        <v>548</v>
      </c>
      <c r="P83" s="52" t="s">
        <v>549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f t="shared" si="8"/>
        <v>0</v>
      </c>
      <c r="AD83" s="34">
        <f t="shared" si="6"/>
        <v>4508000</v>
      </c>
      <c r="AE83" s="34"/>
      <c r="AF83" s="34">
        <v>0</v>
      </c>
      <c r="AG83" s="34">
        <v>0</v>
      </c>
      <c r="AH83" s="34">
        <f t="shared" si="7"/>
        <v>0</v>
      </c>
      <c r="AI83" s="34"/>
      <c r="AJ83" s="52">
        <v>3801609000</v>
      </c>
      <c r="AK83" s="52" t="s">
        <v>84</v>
      </c>
      <c r="AL83" s="52">
        <v>623900170</v>
      </c>
      <c r="AM83" s="52" t="s">
        <v>92</v>
      </c>
      <c r="AN83" s="52">
        <v>603050</v>
      </c>
      <c r="AO83" s="52" t="s">
        <v>93</v>
      </c>
      <c r="AP83" s="52" t="s">
        <v>87</v>
      </c>
      <c r="AR83" s="236"/>
      <c r="AT83" s="52" t="s">
        <v>142</v>
      </c>
    </row>
    <row r="84" spans="1:46">
      <c r="A84" s="251">
        <f t="shared" si="9"/>
        <v>81</v>
      </c>
      <c r="B84" s="52" t="s">
        <v>304</v>
      </c>
      <c r="C84" s="243" t="s">
        <v>305</v>
      </c>
      <c r="D84" s="52" t="s">
        <v>40</v>
      </c>
      <c r="E84" s="52" t="s">
        <v>800</v>
      </c>
      <c r="F84" s="52" t="s">
        <v>800</v>
      </c>
      <c r="G84" s="254">
        <v>45114</v>
      </c>
      <c r="H84" s="52" t="s">
        <v>773</v>
      </c>
      <c r="J84" s="52" t="s">
        <v>801</v>
      </c>
      <c r="K84" s="52" t="s">
        <v>547</v>
      </c>
      <c r="L84" s="34">
        <v>3200000</v>
      </c>
      <c r="M84" s="34"/>
      <c r="N84" s="52" t="s">
        <v>50</v>
      </c>
      <c r="O84" s="52" t="s">
        <v>548</v>
      </c>
      <c r="P84" s="239" t="s">
        <v>549</v>
      </c>
      <c r="Q84" s="34">
        <v>0</v>
      </c>
      <c r="R84" s="34">
        <v>0</v>
      </c>
      <c r="S84" s="34">
        <v>0</v>
      </c>
      <c r="T84" s="34">
        <v>600000</v>
      </c>
      <c r="U84" s="34">
        <v>600000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f t="shared" si="8"/>
        <v>1200000</v>
      </c>
      <c r="AD84" s="34">
        <f t="shared" si="6"/>
        <v>2000000</v>
      </c>
      <c r="AE84" s="34"/>
      <c r="AF84" s="34">
        <v>600000</v>
      </c>
      <c r="AG84" s="34">
        <v>1200000</v>
      </c>
      <c r="AH84" s="34">
        <f t="shared" si="7"/>
        <v>1800000</v>
      </c>
      <c r="AI84" s="34"/>
      <c r="AJ84" s="52">
        <v>3801100600</v>
      </c>
      <c r="AK84" s="52" t="s">
        <v>46</v>
      </c>
      <c r="AL84" s="52">
        <v>623400000</v>
      </c>
      <c r="AM84" s="52" t="s">
        <v>306</v>
      </c>
      <c r="AN84" s="52">
        <v>602020</v>
      </c>
      <c r="AO84" s="52" t="s">
        <v>307</v>
      </c>
      <c r="AP84" s="52" t="s">
        <v>67</v>
      </c>
      <c r="AR84" s="236"/>
      <c r="AT84" s="52" t="s">
        <v>170</v>
      </c>
    </row>
    <row r="85" spans="1:46">
      <c r="A85" s="251">
        <f t="shared" si="9"/>
        <v>82</v>
      </c>
      <c r="B85" s="52" t="s">
        <v>150</v>
      </c>
      <c r="C85" s="243" t="s">
        <v>151</v>
      </c>
      <c r="D85" s="52" t="s">
        <v>141</v>
      </c>
      <c r="E85" s="52" t="s">
        <v>802</v>
      </c>
      <c r="F85" s="52" t="s">
        <v>802</v>
      </c>
      <c r="G85" s="254">
        <v>45119</v>
      </c>
      <c r="H85" s="52" t="s">
        <v>773</v>
      </c>
      <c r="J85" s="52" t="s">
        <v>803</v>
      </c>
      <c r="K85" s="52" t="s">
        <v>547</v>
      </c>
      <c r="L85" s="34">
        <v>624000</v>
      </c>
      <c r="M85" s="236"/>
      <c r="N85" s="52" t="s">
        <v>50</v>
      </c>
      <c r="O85" s="52" t="s">
        <v>548</v>
      </c>
      <c r="P85" s="52" t="s">
        <v>549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f t="shared" si="8"/>
        <v>0</v>
      </c>
      <c r="AD85" s="34">
        <f t="shared" si="6"/>
        <v>624000</v>
      </c>
      <c r="AE85" s="34"/>
      <c r="AF85" s="34">
        <v>0</v>
      </c>
      <c r="AG85" s="34">
        <v>0</v>
      </c>
      <c r="AH85" s="34">
        <f t="shared" si="7"/>
        <v>0</v>
      </c>
      <c r="AI85" s="34"/>
      <c r="AJ85" s="52">
        <v>3801609000</v>
      </c>
      <c r="AK85" s="52" t="s">
        <v>84</v>
      </c>
      <c r="AL85" s="52">
        <v>623900170</v>
      </c>
      <c r="AM85" s="52" t="s">
        <v>92</v>
      </c>
      <c r="AN85" s="52">
        <v>603050</v>
      </c>
      <c r="AO85" s="52" t="s">
        <v>93</v>
      </c>
      <c r="AP85" s="52" t="s">
        <v>87</v>
      </c>
      <c r="AR85" s="236"/>
      <c r="AT85" s="52" t="s">
        <v>142</v>
      </c>
    </row>
    <row r="86" spans="1:46">
      <c r="A86" s="251">
        <f t="shared" si="9"/>
        <v>83</v>
      </c>
      <c r="B86" s="52" t="s">
        <v>89</v>
      </c>
      <c r="C86" s="243" t="s">
        <v>90</v>
      </c>
      <c r="D86" s="52" t="s">
        <v>80</v>
      </c>
      <c r="E86" s="52" t="s">
        <v>804</v>
      </c>
      <c r="F86" s="52" t="s">
        <v>804</v>
      </c>
      <c r="G86" s="254">
        <v>45120</v>
      </c>
      <c r="H86" s="52" t="s">
        <v>805</v>
      </c>
      <c r="J86" s="258" t="s">
        <v>806</v>
      </c>
      <c r="K86" s="52" t="s">
        <v>547</v>
      </c>
      <c r="L86" s="34">
        <v>312000</v>
      </c>
      <c r="M86" s="52"/>
      <c r="N86" s="52" t="s">
        <v>63</v>
      </c>
      <c r="O86" s="52" t="s">
        <v>451</v>
      </c>
      <c r="P86" s="236" t="s">
        <v>549</v>
      </c>
      <c r="Q86" s="34">
        <v>0</v>
      </c>
      <c r="R86" s="34">
        <v>0</v>
      </c>
      <c r="S86" s="34">
        <v>0</v>
      </c>
      <c r="T86" s="34">
        <v>0</v>
      </c>
      <c r="U86" s="34">
        <v>104000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f t="shared" si="8"/>
        <v>104000</v>
      </c>
      <c r="AD86" s="34">
        <f t="shared" si="6"/>
        <v>208000</v>
      </c>
      <c r="AE86" s="34"/>
      <c r="AF86" s="34">
        <v>104000</v>
      </c>
      <c r="AG86" s="34">
        <v>104000</v>
      </c>
      <c r="AH86" s="34">
        <f t="shared" si="7"/>
        <v>208000</v>
      </c>
      <c r="AI86" s="34"/>
      <c r="AJ86" s="52">
        <v>3801609000</v>
      </c>
      <c r="AK86" s="52" t="s">
        <v>84</v>
      </c>
      <c r="AL86" s="52">
        <v>623900170</v>
      </c>
      <c r="AM86" s="52" t="s">
        <v>92</v>
      </c>
      <c r="AN86" s="52">
        <v>603050</v>
      </c>
      <c r="AO86" s="52" t="s">
        <v>93</v>
      </c>
      <c r="AP86" s="52" t="s">
        <v>87</v>
      </c>
      <c r="AR86" s="236"/>
      <c r="AT86" s="52" t="s">
        <v>80</v>
      </c>
    </row>
    <row r="87" spans="1:46">
      <c r="A87" s="251">
        <f t="shared" si="9"/>
        <v>84</v>
      </c>
      <c r="B87" s="52" t="s">
        <v>139</v>
      </c>
      <c r="C87" s="243" t="s">
        <v>140</v>
      </c>
      <c r="D87" s="52" t="s">
        <v>141</v>
      </c>
      <c r="E87" s="52" t="s">
        <v>807</v>
      </c>
      <c r="F87" s="52" t="s">
        <v>807</v>
      </c>
      <c r="G87" s="254">
        <v>45114</v>
      </c>
      <c r="H87" s="52" t="s">
        <v>544</v>
      </c>
      <c r="I87" s="52" t="s">
        <v>727</v>
      </c>
      <c r="J87" s="52" t="s">
        <v>808</v>
      </c>
      <c r="K87" s="52" t="s">
        <v>547</v>
      </c>
      <c r="L87" s="34">
        <v>19000</v>
      </c>
      <c r="M87" s="52"/>
      <c r="N87" s="52" t="s">
        <v>50</v>
      </c>
      <c r="O87" s="52" t="s">
        <v>548</v>
      </c>
      <c r="P87" s="52" t="s">
        <v>559</v>
      </c>
      <c r="Q87" s="34">
        <v>0</v>
      </c>
      <c r="R87" s="34">
        <v>0</v>
      </c>
      <c r="S87" s="34">
        <v>0</v>
      </c>
      <c r="T87" s="34">
        <v>18996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34">
        <f t="shared" si="8"/>
        <v>18996</v>
      </c>
      <c r="AD87" s="34">
        <f t="shared" si="6"/>
        <v>4</v>
      </c>
      <c r="AE87" s="34"/>
      <c r="AF87" s="34">
        <v>0</v>
      </c>
      <c r="AG87" s="34">
        <v>0</v>
      </c>
      <c r="AH87" s="34">
        <f t="shared" si="7"/>
        <v>0</v>
      </c>
      <c r="AI87" s="34"/>
      <c r="AJ87" s="52">
        <v>3801609000</v>
      </c>
      <c r="AK87" s="52" t="s">
        <v>84</v>
      </c>
      <c r="AL87" s="52">
        <v>623900170</v>
      </c>
      <c r="AM87" s="52" t="s">
        <v>92</v>
      </c>
      <c r="AN87" s="52">
        <v>603050</v>
      </c>
      <c r="AO87" s="52" t="s">
        <v>93</v>
      </c>
      <c r="AP87" s="52" t="s">
        <v>87</v>
      </c>
      <c r="AR87" s="236"/>
      <c r="AT87" s="52" t="s">
        <v>142</v>
      </c>
    </row>
    <row r="88" spans="1:46">
      <c r="A88" s="251">
        <f t="shared" si="9"/>
        <v>85</v>
      </c>
      <c r="B88" s="52" t="s">
        <v>71</v>
      </c>
      <c r="C88" s="243" t="s">
        <v>72</v>
      </c>
      <c r="D88" s="52" t="s">
        <v>40</v>
      </c>
      <c r="E88" s="52" t="s">
        <v>809</v>
      </c>
      <c r="F88" s="52" t="s">
        <v>809</v>
      </c>
      <c r="G88" s="254">
        <v>45114</v>
      </c>
      <c r="H88" s="52" t="s">
        <v>544</v>
      </c>
      <c r="I88" s="52" t="s">
        <v>562</v>
      </c>
      <c r="J88" s="52" t="s">
        <v>810</v>
      </c>
      <c r="K88" s="52" t="s">
        <v>547</v>
      </c>
      <c r="L88" s="34">
        <f>20000000+2000000</f>
        <v>22000000</v>
      </c>
      <c r="M88" s="34"/>
      <c r="N88" s="52" t="s">
        <v>50</v>
      </c>
      <c r="O88" s="52" t="s">
        <v>548</v>
      </c>
      <c r="P88" s="52" t="s">
        <v>559</v>
      </c>
      <c r="Q88" s="34">
        <v>0</v>
      </c>
      <c r="R88" s="34">
        <v>0</v>
      </c>
      <c r="S88" s="34">
        <v>0</v>
      </c>
      <c r="T88" s="34">
        <v>22000000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f t="shared" si="8"/>
        <v>22000000</v>
      </c>
      <c r="AD88" s="34">
        <f t="shared" si="6"/>
        <v>0</v>
      </c>
      <c r="AE88" s="34"/>
      <c r="AF88" s="34">
        <v>0</v>
      </c>
      <c r="AG88" s="34">
        <v>18330140</v>
      </c>
      <c r="AH88" s="34">
        <f t="shared" si="7"/>
        <v>18330140</v>
      </c>
      <c r="AI88" s="34"/>
      <c r="AJ88" s="52">
        <v>3801100600</v>
      </c>
      <c r="AK88" s="52" t="s">
        <v>46</v>
      </c>
      <c r="AL88" s="52">
        <v>625900000</v>
      </c>
      <c r="AM88" s="52" t="s">
        <v>74</v>
      </c>
      <c r="AN88" s="52">
        <v>603040</v>
      </c>
      <c r="AO88" s="52" t="s">
        <v>75</v>
      </c>
      <c r="AP88" s="52" t="s">
        <v>67</v>
      </c>
      <c r="AQ88" s="52" t="s">
        <v>811</v>
      </c>
      <c r="AR88" s="236"/>
      <c r="AT88" s="52" t="s">
        <v>73</v>
      </c>
    </row>
    <row r="89" spans="1:46">
      <c r="A89" s="251">
        <f t="shared" si="9"/>
        <v>86</v>
      </c>
      <c r="B89" s="52" t="s">
        <v>291</v>
      </c>
      <c r="C89" s="243" t="s">
        <v>292</v>
      </c>
      <c r="D89" s="52" t="s">
        <v>40</v>
      </c>
      <c r="E89" s="52" t="s">
        <v>812</v>
      </c>
      <c r="F89" s="52" t="s">
        <v>812</v>
      </c>
      <c r="G89" s="254">
        <v>45112</v>
      </c>
      <c r="H89" s="52" t="s">
        <v>544</v>
      </c>
      <c r="I89" s="52" t="s">
        <v>610</v>
      </c>
      <c r="J89" s="52" t="s">
        <v>813</v>
      </c>
      <c r="K89" s="52" t="s">
        <v>547</v>
      </c>
      <c r="L89" s="34">
        <v>7000000</v>
      </c>
      <c r="M89" s="34">
        <v>6998595</v>
      </c>
      <c r="N89" s="52" t="s">
        <v>50</v>
      </c>
      <c r="O89" s="52" t="s">
        <v>548</v>
      </c>
      <c r="P89" s="52" t="s">
        <v>559</v>
      </c>
      <c r="Q89" s="34">
        <v>0</v>
      </c>
      <c r="R89" s="34">
        <v>0</v>
      </c>
      <c r="S89" s="34">
        <v>0</v>
      </c>
      <c r="T89" s="34">
        <v>6400000</v>
      </c>
      <c r="U89" s="34">
        <v>600000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f t="shared" si="8"/>
        <v>7000000</v>
      </c>
      <c r="AD89" s="34">
        <f t="shared" si="6"/>
        <v>0</v>
      </c>
      <c r="AE89" s="34"/>
      <c r="AF89" s="34">
        <v>600000</v>
      </c>
      <c r="AG89" s="34">
        <v>7000000</v>
      </c>
      <c r="AH89" s="34">
        <f t="shared" si="7"/>
        <v>7600000</v>
      </c>
      <c r="AI89" s="34"/>
      <c r="AJ89" s="52">
        <v>3801100600</v>
      </c>
      <c r="AK89" s="52" t="s">
        <v>46</v>
      </c>
      <c r="AL89" s="52">
        <v>621110000</v>
      </c>
      <c r="AM89" s="52" t="s">
        <v>286</v>
      </c>
      <c r="AN89" s="52">
        <v>601010</v>
      </c>
      <c r="AO89" s="52" t="s">
        <v>59</v>
      </c>
      <c r="AP89" s="52" t="s">
        <v>49</v>
      </c>
      <c r="AR89" s="236"/>
      <c r="AT89" s="52" t="s">
        <v>55</v>
      </c>
    </row>
    <row r="90" spans="1:46">
      <c r="A90" s="251">
        <f t="shared" si="9"/>
        <v>87</v>
      </c>
      <c r="B90" s="52" t="s">
        <v>220</v>
      </c>
      <c r="C90" s="243" t="s">
        <v>221</v>
      </c>
      <c r="D90" s="52" t="s">
        <v>62</v>
      </c>
      <c r="E90" s="52" t="s">
        <v>814</v>
      </c>
      <c r="F90" s="52" t="s">
        <v>814</v>
      </c>
      <c r="G90" s="254">
        <v>45112</v>
      </c>
      <c r="H90" s="52" t="s">
        <v>716</v>
      </c>
      <c r="I90" s="52" t="s">
        <v>645</v>
      </c>
      <c r="J90" s="52" t="s">
        <v>815</v>
      </c>
      <c r="K90" s="52" t="s">
        <v>547</v>
      </c>
      <c r="L90" s="34">
        <f>7400000-2379000</f>
        <v>5021000</v>
      </c>
      <c r="M90" s="239" t="s">
        <v>816</v>
      </c>
      <c r="N90" s="52" t="s">
        <v>63</v>
      </c>
      <c r="O90" s="52" t="s">
        <v>451</v>
      </c>
      <c r="P90" s="236" t="s">
        <v>549</v>
      </c>
      <c r="Q90" s="34">
        <v>0</v>
      </c>
      <c r="R90" s="34">
        <v>0</v>
      </c>
      <c r="S90" s="34">
        <v>0</v>
      </c>
      <c r="T90" s="34">
        <v>557888.89</v>
      </c>
      <c r="U90" s="34">
        <v>606867.99999999988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f t="shared" si="8"/>
        <v>1164756.8899999999</v>
      </c>
      <c r="AD90" s="34">
        <f t="shared" si="6"/>
        <v>3856243.1100000003</v>
      </c>
      <c r="AE90" s="34"/>
      <c r="AF90" s="34">
        <v>606867.99999999988</v>
      </c>
      <c r="AG90" s="34">
        <v>1164756.888888889</v>
      </c>
      <c r="AH90" s="34">
        <f t="shared" si="7"/>
        <v>1771624.888888889</v>
      </c>
      <c r="AI90" s="34"/>
      <c r="AJ90" s="52">
        <v>3801100600</v>
      </c>
      <c r="AK90" s="52" t="s">
        <v>46</v>
      </c>
      <c r="AL90" s="52">
        <v>621150000</v>
      </c>
      <c r="AM90" s="52" t="s">
        <v>58</v>
      </c>
      <c r="AN90" s="52">
        <v>601010</v>
      </c>
      <c r="AO90" s="52" t="s">
        <v>59</v>
      </c>
      <c r="AP90" s="52" t="s">
        <v>67</v>
      </c>
      <c r="AR90" s="236"/>
      <c r="AT90" s="52" t="s">
        <v>103</v>
      </c>
    </row>
    <row r="91" spans="1:46">
      <c r="A91" s="251">
        <f t="shared" si="9"/>
        <v>88</v>
      </c>
      <c r="B91" s="52" t="s">
        <v>315</v>
      </c>
      <c r="C91" s="243" t="s">
        <v>316</v>
      </c>
      <c r="D91" s="52" t="s">
        <v>40</v>
      </c>
      <c r="E91" s="52" t="s">
        <v>817</v>
      </c>
      <c r="F91" s="52" t="s">
        <v>817</v>
      </c>
      <c r="G91" s="254">
        <v>45111</v>
      </c>
      <c r="H91" s="52" t="s">
        <v>697</v>
      </c>
      <c r="J91" s="52" t="s">
        <v>818</v>
      </c>
      <c r="K91" s="52" t="s">
        <v>547</v>
      </c>
      <c r="L91" s="34">
        <v>1350000</v>
      </c>
      <c r="M91" s="34"/>
      <c r="N91" s="52" t="s">
        <v>63</v>
      </c>
      <c r="O91" s="52" t="s">
        <v>451</v>
      </c>
      <c r="P91" s="239" t="s">
        <v>549</v>
      </c>
      <c r="Q91" s="34">
        <v>0</v>
      </c>
      <c r="R91" s="34">
        <v>0</v>
      </c>
      <c r="S91" s="34">
        <v>0</v>
      </c>
      <c r="T91" s="34">
        <v>495000</v>
      </c>
      <c r="U91" s="34">
        <v>120000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f t="shared" si="8"/>
        <v>615000</v>
      </c>
      <c r="AD91" s="34">
        <f t="shared" si="6"/>
        <v>735000</v>
      </c>
      <c r="AE91" s="34"/>
      <c r="AF91" s="34">
        <v>120000</v>
      </c>
      <c r="AG91" s="34">
        <v>615000</v>
      </c>
      <c r="AH91" s="34">
        <f t="shared" si="7"/>
        <v>735000</v>
      </c>
      <c r="AI91" s="34"/>
      <c r="AJ91" s="52">
        <v>3801100600</v>
      </c>
      <c r="AK91" s="52" t="s">
        <v>46</v>
      </c>
      <c r="AL91" s="52">
        <v>621500000</v>
      </c>
      <c r="AM91" s="52" t="s">
        <v>109</v>
      </c>
      <c r="AN91" s="52">
        <v>601030</v>
      </c>
      <c r="AO91" s="52" t="s">
        <v>110</v>
      </c>
      <c r="AP91" s="52" t="s">
        <v>67</v>
      </c>
      <c r="AR91" s="236"/>
      <c r="AT91" s="52" t="s">
        <v>317</v>
      </c>
    </row>
    <row r="92" spans="1:46">
      <c r="A92" s="251">
        <f t="shared" si="9"/>
        <v>89</v>
      </c>
      <c r="B92" s="52" t="s">
        <v>201</v>
      </c>
      <c r="C92" s="243" t="s">
        <v>202</v>
      </c>
      <c r="D92" s="52" t="s">
        <v>194</v>
      </c>
      <c r="E92" s="52" t="s">
        <v>819</v>
      </c>
      <c r="F92" s="52" t="s">
        <v>820</v>
      </c>
      <c r="G92" s="254">
        <v>45114</v>
      </c>
      <c r="H92" s="52" t="s">
        <v>697</v>
      </c>
      <c r="I92" s="52" t="s">
        <v>713</v>
      </c>
      <c r="J92" s="52" t="s">
        <v>821</v>
      </c>
      <c r="K92" s="52" t="s">
        <v>547</v>
      </c>
      <c r="L92" s="34">
        <v>7722000</v>
      </c>
      <c r="M92" s="236"/>
      <c r="N92" s="52" t="s">
        <v>63</v>
      </c>
      <c r="O92" s="52" t="s">
        <v>451</v>
      </c>
      <c r="P92" s="52" t="s">
        <v>549</v>
      </c>
      <c r="Q92" s="34">
        <v>0</v>
      </c>
      <c r="R92" s="34">
        <v>0</v>
      </c>
      <c r="S92" s="34">
        <v>0</v>
      </c>
      <c r="T92" s="34">
        <v>643500</v>
      </c>
      <c r="U92" s="34">
        <v>643500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34">
        <v>0</v>
      </c>
      <c r="AC92" s="34">
        <f t="shared" si="8"/>
        <v>1287000</v>
      </c>
      <c r="AD92" s="34">
        <f t="shared" si="6"/>
        <v>6435000</v>
      </c>
      <c r="AE92" s="34"/>
      <c r="AF92" s="34">
        <v>643500</v>
      </c>
      <c r="AG92" s="34">
        <v>1287000</v>
      </c>
      <c r="AH92" s="34">
        <f t="shared" si="7"/>
        <v>1930500</v>
      </c>
      <c r="AI92" s="34"/>
      <c r="AJ92" s="52">
        <v>3801601300</v>
      </c>
      <c r="AK92" s="52" t="s">
        <v>196</v>
      </c>
      <c r="AL92" s="52">
        <v>627000000</v>
      </c>
      <c r="AM92" s="52" t="s">
        <v>197</v>
      </c>
      <c r="AN92" s="52">
        <v>604010</v>
      </c>
      <c r="AO92" s="52" t="s">
        <v>198</v>
      </c>
      <c r="AP92" s="52" t="s">
        <v>87</v>
      </c>
      <c r="AR92" s="236"/>
      <c r="AT92" s="52" t="s">
        <v>197</v>
      </c>
    </row>
    <row r="93" spans="1:46">
      <c r="A93" s="251">
        <f t="shared" si="9"/>
        <v>90</v>
      </c>
      <c r="B93" s="52" t="s">
        <v>822</v>
      </c>
      <c r="C93" s="243" t="s">
        <v>244</v>
      </c>
      <c r="D93" s="52" t="s">
        <v>194</v>
      </c>
      <c r="E93" s="52" t="s">
        <v>819</v>
      </c>
      <c r="F93" s="52" t="s">
        <v>823</v>
      </c>
      <c r="G93" s="254">
        <v>45114</v>
      </c>
      <c r="H93" s="52" t="s">
        <v>697</v>
      </c>
      <c r="I93" s="52" t="s">
        <v>713</v>
      </c>
      <c r="J93" s="52" t="s">
        <v>824</v>
      </c>
      <c r="K93" s="52" t="s">
        <v>547</v>
      </c>
      <c r="L93" s="34">
        <v>1320000</v>
      </c>
      <c r="M93" s="236"/>
      <c r="N93" s="52" t="s">
        <v>63</v>
      </c>
      <c r="O93" s="52" t="s">
        <v>451</v>
      </c>
      <c r="P93" s="52" t="s">
        <v>549</v>
      </c>
      <c r="Q93" s="34">
        <v>0</v>
      </c>
      <c r="R93" s="34">
        <v>0</v>
      </c>
      <c r="S93" s="34">
        <v>0</v>
      </c>
      <c r="T93" s="34">
        <v>110000</v>
      </c>
      <c r="U93" s="34">
        <v>210000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f t="shared" si="8"/>
        <v>320000</v>
      </c>
      <c r="AD93" s="34">
        <f t="shared" si="6"/>
        <v>1000000</v>
      </c>
      <c r="AE93" s="34"/>
      <c r="AF93" s="34">
        <v>210000</v>
      </c>
      <c r="AG93" s="34">
        <v>320000</v>
      </c>
      <c r="AH93" s="34">
        <f t="shared" si="7"/>
        <v>530000</v>
      </c>
      <c r="AI93" s="34"/>
      <c r="AJ93" s="52">
        <v>3801601300</v>
      </c>
      <c r="AK93" s="52" t="s">
        <v>196</v>
      </c>
      <c r="AL93" s="52">
        <v>621900000</v>
      </c>
      <c r="AM93" s="52" t="s">
        <v>231</v>
      </c>
      <c r="AN93" s="52">
        <v>601050</v>
      </c>
      <c r="AO93" s="52" t="s">
        <v>232</v>
      </c>
      <c r="AP93" s="52" t="s">
        <v>49</v>
      </c>
      <c r="AR93" s="236"/>
      <c r="AT93" s="52" t="s">
        <v>197</v>
      </c>
    </row>
    <row r="94" spans="1:46">
      <c r="A94" s="251">
        <f t="shared" si="9"/>
        <v>91</v>
      </c>
      <c r="B94" s="52" t="s">
        <v>822</v>
      </c>
      <c r="C94" s="243" t="s">
        <v>244</v>
      </c>
      <c r="D94" s="52" t="s">
        <v>194</v>
      </c>
      <c r="E94" s="52" t="s">
        <v>819</v>
      </c>
      <c r="F94" s="52" t="s">
        <v>825</v>
      </c>
      <c r="G94" s="254">
        <v>45114</v>
      </c>
      <c r="H94" s="52" t="s">
        <v>697</v>
      </c>
      <c r="I94" s="52" t="s">
        <v>713</v>
      </c>
      <c r="J94" s="52" t="s">
        <v>826</v>
      </c>
      <c r="K94" s="52" t="s">
        <v>547</v>
      </c>
      <c r="L94" s="34">
        <v>1200000</v>
      </c>
      <c r="M94" s="236"/>
      <c r="N94" s="52" t="s">
        <v>63</v>
      </c>
      <c r="O94" s="52" t="s">
        <v>451</v>
      </c>
      <c r="P94" s="52" t="s">
        <v>549</v>
      </c>
      <c r="Q94" s="34">
        <v>0</v>
      </c>
      <c r="R94" s="34">
        <v>0</v>
      </c>
      <c r="S94" s="34">
        <v>0</v>
      </c>
      <c r="T94" s="34">
        <v>540000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f t="shared" si="8"/>
        <v>540000</v>
      </c>
      <c r="AD94" s="34">
        <f t="shared" si="6"/>
        <v>660000</v>
      </c>
      <c r="AE94" s="34"/>
      <c r="AF94" s="34">
        <v>0</v>
      </c>
      <c r="AG94" s="34">
        <v>540000</v>
      </c>
      <c r="AH94" s="34">
        <f t="shared" si="7"/>
        <v>540000</v>
      </c>
      <c r="AI94" s="34"/>
      <c r="AJ94" s="52">
        <v>3801601300</v>
      </c>
      <c r="AK94" s="52" t="s">
        <v>196</v>
      </c>
      <c r="AL94" s="52">
        <v>621150000</v>
      </c>
      <c r="AM94" s="52" t="s">
        <v>58</v>
      </c>
      <c r="AN94" s="52">
        <v>601010</v>
      </c>
      <c r="AO94" s="52" t="s">
        <v>59</v>
      </c>
      <c r="AP94" s="52" t="s">
        <v>49</v>
      </c>
      <c r="AR94" s="236"/>
      <c r="AT94" s="52" t="s">
        <v>197</v>
      </c>
    </row>
    <row r="95" spans="1:46">
      <c r="A95" s="251">
        <f t="shared" si="9"/>
        <v>92</v>
      </c>
      <c r="B95" s="52" t="s">
        <v>287</v>
      </c>
      <c r="C95" s="243" t="s">
        <v>288</v>
      </c>
      <c r="D95" s="52" t="s">
        <v>40</v>
      </c>
      <c r="E95" s="52" t="s">
        <v>827</v>
      </c>
      <c r="F95" s="52" t="s">
        <v>827</v>
      </c>
      <c r="G95" s="254">
        <v>45107</v>
      </c>
      <c r="H95" s="52" t="s">
        <v>544</v>
      </c>
      <c r="I95" s="52" t="s">
        <v>610</v>
      </c>
      <c r="J95" s="52" t="s">
        <v>828</v>
      </c>
      <c r="K95" s="52" t="s">
        <v>547</v>
      </c>
      <c r="L95" s="34">
        <v>25000000</v>
      </c>
      <c r="M95" s="34"/>
      <c r="N95" s="52" t="s">
        <v>50</v>
      </c>
      <c r="O95" s="52" t="s">
        <v>548</v>
      </c>
      <c r="P95" s="52" t="s">
        <v>559</v>
      </c>
      <c r="Q95" s="34">
        <v>0</v>
      </c>
      <c r="R95" s="34">
        <v>0</v>
      </c>
      <c r="S95" s="34">
        <v>0</v>
      </c>
      <c r="T95" s="34">
        <v>25000000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0</v>
      </c>
      <c r="AC95" s="34">
        <f t="shared" si="8"/>
        <v>25000000</v>
      </c>
      <c r="AD95" s="34">
        <f t="shared" si="6"/>
        <v>0</v>
      </c>
      <c r="AE95" s="34"/>
      <c r="AF95" s="34">
        <v>0</v>
      </c>
      <c r="AG95" s="34">
        <v>23832287.620000001</v>
      </c>
      <c r="AH95" s="34">
        <f t="shared" si="7"/>
        <v>23832287.620000001</v>
      </c>
      <c r="AI95" s="34"/>
      <c r="AJ95" s="52">
        <v>3801100600</v>
      </c>
      <c r="AK95" s="52" t="s">
        <v>46</v>
      </c>
      <c r="AL95" s="52">
        <v>623900170</v>
      </c>
      <c r="AM95" s="52" t="s">
        <v>92</v>
      </c>
      <c r="AN95" s="52">
        <v>603050</v>
      </c>
      <c r="AO95" s="52" t="s">
        <v>93</v>
      </c>
      <c r="AP95" s="52" t="s">
        <v>87</v>
      </c>
      <c r="AR95" s="236"/>
      <c r="AT95" s="52" t="s">
        <v>55</v>
      </c>
    </row>
    <row r="96" spans="1:46">
      <c r="A96" s="251">
        <f t="shared" si="9"/>
        <v>93</v>
      </c>
      <c r="B96" s="52" t="s">
        <v>53</v>
      </c>
      <c r="C96" s="243" t="s">
        <v>54</v>
      </c>
      <c r="D96" s="52" t="s">
        <v>40</v>
      </c>
      <c r="E96" s="52" t="s">
        <v>829</v>
      </c>
      <c r="F96" s="52" t="s">
        <v>829</v>
      </c>
      <c r="G96" s="254">
        <v>45107</v>
      </c>
      <c r="H96" s="52" t="s">
        <v>544</v>
      </c>
      <c r="I96" s="52" t="s">
        <v>610</v>
      </c>
      <c r="J96" s="52" t="s">
        <v>830</v>
      </c>
      <c r="K96" s="52" t="s">
        <v>547</v>
      </c>
      <c r="L96" s="34">
        <v>40000000</v>
      </c>
      <c r="M96" s="34"/>
      <c r="N96" s="52" t="s">
        <v>50</v>
      </c>
      <c r="O96" s="52" t="s">
        <v>548</v>
      </c>
      <c r="P96" s="52" t="s">
        <v>559</v>
      </c>
      <c r="Q96" s="34">
        <v>0</v>
      </c>
      <c r="R96" s="34">
        <v>0</v>
      </c>
      <c r="S96" s="34">
        <v>0</v>
      </c>
      <c r="T96" s="34">
        <v>40000000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f t="shared" si="8"/>
        <v>40000000</v>
      </c>
      <c r="AD96" s="34">
        <f t="shared" si="6"/>
        <v>0</v>
      </c>
      <c r="AE96" s="34"/>
      <c r="AF96" s="34">
        <v>0</v>
      </c>
      <c r="AG96" s="34">
        <v>40000000</v>
      </c>
      <c r="AH96" s="34">
        <f t="shared" si="7"/>
        <v>40000000</v>
      </c>
      <c r="AI96" s="34"/>
      <c r="AJ96" s="52">
        <v>3801100600</v>
      </c>
      <c r="AK96" s="52" t="s">
        <v>46</v>
      </c>
      <c r="AL96" s="52">
        <v>621150000</v>
      </c>
      <c r="AM96" s="52" t="s">
        <v>58</v>
      </c>
      <c r="AN96" s="52">
        <v>601010</v>
      </c>
      <c r="AO96" s="52" t="s">
        <v>59</v>
      </c>
      <c r="AP96" s="52" t="s">
        <v>49</v>
      </c>
      <c r="AR96" s="236"/>
      <c r="AT96" s="52" t="s">
        <v>55</v>
      </c>
    </row>
    <row r="97" spans="1:48">
      <c r="A97" s="251">
        <f t="shared" si="9"/>
        <v>94</v>
      </c>
      <c r="B97" s="52" t="s">
        <v>144</v>
      </c>
      <c r="C97" s="243" t="s">
        <v>145</v>
      </c>
      <c r="D97" s="52" t="s">
        <v>141</v>
      </c>
      <c r="E97" s="52" t="s">
        <v>831</v>
      </c>
      <c r="F97" s="52" t="s">
        <v>831</v>
      </c>
      <c r="G97" s="254">
        <v>45103</v>
      </c>
      <c r="H97" s="52" t="s">
        <v>544</v>
      </c>
      <c r="I97" s="52" t="s">
        <v>832</v>
      </c>
      <c r="J97" s="52" t="s">
        <v>833</v>
      </c>
      <c r="K97" s="52" t="s">
        <v>547</v>
      </c>
      <c r="L97" s="34">
        <v>120000</v>
      </c>
      <c r="M97" s="52"/>
      <c r="N97" s="52" t="s">
        <v>50</v>
      </c>
      <c r="O97" s="52" t="s">
        <v>548</v>
      </c>
      <c r="P97" s="52" t="s">
        <v>559</v>
      </c>
      <c r="Q97" s="34">
        <v>0</v>
      </c>
      <c r="R97" s="34">
        <v>0</v>
      </c>
      <c r="S97" s="34">
        <v>0</v>
      </c>
      <c r="T97" s="34">
        <v>120000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f t="shared" si="8"/>
        <v>120000</v>
      </c>
      <c r="AD97" s="34">
        <f t="shared" si="6"/>
        <v>0</v>
      </c>
      <c r="AE97" s="34"/>
      <c r="AF97" s="34">
        <v>0</v>
      </c>
      <c r="AG97" s="34">
        <v>120000</v>
      </c>
      <c r="AH97" s="34">
        <f t="shared" si="7"/>
        <v>120000</v>
      </c>
      <c r="AI97" s="34"/>
      <c r="AJ97" s="52">
        <v>3801609000</v>
      </c>
      <c r="AK97" s="52" t="s">
        <v>84</v>
      </c>
      <c r="AL97" s="52">
        <v>623900170</v>
      </c>
      <c r="AM97" s="52" t="s">
        <v>92</v>
      </c>
      <c r="AN97" s="52">
        <v>603050</v>
      </c>
      <c r="AO97" s="52" t="s">
        <v>93</v>
      </c>
      <c r="AP97" s="52" t="s">
        <v>87</v>
      </c>
      <c r="AR97" s="236"/>
      <c r="AT97" s="52" t="s">
        <v>142</v>
      </c>
    </row>
    <row r="98" spans="1:48">
      <c r="A98" s="251">
        <f t="shared" si="9"/>
        <v>95</v>
      </c>
      <c r="B98" s="52" t="s">
        <v>210</v>
      </c>
      <c r="C98" s="243" t="s">
        <v>211</v>
      </c>
      <c r="D98" s="52" t="s">
        <v>62</v>
      </c>
      <c r="E98" s="52" t="s">
        <v>834</v>
      </c>
      <c r="F98" s="52" t="s">
        <v>834</v>
      </c>
      <c r="G98" s="254">
        <v>44911</v>
      </c>
      <c r="H98" s="52" t="s">
        <v>770</v>
      </c>
      <c r="I98" s="52" t="s">
        <v>835</v>
      </c>
      <c r="J98" s="52" t="s">
        <v>836</v>
      </c>
      <c r="K98" s="52" t="s">
        <v>547</v>
      </c>
      <c r="L98" s="34">
        <f>3158400-1500000</f>
        <v>1658400</v>
      </c>
      <c r="M98" s="253">
        <v>600000</v>
      </c>
      <c r="N98" s="52" t="s">
        <v>63</v>
      </c>
      <c r="O98" s="52" t="s">
        <v>451</v>
      </c>
      <c r="P98" s="236" t="s">
        <v>549</v>
      </c>
      <c r="Q98" s="34">
        <v>0</v>
      </c>
      <c r="R98" s="34">
        <v>0</v>
      </c>
      <c r="S98" s="34">
        <v>0</v>
      </c>
      <c r="T98" s="34">
        <v>0</v>
      </c>
      <c r="U98" s="34">
        <v>600000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f t="shared" si="8"/>
        <v>600000</v>
      </c>
      <c r="AD98" s="34">
        <f t="shared" si="6"/>
        <v>1058400</v>
      </c>
      <c r="AE98" s="34"/>
      <c r="AF98" s="34">
        <v>600000</v>
      </c>
      <c r="AG98" s="34">
        <v>600000</v>
      </c>
      <c r="AH98" s="34">
        <f t="shared" si="7"/>
        <v>1200000</v>
      </c>
      <c r="AI98" s="34"/>
      <c r="AJ98" s="52">
        <v>3801100600</v>
      </c>
      <c r="AK98" s="52" t="s">
        <v>46</v>
      </c>
      <c r="AL98" s="52">
        <v>621150000</v>
      </c>
      <c r="AM98" s="52" t="s">
        <v>58</v>
      </c>
      <c r="AN98" s="52">
        <v>601010</v>
      </c>
      <c r="AO98" s="52" t="s">
        <v>59</v>
      </c>
      <c r="AP98" s="52" t="s">
        <v>67</v>
      </c>
      <c r="AR98" s="236"/>
      <c r="AT98" s="52" t="s">
        <v>183</v>
      </c>
      <c r="AV98" s="52" t="s">
        <v>837</v>
      </c>
    </row>
    <row r="99" spans="1:48">
      <c r="A99" s="251">
        <f t="shared" si="9"/>
        <v>96</v>
      </c>
      <c r="B99" s="52" t="s">
        <v>248</v>
      </c>
      <c r="C99" s="243" t="s">
        <v>249</v>
      </c>
      <c r="D99" s="52" t="s">
        <v>250</v>
      </c>
      <c r="E99" s="52" t="s">
        <v>838</v>
      </c>
      <c r="F99" s="52" t="s">
        <v>838</v>
      </c>
      <c r="G99" s="254">
        <v>45051</v>
      </c>
      <c r="H99" s="52" t="s">
        <v>839</v>
      </c>
      <c r="I99" s="52" t="s">
        <v>840</v>
      </c>
      <c r="J99" s="52" t="s">
        <v>841</v>
      </c>
      <c r="K99" s="52" t="s">
        <v>547</v>
      </c>
      <c r="L99" s="34">
        <v>6662490</v>
      </c>
      <c r="M99" s="236"/>
      <c r="N99" s="52" t="s">
        <v>50</v>
      </c>
      <c r="O99" s="52" t="s">
        <v>839</v>
      </c>
      <c r="P99" s="52" t="s">
        <v>549</v>
      </c>
      <c r="Q99" s="34">
        <v>0</v>
      </c>
      <c r="R99" s="34">
        <v>0</v>
      </c>
      <c r="S99" s="34">
        <v>0</v>
      </c>
      <c r="T99" s="34">
        <v>3165448.3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4">
        <f t="shared" si="8"/>
        <v>3165448.3</v>
      </c>
      <c r="AD99" s="34">
        <f t="shared" si="6"/>
        <v>3497041.7</v>
      </c>
      <c r="AE99" s="34"/>
      <c r="AF99" s="34">
        <v>0</v>
      </c>
      <c r="AG99" s="34">
        <v>0</v>
      </c>
      <c r="AH99" s="34">
        <f t="shared" si="7"/>
        <v>0</v>
      </c>
      <c r="AI99" s="34"/>
      <c r="AJ99" s="52">
        <v>3801606000</v>
      </c>
      <c r="AK99" s="52" t="s">
        <v>251</v>
      </c>
      <c r="AL99" s="52">
        <v>629600000</v>
      </c>
      <c r="AM99" s="52" t="s">
        <v>252</v>
      </c>
      <c r="AN99" s="52">
        <v>605010</v>
      </c>
      <c r="AO99" s="52" t="s">
        <v>86</v>
      </c>
      <c r="AP99" s="52" t="s">
        <v>87</v>
      </c>
      <c r="AR99" s="236"/>
      <c r="AT99" s="52" t="s">
        <v>247</v>
      </c>
    </row>
    <row r="100" spans="1:48">
      <c r="A100" s="251">
        <f t="shared" si="9"/>
        <v>97</v>
      </c>
      <c r="B100" s="52" t="s">
        <v>245</v>
      </c>
      <c r="C100" s="243" t="s">
        <v>246</v>
      </c>
      <c r="D100" s="52" t="s">
        <v>173</v>
      </c>
      <c r="E100" s="52" t="s">
        <v>842</v>
      </c>
      <c r="F100" s="52" t="s">
        <v>842</v>
      </c>
      <c r="G100" s="254">
        <v>45124</v>
      </c>
      <c r="H100" s="52" t="s">
        <v>544</v>
      </c>
      <c r="I100" s="52" t="s">
        <v>672</v>
      </c>
      <c r="J100" s="52" t="s">
        <v>843</v>
      </c>
      <c r="K100" s="52" t="s">
        <v>547</v>
      </c>
      <c r="L100" s="34">
        <v>1210000</v>
      </c>
      <c r="M100" s="52" t="s">
        <v>661</v>
      </c>
      <c r="N100" s="52" t="s">
        <v>50</v>
      </c>
      <c r="O100" s="52" t="s">
        <v>548</v>
      </c>
      <c r="P100" s="52" t="s">
        <v>559</v>
      </c>
      <c r="Q100" s="34">
        <v>0</v>
      </c>
      <c r="R100" s="34">
        <v>0</v>
      </c>
      <c r="S100" s="34">
        <v>0</v>
      </c>
      <c r="T100" s="34">
        <v>1210000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f t="shared" si="8"/>
        <v>1210000</v>
      </c>
      <c r="AD100" s="34">
        <f t="shared" si="6"/>
        <v>0</v>
      </c>
      <c r="AE100" s="34"/>
      <c r="AF100" s="34">
        <v>0</v>
      </c>
      <c r="AG100" s="34">
        <v>1085000</v>
      </c>
      <c r="AH100" s="34">
        <f t="shared" si="7"/>
        <v>1085000</v>
      </c>
      <c r="AI100" s="34"/>
      <c r="AJ100" s="52">
        <v>3801901600</v>
      </c>
      <c r="AK100" s="52" t="s">
        <v>174</v>
      </c>
      <c r="AL100" s="52">
        <v>629900000</v>
      </c>
      <c r="AM100" s="52" t="s">
        <v>123</v>
      </c>
      <c r="AN100" s="52">
        <v>606010</v>
      </c>
      <c r="AO100" s="52" t="s">
        <v>124</v>
      </c>
      <c r="AP100" s="52" t="s">
        <v>67</v>
      </c>
      <c r="AR100" s="236"/>
      <c r="AT100" s="52" t="s">
        <v>170</v>
      </c>
    </row>
    <row r="101" spans="1:48">
      <c r="A101" s="251">
        <f t="shared" si="9"/>
        <v>98</v>
      </c>
      <c r="B101" s="52" t="s">
        <v>168</v>
      </c>
      <c r="C101" s="243" t="s">
        <v>169</v>
      </c>
      <c r="D101" s="52" t="s">
        <v>155</v>
      </c>
      <c r="E101" s="52" t="s">
        <v>844</v>
      </c>
      <c r="F101" s="52" t="s">
        <v>844</v>
      </c>
      <c r="G101" s="254">
        <v>45126</v>
      </c>
      <c r="H101" s="52" t="s">
        <v>544</v>
      </c>
      <c r="I101" s="52" t="s">
        <v>669</v>
      </c>
      <c r="J101" s="52" t="s">
        <v>845</v>
      </c>
      <c r="K101" s="52" t="s">
        <v>547</v>
      </c>
      <c r="L101" s="34">
        <v>300000</v>
      </c>
      <c r="M101" s="52" t="s">
        <v>661</v>
      </c>
      <c r="N101" s="52" t="s">
        <v>50</v>
      </c>
      <c r="O101" s="52" t="s">
        <v>548</v>
      </c>
      <c r="P101" s="52" t="s">
        <v>559</v>
      </c>
      <c r="Q101" s="34">
        <v>0</v>
      </c>
      <c r="R101" s="34">
        <v>0</v>
      </c>
      <c r="S101" s="34">
        <v>0</v>
      </c>
      <c r="T101" s="34">
        <v>300000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f t="shared" si="8"/>
        <v>300000</v>
      </c>
      <c r="AD101" s="34">
        <f t="shared" si="6"/>
        <v>0</v>
      </c>
      <c r="AE101" s="34"/>
      <c r="AF101" s="34">
        <v>0</v>
      </c>
      <c r="AG101" s="34">
        <v>300000</v>
      </c>
      <c r="AH101" s="34">
        <f t="shared" si="7"/>
        <v>300000</v>
      </c>
      <c r="AI101" s="34"/>
      <c r="AJ101" s="52">
        <v>3801604000</v>
      </c>
      <c r="AK101" s="52" t="s">
        <v>156</v>
      </c>
      <c r="AL101" s="52">
        <v>625900000</v>
      </c>
      <c r="AM101" s="52" t="s">
        <v>74</v>
      </c>
      <c r="AN101" s="52">
        <v>603040</v>
      </c>
      <c r="AO101" s="52" t="s">
        <v>75</v>
      </c>
      <c r="AP101" s="52" t="s">
        <v>87</v>
      </c>
      <c r="AR101" s="236"/>
      <c r="AT101" s="52" t="s">
        <v>170</v>
      </c>
    </row>
    <row r="102" spans="1:48">
      <c r="A102" s="251">
        <f t="shared" si="9"/>
        <v>99</v>
      </c>
      <c r="B102" s="52" t="s">
        <v>233</v>
      </c>
      <c r="C102" s="243" t="s">
        <v>234</v>
      </c>
      <c r="D102" s="52" t="s">
        <v>62</v>
      </c>
      <c r="E102" s="52" t="s">
        <v>846</v>
      </c>
      <c r="F102" s="52" t="s">
        <v>846</v>
      </c>
      <c r="G102" s="254">
        <v>45145</v>
      </c>
      <c r="H102" s="52" t="s">
        <v>847</v>
      </c>
      <c r="I102" s="52" t="s">
        <v>617</v>
      </c>
      <c r="J102" s="52" t="s">
        <v>848</v>
      </c>
      <c r="K102" s="52" t="s">
        <v>547</v>
      </c>
      <c r="L102" s="34">
        <v>1700000</v>
      </c>
      <c r="M102" s="52"/>
      <c r="N102" s="52" t="s">
        <v>50</v>
      </c>
      <c r="O102" s="52" t="s">
        <v>451</v>
      </c>
      <c r="P102" s="52" t="s">
        <v>549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f t="shared" si="8"/>
        <v>0</v>
      </c>
      <c r="AD102" s="34">
        <f t="shared" si="6"/>
        <v>1700000</v>
      </c>
      <c r="AE102" s="34"/>
      <c r="AF102" s="34">
        <v>0</v>
      </c>
      <c r="AG102" s="34">
        <v>0</v>
      </c>
      <c r="AH102" s="34">
        <f t="shared" si="7"/>
        <v>0</v>
      </c>
      <c r="AI102" s="34"/>
      <c r="AJ102" s="52">
        <v>3801100600</v>
      </c>
      <c r="AK102" s="52" t="s">
        <v>46</v>
      </c>
      <c r="AL102" s="52">
        <v>621150000</v>
      </c>
      <c r="AM102" s="52" t="s">
        <v>58</v>
      </c>
      <c r="AN102" s="52">
        <v>601010</v>
      </c>
      <c r="AO102" s="52" t="s">
        <v>59</v>
      </c>
      <c r="AP102" s="52" t="s">
        <v>67</v>
      </c>
      <c r="AT102" s="52" t="s">
        <v>235</v>
      </c>
    </row>
    <row r="103" spans="1:48">
      <c r="A103" s="251">
        <f t="shared" si="9"/>
        <v>100</v>
      </c>
      <c r="B103" s="52" t="s">
        <v>283</v>
      </c>
      <c r="C103" s="243" t="s">
        <v>284</v>
      </c>
      <c r="D103" s="52" t="s">
        <v>40</v>
      </c>
      <c r="E103" s="52" t="s">
        <v>849</v>
      </c>
      <c r="F103" s="52" t="s">
        <v>849</v>
      </c>
      <c r="G103" s="254">
        <v>45144</v>
      </c>
      <c r="H103" s="52" t="s">
        <v>770</v>
      </c>
      <c r="I103" s="52" t="s">
        <v>610</v>
      </c>
      <c r="J103" s="52" t="s">
        <v>850</v>
      </c>
      <c r="K103" s="52" t="s">
        <v>547</v>
      </c>
      <c r="L103" s="34">
        <v>2000000</v>
      </c>
      <c r="M103" s="34"/>
      <c r="N103" s="52" t="s">
        <v>50</v>
      </c>
      <c r="O103" s="52" t="s">
        <v>548</v>
      </c>
      <c r="P103" s="52" t="s">
        <v>559</v>
      </c>
      <c r="Q103" s="34">
        <v>0</v>
      </c>
      <c r="R103" s="34">
        <v>0</v>
      </c>
      <c r="S103" s="34">
        <v>0</v>
      </c>
      <c r="T103" s="34">
        <v>0</v>
      </c>
      <c r="U103" s="34">
        <v>2000000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f t="shared" si="8"/>
        <v>2000000</v>
      </c>
      <c r="AD103" s="34">
        <f t="shared" si="6"/>
        <v>0</v>
      </c>
      <c r="AE103" s="34"/>
      <c r="AF103" s="34">
        <v>2000000</v>
      </c>
      <c r="AG103" s="34">
        <v>2000000</v>
      </c>
      <c r="AH103" s="34">
        <f t="shared" si="7"/>
        <v>4000000</v>
      </c>
      <c r="AI103" s="34"/>
      <c r="AJ103" s="52">
        <v>3801100600</v>
      </c>
      <c r="AK103" s="52" t="s">
        <v>46</v>
      </c>
      <c r="AL103" s="52">
        <v>621110000</v>
      </c>
      <c r="AM103" s="52" t="s">
        <v>286</v>
      </c>
      <c r="AN103" s="52">
        <v>601010</v>
      </c>
      <c r="AO103" s="52" t="s">
        <v>59</v>
      </c>
      <c r="AP103" s="52" t="s">
        <v>49</v>
      </c>
      <c r="AT103" s="52" t="s">
        <v>55</v>
      </c>
    </row>
    <row r="104" spans="1:48">
      <c r="A104" s="251">
        <f t="shared" si="9"/>
        <v>101</v>
      </c>
      <c r="B104" s="52" t="s">
        <v>71</v>
      </c>
      <c r="C104" s="243" t="s">
        <v>72</v>
      </c>
      <c r="D104" s="52" t="s">
        <v>40</v>
      </c>
      <c r="E104" s="52" t="s">
        <v>851</v>
      </c>
      <c r="F104" s="52" t="s">
        <v>851</v>
      </c>
      <c r="G104" s="254">
        <v>45142</v>
      </c>
      <c r="H104" s="52" t="s">
        <v>770</v>
      </c>
      <c r="I104" s="52" t="s">
        <v>562</v>
      </c>
      <c r="J104" s="52" t="s">
        <v>852</v>
      </c>
      <c r="K104" s="52" t="s">
        <v>547</v>
      </c>
      <c r="L104" s="34">
        <v>25000000</v>
      </c>
      <c r="M104" s="34" t="s">
        <v>661</v>
      </c>
      <c r="N104" s="52" t="s">
        <v>50</v>
      </c>
      <c r="O104" s="52" t="s">
        <v>548</v>
      </c>
      <c r="P104" s="258" t="s">
        <v>559</v>
      </c>
      <c r="Q104" s="34">
        <v>0</v>
      </c>
      <c r="R104" s="34">
        <v>0</v>
      </c>
      <c r="S104" s="34">
        <v>0</v>
      </c>
      <c r="T104" s="34">
        <v>0</v>
      </c>
      <c r="U104" s="34">
        <v>27500000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4">
        <f t="shared" si="8"/>
        <v>27500000</v>
      </c>
      <c r="AD104" s="34">
        <f t="shared" si="6"/>
        <v>-2500000</v>
      </c>
      <c r="AE104" s="34"/>
      <c r="AF104" s="34">
        <v>27500000</v>
      </c>
      <c r="AG104" s="34">
        <v>27500000</v>
      </c>
      <c r="AH104" s="34">
        <f t="shared" si="7"/>
        <v>55000000</v>
      </c>
      <c r="AI104" s="34"/>
      <c r="AJ104" s="52">
        <v>3801100600</v>
      </c>
      <c r="AK104" s="52" t="s">
        <v>46</v>
      </c>
      <c r="AL104" s="52">
        <v>625900000</v>
      </c>
      <c r="AM104" s="52" t="s">
        <v>74</v>
      </c>
      <c r="AN104" s="52">
        <v>603040</v>
      </c>
      <c r="AO104" s="52" t="s">
        <v>75</v>
      </c>
      <c r="AP104" s="52" t="s">
        <v>67</v>
      </c>
      <c r="AQ104" s="52" t="s">
        <v>853</v>
      </c>
      <c r="AT104" s="52" t="s">
        <v>73</v>
      </c>
    </row>
    <row r="105" spans="1:48">
      <c r="A105" s="251">
        <f t="shared" si="9"/>
        <v>102</v>
      </c>
      <c r="B105" s="52" t="s">
        <v>144</v>
      </c>
      <c r="C105" s="243" t="s">
        <v>145</v>
      </c>
      <c r="D105" s="52" t="s">
        <v>141</v>
      </c>
      <c r="E105" s="52" t="s">
        <v>854</v>
      </c>
      <c r="F105" s="52" t="s">
        <v>854</v>
      </c>
      <c r="G105" s="254">
        <v>45141</v>
      </c>
      <c r="H105" s="52" t="s">
        <v>773</v>
      </c>
      <c r="I105" s="52" t="s">
        <v>575</v>
      </c>
      <c r="J105" s="52" t="s">
        <v>855</v>
      </c>
      <c r="K105" s="52" t="s">
        <v>547</v>
      </c>
      <c r="L105" s="34">
        <f>32000/1.57</f>
        <v>20382.165605095539</v>
      </c>
      <c r="M105" s="52"/>
      <c r="N105" s="52" t="s">
        <v>50</v>
      </c>
      <c r="O105" s="52" t="s">
        <v>548</v>
      </c>
      <c r="P105" s="52" t="s">
        <v>549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f t="shared" si="8"/>
        <v>0</v>
      </c>
      <c r="AD105" s="34">
        <f t="shared" si="6"/>
        <v>20382.165605095539</v>
      </c>
      <c r="AE105" s="34"/>
      <c r="AF105" s="34">
        <v>0</v>
      </c>
      <c r="AG105" s="34">
        <v>0</v>
      </c>
      <c r="AH105" s="34">
        <f t="shared" si="7"/>
        <v>0</v>
      </c>
      <c r="AI105" s="34"/>
      <c r="AJ105" s="52">
        <v>3801609000</v>
      </c>
      <c r="AK105" s="52" t="s">
        <v>84</v>
      </c>
      <c r="AL105" s="52">
        <v>623900170</v>
      </c>
      <c r="AM105" s="52" t="s">
        <v>92</v>
      </c>
      <c r="AN105" s="52">
        <v>603050</v>
      </c>
      <c r="AO105" s="52" t="s">
        <v>93</v>
      </c>
      <c r="AP105" s="52" t="s">
        <v>87</v>
      </c>
      <c r="AT105" s="52" t="s">
        <v>142</v>
      </c>
    </row>
    <row r="106" spans="1:48">
      <c r="A106" s="251">
        <f t="shared" si="9"/>
        <v>103</v>
      </c>
      <c r="B106" s="52" t="s">
        <v>144</v>
      </c>
      <c r="C106" s="243" t="s">
        <v>145</v>
      </c>
      <c r="D106" s="52" t="s">
        <v>141</v>
      </c>
      <c r="E106" s="52" t="s">
        <v>856</v>
      </c>
      <c r="F106" s="52" t="s">
        <v>856</v>
      </c>
      <c r="G106" s="254">
        <v>45141</v>
      </c>
      <c r="H106" s="52" t="s">
        <v>770</v>
      </c>
      <c r="I106" s="52" t="s">
        <v>675</v>
      </c>
      <c r="J106" s="52" t="s">
        <v>857</v>
      </c>
      <c r="K106" s="52" t="s">
        <v>547</v>
      </c>
      <c r="L106" s="34">
        <v>14000</v>
      </c>
      <c r="M106" s="52"/>
      <c r="N106" s="52" t="s">
        <v>50</v>
      </c>
      <c r="O106" s="52" t="s">
        <v>548</v>
      </c>
      <c r="P106" s="52" t="s">
        <v>559</v>
      </c>
      <c r="Q106" s="34">
        <v>0</v>
      </c>
      <c r="R106" s="34">
        <v>0</v>
      </c>
      <c r="S106" s="34">
        <v>0</v>
      </c>
      <c r="T106" s="34">
        <v>0</v>
      </c>
      <c r="U106" s="34">
        <v>14000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f t="shared" si="8"/>
        <v>14000</v>
      </c>
      <c r="AD106" s="34">
        <f t="shared" si="6"/>
        <v>0</v>
      </c>
      <c r="AE106" s="34"/>
      <c r="AF106" s="34">
        <v>14000</v>
      </c>
      <c r="AG106" s="34">
        <v>14000</v>
      </c>
      <c r="AH106" s="34">
        <f t="shared" si="7"/>
        <v>28000</v>
      </c>
      <c r="AI106" s="34"/>
      <c r="AJ106" s="52">
        <v>3801609000</v>
      </c>
      <c r="AK106" s="52" t="s">
        <v>84</v>
      </c>
      <c r="AL106" s="52">
        <v>623900170</v>
      </c>
      <c r="AM106" s="52" t="s">
        <v>92</v>
      </c>
      <c r="AN106" s="52">
        <v>603050</v>
      </c>
      <c r="AO106" s="52" t="s">
        <v>93</v>
      </c>
      <c r="AP106" s="52" t="s">
        <v>87</v>
      </c>
      <c r="AT106" s="52" t="s">
        <v>142</v>
      </c>
    </row>
    <row r="107" spans="1:48">
      <c r="A107" s="251">
        <f t="shared" si="9"/>
        <v>104</v>
      </c>
      <c r="B107" s="52" t="s">
        <v>279</v>
      </c>
      <c r="C107" s="243" t="s">
        <v>280</v>
      </c>
      <c r="D107" s="52" t="s">
        <v>40</v>
      </c>
      <c r="E107" s="52" t="s">
        <v>858</v>
      </c>
      <c r="F107" s="52" t="s">
        <v>858</v>
      </c>
      <c r="G107" s="254">
        <v>45133</v>
      </c>
      <c r="H107" s="52" t="s">
        <v>859</v>
      </c>
      <c r="J107" s="52" t="s">
        <v>860</v>
      </c>
      <c r="K107" s="52" t="s">
        <v>547</v>
      </c>
      <c r="L107" s="34">
        <v>20000000</v>
      </c>
      <c r="M107" s="34"/>
      <c r="N107" s="52" t="s">
        <v>50</v>
      </c>
      <c r="O107" s="52" t="s">
        <v>548</v>
      </c>
      <c r="P107" s="52" t="s">
        <v>549</v>
      </c>
      <c r="Q107" s="34">
        <v>0</v>
      </c>
      <c r="R107" s="34">
        <v>0</v>
      </c>
      <c r="S107" s="34">
        <v>0</v>
      </c>
      <c r="T107" s="34">
        <v>0</v>
      </c>
      <c r="U107" s="34">
        <v>10000000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34">
        <f t="shared" si="8"/>
        <v>10000000</v>
      </c>
      <c r="AD107" s="34">
        <f t="shared" si="6"/>
        <v>10000000</v>
      </c>
      <c r="AE107" s="34"/>
      <c r="AF107" s="34">
        <v>10000000</v>
      </c>
      <c r="AG107" s="34">
        <v>10000000</v>
      </c>
      <c r="AH107" s="34">
        <f t="shared" si="7"/>
        <v>20000000</v>
      </c>
      <c r="AI107" s="34"/>
      <c r="AJ107" s="52">
        <v>3801100600</v>
      </c>
      <c r="AK107" s="52" t="s">
        <v>46</v>
      </c>
      <c r="AL107" s="52">
        <v>621130000</v>
      </c>
      <c r="AM107" s="52" t="s">
        <v>282</v>
      </c>
      <c r="AN107" s="52">
        <v>601010</v>
      </c>
      <c r="AO107" s="52" t="s">
        <v>59</v>
      </c>
      <c r="AP107" s="52" t="s">
        <v>49</v>
      </c>
      <c r="AT107" s="52" t="s">
        <v>55</v>
      </c>
    </row>
    <row r="108" spans="1:48">
      <c r="A108" s="251">
        <f t="shared" si="9"/>
        <v>105</v>
      </c>
      <c r="B108" s="52" t="s">
        <v>287</v>
      </c>
      <c r="C108" s="243" t="s">
        <v>288</v>
      </c>
      <c r="D108" s="52" t="s">
        <v>40</v>
      </c>
      <c r="E108" s="52" t="s">
        <v>861</v>
      </c>
      <c r="F108" s="52" t="s">
        <v>861</v>
      </c>
      <c r="G108" s="254">
        <v>45133</v>
      </c>
      <c r="H108" s="52" t="s">
        <v>770</v>
      </c>
      <c r="I108" s="52" t="s">
        <v>610</v>
      </c>
      <c r="J108" s="52" t="s">
        <v>862</v>
      </c>
      <c r="K108" s="52" t="s">
        <v>547</v>
      </c>
      <c r="L108" s="34">
        <v>30000000</v>
      </c>
      <c r="M108" s="34"/>
      <c r="N108" s="52" t="s">
        <v>50</v>
      </c>
      <c r="O108" s="52" t="s">
        <v>548</v>
      </c>
      <c r="P108" s="52" t="s">
        <v>559</v>
      </c>
      <c r="Q108" s="34">
        <v>0</v>
      </c>
      <c r="R108" s="34">
        <v>0</v>
      </c>
      <c r="S108" s="34">
        <v>0</v>
      </c>
      <c r="T108" s="34">
        <v>0</v>
      </c>
      <c r="U108" s="34">
        <v>30000000</v>
      </c>
      <c r="V108" s="34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f t="shared" si="8"/>
        <v>30000000</v>
      </c>
      <c r="AD108" s="34">
        <f t="shared" si="6"/>
        <v>0</v>
      </c>
      <c r="AE108" s="34"/>
      <c r="AF108" s="34">
        <v>30000000</v>
      </c>
      <c r="AG108" s="34">
        <v>30000000</v>
      </c>
      <c r="AH108" s="34">
        <f t="shared" si="7"/>
        <v>60000000</v>
      </c>
      <c r="AI108" s="34"/>
      <c r="AJ108" s="52">
        <v>3801100600</v>
      </c>
      <c r="AK108" s="52" t="s">
        <v>46</v>
      </c>
      <c r="AL108" s="52">
        <v>621900000</v>
      </c>
      <c r="AM108" s="52" t="s">
        <v>231</v>
      </c>
      <c r="AN108" s="52">
        <v>601050</v>
      </c>
      <c r="AO108" s="52" t="s">
        <v>232</v>
      </c>
      <c r="AP108" s="52" t="s">
        <v>49</v>
      </c>
      <c r="AT108" s="52" t="s">
        <v>55</v>
      </c>
    </row>
    <row r="109" spans="1:48">
      <c r="A109" s="251">
        <f t="shared" si="9"/>
        <v>106</v>
      </c>
      <c r="B109" s="52" t="s">
        <v>291</v>
      </c>
      <c r="C109" s="243" t="s">
        <v>292</v>
      </c>
      <c r="D109" s="52" t="s">
        <v>40</v>
      </c>
      <c r="E109" s="52" t="s">
        <v>863</v>
      </c>
      <c r="F109" s="52" t="s">
        <v>863</v>
      </c>
      <c r="G109" s="254">
        <v>45133</v>
      </c>
      <c r="H109" s="52" t="s">
        <v>770</v>
      </c>
      <c r="I109" s="52" t="s">
        <v>610</v>
      </c>
      <c r="J109" s="52" t="s">
        <v>864</v>
      </c>
      <c r="K109" s="52" t="s">
        <v>547</v>
      </c>
      <c r="L109" s="34">
        <f>10000000-1940000</f>
        <v>8060000</v>
      </c>
      <c r="M109" s="34"/>
      <c r="N109" s="52" t="s">
        <v>50</v>
      </c>
      <c r="O109" s="52" t="s">
        <v>548</v>
      </c>
      <c r="P109" s="52" t="s">
        <v>559</v>
      </c>
      <c r="Q109" s="34">
        <v>0</v>
      </c>
      <c r="R109" s="34">
        <v>0</v>
      </c>
      <c r="S109" s="34">
        <v>0</v>
      </c>
      <c r="T109" s="34">
        <v>0</v>
      </c>
      <c r="U109" s="34">
        <v>8060000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4">
        <f t="shared" si="8"/>
        <v>8060000</v>
      </c>
      <c r="AD109" s="34">
        <f t="shared" si="6"/>
        <v>0</v>
      </c>
      <c r="AE109" s="34"/>
      <c r="AF109" s="34">
        <v>8060000</v>
      </c>
      <c r="AG109" s="34">
        <v>8060000</v>
      </c>
      <c r="AH109" s="34">
        <f t="shared" si="7"/>
        <v>16120000</v>
      </c>
      <c r="AI109" s="34"/>
      <c r="AJ109" s="52">
        <v>3801100600</v>
      </c>
      <c r="AK109" s="52" t="s">
        <v>46</v>
      </c>
      <c r="AL109" s="52">
        <v>621110000</v>
      </c>
      <c r="AM109" s="52" t="s">
        <v>286</v>
      </c>
      <c r="AN109" s="52">
        <v>601010</v>
      </c>
      <c r="AO109" s="52" t="s">
        <v>59</v>
      </c>
      <c r="AP109" s="52" t="s">
        <v>49</v>
      </c>
      <c r="AQ109" s="52" t="s">
        <v>865</v>
      </c>
      <c r="AT109" s="52" t="s">
        <v>55</v>
      </c>
    </row>
    <row r="110" spans="1:48">
      <c r="A110" s="251">
        <f t="shared" si="9"/>
        <v>107</v>
      </c>
      <c r="B110" s="52" t="s">
        <v>241</v>
      </c>
      <c r="C110" s="243" t="s">
        <v>242</v>
      </c>
      <c r="D110" s="52" t="s">
        <v>194</v>
      </c>
      <c r="E110" s="52" t="s">
        <v>866</v>
      </c>
      <c r="F110" s="52" t="s">
        <v>866</v>
      </c>
      <c r="G110" s="254">
        <v>45128</v>
      </c>
      <c r="H110" s="52" t="s">
        <v>770</v>
      </c>
      <c r="I110" s="52" t="s">
        <v>713</v>
      </c>
      <c r="J110" s="52" t="s">
        <v>867</v>
      </c>
      <c r="K110" s="52" t="s">
        <v>547</v>
      </c>
      <c r="L110" s="34">
        <v>457000</v>
      </c>
      <c r="M110" s="52"/>
      <c r="N110" s="52" t="s">
        <v>50</v>
      </c>
      <c r="O110" s="52" t="s">
        <v>548</v>
      </c>
      <c r="P110" s="52" t="s">
        <v>549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f t="shared" si="8"/>
        <v>0</v>
      </c>
      <c r="AD110" s="34">
        <f t="shared" si="6"/>
        <v>457000</v>
      </c>
      <c r="AE110" s="34"/>
      <c r="AF110" s="34">
        <v>0</v>
      </c>
      <c r="AG110" s="34">
        <v>0</v>
      </c>
      <c r="AH110" s="34">
        <f t="shared" si="7"/>
        <v>0</v>
      </c>
      <c r="AI110" s="34"/>
      <c r="AJ110" s="52">
        <v>3801601300</v>
      </c>
      <c r="AK110" s="52" t="s">
        <v>196</v>
      </c>
      <c r="AL110" s="52">
        <v>627000000</v>
      </c>
      <c r="AM110" s="52" t="s">
        <v>197</v>
      </c>
      <c r="AN110" s="52">
        <v>604010</v>
      </c>
      <c r="AO110" s="52" t="s">
        <v>198</v>
      </c>
      <c r="AP110" s="52" t="s">
        <v>87</v>
      </c>
      <c r="AT110" s="52" t="s">
        <v>197</v>
      </c>
    </row>
    <row r="111" spans="1:48">
      <c r="A111" s="251">
        <f t="shared" si="9"/>
        <v>108</v>
      </c>
      <c r="B111" s="52" t="s">
        <v>241</v>
      </c>
      <c r="C111" s="243" t="s">
        <v>242</v>
      </c>
      <c r="D111" s="52" t="s">
        <v>194</v>
      </c>
      <c r="E111" s="52" t="s">
        <v>868</v>
      </c>
      <c r="F111" s="52" t="s">
        <v>868</v>
      </c>
      <c r="G111" s="254">
        <v>45134</v>
      </c>
      <c r="H111" s="235" t="s">
        <v>869</v>
      </c>
      <c r="I111" s="52" t="s">
        <v>713</v>
      </c>
      <c r="J111" s="52" t="s">
        <v>870</v>
      </c>
      <c r="K111" s="52" t="s">
        <v>547</v>
      </c>
      <c r="L111" s="237">
        <v>2000000</v>
      </c>
      <c r="M111" s="52"/>
      <c r="N111" s="52" t="s">
        <v>50</v>
      </c>
      <c r="O111" s="52" t="s">
        <v>548</v>
      </c>
      <c r="P111" s="52" t="s">
        <v>549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W111" s="34">
        <v>0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4">
        <f t="shared" si="8"/>
        <v>0</v>
      </c>
      <c r="AD111" s="34">
        <f t="shared" si="6"/>
        <v>2000000</v>
      </c>
      <c r="AE111" s="34"/>
      <c r="AF111" s="34">
        <v>0</v>
      </c>
      <c r="AG111" s="34">
        <v>0</v>
      </c>
      <c r="AH111" s="34">
        <f t="shared" si="7"/>
        <v>0</v>
      </c>
      <c r="AI111" s="34"/>
      <c r="AJ111" s="52">
        <v>3801601300</v>
      </c>
      <c r="AK111" s="52" t="s">
        <v>196</v>
      </c>
      <c r="AL111" s="52">
        <v>627000000</v>
      </c>
      <c r="AM111" s="52" t="s">
        <v>197</v>
      </c>
      <c r="AN111" s="52">
        <v>604010</v>
      </c>
      <c r="AO111" s="52" t="s">
        <v>198</v>
      </c>
      <c r="AP111" s="52" t="s">
        <v>87</v>
      </c>
      <c r="AT111" s="52" t="s">
        <v>197</v>
      </c>
    </row>
    <row r="112" spans="1:48">
      <c r="A112" s="251">
        <f t="shared" si="9"/>
        <v>109</v>
      </c>
      <c r="B112" s="52" t="s">
        <v>53</v>
      </c>
      <c r="C112" s="243" t="s">
        <v>54</v>
      </c>
      <c r="D112" s="52" t="s">
        <v>40</v>
      </c>
      <c r="E112" s="52" t="s">
        <v>871</v>
      </c>
      <c r="F112" s="52" t="s">
        <v>871</v>
      </c>
      <c r="G112" s="254">
        <v>45149</v>
      </c>
      <c r="H112" s="52" t="s">
        <v>770</v>
      </c>
      <c r="I112" s="52" t="s">
        <v>610</v>
      </c>
      <c r="J112" s="52" t="s">
        <v>872</v>
      </c>
      <c r="K112" s="52" t="s">
        <v>547</v>
      </c>
      <c r="L112" s="34">
        <v>5000000</v>
      </c>
      <c r="M112" s="34"/>
      <c r="N112" s="52" t="s">
        <v>50</v>
      </c>
      <c r="O112" s="52" t="s">
        <v>548</v>
      </c>
      <c r="P112" s="52" t="s">
        <v>559</v>
      </c>
      <c r="Q112" s="34">
        <v>0</v>
      </c>
      <c r="R112" s="34">
        <v>0</v>
      </c>
      <c r="S112" s="34">
        <v>0</v>
      </c>
      <c r="T112" s="34">
        <v>0</v>
      </c>
      <c r="U112" s="34">
        <v>5000000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34">
        <v>0</v>
      </c>
      <c r="AC112" s="34">
        <f t="shared" si="8"/>
        <v>5000000</v>
      </c>
      <c r="AD112" s="34">
        <f t="shared" si="6"/>
        <v>0</v>
      </c>
      <c r="AE112" s="34"/>
      <c r="AF112" s="34">
        <v>5000000</v>
      </c>
      <c r="AG112" s="34">
        <v>5000000</v>
      </c>
      <c r="AH112" s="34">
        <f t="shared" si="7"/>
        <v>10000000</v>
      </c>
      <c r="AI112" s="34"/>
      <c r="AJ112" s="52">
        <v>3801100600</v>
      </c>
      <c r="AK112" s="52" t="s">
        <v>46</v>
      </c>
      <c r="AL112" s="52">
        <v>621150000</v>
      </c>
      <c r="AM112" s="52" t="s">
        <v>58</v>
      </c>
      <c r="AN112" s="52">
        <v>601010</v>
      </c>
      <c r="AO112" s="52" t="s">
        <v>59</v>
      </c>
      <c r="AP112" s="52" t="s">
        <v>49</v>
      </c>
      <c r="AQ112" s="52" t="s">
        <v>873</v>
      </c>
      <c r="AT112" s="52" t="s">
        <v>55</v>
      </c>
    </row>
    <row r="113" spans="1:46">
      <c r="A113" s="251">
        <f t="shared" si="9"/>
        <v>110</v>
      </c>
      <c r="B113" s="52" t="s">
        <v>53</v>
      </c>
      <c r="C113" s="243" t="s">
        <v>54</v>
      </c>
      <c r="D113" s="52" t="s">
        <v>40</v>
      </c>
      <c r="E113" s="52" t="s">
        <v>874</v>
      </c>
      <c r="F113" s="52" t="s">
        <v>874</v>
      </c>
      <c r="G113" s="254">
        <v>45152</v>
      </c>
      <c r="H113" s="52" t="s">
        <v>770</v>
      </c>
      <c r="I113" s="52" t="s">
        <v>610</v>
      </c>
      <c r="J113" s="52" t="s">
        <v>875</v>
      </c>
      <c r="K113" s="52" t="s">
        <v>547</v>
      </c>
      <c r="L113" s="34">
        <v>36500000</v>
      </c>
      <c r="M113" s="34"/>
      <c r="N113" s="52" t="s">
        <v>50</v>
      </c>
      <c r="O113" s="52" t="s">
        <v>548</v>
      </c>
      <c r="P113" s="52" t="s">
        <v>559</v>
      </c>
      <c r="Q113" s="34">
        <v>0</v>
      </c>
      <c r="R113" s="34">
        <v>0</v>
      </c>
      <c r="S113" s="34">
        <v>0</v>
      </c>
      <c r="T113" s="34">
        <v>0</v>
      </c>
      <c r="U113" s="34">
        <v>36500000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f t="shared" si="8"/>
        <v>36500000</v>
      </c>
      <c r="AD113" s="34">
        <f t="shared" si="6"/>
        <v>0</v>
      </c>
      <c r="AE113" s="34"/>
      <c r="AF113" s="34">
        <v>36500000</v>
      </c>
      <c r="AG113" s="34">
        <v>36500000</v>
      </c>
      <c r="AH113" s="34">
        <f t="shared" si="7"/>
        <v>73000000</v>
      </c>
      <c r="AI113" s="34"/>
      <c r="AJ113" s="52">
        <v>3801100600</v>
      </c>
      <c r="AK113" s="52" t="s">
        <v>46</v>
      </c>
      <c r="AL113" s="52">
        <v>621150000</v>
      </c>
      <c r="AM113" s="52" t="s">
        <v>58</v>
      </c>
      <c r="AN113" s="52">
        <v>601010</v>
      </c>
      <c r="AO113" s="52" t="s">
        <v>59</v>
      </c>
      <c r="AP113" s="52" t="s">
        <v>49</v>
      </c>
      <c r="AQ113" s="52" t="s">
        <v>876</v>
      </c>
      <c r="AT113" s="52" t="s">
        <v>55</v>
      </c>
    </row>
    <row r="114" spans="1:46">
      <c r="A114" s="251">
        <f t="shared" si="9"/>
        <v>111</v>
      </c>
      <c r="B114" s="52" t="s">
        <v>144</v>
      </c>
      <c r="C114" s="243" t="s">
        <v>145</v>
      </c>
      <c r="D114" s="52" t="s">
        <v>141</v>
      </c>
      <c r="E114" s="52" t="s">
        <v>877</v>
      </c>
      <c r="F114" s="52" t="s">
        <v>877</v>
      </c>
      <c r="G114" s="254">
        <v>45149</v>
      </c>
      <c r="H114" s="52" t="s">
        <v>773</v>
      </c>
      <c r="I114" s="52" t="s">
        <v>719</v>
      </c>
      <c r="J114" s="52" t="s">
        <v>878</v>
      </c>
      <c r="K114" s="52" t="s">
        <v>547</v>
      </c>
      <c r="L114" s="34">
        <v>799919</v>
      </c>
      <c r="M114" s="52"/>
      <c r="N114" s="52" t="s">
        <v>50</v>
      </c>
      <c r="O114" s="52" t="s">
        <v>548</v>
      </c>
      <c r="P114" s="52" t="s">
        <v>549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f t="shared" si="8"/>
        <v>0</v>
      </c>
      <c r="AD114" s="34">
        <f t="shared" si="6"/>
        <v>799919</v>
      </c>
      <c r="AE114" s="34"/>
      <c r="AF114" s="34">
        <v>0</v>
      </c>
      <c r="AG114" s="34">
        <v>0</v>
      </c>
      <c r="AH114" s="34">
        <f t="shared" si="7"/>
        <v>0</v>
      </c>
      <c r="AI114" s="34"/>
      <c r="AJ114" s="52">
        <v>3801609000</v>
      </c>
      <c r="AK114" s="52" t="s">
        <v>84</v>
      </c>
      <c r="AL114" s="52">
        <v>623900170</v>
      </c>
      <c r="AM114" s="52" t="s">
        <v>92</v>
      </c>
      <c r="AN114" s="52">
        <v>603050</v>
      </c>
      <c r="AO114" s="52" t="s">
        <v>93</v>
      </c>
      <c r="AP114" s="52" t="s">
        <v>87</v>
      </c>
      <c r="AT114" s="52" t="s">
        <v>142</v>
      </c>
    </row>
    <row r="115" spans="1:46">
      <c r="A115" s="251">
        <f t="shared" si="9"/>
        <v>112</v>
      </c>
      <c r="B115" s="52" t="s">
        <v>38</v>
      </c>
      <c r="C115" s="243" t="s">
        <v>39</v>
      </c>
      <c r="D115" s="52" t="s">
        <v>40</v>
      </c>
      <c r="E115" s="52" t="s">
        <v>879</v>
      </c>
      <c r="F115" s="52" t="s">
        <v>879</v>
      </c>
      <c r="G115" s="254">
        <v>45145</v>
      </c>
      <c r="H115" s="52" t="s">
        <v>859</v>
      </c>
      <c r="I115" s="52" t="s">
        <v>557</v>
      </c>
      <c r="J115" s="52" t="s">
        <v>880</v>
      </c>
      <c r="K115" s="52" t="s">
        <v>547</v>
      </c>
      <c r="L115" s="34">
        <v>1000000</v>
      </c>
      <c r="M115" s="34"/>
      <c r="N115" s="52" t="s">
        <v>50</v>
      </c>
      <c r="O115" s="52" t="s">
        <v>548</v>
      </c>
      <c r="P115" s="52" t="s">
        <v>549</v>
      </c>
      <c r="Q115" s="34">
        <v>0</v>
      </c>
      <c r="R115" s="34">
        <v>0</v>
      </c>
      <c r="S115" s="34">
        <v>0</v>
      </c>
      <c r="T115" s="34">
        <v>0</v>
      </c>
      <c r="U115" s="34">
        <v>350000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f t="shared" si="8"/>
        <v>350000</v>
      </c>
      <c r="AD115" s="34">
        <f t="shared" si="6"/>
        <v>650000</v>
      </c>
      <c r="AE115" s="34"/>
      <c r="AF115" s="34">
        <v>350000</v>
      </c>
      <c r="AG115" s="34">
        <v>350000</v>
      </c>
      <c r="AH115" s="34">
        <f t="shared" si="7"/>
        <v>700000</v>
      </c>
      <c r="AI115" s="34"/>
      <c r="AJ115" s="52">
        <v>3801100600</v>
      </c>
      <c r="AK115" s="52" t="s">
        <v>46</v>
      </c>
      <c r="AL115" s="52">
        <v>621300000</v>
      </c>
      <c r="AM115" s="52" t="s">
        <v>47</v>
      </c>
      <c r="AN115" s="52">
        <v>601020</v>
      </c>
      <c r="AO115" s="52" t="s">
        <v>48</v>
      </c>
      <c r="AP115" s="52" t="s">
        <v>49</v>
      </c>
      <c r="AT115" s="52" t="s">
        <v>44</v>
      </c>
    </row>
    <row r="116" spans="1:46">
      <c r="A116" s="251">
        <f t="shared" si="9"/>
        <v>113</v>
      </c>
      <c r="B116" s="52" t="s">
        <v>38</v>
      </c>
      <c r="C116" s="243" t="s">
        <v>39</v>
      </c>
      <c r="D116" s="52" t="s">
        <v>40</v>
      </c>
      <c r="E116" s="52" t="s">
        <v>881</v>
      </c>
      <c r="F116" s="52" t="s">
        <v>881</v>
      </c>
      <c r="G116" s="254">
        <v>45145</v>
      </c>
      <c r="H116" s="52" t="s">
        <v>770</v>
      </c>
      <c r="I116" s="52" t="s">
        <v>557</v>
      </c>
      <c r="J116" s="52" t="s">
        <v>882</v>
      </c>
      <c r="K116" s="52" t="s">
        <v>547</v>
      </c>
      <c r="L116" s="34">
        <v>1500000</v>
      </c>
      <c r="M116" s="34"/>
      <c r="N116" s="52" t="s">
        <v>50</v>
      </c>
      <c r="O116" s="52" t="s">
        <v>548</v>
      </c>
      <c r="P116" s="52" t="s">
        <v>559</v>
      </c>
      <c r="Q116" s="34">
        <v>0</v>
      </c>
      <c r="R116" s="34">
        <v>0</v>
      </c>
      <c r="S116" s="34">
        <v>0</v>
      </c>
      <c r="T116" s="34">
        <v>0</v>
      </c>
      <c r="U116" s="34">
        <v>1500000</v>
      </c>
      <c r="V116" s="34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4">
        <f t="shared" si="8"/>
        <v>1500000</v>
      </c>
      <c r="AD116" s="34">
        <f t="shared" si="6"/>
        <v>0</v>
      </c>
      <c r="AE116" s="34"/>
      <c r="AF116" s="34">
        <v>1500000</v>
      </c>
      <c r="AG116" s="34">
        <v>1500000</v>
      </c>
      <c r="AH116" s="34">
        <f t="shared" si="7"/>
        <v>3000000</v>
      </c>
      <c r="AI116" s="34"/>
      <c r="AJ116" s="52">
        <v>3801100600</v>
      </c>
      <c r="AK116" s="52" t="s">
        <v>46</v>
      </c>
      <c r="AL116" s="52">
        <v>621300000</v>
      </c>
      <c r="AM116" s="52" t="s">
        <v>47</v>
      </c>
      <c r="AN116" s="52">
        <v>601020</v>
      </c>
      <c r="AO116" s="52" t="s">
        <v>48</v>
      </c>
      <c r="AP116" s="52" t="s">
        <v>49</v>
      </c>
      <c r="AT116" s="52" t="s">
        <v>44</v>
      </c>
    </row>
    <row r="117" spans="1:46">
      <c r="A117" s="251">
        <f t="shared" si="9"/>
        <v>114</v>
      </c>
      <c r="B117" s="52" t="s">
        <v>223</v>
      </c>
      <c r="C117" s="243" t="s">
        <v>224</v>
      </c>
      <c r="D117" s="52" t="s">
        <v>80</v>
      </c>
      <c r="E117" s="52" t="s">
        <v>883</v>
      </c>
      <c r="F117" s="52" t="s">
        <v>883</v>
      </c>
      <c r="G117" s="254">
        <v>45148</v>
      </c>
      <c r="H117" s="52" t="s">
        <v>770</v>
      </c>
      <c r="J117" s="52" t="s">
        <v>884</v>
      </c>
      <c r="K117" s="52" t="s">
        <v>547</v>
      </c>
      <c r="L117" s="34">
        <v>190000</v>
      </c>
      <c r="M117" s="52"/>
      <c r="N117" s="52" t="s">
        <v>50</v>
      </c>
      <c r="O117" s="52" t="s">
        <v>548</v>
      </c>
      <c r="P117" s="52" t="s">
        <v>559</v>
      </c>
      <c r="Q117" s="34">
        <v>0</v>
      </c>
      <c r="R117" s="34">
        <v>0</v>
      </c>
      <c r="S117" s="34">
        <v>0</v>
      </c>
      <c r="T117" s="34">
        <v>0</v>
      </c>
      <c r="U117" s="34">
        <v>190000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f t="shared" si="8"/>
        <v>190000</v>
      </c>
      <c r="AD117" s="34">
        <f t="shared" si="6"/>
        <v>0</v>
      </c>
      <c r="AE117" s="34"/>
      <c r="AF117" s="34">
        <v>190000</v>
      </c>
      <c r="AG117" s="34">
        <v>190000</v>
      </c>
      <c r="AH117" s="34">
        <f t="shared" si="7"/>
        <v>380000</v>
      </c>
      <c r="AI117" s="34"/>
      <c r="AJ117" s="52">
        <v>3801609000</v>
      </c>
      <c r="AK117" s="52" t="s">
        <v>84</v>
      </c>
      <c r="AL117" s="52">
        <v>621150000</v>
      </c>
      <c r="AM117" s="52" t="s">
        <v>225</v>
      </c>
      <c r="AN117" s="52">
        <v>601010</v>
      </c>
      <c r="AO117" s="52" t="s">
        <v>59</v>
      </c>
      <c r="AP117" s="52" t="s">
        <v>87</v>
      </c>
      <c r="AT117" s="52" t="s">
        <v>80</v>
      </c>
    </row>
    <row r="118" spans="1:46">
      <c r="A118" s="251">
        <f t="shared" si="9"/>
        <v>115</v>
      </c>
      <c r="B118" s="52" t="s">
        <v>53</v>
      </c>
      <c r="C118" s="243" t="s">
        <v>54</v>
      </c>
      <c r="D118" s="52" t="s">
        <v>40</v>
      </c>
      <c r="E118" s="52" t="s">
        <v>885</v>
      </c>
      <c r="F118" s="52" t="s">
        <v>885</v>
      </c>
      <c r="G118" s="254">
        <v>45152</v>
      </c>
      <c r="H118" s="52" t="s">
        <v>770</v>
      </c>
      <c r="I118" s="52" t="s">
        <v>610</v>
      </c>
      <c r="J118" s="52" t="s">
        <v>886</v>
      </c>
      <c r="K118" s="52" t="s">
        <v>547</v>
      </c>
      <c r="L118" s="34">
        <v>-6429346.6100000003</v>
      </c>
      <c r="M118" s="34"/>
      <c r="N118" s="52" t="s">
        <v>50</v>
      </c>
      <c r="O118" s="52" t="s">
        <v>548</v>
      </c>
      <c r="P118" s="52" t="s">
        <v>549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f t="shared" si="8"/>
        <v>0</v>
      </c>
      <c r="AD118" s="34">
        <f t="shared" si="6"/>
        <v>-6429346.6100000003</v>
      </c>
      <c r="AE118" s="34"/>
      <c r="AF118" s="34">
        <v>0</v>
      </c>
      <c r="AG118" s="34">
        <v>6429346.6100000003</v>
      </c>
      <c r="AH118" s="34">
        <f t="shared" si="7"/>
        <v>6429346.6100000003</v>
      </c>
      <c r="AI118" s="34"/>
      <c r="AJ118" s="52">
        <v>3801100600</v>
      </c>
      <c r="AK118" s="52" t="s">
        <v>46</v>
      </c>
      <c r="AL118" s="52">
        <v>621150000</v>
      </c>
      <c r="AM118" s="52" t="s">
        <v>58</v>
      </c>
      <c r="AN118" s="52">
        <v>601010</v>
      </c>
      <c r="AO118" s="52" t="s">
        <v>59</v>
      </c>
      <c r="AP118" s="52" t="s">
        <v>49</v>
      </c>
      <c r="AT118" s="52" t="s">
        <v>55</v>
      </c>
    </row>
    <row r="119" spans="1:46">
      <c r="A119" s="251">
        <f t="shared" si="9"/>
        <v>116</v>
      </c>
      <c r="B119" s="52" t="s">
        <v>150</v>
      </c>
      <c r="C119" s="243" t="s">
        <v>151</v>
      </c>
      <c r="D119" s="52" t="s">
        <v>141</v>
      </c>
      <c r="E119" s="52" t="s">
        <v>887</v>
      </c>
      <c r="F119" s="52" t="s">
        <v>887</v>
      </c>
      <c r="G119" s="254">
        <v>45161</v>
      </c>
      <c r="H119" s="52" t="s">
        <v>888</v>
      </c>
      <c r="J119" s="52" t="s">
        <v>889</v>
      </c>
      <c r="K119" s="52" t="s">
        <v>547</v>
      </c>
      <c r="L119" s="259">
        <v>2945700</v>
      </c>
      <c r="M119" s="52"/>
      <c r="N119" s="52" t="s">
        <v>50</v>
      </c>
      <c r="O119" s="52" t="s">
        <v>451</v>
      </c>
      <c r="P119" s="52" t="s">
        <v>549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f t="shared" si="8"/>
        <v>0</v>
      </c>
      <c r="AD119" s="34">
        <f t="shared" si="6"/>
        <v>2945700</v>
      </c>
      <c r="AE119" s="34"/>
      <c r="AF119" s="34">
        <v>0</v>
      </c>
      <c r="AG119" s="34">
        <v>0</v>
      </c>
      <c r="AH119" s="34">
        <f t="shared" si="7"/>
        <v>0</v>
      </c>
      <c r="AI119" s="34"/>
      <c r="AJ119" s="52">
        <v>3801609000</v>
      </c>
      <c r="AK119" s="52" t="s">
        <v>84</v>
      </c>
      <c r="AL119" s="52">
        <v>623900170</v>
      </c>
      <c r="AM119" s="52" t="s">
        <v>92</v>
      </c>
      <c r="AN119" s="52">
        <v>603050</v>
      </c>
      <c r="AO119" s="52" t="s">
        <v>93</v>
      </c>
      <c r="AP119" s="52" t="s">
        <v>87</v>
      </c>
      <c r="AT119" s="52" t="s">
        <v>142</v>
      </c>
    </row>
    <row r="120" spans="1:46">
      <c r="A120" s="251">
        <f t="shared" si="9"/>
        <v>117</v>
      </c>
      <c r="B120" s="52" t="s">
        <v>245</v>
      </c>
      <c r="C120" s="243" t="s">
        <v>246</v>
      </c>
      <c r="D120" s="52" t="s">
        <v>173</v>
      </c>
      <c r="E120" s="52" t="s">
        <v>890</v>
      </c>
      <c r="F120" s="52" t="s">
        <v>890</v>
      </c>
      <c r="G120" s="254">
        <v>45156</v>
      </c>
      <c r="H120" s="52" t="s">
        <v>770</v>
      </c>
      <c r="I120" s="52" t="s">
        <v>672</v>
      </c>
      <c r="J120" s="52" t="s">
        <v>891</v>
      </c>
      <c r="K120" s="52" t="s">
        <v>547</v>
      </c>
      <c r="L120" s="259">
        <v>1360000</v>
      </c>
      <c r="M120" s="52" t="s">
        <v>661</v>
      </c>
      <c r="N120" s="52" t="s">
        <v>50</v>
      </c>
      <c r="O120" s="52" t="s">
        <v>548</v>
      </c>
      <c r="P120" s="52" t="s">
        <v>559</v>
      </c>
      <c r="Q120" s="34">
        <v>0</v>
      </c>
      <c r="R120" s="34">
        <v>0</v>
      </c>
      <c r="S120" s="34">
        <v>0</v>
      </c>
      <c r="T120" s="34">
        <v>0</v>
      </c>
      <c r="U120" s="34">
        <v>1360000</v>
      </c>
      <c r="V120" s="34">
        <v>0</v>
      </c>
      <c r="W120" s="34">
        <v>0</v>
      </c>
      <c r="X120" s="34">
        <v>0</v>
      </c>
      <c r="Y120" s="34">
        <v>0</v>
      </c>
      <c r="Z120" s="34">
        <v>0</v>
      </c>
      <c r="AA120" s="34">
        <v>0</v>
      </c>
      <c r="AB120" s="34">
        <v>0</v>
      </c>
      <c r="AC120" s="34">
        <f t="shared" si="8"/>
        <v>1360000</v>
      </c>
      <c r="AD120" s="34">
        <f t="shared" si="6"/>
        <v>0</v>
      </c>
      <c r="AE120" s="34"/>
      <c r="AF120" s="34">
        <v>1360000</v>
      </c>
      <c r="AG120" s="34">
        <v>1360000</v>
      </c>
      <c r="AH120" s="34">
        <f t="shared" si="7"/>
        <v>2720000</v>
      </c>
      <c r="AI120" s="34"/>
      <c r="AJ120" s="52">
        <v>3801901600</v>
      </c>
      <c r="AK120" s="52" t="s">
        <v>174</v>
      </c>
      <c r="AL120" s="52">
        <v>629900000</v>
      </c>
      <c r="AM120" s="52" t="s">
        <v>123</v>
      </c>
      <c r="AN120" s="52">
        <v>606010</v>
      </c>
      <c r="AO120" s="52" t="s">
        <v>124</v>
      </c>
      <c r="AP120" s="52" t="s">
        <v>67</v>
      </c>
      <c r="AT120" s="52" t="s">
        <v>170</v>
      </c>
    </row>
    <row r="121" spans="1:46">
      <c r="A121" s="251">
        <f t="shared" si="9"/>
        <v>118</v>
      </c>
      <c r="B121" s="52" t="s">
        <v>168</v>
      </c>
      <c r="C121" s="243" t="s">
        <v>169</v>
      </c>
      <c r="D121" s="52" t="s">
        <v>155</v>
      </c>
      <c r="E121" s="52" t="s">
        <v>892</v>
      </c>
      <c r="F121" s="52" t="s">
        <v>892</v>
      </c>
      <c r="G121" s="254">
        <v>45148</v>
      </c>
      <c r="H121" s="52" t="s">
        <v>770</v>
      </c>
      <c r="I121" s="52" t="s">
        <v>669</v>
      </c>
      <c r="J121" s="52" t="s">
        <v>893</v>
      </c>
      <c r="K121" s="52" t="s">
        <v>547</v>
      </c>
      <c r="L121" s="259">
        <v>400000</v>
      </c>
      <c r="M121" s="52"/>
      <c r="N121" s="52" t="s">
        <v>50</v>
      </c>
      <c r="O121" s="52" t="s">
        <v>548</v>
      </c>
      <c r="P121" s="52" t="s">
        <v>559</v>
      </c>
      <c r="Q121" s="34">
        <v>0</v>
      </c>
      <c r="R121" s="34">
        <v>0</v>
      </c>
      <c r="S121" s="34">
        <v>0</v>
      </c>
      <c r="T121" s="34">
        <v>0</v>
      </c>
      <c r="U121" s="34">
        <v>400000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f t="shared" si="8"/>
        <v>400000</v>
      </c>
      <c r="AD121" s="34">
        <f t="shared" si="6"/>
        <v>0</v>
      </c>
      <c r="AE121" s="34"/>
      <c r="AF121" s="34">
        <v>400000</v>
      </c>
      <c r="AG121" s="34">
        <v>400000</v>
      </c>
      <c r="AH121" s="34">
        <f t="shared" si="7"/>
        <v>800000</v>
      </c>
      <c r="AI121" s="34"/>
      <c r="AJ121" s="52">
        <v>3801604000</v>
      </c>
      <c r="AK121" s="52" t="s">
        <v>156</v>
      </c>
      <c r="AL121" s="52">
        <v>625900000</v>
      </c>
      <c r="AM121" s="52" t="s">
        <v>74</v>
      </c>
      <c r="AN121" s="52">
        <v>603040</v>
      </c>
      <c r="AO121" s="52" t="s">
        <v>75</v>
      </c>
      <c r="AP121" s="52" t="s">
        <v>87</v>
      </c>
      <c r="AT121" s="52" t="s">
        <v>170</v>
      </c>
    </row>
    <row r="122" spans="1:46">
      <c r="A122" s="251">
        <f t="shared" si="9"/>
        <v>119</v>
      </c>
      <c r="B122" s="52" t="s">
        <v>136</v>
      </c>
      <c r="C122" s="243" t="s">
        <v>137</v>
      </c>
      <c r="D122" s="52" t="s">
        <v>115</v>
      </c>
      <c r="E122" s="52" t="s">
        <v>894</v>
      </c>
      <c r="F122" s="52" t="s">
        <v>894</v>
      </c>
      <c r="G122" s="254">
        <v>45149</v>
      </c>
      <c r="H122" s="52" t="s">
        <v>773</v>
      </c>
      <c r="J122" s="52" t="s">
        <v>895</v>
      </c>
      <c r="K122" s="52" t="s">
        <v>547</v>
      </c>
      <c r="L122" s="34">
        <v>1670000</v>
      </c>
      <c r="M122" s="52"/>
      <c r="N122" s="52" t="s">
        <v>50</v>
      </c>
      <c r="O122" s="52" t="s">
        <v>548</v>
      </c>
      <c r="P122" s="52" t="s">
        <v>549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f t="shared" si="8"/>
        <v>0</v>
      </c>
      <c r="AD122" s="34">
        <f t="shared" si="6"/>
        <v>1670000</v>
      </c>
      <c r="AE122" s="34"/>
      <c r="AF122" s="34">
        <v>0</v>
      </c>
      <c r="AG122" s="34">
        <v>0</v>
      </c>
      <c r="AH122" s="34">
        <f t="shared" si="7"/>
        <v>0</v>
      </c>
      <c r="AI122" s="34"/>
      <c r="AJ122" s="52">
        <v>3801607000</v>
      </c>
      <c r="AK122" s="52" t="s">
        <v>117</v>
      </c>
      <c r="AL122" s="52">
        <v>629900000</v>
      </c>
      <c r="AM122" s="52" t="s">
        <v>123</v>
      </c>
      <c r="AN122" s="52">
        <v>606010</v>
      </c>
      <c r="AO122" s="52" t="s">
        <v>124</v>
      </c>
      <c r="AP122" s="52" t="s">
        <v>87</v>
      </c>
      <c r="AT122" s="52" t="s">
        <v>115</v>
      </c>
    </row>
    <row r="123" spans="1:46">
      <c r="A123" s="251">
        <f t="shared" si="9"/>
        <v>120</v>
      </c>
      <c r="B123" s="52" t="s">
        <v>241</v>
      </c>
      <c r="C123" s="243" t="s">
        <v>242</v>
      </c>
      <c r="D123" s="52" t="s">
        <v>194</v>
      </c>
      <c r="E123" s="52" t="s">
        <v>896</v>
      </c>
      <c r="F123" s="52" t="s">
        <v>896</v>
      </c>
      <c r="G123" s="254">
        <v>45121</v>
      </c>
      <c r="H123" s="52" t="s">
        <v>770</v>
      </c>
      <c r="I123" s="52" t="s">
        <v>713</v>
      </c>
      <c r="J123" s="52" t="s">
        <v>867</v>
      </c>
      <c r="K123" s="52" t="s">
        <v>547</v>
      </c>
      <c r="L123" s="34">
        <v>457000</v>
      </c>
      <c r="M123" s="52"/>
      <c r="N123" s="52" t="s">
        <v>50</v>
      </c>
      <c r="O123" s="52" t="s">
        <v>548</v>
      </c>
      <c r="P123" s="52" t="s">
        <v>549</v>
      </c>
      <c r="Q123" s="34">
        <v>0</v>
      </c>
      <c r="R123" s="34">
        <v>0</v>
      </c>
      <c r="S123" s="34">
        <v>0</v>
      </c>
      <c r="T123" s="34">
        <v>0</v>
      </c>
      <c r="U123" s="34">
        <v>457000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34">
        <v>0</v>
      </c>
      <c r="AC123" s="34">
        <f t="shared" si="8"/>
        <v>457000</v>
      </c>
      <c r="AD123" s="34">
        <f t="shared" si="6"/>
        <v>0</v>
      </c>
      <c r="AE123" s="34"/>
      <c r="AF123" s="34">
        <v>457000</v>
      </c>
      <c r="AG123" s="34">
        <v>457000</v>
      </c>
      <c r="AH123" s="34">
        <f t="shared" si="7"/>
        <v>914000</v>
      </c>
      <c r="AI123" s="34"/>
      <c r="AJ123" s="52">
        <v>3801601300</v>
      </c>
      <c r="AK123" s="52" t="s">
        <v>196</v>
      </c>
      <c r="AL123" s="52">
        <v>627000000</v>
      </c>
      <c r="AM123" s="52" t="s">
        <v>197</v>
      </c>
      <c r="AN123" s="52">
        <v>604010</v>
      </c>
      <c r="AO123" s="52" t="s">
        <v>198</v>
      </c>
      <c r="AP123" s="52" t="s">
        <v>87</v>
      </c>
      <c r="AT123" s="52" t="s">
        <v>197</v>
      </c>
    </row>
    <row r="124" spans="1:46">
      <c r="A124" s="251">
        <f t="shared" si="9"/>
        <v>121</v>
      </c>
      <c r="B124" s="52" t="s">
        <v>210</v>
      </c>
      <c r="C124" s="243" t="s">
        <v>211</v>
      </c>
      <c r="D124" s="52" t="s">
        <v>62</v>
      </c>
      <c r="E124" s="52" t="s">
        <v>897</v>
      </c>
      <c r="F124" s="52" t="s">
        <v>897</v>
      </c>
      <c r="G124" s="254">
        <v>45177</v>
      </c>
      <c r="H124" s="52" t="s">
        <v>869</v>
      </c>
      <c r="I124" s="52" t="s">
        <v>626</v>
      </c>
      <c r="J124" s="52" t="s">
        <v>898</v>
      </c>
      <c r="K124" s="52" t="s">
        <v>547</v>
      </c>
      <c r="L124" s="34">
        <v>3010000</v>
      </c>
      <c r="M124" s="52"/>
      <c r="N124" s="52"/>
      <c r="P124" s="52" t="s">
        <v>549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f t="shared" si="8"/>
        <v>0</v>
      </c>
      <c r="AD124" s="34">
        <f t="shared" si="6"/>
        <v>3010000</v>
      </c>
      <c r="AE124" s="34"/>
      <c r="AF124" s="34">
        <v>0</v>
      </c>
      <c r="AG124" s="34">
        <v>0</v>
      </c>
      <c r="AH124" s="34">
        <f t="shared" si="7"/>
        <v>0</v>
      </c>
      <c r="AI124" s="34"/>
      <c r="AJ124" s="52">
        <v>3801100600</v>
      </c>
      <c r="AK124" s="52" t="s">
        <v>46</v>
      </c>
      <c r="AL124" s="52">
        <v>621150000</v>
      </c>
      <c r="AM124" s="52" t="s">
        <v>58</v>
      </c>
      <c r="AN124" s="52">
        <v>601010</v>
      </c>
      <c r="AO124" s="52" t="s">
        <v>59</v>
      </c>
      <c r="AP124" s="52" t="s">
        <v>67</v>
      </c>
      <c r="AT124" s="52" t="s">
        <v>183</v>
      </c>
    </row>
    <row r="125" spans="1:46">
      <c r="A125" s="251">
        <f t="shared" si="9"/>
        <v>122</v>
      </c>
      <c r="B125" s="52" t="s">
        <v>304</v>
      </c>
      <c r="C125" s="243" t="s">
        <v>305</v>
      </c>
      <c r="D125" s="52" t="s">
        <v>40</v>
      </c>
      <c r="E125" s="52" t="s">
        <v>899</v>
      </c>
      <c r="F125" s="52" t="s">
        <v>899</v>
      </c>
      <c r="G125" s="254">
        <v>45175</v>
      </c>
      <c r="H125" s="52" t="s">
        <v>773</v>
      </c>
      <c r="J125" s="52" t="s">
        <v>900</v>
      </c>
      <c r="K125" s="52" t="s">
        <v>547</v>
      </c>
      <c r="L125" s="34">
        <v>2600000</v>
      </c>
      <c r="M125" s="52"/>
      <c r="N125" s="52"/>
      <c r="P125" s="52" t="s">
        <v>549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f t="shared" si="8"/>
        <v>0</v>
      </c>
      <c r="AD125" s="34">
        <f t="shared" si="6"/>
        <v>2600000</v>
      </c>
      <c r="AE125" s="34"/>
      <c r="AF125" s="34">
        <v>0</v>
      </c>
      <c r="AG125" s="34">
        <v>0</v>
      </c>
      <c r="AH125" s="34">
        <f t="shared" si="7"/>
        <v>0</v>
      </c>
      <c r="AI125" s="34"/>
      <c r="AJ125" s="52">
        <v>3801100600</v>
      </c>
      <c r="AK125" s="52" t="s">
        <v>46</v>
      </c>
      <c r="AL125" s="52">
        <v>623400000</v>
      </c>
      <c r="AM125" s="52" t="s">
        <v>306</v>
      </c>
      <c r="AN125" s="52">
        <v>602020</v>
      </c>
      <c r="AO125" s="52" t="s">
        <v>307</v>
      </c>
      <c r="AP125" s="52" t="s">
        <v>67</v>
      </c>
      <c r="AT125" s="52" t="s">
        <v>170</v>
      </c>
    </row>
    <row r="126" spans="1:46">
      <c r="A126" s="251">
        <f t="shared" si="9"/>
        <v>123</v>
      </c>
      <c r="B126" s="52" t="s">
        <v>144</v>
      </c>
      <c r="C126" s="243" t="s">
        <v>145</v>
      </c>
      <c r="D126" s="52" t="s">
        <v>141</v>
      </c>
      <c r="E126" s="52" t="s">
        <v>901</v>
      </c>
      <c r="F126" s="52" t="s">
        <v>901</v>
      </c>
      <c r="G126" s="254">
        <v>45176</v>
      </c>
      <c r="H126" s="52" t="s">
        <v>773</v>
      </c>
      <c r="J126" s="52" t="s">
        <v>902</v>
      </c>
      <c r="K126" s="52" t="s">
        <v>547</v>
      </c>
      <c r="L126" s="34">
        <v>650000</v>
      </c>
      <c r="M126" s="52"/>
      <c r="N126" s="52" t="s">
        <v>50</v>
      </c>
      <c r="O126" s="52" t="s">
        <v>548</v>
      </c>
      <c r="P126" s="52" t="s">
        <v>549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f t="shared" si="8"/>
        <v>0</v>
      </c>
      <c r="AD126" s="34">
        <f t="shared" si="6"/>
        <v>650000</v>
      </c>
      <c r="AE126" s="34"/>
      <c r="AF126" s="34">
        <v>0</v>
      </c>
      <c r="AG126" s="34">
        <v>0</v>
      </c>
      <c r="AH126" s="34">
        <f t="shared" si="7"/>
        <v>0</v>
      </c>
      <c r="AI126" s="34"/>
      <c r="AJ126" s="52">
        <v>3801609000</v>
      </c>
      <c r="AK126" s="52" t="s">
        <v>84</v>
      </c>
      <c r="AL126" s="52">
        <v>623900170</v>
      </c>
      <c r="AM126" s="52" t="s">
        <v>92</v>
      </c>
      <c r="AN126" s="52">
        <v>603050</v>
      </c>
      <c r="AO126" s="52" t="s">
        <v>93</v>
      </c>
      <c r="AP126" s="52" t="s">
        <v>87</v>
      </c>
      <c r="AT126" s="52" t="s">
        <v>142</v>
      </c>
    </row>
    <row r="127" spans="1:46">
      <c r="A127" s="251">
        <f t="shared" si="9"/>
        <v>124</v>
      </c>
      <c r="B127" s="52" t="s">
        <v>144</v>
      </c>
      <c r="C127" s="243" t="s">
        <v>145</v>
      </c>
      <c r="D127" s="52" t="s">
        <v>141</v>
      </c>
      <c r="E127" s="52" t="s">
        <v>903</v>
      </c>
      <c r="F127" s="52" t="s">
        <v>903</v>
      </c>
      <c r="G127" s="254">
        <v>45176</v>
      </c>
      <c r="H127" s="52" t="s">
        <v>773</v>
      </c>
      <c r="J127" s="52" t="s">
        <v>904</v>
      </c>
      <c r="K127" s="52" t="s">
        <v>547</v>
      </c>
      <c r="L127" s="34">
        <v>103000</v>
      </c>
      <c r="M127" s="52"/>
      <c r="N127" s="52" t="s">
        <v>50</v>
      </c>
      <c r="O127" s="52" t="s">
        <v>548</v>
      </c>
      <c r="P127" s="52" t="s">
        <v>549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f t="shared" si="8"/>
        <v>0</v>
      </c>
      <c r="AD127" s="34">
        <f t="shared" si="6"/>
        <v>103000</v>
      </c>
      <c r="AE127" s="34"/>
      <c r="AF127" s="34">
        <v>0</v>
      </c>
      <c r="AG127" s="34">
        <v>0</v>
      </c>
      <c r="AH127" s="34">
        <f t="shared" si="7"/>
        <v>0</v>
      </c>
      <c r="AI127" s="34"/>
      <c r="AJ127" s="52">
        <v>3801609000</v>
      </c>
      <c r="AK127" s="52" t="s">
        <v>84</v>
      </c>
      <c r="AL127" s="52">
        <v>623900170</v>
      </c>
      <c r="AM127" s="52" t="s">
        <v>92</v>
      </c>
      <c r="AN127" s="52">
        <v>603050</v>
      </c>
      <c r="AO127" s="52" t="s">
        <v>93</v>
      </c>
      <c r="AP127" s="52" t="s">
        <v>87</v>
      </c>
      <c r="AT127" s="52" t="s">
        <v>142</v>
      </c>
    </row>
    <row r="128" spans="1:46">
      <c r="A128" s="251">
        <f t="shared" si="9"/>
        <v>125</v>
      </c>
      <c r="B128" s="52" t="s">
        <v>71</v>
      </c>
      <c r="C128" s="243" t="s">
        <v>72</v>
      </c>
      <c r="D128" s="52" t="s">
        <v>40</v>
      </c>
      <c r="E128" s="52" t="s">
        <v>905</v>
      </c>
      <c r="F128" s="52" t="s">
        <v>905</v>
      </c>
      <c r="G128" s="254">
        <v>45176</v>
      </c>
      <c r="H128" s="52" t="s">
        <v>773</v>
      </c>
      <c r="I128" s="52" t="s">
        <v>562</v>
      </c>
      <c r="J128" s="52" t="s">
        <v>906</v>
      </c>
      <c r="K128" s="52" t="s">
        <v>547</v>
      </c>
      <c r="L128" s="34">
        <v>25000000</v>
      </c>
      <c r="M128" s="52"/>
      <c r="N128" s="52" t="s">
        <v>50</v>
      </c>
      <c r="O128" s="52" t="s">
        <v>548</v>
      </c>
      <c r="P128" s="52" t="s">
        <v>549</v>
      </c>
      <c r="Q128" s="34">
        <v>0</v>
      </c>
      <c r="R128" s="34">
        <v>0</v>
      </c>
      <c r="S128" s="34">
        <v>0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f t="shared" si="8"/>
        <v>0</v>
      </c>
      <c r="AD128" s="34">
        <f t="shared" si="6"/>
        <v>25000000</v>
      </c>
      <c r="AE128" s="34"/>
      <c r="AF128" s="34">
        <v>0</v>
      </c>
      <c r="AG128" s="34">
        <v>0</v>
      </c>
      <c r="AH128" s="34">
        <f t="shared" si="7"/>
        <v>0</v>
      </c>
      <c r="AI128" s="34"/>
      <c r="AJ128" s="52">
        <v>3801100600</v>
      </c>
      <c r="AK128" s="52" t="s">
        <v>46</v>
      </c>
      <c r="AL128" s="52">
        <v>625900000</v>
      </c>
      <c r="AM128" s="52" t="s">
        <v>74</v>
      </c>
      <c r="AN128" s="52">
        <v>603040</v>
      </c>
      <c r="AO128" s="52" t="s">
        <v>75</v>
      </c>
      <c r="AP128" s="52" t="s">
        <v>67</v>
      </c>
      <c r="AT128" s="52" t="s">
        <v>73</v>
      </c>
    </row>
    <row r="129" spans="1:46">
      <c r="A129" s="251">
        <f t="shared" si="9"/>
        <v>126</v>
      </c>
      <c r="B129" s="52" t="s">
        <v>283</v>
      </c>
      <c r="C129" s="243" t="s">
        <v>284</v>
      </c>
      <c r="D129" s="52" t="s">
        <v>40</v>
      </c>
      <c r="E129" s="52" t="s">
        <v>907</v>
      </c>
      <c r="F129" s="52" t="s">
        <v>907</v>
      </c>
      <c r="G129" s="254">
        <v>45174</v>
      </c>
      <c r="H129" s="52" t="s">
        <v>773</v>
      </c>
      <c r="I129" s="52" t="s">
        <v>610</v>
      </c>
      <c r="J129" s="52" t="s">
        <v>908</v>
      </c>
      <c r="K129" s="52" t="s">
        <v>547</v>
      </c>
      <c r="L129" s="34">
        <v>2000000</v>
      </c>
      <c r="M129" s="52"/>
      <c r="N129" s="52" t="s">
        <v>50</v>
      </c>
      <c r="O129" s="52" t="s">
        <v>548</v>
      </c>
      <c r="P129" s="52" t="s">
        <v>549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f t="shared" si="8"/>
        <v>0</v>
      </c>
      <c r="AD129" s="34">
        <f t="shared" si="6"/>
        <v>2000000</v>
      </c>
      <c r="AE129" s="34"/>
      <c r="AF129" s="34">
        <v>0</v>
      </c>
      <c r="AG129" s="34">
        <v>0</v>
      </c>
      <c r="AH129" s="34">
        <f t="shared" si="7"/>
        <v>0</v>
      </c>
      <c r="AI129" s="34"/>
      <c r="AJ129" s="52">
        <v>3801100600</v>
      </c>
      <c r="AK129" s="52" t="s">
        <v>46</v>
      </c>
      <c r="AL129" s="52">
        <v>621110000</v>
      </c>
      <c r="AM129" s="52" t="s">
        <v>286</v>
      </c>
      <c r="AN129" s="52">
        <v>601010</v>
      </c>
      <c r="AO129" s="52" t="s">
        <v>59</v>
      </c>
      <c r="AP129" s="52" t="s">
        <v>49</v>
      </c>
      <c r="AT129" s="52" t="s">
        <v>55</v>
      </c>
    </row>
    <row r="130" spans="1:46">
      <c r="A130" s="251">
        <f t="shared" si="9"/>
        <v>127</v>
      </c>
      <c r="B130" s="52" t="s">
        <v>38</v>
      </c>
      <c r="C130" s="243" t="s">
        <v>39</v>
      </c>
      <c r="D130" s="52" t="s">
        <v>40</v>
      </c>
      <c r="E130" s="52" t="s">
        <v>909</v>
      </c>
      <c r="F130" s="52" t="s">
        <v>909</v>
      </c>
      <c r="G130" s="254">
        <v>45174</v>
      </c>
      <c r="H130" s="52" t="s">
        <v>773</v>
      </c>
      <c r="I130" s="52" t="s">
        <v>742</v>
      </c>
      <c r="J130" s="52" t="s">
        <v>910</v>
      </c>
      <c r="K130" s="52" t="s">
        <v>547</v>
      </c>
      <c r="L130" s="34">
        <v>210000</v>
      </c>
      <c r="M130" s="52"/>
      <c r="N130" s="52" t="s">
        <v>50</v>
      </c>
      <c r="O130" s="52" t="s">
        <v>548</v>
      </c>
      <c r="P130" s="52" t="s">
        <v>549</v>
      </c>
      <c r="Q130" s="34">
        <v>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f t="shared" si="8"/>
        <v>0</v>
      </c>
      <c r="AD130" s="34">
        <f t="shared" si="6"/>
        <v>210000</v>
      </c>
      <c r="AE130" s="34"/>
      <c r="AF130" s="34">
        <v>0</v>
      </c>
      <c r="AG130" s="34">
        <v>0</v>
      </c>
      <c r="AH130" s="34">
        <f t="shared" si="7"/>
        <v>0</v>
      </c>
      <c r="AI130" s="34"/>
      <c r="AJ130" s="52">
        <v>3801100600</v>
      </c>
      <c r="AK130" s="52" t="s">
        <v>46</v>
      </c>
      <c r="AL130" s="52">
        <v>621300000</v>
      </c>
      <c r="AM130" s="52" t="s">
        <v>47</v>
      </c>
      <c r="AN130" s="52">
        <v>601020</v>
      </c>
      <c r="AO130" s="52" t="s">
        <v>48</v>
      </c>
      <c r="AP130" s="52" t="s">
        <v>49</v>
      </c>
      <c r="AT130" s="52" t="s">
        <v>44</v>
      </c>
    </row>
    <row r="131" spans="1:46">
      <c r="A131" s="251">
        <f t="shared" si="9"/>
        <v>128</v>
      </c>
      <c r="B131" s="52" t="s">
        <v>150</v>
      </c>
      <c r="C131" s="243" t="s">
        <v>151</v>
      </c>
      <c r="D131" s="52" t="s">
        <v>141</v>
      </c>
      <c r="E131" s="52" t="s">
        <v>911</v>
      </c>
      <c r="F131" s="52" t="s">
        <v>911</v>
      </c>
      <c r="G131" s="254">
        <v>45176</v>
      </c>
      <c r="H131" s="52" t="s">
        <v>773</v>
      </c>
      <c r="J131" s="52" t="s">
        <v>912</v>
      </c>
      <c r="K131" s="52" t="s">
        <v>547</v>
      </c>
      <c r="L131" s="34">
        <v>19000</v>
      </c>
      <c r="M131" s="52"/>
      <c r="N131" s="52" t="s">
        <v>50</v>
      </c>
      <c r="O131" s="52" t="s">
        <v>548</v>
      </c>
      <c r="P131" s="52" t="s">
        <v>549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f t="shared" si="8"/>
        <v>0</v>
      </c>
      <c r="AD131" s="34">
        <f t="shared" si="6"/>
        <v>19000</v>
      </c>
      <c r="AE131" s="34"/>
      <c r="AF131" s="34">
        <v>0</v>
      </c>
      <c r="AG131" s="34">
        <v>0</v>
      </c>
      <c r="AH131" s="34">
        <f t="shared" si="7"/>
        <v>0</v>
      </c>
      <c r="AI131" s="34"/>
      <c r="AJ131" s="52">
        <v>3801609000</v>
      </c>
      <c r="AK131" s="52" t="s">
        <v>84</v>
      </c>
      <c r="AL131" s="52">
        <v>623900170</v>
      </c>
      <c r="AM131" s="52" t="s">
        <v>92</v>
      </c>
      <c r="AN131" s="52">
        <v>603050</v>
      </c>
      <c r="AO131" s="52" t="s">
        <v>93</v>
      </c>
      <c r="AP131" s="52" t="s">
        <v>87</v>
      </c>
      <c r="AT131" s="52" t="s">
        <v>142</v>
      </c>
    </row>
    <row r="132" spans="1:46">
      <c r="A132" s="251">
        <f t="shared" si="9"/>
        <v>129</v>
      </c>
      <c r="B132" s="52" t="s">
        <v>291</v>
      </c>
      <c r="C132" s="243" t="s">
        <v>292</v>
      </c>
      <c r="D132" s="52" t="s">
        <v>40</v>
      </c>
      <c r="E132" s="52" t="s">
        <v>913</v>
      </c>
      <c r="F132" s="52" t="s">
        <v>913</v>
      </c>
      <c r="G132" s="254">
        <v>45173</v>
      </c>
      <c r="H132" s="52" t="s">
        <v>773</v>
      </c>
      <c r="I132" s="52" t="s">
        <v>610</v>
      </c>
      <c r="J132" s="52" t="s">
        <v>914</v>
      </c>
      <c r="K132" s="52" t="s">
        <v>547</v>
      </c>
      <c r="L132" s="34">
        <v>9600000</v>
      </c>
      <c r="M132" s="52"/>
      <c r="N132" s="52" t="s">
        <v>50</v>
      </c>
      <c r="O132" s="52" t="s">
        <v>548</v>
      </c>
      <c r="P132" s="52" t="s">
        <v>549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34">
        <f t="shared" si="8"/>
        <v>0</v>
      </c>
      <c r="AD132" s="34">
        <f t="shared" ref="AD132:AD192" si="10">L132-AC132</f>
        <v>9600000</v>
      </c>
      <c r="AE132" s="34"/>
      <c r="AF132" s="34">
        <v>0</v>
      </c>
      <c r="AG132" s="34">
        <v>0</v>
      </c>
      <c r="AH132" s="34">
        <f t="shared" ref="AH132:AH191" si="11">SUM(AF132:AG132)</f>
        <v>0</v>
      </c>
      <c r="AI132" s="34"/>
      <c r="AJ132" s="52">
        <v>3801100600</v>
      </c>
      <c r="AK132" s="52" t="s">
        <v>46</v>
      </c>
      <c r="AL132" s="52">
        <v>621110000</v>
      </c>
      <c r="AM132" s="52" t="s">
        <v>286</v>
      </c>
      <c r="AN132" s="52">
        <v>601010</v>
      </c>
      <c r="AO132" s="52" t="s">
        <v>59</v>
      </c>
      <c r="AP132" s="52" t="s">
        <v>49</v>
      </c>
      <c r="AT132" s="52" t="s">
        <v>55</v>
      </c>
    </row>
    <row r="133" spans="1:46">
      <c r="A133" s="251">
        <f t="shared" si="9"/>
        <v>130</v>
      </c>
      <c r="B133" s="52" t="s">
        <v>287</v>
      </c>
      <c r="C133" s="243" t="s">
        <v>288</v>
      </c>
      <c r="D133" s="52" t="s">
        <v>40</v>
      </c>
      <c r="E133" s="52" t="s">
        <v>915</v>
      </c>
      <c r="F133" s="52" t="s">
        <v>915</v>
      </c>
      <c r="G133" s="254">
        <v>45173</v>
      </c>
      <c r="H133" s="52" t="s">
        <v>773</v>
      </c>
      <c r="I133" s="52" t="s">
        <v>610</v>
      </c>
      <c r="J133" s="52" t="s">
        <v>916</v>
      </c>
      <c r="K133" s="52" t="s">
        <v>547</v>
      </c>
      <c r="L133" s="34">
        <v>40000000</v>
      </c>
      <c r="M133" s="52"/>
      <c r="N133" s="52" t="s">
        <v>50</v>
      </c>
      <c r="O133" s="52" t="s">
        <v>548</v>
      </c>
      <c r="P133" s="52" t="s">
        <v>549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34">
        <v>0</v>
      </c>
      <c r="AC133" s="34">
        <f t="shared" ref="AC133:AC192" si="12">SUM(Q133:AB133)</f>
        <v>0</v>
      </c>
      <c r="AD133" s="34">
        <f t="shared" si="10"/>
        <v>40000000</v>
      </c>
      <c r="AE133" s="34"/>
      <c r="AF133" s="34">
        <v>0</v>
      </c>
      <c r="AG133" s="34">
        <v>0</v>
      </c>
      <c r="AH133" s="34">
        <f t="shared" si="11"/>
        <v>0</v>
      </c>
      <c r="AI133" s="34"/>
      <c r="AJ133" s="52">
        <v>3801100600</v>
      </c>
      <c r="AK133" s="52" t="s">
        <v>46</v>
      </c>
      <c r="AL133" s="52">
        <v>621900000</v>
      </c>
      <c r="AM133" s="52" t="s">
        <v>231</v>
      </c>
      <c r="AN133" s="52">
        <v>601050</v>
      </c>
      <c r="AO133" s="52" t="s">
        <v>232</v>
      </c>
      <c r="AP133" s="52" t="s">
        <v>49</v>
      </c>
      <c r="AT133" s="52" t="s">
        <v>55</v>
      </c>
    </row>
    <row r="134" spans="1:46">
      <c r="A134" s="251">
        <f t="shared" ref="A134:A191" si="13">A133+1</f>
        <v>131</v>
      </c>
      <c r="B134" s="52" t="s">
        <v>53</v>
      </c>
      <c r="C134" s="243" t="s">
        <v>54</v>
      </c>
      <c r="D134" s="52" t="s">
        <v>40</v>
      </c>
      <c r="E134" s="52" t="s">
        <v>917</v>
      </c>
      <c r="F134" s="52" t="s">
        <v>917</v>
      </c>
      <c r="G134" s="254">
        <v>45173</v>
      </c>
      <c r="H134" s="52" t="s">
        <v>773</v>
      </c>
      <c r="I134" s="52" t="s">
        <v>610</v>
      </c>
      <c r="J134" s="52" t="s">
        <v>918</v>
      </c>
      <c r="K134" s="52" t="s">
        <v>547</v>
      </c>
      <c r="L134" s="34">
        <v>36500000</v>
      </c>
      <c r="M134" s="52"/>
      <c r="N134" s="52" t="s">
        <v>50</v>
      </c>
      <c r="O134" s="52" t="s">
        <v>548</v>
      </c>
      <c r="P134" s="52" t="s">
        <v>549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34">
        <v>0</v>
      </c>
      <c r="AC134" s="34">
        <f t="shared" si="12"/>
        <v>0</v>
      </c>
      <c r="AD134" s="34">
        <f t="shared" si="10"/>
        <v>36500000</v>
      </c>
      <c r="AE134" s="34"/>
      <c r="AF134" s="34">
        <v>0</v>
      </c>
      <c r="AG134" s="34">
        <v>0</v>
      </c>
      <c r="AH134" s="34">
        <f t="shared" si="11"/>
        <v>0</v>
      </c>
      <c r="AI134" s="34"/>
      <c r="AJ134" s="52">
        <v>3801100600</v>
      </c>
      <c r="AK134" s="52" t="s">
        <v>46</v>
      </c>
      <c r="AL134" s="52">
        <v>621150000</v>
      </c>
      <c r="AM134" s="52" t="s">
        <v>58</v>
      </c>
      <c r="AN134" s="52">
        <v>601010</v>
      </c>
      <c r="AO134" s="52" t="s">
        <v>59</v>
      </c>
      <c r="AP134" s="52" t="s">
        <v>49</v>
      </c>
      <c r="AT134" s="52" t="s">
        <v>55</v>
      </c>
    </row>
    <row r="135" spans="1:46">
      <c r="A135" s="251">
        <f t="shared" si="13"/>
        <v>132</v>
      </c>
      <c r="B135" s="52" t="s">
        <v>271</v>
      </c>
      <c r="C135" s="243" t="s">
        <v>272</v>
      </c>
      <c r="D135" s="52" t="s">
        <v>141</v>
      </c>
      <c r="E135" s="52" t="s">
        <v>919</v>
      </c>
      <c r="F135" s="52" t="s">
        <v>919</v>
      </c>
      <c r="G135" s="254">
        <v>45169</v>
      </c>
      <c r="H135" s="52" t="s">
        <v>888</v>
      </c>
      <c r="J135" s="52" t="s">
        <v>920</v>
      </c>
      <c r="K135" s="52" t="s">
        <v>547</v>
      </c>
      <c r="L135" s="34">
        <v>1910000</v>
      </c>
      <c r="M135" s="52"/>
      <c r="N135" s="52" t="s">
        <v>50</v>
      </c>
      <c r="O135" s="52" t="s">
        <v>451</v>
      </c>
      <c r="P135" s="52" t="s">
        <v>549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34">
        <f t="shared" si="12"/>
        <v>0</v>
      </c>
      <c r="AD135" s="34">
        <f t="shared" si="10"/>
        <v>1910000</v>
      </c>
      <c r="AE135" s="34"/>
      <c r="AF135" s="34">
        <v>0</v>
      </c>
      <c r="AG135" s="34">
        <v>0</v>
      </c>
      <c r="AH135" s="34">
        <f t="shared" si="11"/>
        <v>0</v>
      </c>
      <c r="AI135" s="34"/>
      <c r="AJ135" s="52">
        <v>3801609000</v>
      </c>
      <c r="AK135" s="52" t="s">
        <v>84</v>
      </c>
      <c r="AL135" s="52">
        <v>623900170</v>
      </c>
      <c r="AM135" s="52" t="s">
        <v>92</v>
      </c>
      <c r="AN135" s="52">
        <v>603050</v>
      </c>
      <c r="AO135" s="52" t="s">
        <v>93</v>
      </c>
      <c r="AP135" s="52" t="s">
        <v>67</v>
      </c>
      <c r="AT135" s="52" t="s">
        <v>142</v>
      </c>
    </row>
    <row r="136" spans="1:46">
      <c r="A136" s="251">
        <f t="shared" si="13"/>
        <v>133</v>
      </c>
      <c r="B136" s="52" t="s">
        <v>241</v>
      </c>
      <c r="C136" s="243" t="s">
        <v>242</v>
      </c>
      <c r="D136" s="52" t="s">
        <v>194</v>
      </c>
      <c r="E136" s="52" t="s">
        <v>921</v>
      </c>
      <c r="F136" s="52" t="s">
        <v>921</v>
      </c>
      <c r="G136" s="254">
        <v>45167</v>
      </c>
      <c r="H136" s="52" t="s">
        <v>773</v>
      </c>
      <c r="I136" s="52" t="s">
        <v>922</v>
      </c>
      <c r="J136" s="52" t="s">
        <v>923</v>
      </c>
      <c r="K136" s="52" t="s">
        <v>547</v>
      </c>
      <c r="L136" s="34">
        <v>8700000</v>
      </c>
      <c r="M136" s="52"/>
      <c r="N136" s="52" t="s">
        <v>50</v>
      </c>
      <c r="O136" s="52" t="s">
        <v>548</v>
      </c>
      <c r="P136" s="52" t="s">
        <v>549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f t="shared" si="12"/>
        <v>0</v>
      </c>
      <c r="AD136" s="34">
        <f t="shared" si="10"/>
        <v>8700000</v>
      </c>
      <c r="AE136" s="34"/>
      <c r="AF136" s="34">
        <v>0</v>
      </c>
      <c r="AG136" s="34">
        <v>0</v>
      </c>
      <c r="AH136" s="34">
        <f t="shared" si="11"/>
        <v>0</v>
      </c>
      <c r="AI136" s="34"/>
      <c r="AJ136" s="52">
        <v>3801601300</v>
      </c>
      <c r="AK136" s="52" t="s">
        <v>196</v>
      </c>
      <c r="AL136" s="52">
        <v>627000000</v>
      </c>
      <c r="AM136" s="52" t="s">
        <v>197</v>
      </c>
      <c r="AN136" s="52">
        <v>604010</v>
      </c>
      <c r="AO136" s="52" t="s">
        <v>198</v>
      </c>
      <c r="AP136" s="52" t="s">
        <v>87</v>
      </c>
      <c r="AT136" s="52" t="s">
        <v>197</v>
      </c>
    </row>
    <row r="137" spans="1:46">
      <c r="A137" s="251">
        <f t="shared" si="13"/>
        <v>134</v>
      </c>
      <c r="B137" s="52" t="s">
        <v>192</v>
      </c>
      <c r="C137" s="243" t="s">
        <v>193</v>
      </c>
      <c r="D137" s="52" t="s">
        <v>194</v>
      </c>
      <c r="E137" s="52" t="s">
        <v>924</v>
      </c>
      <c r="F137" s="52" t="s">
        <v>924</v>
      </c>
      <c r="G137" s="254">
        <v>45167</v>
      </c>
      <c r="H137" s="52" t="s">
        <v>773</v>
      </c>
      <c r="I137" s="52" t="s">
        <v>925</v>
      </c>
      <c r="J137" s="52" t="s">
        <v>926</v>
      </c>
      <c r="K137" s="52" t="s">
        <v>547</v>
      </c>
      <c r="L137" s="34">
        <v>875000</v>
      </c>
      <c r="M137" s="52"/>
      <c r="N137" s="52" t="s">
        <v>50</v>
      </c>
      <c r="O137" s="52" t="s">
        <v>548</v>
      </c>
      <c r="P137" s="52" t="s">
        <v>549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f t="shared" si="12"/>
        <v>0</v>
      </c>
      <c r="AD137" s="34">
        <f t="shared" si="10"/>
        <v>875000</v>
      </c>
      <c r="AE137" s="34"/>
      <c r="AF137" s="34">
        <v>0</v>
      </c>
      <c r="AG137" s="34">
        <v>0</v>
      </c>
      <c r="AH137" s="34">
        <f t="shared" si="11"/>
        <v>0</v>
      </c>
      <c r="AI137" s="34"/>
      <c r="AJ137" s="52">
        <v>3801601300</v>
      </c>
      <c r="AK137" s="52" t="s">
        <v>196</v>
      </c>
      <c r="AL137" s="52">
        <v>627000000</v>
      </c>
      <c r="AM137" s="52" t="s">
        <v>197</v>
      </c>
      <c r="AN137" s="52">
        <v>604010</v>
      </c>
      <c r="AO137" s="52" t="s">
        <v>198</v>
      </c>
      <c r="AP137" s="52" t="s">
        <v>87</v>
      </c>
      <c r="AT137" s="52" t="s">
        <v>183</v>
      </c>
    </row>
    <row r="138" spans="1:46">
      <c r="A138" s="251">
        <f t="shared" si="13"/>
        <v>135</v>
      </c>
      <c r="B138" s="52" t="s">
        <v>60</v>
      </c>
      <c r="C138" s="243" t="s">
        <v>61</v>
      </c>
      <c r="D138" s="52" t="s">
        <v>62</v>
      </c>
      <c r="E138" s="52" t="s">
        <v>927</v>
      </c>
      <c r="F138" s="52" t="s">
        <v>927</v>
      </c>
      <c r="G138" s="254">
        <v>45166</v>
      </c>
      <c r="H138" s="52" t="s">
        <v>773</v>
      </c>
      <c r="I138" s="52" t="s">
        <v>598</v>
      </c>
      <c r="J138" s="52" t="s">
        <v>928</v>
      </c>
      <c r="K138" s="52" t="s">
        <v>547</v>
      </c>
      <c r="L138" s="34">
        <v>150000</v>
      </c>
      <c r="M138" s="52"/>
      <c r="N138" s="52"/>
      <c r="P138" s="52" t="s">
        <v>549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f t="shared" si="12"/>
        <v>0</v>
      </c>
      <c r="AD138" s="34">
        <f t="shared" si="10"/>
        <v>150000</v>
      </c>
      <c r="AE138" s="34"/>
      <c r="AF138" s="34">
        <v>0</v>
      </c>
      <c r="AG138" s="34">
        <v>0</v>
      </c>
      <c r="AH138" s="34">
        <f t="shared" si="11"/>
        <v>0</v>
      </c>
      <c r="AI138" s="34"/>
      <c r="AJ138" s="52">
        <v>3801100600</v>
      </c>
      <c r="AK138" s="52" t="s">
        <v>46</v>
      </c>
      <c r="AL138" s="52">
        <v>621150000</v>
      </c>
      <c r="AM138" s="52" t="s">
        <v>58</v>
      </c>
      <c r="AN138" s="52">
        <v>601010</v>
      </c>
      <c r="AO138" s="52" t="s">
        <v>59</v>
      </c>
      <c r="AP138" s="52" t="s">
        <v>67</v>
      </c>
      <c r="AT138" s="52" t="s">
        <v>64</v>
      </c>
    </row>
    <row r="139" spans="1:46">
      <c r="A139" s="251">
        <f t="shared" si="13"/>
        <v>136</v>
      </c>
      <c r="B139" s="52" t="s">
        <v>53</v>
      </c>
      <c r="C139" s="243" t="s">
        <v>54</v>
      </c>
      <c r="D139" s="52" t="s">
        <v>40</v>
      </c>
      <c r="E139" s="52" t="s">
        <v>929</v>
      </c>
      <c r="F139" s="52" t="s">
        <v>929</v>
      </c>
      <c r="G139" s="254">
        <v>45166</v>
      </c>
      <c r="H139" s="52" t="s">
        <v>773</v>
      </c>
      <c r="I139" s="52" t="s">
        <v>610</v>
      </c>
      <c r="J139" s="52" t="s">
        <v>930</v>
      </c>
      <c r="K139" s="52" t="s">
        <v>547</v>
      </c>
      <c r="L139" s="34">
        <v>30000000</v>
      </c>
      <c r="M139" s="52"/>
      <c r="N139" s="52" t="s">
        <v>50</v>
      </c>
      <c r="O139" s="52" t="s">
        <v>548</v>
      </c>
      <c r="P139" s="52" t="s">
        <v>549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f t="shared" si="12"/>
        <v>0</v>
      </c>
      <c r="AD139" s="34">
        <f t="shared" si="10"/>
        <v>30000000</v>
      </c>
      <c r="AE139" s="34"/>
      <c r="AF139" s="34">
        <v>0</v>
      </c>
      <c r="AG139" s="34">
        <v>0</v>
      </c>
      <c r="AH139" s="34">
        <f t="shared" si="11"/>
        <v>0</v>
      </c>
      <c r="AI139" s="34"/>
      <c r="AJ139" s="52">
        <v>3801100600</v>
      </c>
      <c r="AK139" s="52" t="s">
        <v>46</v>
      </c>
      <c r="AL139" s="52">
        <v>621150000</v>
      </c>
      <c r="AM139" s="52" t="s">
        <v>58</v>
      </c>
      <c r="AN139" s="52">
        <v>601010</v>
      </c>
      <c r="AO139" s="52" t="s">
        <v>59</v>
      </c>
      <c r="AP139" s="52" t="s">
        <v>49</v>
      </c>
      <c r="AT139" s="52" t="s">
        <v>55</v>
      </c>
    </row>
    <row r="140" spans="1:46">
      <c r="A140" s="251">
        <f t="shared" si="13"/>
        <v>137</v>
      </c>
      <c r="C140" s="243">
        <v>0</v>
      </c>
      <c r="G140" s="254">
        <v>45163</v>
      </c>
      <c r="L140" s="34"/>
      <c r="M140" s="52"/>
      <c r="N140" s="52"/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f t="shared" si="12"/>
        <v>0</v>
      </c>
      <c r="AD140" s="34">
        <f t="shared" si="10"/>
        <v>0</v>
      </c>
      <c r="AE140" s="34"/>
      <c r="AF140" s="34">
        <v>0</v>
      </c>
      <c r="AG140" s="34">
        <v>0</v>
      </c>
      <c r="AH140" s="34">
        <f t="shared" si="11"/>
        <v>0</v>
      </c>
      <c r="AI140" s="34"/>
      <c r="AJ140" s="52" t="s">
        <v>931</v>
      </c>
      <c r="AK140" s="52">
        <v>45169</v>
      </c>
      <c r="AL140" s="52">
        <v>0</v>
      </c>
      <c r="AM140" s="52">
        <v>0</v>
      </c>
      <c r="AN140" s="52">
        <v>0</v>
      </c>
      <c r="AO140" s="52">
        <v>0</v>
      </c>
      <c r="AP140" s="52">
        <v>0</v>
      </c>
      <c r="AT140" s="52">
        <v>0</v>
      </c>
    </row>
    <row r="141" spans="1:46">
      <c r="A141" s="251">
        <f t="shared" si="13"/>
        <v>138</v>
      </c>
      <c r="C141" s="243">
        <v>0</v>
      </c>
      <c r="G141" s="52"/>
      <c r="H141" s="52"/>
      <c r="L141" s="34"/>
      <c r="M141" s="52"/>
      <c r="N141" s="52"/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0</v>
      </c>
      <c r="AC141" s="34">
        <f t="shared" si="12"/>
        <v>0</v>
      </c>
      <c r="AD141" s="34">
        <f t="shared" si="10"/>
        <v>0</v>
      </c>
      <c r="AE141" s="34"/>
      <c r="AF141" s="34">
        <v>0</v>
      </c>
      <c r="AG141" s="34">
        <v>0</v>
      </c>
      <c r="AH141" s="34">
        <f t="shared" si="11"/>
        <v>0</v>
      </c>
      <c r="AI141" s="34"/>
      <c r="AJ141" s="52" t="s">
        <v>931</v>
      </c>
      <c r="AK141" s="52">
        <v>45169</v>
      </c>
      <c r="AL141" s="52">
        <v>0</v>
      </c>
      <c r="AM141" s="52">
        <v>0</v>
      </c>
      <c r="AN141" s="52">
        <v>0</v>
      </c>
      <c r="AO141" s="52">
        <v>0</v>
      </c>
      <c r="AP141" s="52">
        <v>0</v>
      </c>
      <c r="AT141" s="52">
        <v>0</v>
      </c>
    </row>
    <row r="142" spans="1:46">
      <c r="A142" s="251">
        <f t="shared" si="13"/>
        <v>139</v>
      </c>
      <c r="C142" s="243">
        <v>0</v>
      </c>
      <c r="G142" s="52"/>
      <c r="H142" s="52"/>
      <c r="L142" s="34"/>
      <c r="M142" s="52"/>
      <c r="N142" s="52"/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f t="shared" si="12"/>
        <v>0</v>
      </c>
      <c r="AD142" s="34">
        <f t="shared" si="10"/>
        <v>0</v>
      </c>
      <c r="AE142" s="34"/>
      <c r="AF142" s="34">
        <v>0</v>
      </c>
      <c r="AG142" s="34">
        <v>0</v>
      </c>
      <c r="AH142" s="34">
        <f t="shared" si="11"/>
        <v>0</v>
      </c>
      <c r="AI142" s="34"/>
      <c r="AJ142" s="52" t="s">
        <v>931</v>
      </c>
      <c r="AK142" s="52">
        <v>45169</v>
      </c>
      <c r="AL142" s="52">
        <v>0</v>
      </c>
      <c r="AM142" s="52">
        <v>0</v>
      </c>
      <c r="AN142" s="52">
        <v>0</v>
      </c>
      <c r="AO142" s="52">
        <v>0</v>
      </c>
      <c r="AP142" s="52">
        <v>0</v>
      </c>
    </row>
    <row r="143" spans="1:46">
      <c r="A143" s="251">
        <f t="shared" si="13"/>
        <v>140</v>
      </c>
      <c r="C143" s="243">
        <v>0</v>
      </c>
      <c r="G143" s="52"/>
      <c r="H143" s="52"/>
      <c r="L143" s="34"/>
      <c r="M143" s="52"/>
      <c r="N143" s="52"/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f t="shared" si="12"/>
        <v>0</v>
      </c>
      <c r="AD143" s="34">
        <f t="shared" si="10"/>
        <v>0</v>
      </c>
      <c r="AE143" s="34"/>
      <c r="AF143" s="34">
        <v>0</v>
      </c>
      <c r="AG143" s="34">
        <v>0</v>
      </c>
      <c r="AH143" s="34">
        <f t="shared" si="11"/>
        <v>0</v>
      </c>
      <c r="AI143" s="34"/>
      <c r="AJ143" s="52" t="s">
        <v>931</v>
      </c>
      <c r="AK143" s="52">
        <v>45169</v>
      </c>
      <c r="AL143" s="52">
        <v>0</v>
      </c>
      <c r="AM143" s="52">
        <v>0</v>
      </c>
      <c r="AN143" s="52">
        <v>0</v>
      </c>
      <c r="AO143" s="52">
        <v>0</v>
      </c>
      <c r="AP143" s="52">
        <v>0</v>
      </c>
    </row>
    <row r="144" spans="1:46">
      <c r="A144" s="251">
        <f t="shared" si="13"/>
        <v>141</v>
      </c>
      <c r="C144" s="243">
        <v>0</v>
      </c>
      <c r="G144" s="52"/>
      <c r="H144" s="52"/>
      <c r="L144" s="34"/>
      <c r="M144" s="52"/>
      <c r="N144" s="52"/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f t="shared" si="12"/>
        <v>0</v>
      </c>
      <c r="AD144" s="34">
        <f t="shared" si="10"/>
        <v>0</v>
      </c>
      <c r="AE144" s="34"/>
      <c r="AF144" s="34">
        <v>0</v>
      </c>
      <c r="AG144" s="34">
        <v>0</v>
      </c>
      <c r="AH144" s="34">
        <f t="shared" si="11"/>
        <v>0</v>
      </c>
      <c r="AI144" s="34"/>
      <c r="AJ144" s="52" t="s">
        <v>931</v>
      </c>
      <c r="AK144" s="52">
        <v>45169</v>
      </c>
      <c r="AL144" s="52">
        <v>0</v>
      </c>
      <c r="AM144" s="52">
        <v>0</v>
      </c>
      <c r="AN144" s="52">
        <v>0</v>
      </c>
      <c r="AO144" s="52">
        <v>0</v>
      </c>
      <c r="AP144" s="52">
        <v>0</v>
      </c>
    </row>
    <row r="145" spans="1:42">
      <c r="A145" s="251">
        <f t="shared" si="13"/>
        <v>142</v>
      </c>
      <c r="C145" s="243">
        <v>0</v>
      </c>
      <c r="G145" s="52"/>
      <c r="H145" s="52"/>
      <c r="L145" s="34"/>
      <c r="M145" s="52"/>
      <c r="N145" s="52"/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f t="shared" si="12"/>
        <v>0</v>
      </c>
      <c r="AD145" s="34">
        <f t="shared" si="10"/>
        <v>0</v>
      </c>
      <c r="AE145" s="34"/>
      <c r="AF145" s="34">
        <v>0</v>
      </c>
      <c r="AG145" s="34">
        <v>0</v>
      </c>
      <c r="AH145" s="34">
        <f t="shared" si="11"/>
        <v>0</v>
      </c>
      <c r="AI145" s="34"/>
      <c r="AJ145" s="52" t="s">
        <v>931</v>
      </c>
      <c r="AK145" s="52">
        <v>45169</v>
      </c>
      <c r="AL145" s="52">
        <v>0</v>
      </c>
      <c r="AM145" s="52">
        <v>0</v>
      </c>
      <c r="AN145" s="52">
        <v>0</v>
      </c>
      <c r="AO145" s="52">
        <v>0</v>
      </c>
      <c r="AP145" s="52">
        <v>0</v>
      </c>
    </row>
    <row r="146" spans="1:42">
      <c r="A146" s="251">
        <f t="shared" si="13"/>
        <v>143</v>
      </c>
      <c r="C146" s="243">
        <v>0</v>
      </c>
      <c r="G146" s="52"/>
      <c r="H146" s="52"/>
      <c r="L146" s="34"/>
      <c r="M146" s="52"/>
      <c r="N146" s="52"/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f t="shared" si="12"/>
        <v>0</v>
      </c>
      <c r="AD146" s="34">
        <f t="shared" si="10"/>
        <v>0</v>
      </c>
      <c r="AE146" s="34"/>
      <c r="AF146" s="34">
        <v>0</v>
      </c>
      <c r="AG146" s="34">
        <v>0</v>
      </c>
      <c r="AH146" s="34">
        <f t="shared" si="11"/>
        <v>0</v>
      </c>
      <c r="AI146" s="34"/>
      <c r="AJ146" s="52" t="s">
        <v>931</v>
      </c>
      <c r="AK146" s="52">
        <v>45169</v>
      </c>
      <c r="AL146" s="52">
        <v>0</v>
      </c>
      <c r="AM146" s="52">
        <v>0</v>
      </c>
      <c r="AN146" s="52">
        <v>0</v>
      </c>
      <c r="AO146" s="52">
        <v>0</v>
      </c>
      <c r="AP146" s="52">
        <v>0</v>
      </c>
    </row>
    <row r="147" spans="1:42">
      <c r="A147" s="251">
        <f t="shared" si="13"/>
        <v>144</v>
      </c>
      <c r="C147" s="243">
        <v>0</v>
      </c>
      <c r="G147" s="52"/>
      <c r="H147" s="52"/>
      <c r="L147" s="34"/>
      <c r="M147" s="52"/>
      <c r="N147" s="52"/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f t="shared" si="12"/>
        <v>0</v>
      </c>
      <c r="AD147" s="34">
        <f t="shared" si="10"/>
        <v>0</v>
      </c>
      <c r="AE147" s="34"/>
      <c r="AF147" s="34">
        <v>0</v>
      </c>
      <c r="AG147" s="34">
        <v>0</v>
      </c>
      <c r="AH147" s="34">
        <f t="shared" si="11"/>
        <v>0</v>
      </c>
      <c r="AI147" s="34"/>
      <c r="AJ147" s="52" t="s">
        <v>931</v>
      </c>
      <c r="AK147" s="52">
        <v>45169</v>
      </c>
      <c r="AL147" s="52">
        <v>0</v>
      </c>
      <c r="AM147" s="52">
        <v>0</v>
      </c>
      <c r="AN147" s="52">
        <v>0</v>
      </c>
      <c r="AO147" s="52">
        <v>0</v>
      </c>
      <c r="AP147" s="52">
        <v>0</v>
      </c>
    </row>
    <row r="148" spans="1:42">
      <c r="A148" s="251">
        <f t="shared" si="13"/>
        <v>145</v>
      </c>
      <c r="C148" s="243">
        <v>0</v>
      </c>
      <c r="G148" s="52"/>
      <c r="H148" s="52"/>
      <c r="L148" s="34"/>
      <c r="M148" s="52"/>
      <c r="N148" s="52"/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34">
        <f t="shared" si="12"/>
        <v>0</v>
      </c>
      <c r="AD148" s="34">
        <f t="shared" si="10"/>
        <v>0</v>
      </c>
      <c r="AE148" s="34"/>
      <c r="AF148" s="34">
        <v>0</v>
      </c>
      <c r="AG148" s="34">
        <v>0</v>
      </c>
      <c r="AH148" s="34">
        <f t="shared" si="11"/>
        <v>0</v>
      </c>
      <c r="AI148" s="34"/>
      <c r="AJ148" s="52" t="s">
        <v>931</v>
      </c>
      <c r="AK148" s="52">
        <v>45169</v>
      </c>
      <c r="AL148" s="52">
        <v>0</v>
      </c>
      <c r="AM148" s="52">
        <v>0</v>
      </c>
      <c r="AN148" s="52">
        <v>0</v>
      </c>
      <c r="AO148" s="52">
        <v>0</v>
      </c>
      <c r="AP148" s="52">
        <v>0</v>
      </c>
    </row>
    <row r="149" spans="1:42">
      <c r="A149" s="251">
        <f t="shared" si="13"/>
        <v>146</v>
      </c>
      <c r="C149" s="243">
        <v>0</v>
      </c>
      <c r="G149" s="52"/>
      <c r="H149" s="52"/>
      <c r="L149" s="34"/>
      <c r="M149" s="52"/>
      <c r="N149" s="52"/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f t="shared" si="12"/>
        <v>0</v>
      </c>
      <c r="AD149" s="34">
        <f t="shared" si="10"/>
        <v>0</v>
      </c>
      <c r="AE149" s="34"/>
      <c r="AF149" s="34">
        <v>0</v>
      </c>
      <c r="AG149" s="34">
        <v>0</v>
      </c>
      <c r="AH149" s="34">
        <f t="shared" si="11"/>
        <v>0</v>
      </c>
      <c r="AI149" s="34"/>
      <c r="AJ149" s="52" t="s">
        <v>931</v>
      </c>
      <c r="AK149" s="52">
        <v>45169</v>
      </c>
      <c r="AL149" s="52">
        <v>0</v>
      </c>
      <c r="AM149" s="52">
        <v>0</v>
      </c>
      <c r="AN149" s="52">
        <v>0</v>
      </c>
      <c r="AO149" s="52">
        <v>0</v>
      </c>
      <c r="AP149" s="52">
        <v>0</v>
      </c>
    </row>
    <row r="150" spans="1:42">
      <c r="A150" s="251">
        <f t="shared" si="13"/>
        <v>147</v>
      </c>
      <c r="C150" s="243">
        <v>0</v>
      </c>
      <c r="G150" s="52"/>
      <c r="H150" s="52"/>
      <c r="L150" s="34"/>
      <c r="M150" s="52"/>
      <c r="N150" s="52"/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34">
        <v>0</v>
      </c>
      <c r="AC150" s="34">
        <f t="shared" si="12"/>
        <v>0</v>
      </c>
      <c r="AD150" s="34">
        <f t="shared" si="10"/>
        <v>0</v>
      </c>
      <c r="AE150" s="34"/>
      <c r="AF150" s="34">
        <v>0</v>
      </c>
      <c r="AG150" s="34">
        <v>0</v>
      </c>
      <c r="AH150" s="34">
        <f t="shared" si="11"/>
        <v>0</v>
      </c>
      <c r="AI150" s="34"/>
      <c r="AJ150" s="52" t="s">
        <v>931</v>
      </c>
      <c r="AK150" s="52">
        <v>45169</v>
      </c>
      <c r="AL150" s="52">
        <v>0</v>
      </c>
      <c r="AM150" s="52">
        <v>0</v>
      </c>
      <c r="AN150" s="52">
        <v>0</v>
      </c>
      <c r="AO150" s="52">
        <v>0</v>
      </c>
      <c r="AP150" s="52">
        <v>0</v>
      </c>
    </row>
    <row r="151" spans="1:42">
      <c r="A151" s="251">
        <f t="shared" si="13"/>
        <v>148</v>
      </c>
      <c r="C151" s="243">
        <v>0</v>
      </c>
      <c r="G151" s="52"/>
      <c r="H151" s="52"/>
      <c r="L151" s="34"/>
      <c r="M151" s="52"/>
      <c r="N151" s="52"/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4">
        <v>0</v>
      </c>
      <c r="AA151" s="34">
        <v>0</v>
      </c>
      <c r="AB151" s="34">
        <v>0</v>
      </c>
      <c r="AC151" s="34">
        <f t="shared" si="12"/>
        <v>0</v>
      </c>
      <c r="AD151" s="34">
        <f t="shared" si="10"/>
        <v>0</v>
      </c>
      <c r="AE151" s="34"/>
      <c r="AF151" s="34">
        <v>0</v>
      </c>
      <c r="AG151" s="34">
        <v>0</v>
      </c>
      <c r="AH151" s="34">
        <f t="shared" si="11"/>
        <v>0</v>
      </c>
      <c r="AI151" s="34"/>
      <c r="AJ151" s="52" t="s">
        <v>931</v>
      </c>
      <c r="AK151" s="52">
        <v>45169</v>
      </c>
      <c r="AL151" s="52">
        <v>0</v>
      </c>
      <c r="AM151" s="52">
        <v>0</v>
      </c>
      <c r="AN151" s="52">
        <v>0</v>
      </c>
      <c r="AO151" s="52">
        <v>0</v>
      </c>
      <c r="AP151" s="52">
        <v>0</v>
      </c>
    </row>
    <row r="152" spans="1:42">
      <c r="A152" s="251">
        <f t="shared" si="13"/>
        <v>149</v>
      </c>
      <c r="C152" s="243">
        <v>0</v>
      </c>
      <c r="G152" s="52"/>
      <c r="H152" s="52"/>
      <c r="L152" s="34"/>
      <c r="M152" s="52"/>
      <c r="N152" s="52"/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34">
        <v>0</v>
      </c>
      <c r="AC152" s="34">
        <f t="shared" si="12"/>
        <v>0</v>
      </c>
      <c r="AD152" s="34">
        <f t="shared" si="10"/>
        <v>0</v>
      </c>
      <c r="AE152" s="34"/>
      <c r="AF152" s="34">
        <v>0</v>
      </c>
      <c r="AG152" s="34">
        <v>0</v>
      </c>
      <c r="AH152" s="34">
        <f t="shared" si="11"/>
        <v>0</v>
      </c>
      <c r="AI152" s="34"/>
      <c r="AJ152" s="52" t="s">
        <v>931</v>
      </c>
      <c r="AK152" s="52">
        <v>45169</v>
      </c>
      <c r="AL152" s="52">
        <v>0</v>
      </c>
      <c r="AM152" s="52">
        <v>0</v>
      </c>
      <c r="AN152" s="52">
        <v>0</v>
      </c>
      <c r="AO152" s="52">
        <v>0</v>
      </c>
      <c r="AP152" s="52">
        <v>0</v>
      </c>
    </row>
    <row r="153" spans="1:42">
      <c r="A153" s="251">
        <f t="shared" si="13"/>
        <v>150</v>
      </c>
      <c r="C153" s="243">
        <v>0</v>
      </c>
      <c r="G153" s="52"/>
      <c r="H153" s="52"/>
      <c r="L153" s="34"/>
      <c r="M153" s="52"/>
      <c r="N153" s="52"/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34">
        <f t="shared" si="12"/>
        <v>0</v>
      </c>
      <c r="AD153" s="34">
        <f t="shared" si="10"/>
        <v>0</v>
      </c>
      <c r="AE153" s="34"/>
      <c r="AF153" s="34">
        <v>0</v>
      </c>
      <c r="AG153" s="34">
        <v>0</v>
      </c>
      <c r="AH153" s="34">
        <f t="shared" si="11"/>
        <v>0</v>
      </c>
      <c r="AI153" s="34"/>
      <c r="AJ153" s="52" t="s">
        <v>931</v>
      </c>
      <c r="AK153" s="52">
        <v>45169</v>
      </c>
      <c r="AL153" s="52">
        <v>0</v>
      </c>
      <c r="AM153" s="52">
        <v>0</v>
      </c>
      <c r="AN153" s="52">
        <v>0</v>
      </c>
      <c r="AO153" s="52">
        <v>0</v>
      </c>
      <c r="AP153" s="52">
        <v>0</v>
      </c>
    </row>
    <row r="154" spans="1:42">
      <c r="A154" s="251">
        <f t="shared" si="13"/>
        <v>151</v>
      </c>
      <c r="C154" s="243">
        <v>0</v>
      </c>
      <c r="G154" s="52"/>
      <c r="H154" s="52"/>
      <c r="L154" s="34"/>
      <c r="M154" s="52"/>
      <c r="N154" s="52"/>
      <c r="Q154" s="34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34">
        <v>0</v>
      </c>
      <c r="AC154" s="34">
        <f t="shared" si="12"/>
        <v>0</v>
      </c>
      <c r="AD154" s="34">
        <f t="shared" si="10"/>
        <v>0</v>
      </c>
      <c r="AE154" s="34"/>
      <c r="AF154" s="34">
        <v>0</v>
      </c>
      <c r="AG154" s="34">
        <v>0</v>
      </c>
      <c r="AH154" s="34">
        <f t="shared" si="11"/>
        <v>0</v>
      </c>
      <c r="AI154" s="34"/>
      <c r="AJ154" s="52" t="s">
        <v>931</v>
      </c>
      <c r="AK154" s="52">
        <v>45169</v>
      </c>
      <c r="AL154" s="52">
        <v>0</v>
      </c>
      <c r="AM154" s="52">
        <v>0</v>
      </c>
      <c r="AN154" s="52">
        <v>0</v>
      </c>
      <c r="AO154" s="52">
        <v>0</v>
      </c>
      <c r="AP154" s="52">
        <v>0</v>
      </c>
    </row>
    <row r="155" spans="1:42">
      <c r="A155" s="251">
        <f t="shared" si="13"/>
        <v>152</v>
      </c>
      <c r="C155" s="243">
        <v>0</v>
      </c>
      <c r="G155" s="52"/>
      <c r="H155" s="52"/>
      <c r="L155" s="34"/>
      <c r="M155" s="52"/>
      <c r="N155" s="52"/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f t="shared" si="12"/>
        <v>0</v>
      </c>
      <c r="AD155" s="34">
        <f t="shared" si="10"/>
        <v>0</v>
      </c>
      <c r="AE155" s="34"/>
      <c r="AF155" s="34">
        <v>0</v>
      </c>
      <c r="AG155" s="34">
        <v>0</v>
      </c>
      <c r="AH155" s="34">
        <f t="shared" si="11"/>
        <v>0</v>
      </c>
      <c r="AI155" s="34"/>
      <c r="AJ155" s="52" t="s">
        <v>931</v>
      </c>
      <c r="AK155" s="52">
        <v>45169</v>
      </c>
      <c r="AL155" s="52">
        <v>0</v>
      </c>
      <c r="AM155" s="52">
        <v>0</v>
      </c>
      <c r="AN155" s="52">
        <v>0</v>
      </c>
      <c r="AO155" s="52">
        <v>0</v>
      </c>
      <c r="AP155" s="52">
        <v>0</v>
      </c>
    </row>
    <row r="156" spans="1:42">
      <c r="A156" s="251">
        <f t="shared" si="13"/>
        <v>153</v>
      </c>
      <c r="C156" s="243">
        <v>0</v>
      </c>
      <c r="G156" s="52"/>
      <c r="H156" s="52"/>
      <c r="L156" s="34"/>
      <c r="M156" s="52"/>
      <c r="N156" s="52"/>
      <c r="Q156" s="34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f t="shared" si="12"/>
        <v>0</v>
      </c>
      <c r="AD156" s="34">
        <f t="shared" si="10"/>
        <v>0</v>
      </c>
      <c r="AE156" s="34"/>
      <c r="AF156" s="34">
        <v>0</v>
      </c>
      <c r="AG156" s="34">
        <v>0</v>
      </c>
      <c r="AH156" s="34">
        <f t="shared" si="11"/>
        <v>0</v>
      </c>
      <c r="AI156" s="34"/>
      <c r="AJ156" s="52" t="s">
        <v>931</v>
      </c>
      <c r="AK156" s="52">
        <v>45169</v>
      </c>
      <c r="AL156" s="52">
        <v>0</v>
      </c>
      <c r="AM156" s="52">
        <v>0</v>
      </c>
      <c r="AN156" s="52">
        <v>0</v>
      </c>
      <c r="AO156" s="52">
        <v>0</v>
      </c>
      <c r="AP156" s="52">
        <v>0</v>
      </c>
    </row>
    <row r="157" spans="1:42">
      <c r="A157" s="251">
        <f t="shared" si="13"/>
        <v>154</v>
      </c>
      <c r="C157" s="243">
        <v>0</v>
      </c>
      <c r="G157" s="52"/>
      <c r="H157" s="52"/>
      <c r="L157" s="34"/>
      <c r="M157" s="52"/>
      <c r="N157" s="52"/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f t="shared" si="12"/>
        <v>0</v>
      </c>
      <c r="AD157" s="34">
        <f t="shared" si="10"/>
        <v>0</v>
      </c>
      <c r="AE157" s="34"/>
      <c r="AF157" s="34">
        <v>0</v>
      </c>
      <c r="AG157" s="34">
        <v>0</v>
      </c>
      <c r="AH157" s="34">
        <f t="shared" si="11"/>
        <v>0</v>
      </c>
      <c r="AI157" s="34"/>
      <c r="AJ157" s="52" t="s">
        <v>931</v>
      </c>
      <c r="AK157" s="52">
        <v>45169</v>
      </c>
      <c r="AL157" s="52">
        <v>0</v>
      </c>
      <c r="AM157" s="52">
        <v>0</v>
      </c>
      <c r="AN157" s="52">
        <v>0</v>
      </c>
      <c r="AO157" s="52">
        <v>0</v>
      </c>
      <c r="AP157" s="52">
        <v>0</v>
      </c>
    </row>
    <row r="158" spans="1:42">
      <c r="A158" s="251">
        <f t="shared" si="13"/>
        <v>155</v>
      </c>
      <c r="C158" s="243">
        <v>0</v>
      </c>
      <c r="G158" s="52"/>
      <c r="H158" s="52"/>
      <c r="L158" s="34"/>
      <c r="M158" s="52"/>
      <c r="N158" s="52"/>
      <c r="Q158" s="34">
        <v>0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f t="shared" si="12"/>
        <v>0</v>
      </c>
      <c r="AD158" s="34">
        <f t="shared" si="10"/>
        <v>0</v>
      </c>
      <c r="AE158" s="34"/>
      <c r="AF158" s="34">
        <v>0</v>
      </c>
      <c r="AG158" s="34">
        <v>0</v>
      </c>
      <c r="AH158" s="34">
        <f t="shared" si="11"/>
        <v>0</v>
      </c>
      <c r="AI158" s="34"/>
      <c r="AJ158" s="52" t="s">
        <v>931</v>
      </c>
      <c r="AK158" s="52">
        <v>45169</v>
      </c>
      <c r="AL158" s="52">
        <v>0</v>
      </c>
      <c r="AM158" s="52">
        <v>0</v>
      </c>
      <c r="AN158" s="52">
        <v>0</v>
      </c>
      <c r="AO158" s="52">
        <v>0</v>
      </c>
      <c r="AP158" s="52">
        <v>0</v>
      </c>
    </row>
    <row r="159" spans="1:42">
      <c r="A159" s="251">
        <f t="shared" si="13"/>
        <v>156</v>
      </c>
      <c r="C159" s="243">
        <v>0</v>
      </c>
      <c r="G159" s="52"/>
      <c r="H159" s="52"/>
      <c r="L159" s="34"/>
      <c r="M159" s="52"/>
      <c r="N159" s="52"/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f t="shared" si="12"/>
        <v>0</v>
      </c>
      <c r="AD159" s="34">
        <f t="shared" si="10"/>
        <v>0</v>
      </c>
      <c r="AE159" s="34"/>
      <c r="AF159" s="34">
        <v>0</v>
      </c>
      <c r="AG159" s="34">
        <v>0</v>
      </c>
      <c r="AH159" s="34">
        <f t="shared" si="11"/>
        <v>0</v>
      </c>
      <c r="AI159" s="34"/>
      <c r="AJ159" s="52" t="s">
        <v>931</v>
      </c>
      <c r="AK159" s="52">
        <v>45169</v>
      </c>
      <c r="AL159" s="52">
        <v>0</v>
      </c>
      <c r="AM159" s="52">
        <v>0</v>
      </c>
      <c r="AN159" s="52">
        <v>0</v>
      </c>
      <c r="AO159" s="52">
        <v>0</v>
      </c>
      <c r="AP159" s="52">
        <v>0</v>
      </c>
    </row>
    <row r="160" spans="1:42">
      <c r="A160" s="251">
        <f t="shared" si="13"/>
        <v>157</v>
      </c>
      <c r="C160" s="243">
        <v>0</v>
      </c>
      <c r="G160" s="52"/>
      <c r="H160" s="52"/>
      <c r="L160" s="34"/>
      <c r="M160" s="52"/>
      <c r="N160" s="52"/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f t="shared" si="12"/>
        <v>0</v>
      </c>
      <c r="AD160" s="34">
        <f t="shared" si="10"/>
        <v>0</v>
      </c>
      <c r="AE160" s="34"/>
      <c r="AF160" s="34">
        <v>0</v>
      </c>
      <c r="AG160" s="34">
        <v>0</v>
      </c>
      <c r="AH160" s="34">
        <f t="shared" si="11"/>
        <v>0</v>
      </c>
      <c r="AI160" s="34"/>
      <c r="AJ160" s="52" t="s">
        <v>931</v>
      </c>
      <c r="AK160" s="52">
        <v>45169</v>
      </c>
      <c r="AL160" s="52">
        <v>0</v>
      </c>
      <c r="AM160" s="52">
        <v>0</v>
      </c>
      <c r="AN160" s="52">
        <v>0</v>
      </c>
      <c r="AO160" s="52">
        <v>0</v>
      </c>
      <c r="AP160" s="52">
        <v>0</v>
      </c>
    </row>
    <row r="161" spans="1:42">
      <c r="A161" s="251">
        <f t="shared" si="13"/>
        <v>158</v>
      </c>
      <c r="C161" s="243">
        <v>0</v>
      </c>
      <c r="G161" s="52"/>
      <c r="H161" s="52"/>
      <c r="L161" s="34"/>
      <c r="M161" s="52"/>
      <c r="N161" s="52"/>
      <c r="Q161" s="34">
        <v>0</v>
      </c>
      <c r="R161" s="34">
        <v>0</v>
      </c>
      <c r="S161" s="34">
        <v>0</v>
      </c>
      <c r="T161" s="34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f t="shared" si="12"/>
        <v>0</v>
      </c>
      <c r="AD161" s="34">
        <f t="shared" si="10"/>
        <v>0</v>
      </c>
      <c r="AE161" s="34"/>
      <c r="AF161" s="34">
        <v>0</v>
      </c>
      <c r="AG161" s="34">
        <v>0</v>
      </c>
      <c r="AH161" s="34">
        <f t="shared" si="11"/>
        <v>0</v>
      </c>
      <c r="AI161" s="34"/>
      <c r="AJ161" s="52" t="s">
        <v>931</v>
      </c>
      <c r="AK161" s="52">
        <v>45169</v>
      </c>
      <c r="AL161" s="52">
        <v>0</v>
      </c>
      <c r="AM161" s="52">
        <v>0</v>
      </c>
      <c r="AN161" s="52">
        <v>0</v>
      </c>
      <c r="AO161" s="52">
        <v>0</v>
      </c>
      <c r="AP161" s="52">
        <v>0</v>
      </c>
    </row>
    <row r="162" spans="1:42">
      <c r="A162" s="251">
        <f t="shared" si="13"/>
        <v>159</v>
      </c>
      <c r="C162" s="243">
        <v>0</v>
      </c>
      <c r="G162" s="52"/>
      <c r="H162" s="52"/>
      <c r="L162" s="34"/>
      <c r="M162" s="52"/>
      <c r="N162" s="52"/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f t="shared" si="12"/>
        <v>0</v>
      </c>
      <c r="AD162" s="34">
        <f t="shared" si="10"/>
        <v>0</v>
      </c>
      <c r="AE162" s="34"/>
      <c r="AF162" s="34">
        <v>0</v>
      </c>
      <c r="AG162" s="34">
        <v>0</v>
      </c>
      <c r="AH162" s="34">
        <f t="shared" si="11"/>
        <v>0</v>
      </c>
      <c r="AI162" s="34"/>
      <c r="AJ162" s="52" t="s">
        <v>931</v>
      </c>
      <c r="AK162" s="52">
        <v>45169</v>
      </c>
      <c r="AL162" s="52">
        <v>0</v>
      </c>
      <c r="AM162" s="52">
        <v>0</v>
      </c>
      <c r="AN162" s="52">
        <v>0</v>
      </c>
      <c r="AO162" s="52">
        <v>0</v>
      </c>
      <c r="AP162" s="52">
        <v>0</v>
      </c>
    </row>
    <row r="163" spans="1:42">
      <c r="A163" s="251">
        <f t="shared" si="13"/>
        <v>160</v>
      </c>
      <c r="C163" s="243">
        <v>0</v>
      </c>
      <c r="G163" s="52"/>
      <c r="H163" s="52"/>
      <c r="L163" s="34"/>
      <c r="M163" s="52"/>
      <c r="N163" s="52"/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4">
        <v>0</v>
      </c>
      <c r="AA163" s="34">
        <v>0</v>
      </c>
      <c r="AB163" s="34">
        <v>0</v>
      </c>
      <c r="AC163" s="34">
        <f t="shared" si="12"/>
        <v>0</v>
      </c>
      <c r="AD163" s="34">
        <f t="shared" si="10"/>
        <v>0</v>
      </c>
      <c r="AE163" s="34"/>
      <c r="AF163" s="34">
        <v>0</v>
      </c>
      <c r="AG163" s="34">
        <v>0</v>
      </c>
      <c r="AH163" s="34">
        <f t="shared" si="11"/>
        <v>0</v>
      </c>
      <c r="AI163" s="34"/>
      <c r="AJ163" s="52" t="s">
        <v>931</v>
      </c>
      <c r="AK163" s="52">
        <v>45169</v>
      </c>
      <c r="AL163" s="52">
        <v>0</v>
      </c>
      <c r="AM163" s="52">
        <v>0</v>
      </c>
      <c r="AN163" s="52">
        <v>0</v>
      </c>
      <c r="AO163" s="52">
        <v>0</v>
      </c>
      <c r="AP163" s="52">
        <v>0</v>
      </c>
    </row>
    <row r="164" spans="1:42">
      <c r="A164" s="251">
        <f t="shared" si="13"/>
        <v>161</v>
      </c>
      <c r="C164" s="243">
        <v>0</v>
      </c>
      <c r="G164" s="52"/>
      <c r="H164" s="52"/>
      <c r="L164" s="34"/>
      <c r="M164" s="52"/>
      <c r="N164" s="52"/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f t="shared" si="12"/>
        <v>0</v>
      </c>
      <c r="AD164" s="34">
        <f t="shared" si="10"/>
        <v>0</v>
      </c>
      <c r="AE164" s="34"/>
      <c r="AF164" s="34">
        <v>0</v>
      </c>
      <c r="AG164" s="34">
        <v>0</v>
      </c>
      <c r="AH164" s="34">
        <f t="shared" si="11"/>
        <v>0</v>
      </c>
      <c r="AI164" s="34"/>
      <c r="AJ164" s="52" t="s">
        <v>931</v>
      </c>
      <c r="AK164" s="52">
        <v>45169</v>
      </c>
      <c r="AL164" s="52">
        <v>0</v>
      </c>
      <c r="AM164" s="52">
        <v>0</v>
      </c>
      <c r="AN164" s="52">
        <v>0</v>
      </c>
      <c r="AO164" s="52">
        <v>0</v>
      </c>
      <c r="AP164" s="52">
        <v>0</v>
      </c>
    </row>
    <row r="165" spans="1:42">
      <c r="A165" s="251">
        <f t="shared" si="13"/>
        <v>162</v>
      </c>
      <c r="C165" s="243">
        <v>0</v>
      </c>
      <c r="G165" s="52"/>
      <c r="H165" s="52"/>
      <c r="L165" s="34"/>
      <c r="M165" s="52"/>
      <c r="N165" s="52"/>
      <c r="Q165" s="34">
        <v>0</v>
      </c>
      <c r="R165" s="34">
        <v>0</v>
      </c>
      <c r="S165" s="34">
        <v>0</v>
      </c>
      <c r="T165" s="34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f t="shared" si="12"/>
        <v>0</v>
      </c>
      <c r="AD165" s="34">
        <f t="shared" si="10"/>
        <v>0</v>
      </c>
      <c r="AE165" s="34"/>
      <c r="AF165" s="34">
        <v>0</v>
      </c>
      <c r="AG165" s="34">
        <v>0</v>
      </c>
      <c r="AH165" s="34">
        <f t="shared" si="11"/>
        <v>0</v>
      </c>
      <c r="AI165" s="34"/>
      <c r="AJ165" s="52" t="s">
        <v>931</v>
      </c>
      <c r="AK165" s="52">
        <v>45169</v>
      </c>
      <c r="AL165" s="52">
        <v>0</v>
      </c>
      <c r="AM165" s="52">
        <v>0</v>
      </c>
      <c r="AN165" s="52">
        <v>0</v>
      </c>
      <c r="AO165" s="52">
        <v>0</v>
      </c>
      <c r="AP165" s="52">
        <v>0</v>
      </c>
    </row>
    <row r="166" spans="1:42">
      <c r="A166" s="251">
        <f t="shared" si="13"/>
        <v>163</v>
      </c>
      <c r="C166" s="243">
        <v>0</v>
      </c>
      <c r="G166" s="52"/>
      <c r="H166" s="52"/>
      <c r="L166" s="34"/>
      <c r="M166" s="52"/>
      <c r="N166" s="52"/>
      <c r="Q166" s="34">
        <v>0</v>
      </c>
      <c r="R166" s="34">
        <v>0</v>
      </c>
      <c r="S166" s="34">
        <v>0</v>
      </c>
      <c r="T166" s="34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f t="shared" si="12"/>
        <v>0</v>
      </c>
      <c r="AD166" s="34">
        <f t="shared" si="10"/>
        <v>0</v>
      </c>
      <c r="AE166" s="34"/>
      <c r="AF166" s="34">
        <v>0</v>
      </c>
      <c r="AG166" s="34">
        <v>0</v>
      </c>
      <c r="AH166" s="34">
        <f t="shared" si="11"/>
        <v>0</v>
      </c>
      <c r="AI166" s="34"/>
      <c r="AJ166" s="52" t="s">
        <v>931</v>
      </c>
      <c r="AK166" s="52">
        <v>45169</v>
      </c>
      <c r="AL166" s="52">
        <v>0</v>
      </c>
      <c r="AM166" s="52">
        <v>0</v>
      </c>
      <c r="AN166" s="52">
        <v>0</v>
      </c>
      <c r="AO166" s="52">
        <v>0</v>
      </c>
      <c r="AP166" s="52">
        <v>0</v>
      </c>
    </row>
    <row r="167" spans="1:42">
      <c r="A167" s="251">
        <f t="shared" si="13"/>
        <v>164</v>
      </c>
      <c r="C167" s="243">
        <v>0</v>
      </c>
      <c r="G167" s="52"/>
      <c r="H167" s="52"/>
      <c r="L167" s="34"/>
      <c r="M167" s="52"/>
      <c r="N167" s="52"/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f t="shared" si="12"/>
        <v>0</v>
      </c>
      <c r="AD167" s="34">
        <f t="shared" si="10"/>
        <v>0</v>
      </c>
      <c r="AE167" s="34"/>
      <c r="AF167" s="34">
        <v>0</v>
      </c>
      <c r="AG167" s="34">
        <v>0</v>
      </c>
      <c r="AH167" s="34">
        <f t="shared" si="11"/>
        <v>0</v>
      </c>
      <c r="AI167" s="34"/>
      <c r="AJ167" s="52" t="s">
        <v>931</v>
      </c>
      <c r="AK167" s="52">
        <v>45169</v>
      </c>
      <c r="AL167" s="52">
        <v>0</v>
      </c>
      <c r="AM167" s="52">
        <v>0</v>
      </c>
      <c r="AN167" s="52">
        <v>0</v>
      </c>
      <c r="AO167" s="52">
        <v>0</v>
      </c>
      <c r="AP167" s="52">
        <v>0</v>
      </c>
    </row>
    <row r="168" spans="1:42">
      <c r="A168" s="251">
        <f t="shared" si="13"/>
        <v>165</v>
      </c>
      <c r="C168" s="243">
        <v>0</v>
      </c>
      <c r="G168" s="52"/>
      <c r="H168" s="52"/>
      <c r="L168" s="34"/>
      <c r="M168" s="52"/>
      <c r="N168" s="52"/>
      <c r="Q168" s="34">
        <v>0</v>
      </c>
      <c r="R168" s="34">
        <v>0</v>
      </c>
      <c r="S168" s="34">
        <v>0</v>
      </c>
      <c r="T168" s="34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f t="shared" si="12"/>
        <v>0</v>
      </c>
      <c r="AD168" s="34">
        <f t="shared" si="10"/>
        <v>0</v>
      </c>
      <c r="AE168" s="34"/>
      <c r="AF168" s="34">
        <v>0</v>
      </c>
      <c r="AG168" s="34">
        <v>0</v>
      </c>
      <c r="AH168" s="34">
        <f t="shared" si="11"/>
        <v>0</v>
      </c>
      <c r="AI168" s="34"/>
      <c r="AJ168" s="52" t="s">
        <v>931</v>
      </c>
      <c r="AK168" s="52">
        <v>45169</v>
      </c>
      <c r="AL168" s="52">
        <v>0</v>
      </c>
      <c r="AM168" s="52">
        <v>0</v>
      </c>
      <c r="AN168" s="52">
        <v>0</v>
      </c>
      <c r="AO168" s="52">
        <v>0</v>
      </c>
      <c r="AP168" s="52">
        <v>0</v>
      </c>
    </row>
    <row r="169" spans="1:42">
      <c r="A169" s="251">
        <f t="shared" si="13"/>
        <v>166</v>
      </c>
      <c r="C169" s="243">
        <v>0</v>
      </c>
      <c r="G169" s="52"/>
      <c r="H169" s="52"/>
      <c r="L169" s="34"/>
      <c r="M169" s="52"/>
      <c r="N169" s="52"/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34">
        <v>0</v>
      </c>
      <c r="AC169" s="34">
        <f t="shared" si="12"/>
        <v>0</v>
      </c>
      <c r="AD169" s="34">
        <f t="shared" si="10"/>
        <v>0</v>
      </c>
      <c r="AE169" s="34"/>
      <c r="AF169" s="34">
        <v>0</v>
      </c>
      <c r="AG169" s="34">
        <v>0</v>
      </c>
      <c r="AH169" s="34">
        <f t="shared" si="11"/>
        <v>0</v>
      </c>
      <c r="AI169" s="34"/>
      <c r="AJ169" s="52" t="s">
        <v>931</v>
      </c>
      <c r="AK169" s="52">
        <v>45169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</row>
    <row r="170" spans="1:42">
      <c r="A170" s="251">
        <f t="shared" si="13"/>
        <v>167</v>
      </c>
      <c r="C170" s="243">
        <v>0</v>
      </c>
      <c r="G170" s="52"/>
      <c r="H170" s="52"/>
      <c r="L170" s="34"/>
      <c r="M170" s="52"/>
      <c r="N170" s="52"/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f t="shared" si="12"/>
        <v>0</v>
      </c>
      <c r="AD170" s="34">
        <f t="shared" si="10"/>
        <v>0</v>
      </c>
      <c r="AE170" s="34"/>
      <c r="AF170" s="34">
        <v>0</v>
      </c>
      <c r="AG170" s="34">
        <v>0</v>
      </c>
      <c r="AH170" s="34">
        <f t="shared" si="11"/>
        <v>0</v>
      </c>
      <c r="AI170" s="34"/>
      <c r="AJ170" s="52" t="s">
        <v>931</v>
      </c>
      <c r="AK170" s="52">
        <v>45169</v>
      </c>
      <c r="AL170" s="52">
        <v>0</v>
      </c>
      <c r="AM170" s="52">
        <v>0</v>
      </c>
      <c r="AN170" s="52">
        <v>0</v>
      </c>
      <c r="AO170" s="52">
        <v>0</v>
      </c>
      <c r="AP170" s="52">
        <v>0</v>
      </c>
    </row>
    <row r="171" spans="1:42">
      <c r="A171" s="251">
        <f t="shared" si="13"/>
        <v>168</v>
      </c>
      <c r="C171" s="243">
        <v>0</v>
      </c>
      <c r="G171" s="52"/>
      <c r="H171" s="52"/>
      <c r="L171" s="34"/>
      <c r="M171" s="52"/>
      <c r="N171" s="52"/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f t="shared" si="12"/>
        <v>0</v>
      </c>
      <c r="AD171" s="34">
        <f t="shared" si="10"/>
        <v>0</v>
      </c>
      <c r="AE171" s="34"/>
      <c r="AF171" s="34">
        <v>0</v>
      </c>
      <c r="AG171" s="34">
        <v>0</v>
      </c>
      <c r="AH171" s="34">
        <f t="shared" si="11"/>
        <v>0</v>
      </c>
      <c r="AI171" s="34"/>
      <c r="AJ171" s="52" t="s">
        <v>931</v>
      </c>
      <c r="AK171" s="52">
        <v>45169</v>
      </c>
      <c r="AL171" s="52">
        <v>0</v>
      </c>
      <c r="AM171" s="52">
        <v>0</v>
      </c>
      <c r="AN171" s="52">
        <v>0</v>
      </c>
      <c r="AO171" s="52">
        <v>0</v>
      </c>
      <c r="AP171" s="52">
        <v>0</v>
      </c>
    </row>
    <row r="172" spans="1:42">
      <c r="A172" s="251">
        <f t="shared" si="13"/>
        <v>169</v>
      </c>
      <c r="C172" s="243">
        <v>0</v>
      </c>
      <c r="G172" s="52"/>
      <c r="H172" s="52"/>
      <c r="L172" s="34"/>
      <c r="M172" s="52"/>
      <c r="N172" s="52"/>
      <c r="Q172" s="34">
        <v>0</v>
      </c>
      <c r="R172" s="34">
        <v>0</v>
      </c>
      <c r="S172" s="34">
        <v>0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f t="shared" si="12"/>
        <v>0</v>
      </c>
      <c r="AD172" s="34">
        <f t="shared" si="10"/>
        <v>0</v>
      </c>
      <c r="AE172" s="34"/>
      <c r="AF172" s="34">
        <v>0</v>
      </c>
      <c r="AG172" s="34">
        <v>0</v>
      </c>
      <c r="AH172" s="34">
        <f t="shared" si="11"/>
        <v>0</v>
      </c>
      <c r="AI172" s="34"/>
      <c r="AJ172" s="52" t="s">
        <v>931</v>
      </c>
      <c r="AK172" s="52">
        <v>45169</v>
      </c>
      <c r="AL172" s="52">
        <v>0</v>
      </c>
      <c r="AM172" s="52">
        <v>0</v>
      </c>
      <c r="AN172" s="52">
        <v>0</v>
      </c>
      <c r="AO172" s="52">
        <v>0</v>
      </c>
      <c r="AP172" s="52">
        <v>0</v>
      </c>
    </row>
    <row r="173" spans="1:42">
      <c r="A173" s="251">
        <f t="shared" si="13"/>
        <v>170</v>
      </c>
      <c r="C173" s="243">
        <v>0</v>
      </c>
      <c r="G173" s="52"/>
      <c r="H173" s="52"/>
      <c r="L173" s="34"/>
      <c r="M173" s="52"/>
      <c r="N173" s="52"/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f t="shared" si="12"/>
        <v>0</v>
      </c>
      <c r="AD173" s="34">
        <f t="shared" si="10"/>
        <v>0</v>
      </c>
      <c r="AE173" s="34"/>
      <c r="AF173" s="34">
        <v>0</v>
      </c>
      <c r="AG173" s="34">
        <v>0</v>
      </c>
      <c r="AH173" s="34">
        <f t="shared" si="11"/>
        <v>0</v>
      </c>
      <c r="AI173" s="34"/>
      <c r="AJ173" s="52" t="s">
        <v>931</v>
      </c>
      <c r="AK173" s="52">
        <v>45169</v>
      </c>
      <c r="AL173" s="52">
        <v>0</v>
      </c>
      <c r="AM173" s="52">
        <v>0</v>
      </c>
      <c r="AN173" s="52">
        <v>0</v>
      </c>
      <c r="AO173" s="52">
        <v>0</v>
      </c>
      <c r="AP173" s="52">
        <v>0</v>
      </c>
    </row>
    <row r="174" spans="1:42">
      <c r="A174" s="251">
        <f t="shared" si="13"/>
        <v>171</v>
      </c>
      <c r="C174" s="243">
        <v>0</v>
      </c>
      <c r="G174" s="52"/>
      <c r="H174" s="52"/>
      <c r="L174" s="34"/>
      <c r="M174" s="52"/>
      <c r="N174" s="52"/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f t="shared" si="12"/>
        <v>0</v>
      </c>
      <c r="AD174" s="34">
        <f t="shared" si="10"/>
        <v>0</v>
      </c>
      <c r="AE174" s="34"/>
      <c r="AF174" s="34">
        <v>0</v>
      </c>
      <c r="AG174" s="34">
        <v>0</v>
      </c>
      <c r="AH174" s="34">
        <f t="shared" si="11"/>
        <v>0</v>
      </c>
      <c r="AI174" s="34"/>
      <c r="AJ174" s="52" t="s">
        <v>931</v>
      </c>
      <c r="AK174" s="52">
        <v>45169</v>
      </c>
      <c r="AL174" s="52">
        <v>0</v>
      </c>
      <c r="AM174" s="52">
        <v>0</v>
      </c>
      <c r="AN174" s="52">
        <v>0</v>
      </c>
      <c r="AO174" s="52">
        <v>0</v>
      </c>
      <c r="AP174" s="52">
        <v>0</v>
      </c>
    </row>
    <row r="175" spans="1:42">
      <c r="A175" s="251">
        <f t="shared" si="13"/>
        <v>172</v>
      </c>
      <c r="C175" s="243">
        <v>0</v>
      </c>
      <c r="G175" s="52"/>
      <c r="H175" s="52"/>
      <c r="L175" s="34"/>
      <c r="M175" s="52"/>
      <c r="N175" s="52"/>
      <c r="Q175" s="34">
        <v>0</v>
      </c>
      <c r="R175" s="34">
        <v>0</v>
      </c>
      <c r="S175" s="34">
        <v>0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f t="shared" si="12"/>
        <v>0</v>
      </c>
      <c r="AD175" s="34">
        <f t="shared" si="10"/>
        <v>0</v>
      </c>
      <c r="AE175" s="34"/>
      <c r="AF175" s="34">
        <v>0</v>
      </c>
      <c r="AG175" s="34">
        <v>0</v>
      </c>
      <c r="AH175" s="34">
        <f t="shared" si="11"/>
        <v>0</v>
      </c>
      <c r="AI175" s="34"/>
      <c r="AJ175" s="52" t="s">
        <v>931</v>
      </c>
      <c r="AK175" s="52">
        <v>45169</v>
      </c>
      <c r="AL175" s="52">
        <v>0</v>
      </c>
      <c r="AM175" s="52">
        <v>0</v>
      </c>
      <c r="AN175" s="52">
        <v>0</v>
      </c>
      <c r="AO175" s="52">
        <v>0</v>
      </c>
      <c r="AP175" s="52">
        <v>0</v>
      </c>
    </row>
    <row r="176" spans="1:42">
      <c r="A176" s="251">
        <f t="shared" si="13"/>
        <v>173</v>
      </c>
      <c r="C176" s="243">
        <v>0</v>
      </c>
      <c r="G176" s="52"/>
      <c r="H176" s="52"/>
      <c r="L176" s="34"/>
      <c r="M176" s="52"/>
      <c r="N176" s="52"/>
      <c r="Q176" s="34">
        <v>0</v>
      </c>
      <c r="R176" s="34">
        <v>0</v>
      </c>
      <c r="S176" s="34">
        <v>0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f t="shared" si="12"/>
        <v>0</v>
      </c>
      <c r="AD176" s="34">
        <f t="shared" si="10"/>
        <v>0</v>
      </c>
      <c r="AE176" s="34"/>
      <c r="AF176" s="34">
        <v>0</v>
      </c>
      <c r="AG176" s="34">
        <v>0</v>
      </c>
      <c r="AH176" s="34">
        <f t="shared" si="11"/>
        <v>0</v>
      </c>
      <c r="AI176" s="34"/>
      <c r="AJ176" s="52" t="s">
        <v>931</v>
      </c>
      <c r="AK176" s="52">
        <v>45169</v>
      </c>
      <c r="AL176" s="52">
        <v>0</v>
      </c>
      <c r="AM176" s="52">
        <v>0</v>
      </c>
      <c r="AN176" s="52">
        <v>0</v>
      </c>
      <c r="AO176" s="52">
        <v>0</v>
      </c>
      <c r="AP176" s="52">
        <v>0</v>
      </c>
    </row>
    <row r="177" spans="1:42">
      <c r="A177" s="251">
        <f t="shared" si="13"/>
        <v>174</v>
      </c>
      <c r="C177" s="243">
        <v>0</v>
      </c>
      <c r="G177" s="52"/>
      <c r="H177" s="52"/>
      <c r="L177" s="34"/>
      <c r="M177" s="52"/>
      <c r="N177" s="52"/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f t="shared" si="12"/>
        <v>0</v>
      </c>
      <c r="AD177" s="34">
        <f t="shared" si="10"/>
        <v>0</v>
      </c>
      <c r="AE177" s="34"/>
      <c r="AF177" s="34">
        <v>0</v>
      </c>
      <c r="AG177" s="34">
        <v>0</v>
      </c>
      <c r="AH177" s="34">
        <f t="shared" si="11"/>
        <v>0</v>
      </c>
      <c r="AI177" s="34"/>
      <c r="AJ177" s="52" t="s">
        <v>931</v>
      </c>
      <c r="AK177" s="52">
        <v>45169</v>
      </c>
      <c r="AL177" s="52">
        <v>0</v>
      </c>
      <c r="AM177" s="52">
        <v>0</v>
      </c>
      <c r="AN177" s="52">
        <v>0</v>
      </c>
      <c r="AO177" s="52">
        <v>0</v>
      </c>
      <c r="AP177" s="52">
        <v>0</v>
      </c>
    </row>
    <row r="178" spans="1:42">
      <c r="A178" s="251">
        <f t="shared" si="13"/>
        <v>175</v>
      </c>
      <c r="C178" s="243">
        <v>0</v>
      </c>
      <c r="G178" s="52"/>
      <c r="H178" s="52"/>
      <c r="L178" s="34"/>
      <c r="M178" s="52"/>
      <c r="N178" s="52"/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</v>
      </c>
      <c r="AC178" s="34">
        <f t="shared" si="12"/>
        <v>0</v>
      </c>
      <c r="AD178" s="34">
        <f t="shared" si="10"/>
        <v>0</v>
      </c>
      <c r="AE178" s="34"/>
      <c r="AF178" s="34">
        <v>0</v>
      </c>
      <c r="AG178" s="34">
        <v>0</v>
      </c>
      <c r="AH178" s="34">
        <f t="shared" si="11"/>
        <v>0</v>
      </c>
      <c r="AI178" s="34"/>
      <c r="AJ178" s="52" t="s">
        <v>931</v>
      </c>
      <c r="AK178" s="52">
        <v>45169</v>
      </c>
      <c r="AL178" s="52">
        <v>0</v>
      </c>
      <c r="AM178" s="52">
        <v>0</v>
      </c>
      <c r="AN178" s="52">
        <v>0</v>
      </c>
      <c r="AO178" s="52">
        <v>0</v>
      </c>
      <c r="AP178" s="52">
        <v>0</v>
      </c>
    </row>
    <row r="179" spans="1:42">
      <c r="A179" s="251">
        <f t="shared" si="13"/>
        <v>176</v>
      </c>
      <c r="C179" s="243">
        <v>0</v>
      </c>
      <c r="G179" s="52"/>
      <c r="H179" s="52"/>
      <c r="L179" s="34"/>
      <c r="M179" s="52"/>
      <c r="N179" s="52"/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f t="shared" si="12"/>
        <v>0</v>
      </c>
      <c r="AD179" s="34">
        <f t="shared" si="10"/>
        <v>0</v>
      </c>
      <c r="AE179" s="34"/>
      <c r="AF179" s="34">
        <v>0</v>
      </c>
      <c r="AG179" s="34">
        <v>0</v>
      </c>
      <c r="AH179" s="34">
        <f t="shared" si="11"/>
        <v>0</v>
      </c>
      <c r="AI179" s="34"/>
      <c r="AJ179" s="52" t="s">
        <v>931</v>
      </c>
      <c r="AK179" s="52">
        <v>45169</v>
      </c>
      <c r="AL179" s="52">
        <v>0</v>
      </c>
      <c r="AM179" s="52">
        <v>0</v>
      </c>
      <c r="AN179" s="52">
        <v>0</v>
      </c>
      <c r="AO179" s="52">
        <v>0</v>
      </c>
      <c r="AP179" s="52">
        <v>0</v>
      </c>
    </row>
    <row r="180" spans="1:42">
      <c r="A180" s="251">
        <f t="shared" si="13"/>
        <v>177</v>
      </c>
      <c r="C180" s="243">
        <v>0</v>
      </c>
      <c r="G180" s="52"/>
      <c r="H180" s="52"/>
      <c r="L180" s="34"/>
      <c r="M180" s="52"/>
      <c r="N180" s="52"/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0</v>
      </c>
      <c r="AC180" s="34">
        <f t="shared" si="12"/>
        <v>0</v>
      </c>
      <c r="AD180" s="34">
        <f t="shared" si="10"/>
        <v>0</v>
      </c>
      <c r="AE180" s="34"/>
      <c r="AF180" s="34">
        <v>0</v>
      </c>
      <c r="AG180" s="34">
        <v>0</v>
      </c>
      <c r="AH180" s="34">
        <f t="shared" si="11"/>
        <v>0</v>
      </c>
      <c r="AI180" s="34"/>
      <c r="AJ180" s="52" t="s">
        <v>931</v>
      </c>
      <c r="AK180" s="52">
        <v>45169</v>
      </c>
      <c r="AL180" s="52">
        <v>0</v>
      </c>
      <c r="AM180" s="52">
        <v>0</v>
      </c>
      <c r="AN180" s="52">
        <v>0</v>
      </c>
      <c r="AO180" s="52">
        <v>0</v>
      </c>
      <c r="AP180" s="52">
        <v>0</v>
      </c>
    </row>
    <row r="181" spans="1:42">
      <c r="A181" s="251">
        <f t="shared" si="13"/>
        <v>178</v>
      </c>
      <c r="C181" s="243">
        <v>0</v>
      </c>
      <c r="G181" s="52"/>
      <c r="H181" s="52"/>
      <c r="L181" s="34"/>
      <c r="M181" s="52"/>
      <c r="N181" s="52"/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0</v>
      </c>
      <c r="AC181" s="34">
        <f t="shared" si="12"/>
        <v>0</v>
      </c>
      <c r="AD181" s="34">
        <f t="shared" si="10"/>
        <v>0</v>
      </c>
      <c r="AE181" s="34"/>
      <c r="AF181" s="34">
        <v>0</v>
      </c>
      <c r="AG181" s="34">
        <v>0</v>
      </c>
      <c r="AH181" s="34">
        <f t="shared" si="11"/>
        <v>0</v>
      </c>
      <c r="AI181" s="34"/>
      <c r="AJ181" s="52" t="s">
        <v>931</v>
      </c>
      <c r="AK181" s="52">
        <v>45169</v>
      </c>
      <c r="AL181" s="52">
        <v>0</v>
      </c>
      <c r="AM181" s="52">
        <v>0</v>
      </c>
      <c r="AN181" s="52">
        <v>0</v>
      </c>
      <c r="AO181" s="52">
        <v>0</v>
      </c>
      <c r="AP181" s="52">
        <v>0</v>
      </c>
    </row>
    <row r="182" spans="1:42">
      <c r="A182" s="251">
        <f t="shared" si="13"/>
        <v>179</v>
      </c>
      <c r="C182" s="243">
        <v>0</v>
      </c>
      <c r="G182" s="52"/>
      <c r="H182" s="52"/>
      <c r="L182" s="34"/>
      <c r="M182" s="52"/>
      <c r="N182" s="52"/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34">
        <f t="shared" si="12"/>
        <v>0</v>
      </c>
      <c r="AD182" s="34">
        <f t="shared" si="10"/>
        <v>0</v>
      </c>
      <c r="AE182" s="34"/>
      <c r="AF182" s="34">
        <v>0</v>
      </c>
      <c r="AG182" s="34">
        <v>0</v>
      </c>
      <c r="AH182" s="34">
        <f t="shared" si="11"/>
        <v>0</v>
      </c>
      <c r="AI182" s="34"/>
      <c r="AJ182" s="52" t="s">
        <v>931</v>
      </c>
      <c r="AK182" s="52">
        <v>45169</v>
      </c>
      <c r="AL182" s="52">
        <v>0</v>
      </c>
      <c r="AM182" s="52">
        <v>0</v>
      </c>
      <c r="AN182" s="52">
        <v>0</v>
      </c>
      <c r="AO182" s="52">
        <v>0</v>
      </c>
      <c r="AP182" s="52">
        <v>0</v>
      </c>
    </row>
    <row r="183" spans="1:42">
      <c r="A183" s="251">
        <f t="shared" si="13"/>
        <v>180</v>
      </c>
      <c r="C183" s="243">
        <v>0</v>
      </c>
      <c r="G183" s="52"/>
      <c r="H183" s="52"/>
      <c r="L183" s="34"/>
      <c r="M183" s="52"/>
      <c r="N183" s="52"/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0</v>
      </c>
      <c r="AC183" s="34">
        <f t="shared" si="12"/>
        <v>0</v>
      </c>
      <c r="AD183" s="34">
        <f t="shared" si="10"/>
        <v>0</v>
      </c>
      <c r="AE183" s="34"/>
      <c r="AF183" s="34">
        <v>0</v>
      </c>
      <c r="AG183" s="34">
        <v>0</v>
      </c>
      <c r="AH183" s="34">
        <f t="shared" si="11"/>
        <v>0</v>
      </c>
      <c r="AI183" s="34"/>
      <c r="AJ183" s="52" t="s">
        <v>931</v>
      </c>
      <c r="AK183" s="52">
        <v>45169</v>
      </c>
      <c r="AL183" s="52">
        <v>0</v>
      </c>
      <c r="AM183" s="52">
        <v>0</v>
      </c>
      <c r="AN183" s="52">
        <v>0</v>
      </c>
      <c r="AO183" s="52">
        <v>0</v>
      </c>
      <c r="AP183" s="52">
        <v>0</v>
      </c>
    </row>
    <row r="184" spans="1:42">
      <c r="A184" s="251">
        <f t="shared" si="13"/>
        <v>181</v>
      </c>
      <c r="C184" s="243">
        <v>0</v>
      </c>
      <c r="G184" s="52"/>
      <c r="H184" s="52"/>
      <c r="L184" s="34"/>
      <c r="M184" s="52"/>
      <c r="N184" s="52"/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f t="shared" si="12"/>
        <v>0</v>
      </c>
      <c r="AD184" s="34">
        <f t="shared" si="10"/>
        <v>0</v>
      </c>
      <c r="AE184" s="34"/>
      <c r="AF184" s="34">
        <v>0</v>
      </c>
      <c r="AG184" s="34">
        <v>0</v>
      </c>
      <c r="AH184" s="34">
        <f t="shared" si="11"/>
        <v>0</v>
      </c>
      <c r="AI184" s="34"/>
      <c r="AJ184" s="52" t="s">
        <v>931</v>
      </c>
      <c r="AK184" s="52">
        <v>45169</v>
      </c>
      <c r="AL184" s="52">
        <v>0</v>
      </c>
      <c r="AM184" s="52">
        <v>0</v>
      </c>
      <c r="AN184" s="52">
        <v>0</v>
      </c>
      <c r="AO184" s="52">
        <v>0</v>
      </c>
      <c r="AP184" s="52">
        <v>0</v>
      </c>
    </row>
    <row r="185" spans="1:42">
      <c r="A185" s="251">
        <f t="shared" si="13"/>
        <v>182</v>
      </c>
      <c r="C185" s="243">
        <v>0</v>
      </c>
      <c r="G185" s="52"/>
      <c r="H185" s="52"/>
      <c r="L185" s="34"/>
      <c r="M185" s="52"/>
      <c r="N185" s="52"/>
      <c r="Q185" s="34">
        <v>0</v>
      </c>
      <c r="R185" s="34">
        <v>0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34">
        <v>0</v>
      </c>
      <c r="AC185" s="34">
        <f t="shared" si="12"/>
        <v>0</v>
      </c>
      <c r="AD185" s="34">
        <f t="shared" si="10"/>
        <v>0</v>
      </c>
      <c r="AE185" s="34"/>
      <c r="AF185" s="34">
        <v>0</v>
      </c>
      <c r="AG185" s="34">
        <v>0</v>
      </c>
      <c r="AH185" s="34">
        <f t="shared" si="11"/>
        <v>0</v>
      </c>
      <c r="AI185" s="34"/>
      <c r="AJ185" s="52" t="s">
        <v>931</v>
      </c>
      <c r="AK185" s="52">
        <v>45169</v>
      </c>
      <c r="AL185" s="52">
        <v>0</v>
      </c>
      <c r="AM185" s="52">
        <v>0</v>
      </c>
      <c r="AN185" s="52">
        <v>0</v>
      </c>
      <c r="AO185" s="52">
        <v>0</v>
      </c>
      <c r="AP185" s="52">
        <v>0</v>
      </c>
    </row>
    <row r="186" spans="1:42">
      <c r="A186" s="251">
        <f t="shared" si="13"/>
        <v>183</v>
      </c>
      <c r="C186" s="243">
        <v>0</v>
      </c>
      <c r="G186" s="52"/>
      <c r="H186" s="52"/>
      <c r="L186" s="34"/>
      <c r="M186" s="52"/>
      <c r="N186" s="52"/>
      <c r="Q186" s="34">
        <v>0</v>
      </c>
      <c r="R186" s="34">
        <v>0</v>
      </c>
      <c r="S186" s="34">
        <v>0</v>
      </c>
      <c r="T186" s="34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</v>
      </c>
      <c r="AC186" s="34">
        <f t="shared" si="12"/>
        <v>0</v>
      </c>
      <c r="AD186" s="34">
        <f t="shared" si="10"/>
        <v>0</v>
      </c>
      <c r="AE186" s="34"/>
      <c r="AF186" s="34">
        <v>0</v>
      </c>
      <c r="AG186" s="34">
        <v>0</v>
      </c>
      <c r="AH186" s="34">
        <f t="shared" si="11"/>
        <v>0</v>
      </c>
      <c r="AI186" s="34"/>
      <c r="AJ186" s="52" t="s">
        <v>931</v>
      </c>
      <c r="AK186" s="52">
        <v>45169</v>
      </c>
      <c r="AL186" s="52">
        <v>0</v>
      </c>
      <c r="AM186" s="52">
        <v>0</v>
      </c>
      <c r="AN186" s="52">
        <v>0</v>
      </c>
      <c r="AO186" s="52">
        <v>0</v>
      </c>
      <c r="AP186" s="52">
        <v>0</v>
      </c>
    </row>
    <row r="187" spans="1:42">
      <c r="A187" s="251">
        <f t="shared" si="13"/>
        <v>184</v>
      </c>
      <c r="C187" s="243">
        <v>0</v>
      </c>
      <c r="G187" s="52"/>
      <c r="H187" s="52"/>
      <c r="L187" s="34"/>
      <c r="M187" s="52"/>
      <c r="N187" s="52"/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0</v>
      </c>
      <c r="AC187" s="34">
        <f t="shared" si="12"/>
        <v>0</v>
      </c>
      <c r="AD187" s="34">
        <f t="shared" si="10"/>
        <v>0</v>
      </c>
      <c r="AE187" s="34"/>
      <c r="AF187" s="34">
        <v>0</v>
      </c>
      <c r="AG187" s="34">
        <v>0</v>
      </c>
      <c r="AH187" s="34">
        <f t="shared" si="11"/>
        <v>0</v>
      </c>
      <c r="AI187" s="34"/>
      <c r="AJ187" s="52" t="s">
        <v>931</v>
      </c>
      <c r="AK187" s="52">
        <v>45169</v>
      </c>
      <c r="AL187" s="52">
        <v>0</v>
      </c>
      <c r="AM187" s="52">
        <v>0</v>
      </c>
      <c r="AN187" s="52">
        <v>0</v>
      </c>
      <c r="AO187" s="52">
        <v>0</v>
      </c>
      <c r="AP187" s="52">
        <v>0</v>
      </c>
    </row>
    <row r="188" spans="1:42">
      <c r="A188" s="251">
        <f t="shared" si="13"/>
        <v>185</v>
      </c>
      <c r="C188" s="243">
        <v>0</v>
      </c>
      <c r="G188" s="52"/>
      <c r="H188" s="52"/>
      <c r="L188" s="34"/>
      <c r="M188" s="52"/>
      <c r="N188" s="52"/>
      <c r="Q188" s="34">
        <v>0</v>
      </c>
      <c r="R188" s="34">
        <v>0</v>
      </c>
      <c r="S188" s="34">
        <v>0</v>
      </c>
      <c r="T188" s="34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34">
        <v>0</v>
      </c>
      <c r="AC188" s="34">
        <f t="shared" si="12"/>
        <v>0</v>
      </c>
      <c r="AD188" s="34">
        <f t="shared" si="10"/>
        <v>0</v>
      </c>
      <c r="AE188" s="34"/>
      <c r="AF188" s="34">
        <v>0</v>
      </c>
      <c r="AG188" s="34">
        <v>0</v>
      </c>
      <c r="AH188" s="34">
        <f t="shared" si="11"/>
        <v>0</v>
      </c>
      <c r="AI188" s="34"/>
      <c r="AJ188" s="52" t="s">
        <v>931</v>
      </c>
      <c r="AK188" s="52">
        <v>45169</v>
      </c>
      <c r="AL188" s="52">
        <v>0</v>
      </c>
      <c r="AM188" s="52">
        <v>0</v>
      </c>
      <c r="AN188" s="52">
        <v>0</v>
      </c>
      <c r="AO188" s="52">
        <v>0</v>
      </c>
      <c r="AP188" s="52">
        <v>0</v>
      </c>
    </row>
    <row r="189" spans="1:42">
      <c r="A189" s="251">
        <f t="shared" si="13"/>
        <v>186</v>
      </c>
      <c r="C189" s="243">
        <v>0</v>
      </c>
      <c r="G189" s="52"/>
      <c r="H189" s="52"/>
      <c r="L189" s="34"/>
      <c r="M189" s="52"/>
      <c r="N189" s="52"/>
      <c r="Q189" s="34">
        <v>0</v>
      </c>
      <c r="R189" s="34">
        <v>0</v>
      </c>
      <c r="S189" s="34">
        <v>0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f t="shared" si="12"/>
        <v>0</v>
      </c>
      <c r="AD189" s="34">
        <f t="shared" si="10"/>
        <v>0</v>
      </c>
      <c r="AE189" s="34"/>
      <c r="AF189" s="34">
        <v>0</v>
      </c>
      <c r="AG189" s="34">
        <v>0</v>
      </c>
      <c r="AH189" s="34">
        <f t="shared" si="11"/>
        <v>0</v>
      </c>
      <c r="AI189" s="34"/>
      <c r="AJ189" s="52" t="s">
        <v>931</v>
      </c>
      <c r="AK189" s="52">
        <v>45169</v>
      </c>
      <c r="AL189" s="52">
        <v>0</v>
      </c>
      <c r="AM189" s="52">
        <v>0</v>
      </c>
      <c r="AN189" s="52">
        <v>0</v>
      </c>
      <c r="AO189" s="52">
        <v>0</v>
      </c>
      <c r="AP189" s="52">
        <v>0</v>
      </c>
    </row>
    <row r="190" spans="1:42">
      <c r="A190" s="251">
        <f t="shared" si="13"/>
        <v>187</v>
      </c>
      <c r="C190" s="243">
        <v>0</v>
      </c>
      <c r="G190" s="52"/>
      <c r="H190" s="52"/>
      <c r="L190" s="34"/>
      <c r="M190" s="52"/>
      <c r="N190" s="52"/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f t="shared" si="12"/>
        <v>0</v>
      </c>
      <c r="AD190" s="34">
        <f t="shared" si="10"/>
        <v>0</v>
      </c>
      <c r="AE190" s="34"/>
      <c r="AF190" s="34">
        <v>0</v>
      </c>
      <c r="AG190" s="34">
        <v>0</v>
      </c>
      <c r="AH190" s="34">
        <f t="shared" si="11"/>
        <v>0</v>
      </c>
      <c r="AI190" s="34"/>
      <c r="AJ190" s="52" t="s">
        <v>931</v>
      </c>
      <c r="AK190" s="52">
        <v>45169</v>
      </c>
      <c r="AL190" s="52">
        <v>0</v>
      </c>
      <c r="AM190" s="52">
        <v>0</v>
      </c>
      <c r="AN190" s="52">
        <v>0</v>
      </c>
      <c r="AO190" s="52">
        <v>0</v>
      </c>
      <c r="AP190" s="52">
        <v>0</v>
      </c>
    </row>
    <row r="191" spans="1:42">
      <c r="A191" s="251">
        <f t="shared" si="13"/>
        <v>188</v>
      </c>
      <c r="C191" s="243">
        <v>0</v>
      </c>
      <c r="G191" s="52"/>
      <c r="H191" s="52"/>
      <c r="L191" s="34"/>
      <c r="M191" s="52"/>
      <c r="N191" s="52"/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f t="shared" si="12"/>
        <v>0</v>
      </c>
      <c r="AD191" s="34">
        <f t="shared" si="10"/>
        <v>0</v>
      </c>
      <c r="AE191" s="34"/>
      <c r="AF191" s="34">
        <v>0</v>
      </c>
      <c r="AG191" s="34">
        <v>0</v>
      </c>
      <c r="AH191" s="34">
        <f t="shared" si="11"/>
        <v>0</v>
      </c>
      <c r="AI191" s="34"/>
      <c r="AJ191" s="52" t="s">
        <v>931</v>
      </c>
      <c r="AK191" s="52">
        <v>45169</v>
      </c>
      <c r="AL191" s="52">
        <v>0</v>
      </c>
      <c r="AM191" s="52">
        <v>0</v>
      </c>
      <c r="AN191" s="52">
        <v>0</v>
      </c>
      <c r="AO191" s="52">
        <v>0</v>
      </c>
      <c r="AP191" s="52">
        <v>0</v>
      </c>
    </row>
    <row r="192" spans="1:42" s="260" customFormat="1">
      <c r="A192" s="250"/>
      <c r="G192" s="261"/>
      <c r="H192" s="261"/>
      <c r="L192" s="262">
        <f>SUM(L4:L191)</f>
        <v>1073924716.2728662</v>
      </c>
      <c r="M192" s="263"/>
      <c r="N192" s="263"/>
      <c r="Q192" s="262">
        <f>SUM(Q4:Q191)</f>
        <v>134947072.38</v>
      </c>
      <c r="R192" s="262">
        <f>SUM(R4:R191)</f>
        <v>140754770.65000001</v>
      </c>
      <c r="S192" s="262">
        <f>SUM(S4:S191)</f>
        <v>140647873.16</v>
      </c>
      <c r="T192" s="262">
        <f>SUM(T4:T191)</f>
        <v>168948556.12</v>
      </c>
      <c r="U192" s="262">
        <f>SUM(U4:U191)</f>
        <v>152950703.87</v>
      </c>
      <c r="V192" s="262"/>
      <c r="W192" s="262"/>
      <c r="X192" s="262"/>
      <c r="Y192" s="262"/>
      <c r="Z192" s="262"/>
      <c r="AA192" s="262"/>
      <c r="AB192" s="262"/>
      <c r="AC192" s="262">
        <f t="shared" si="12"/>
        <v>738248976.17999995</v>
      </c>
      <c r="AD192" s="262">
        <f t="shared" si="10"/>
        <v>335675740.0928663</v>
      </c>
      <c r="AE192" s="262"/>
      <c r="AF192" s="262">
        <f>SUM(AF4:AF191)</f>
        <v>152950703.87</v>
      </c>
      <c r="AG192" s="262">
        <f>SUM(AG4:AG191)</f>
        <v>426220550.08879077</v>
      </c>
      <c r="AH192" s="262">
        <f>SUM(AH4:AH191)</f>
        <v>579171253.95879066</v>
      </c>
      <c r="AI192" s="262"/>
    </row>
    <row r="193" spans="4:36">
      <c r="Q193" s="264">
        <v>0</v>
      </c>
      <c r="R193" s="264">
        <v>0</v>
      </c>
      <c r="S193" s="264">
        <v>0</v>
      </c>
      <c r="T193" s="264">
        <v>-0.57999998331069946</v>
      </c>
      <c r="U193" s="264">
        <v>0</v>
      </c>
      <c r="V193" s="264"/>
      <c r="W193" s="264"/>
      <c r="X193" s="264"/>
      <c r="Y193" s="264"/>
      <c r="Z193" s="264"/>
      <c r="AA193" s="264"/>
      <c r="AB193" s="264"/>
      <c r="AC193" s="264"/>
      <c r="AF193" s="237">
        <v>0</v>
      </c>
      <c r="AG193" s="237">
        <v>-420009699.3787908</v>
      </c>
    </row>
    <row r="194" spans="4:36">
      <c r="G194" s="254"/>
      <c r="K194" s="236"/>
      <c r="R194" s="237"/>
      <c r="T194" s="237"/>
      <c r="U194" s="237"/>
      <c r="V194" s="237"/>
      <c r="W194" s="237"/>
      <c r="X194" s="237"/>
      <c r="Y194" s="237"/>
      <c r="Z194" s="237"/>
      <c r="AA194" s="237"/>
      <c r="AB194" s="237"/>
      <c r="AC194" s="237"/>
      <c r="AJ194" s="236"/>
    </row>
    <row r="195" spans="4:36">
      <c r="D195" s="265"/>
      <c r="E195" s="265"/>
      <c r="K195" s="236"/>
      <c r="O195" s="239"/>
      <c r="P195" s="239"/>
      <c r="Q195" s="266">
        <v>134947072.38</v>
      </c>
      <c r="R195" s="266">
        <v>140754770.65000001</v>
      </c>
      <c r="S195" s="266">
        <v>140647873.16</v>
      </c>
      <c r="T195" s="266">
        <v>168948556.12</v>
      </c>
      <c r="U195" s="266">
        <v>152950703.87</v>
      </c>
      <c r="V195" s="266">
        <v>140695365.65000001</v>
      </c>
      <c r="W195" s="266">
        <v>140695365.65000001</v>
      </c>
      <c r="X195" s="266">
        <v>140695365.65000001</v>
      </c>
      <c r="Y195" s="266">
        <v>140695365.65000001</v>
      </c>
      <c r="Z195" s="266">
        <v>140695365.65000001</v>
      </c>
      <c r="AA195" s="266">
        <v>140695365.65000001</v>
      </c>
      <c r="AB195" s="266">
        <v>140695365.65000001</v>
      </c>
      <c r="AC195" s="266"/>
      <c r="AF195" s="266">
        <v>152950703.87</v>
      </c>
      <c r="AG195" s="266">
        <v>426220549.92212409</v>
      </c>
      <c r="AH195" s="266">
        <v>579171253.79212403</v>
      </c>
    </row>
    <row r="196" spans="4:36">
      <c r="D196" s="265"/>
      <c r="E196" s="265"/>
      <c r="J196" s="239"/>
      <c r="L196" s="34"/>
      <c r="O196" s="236"/>
      <c r="P196" s="236"/>
      <c r="Q196" s="266">
        <f>Q192-Q195</f>
        <v>0</v>
      </c>
      <c r="R196" s="266">
        <f>R192-R195</f>
        <v>0</v>
      </c>
      <c r="S196" s="266">
        <f>S192-S195</f>
        <v>0</v>
      </c>
      <c r="T196" s="266">
        <f t="shared" ref="T196:AB196" si="14">T192-T195</f>
        <v>0</v>
      </c>
      <c r="U196" s="266">
        <f t="shared" si="14"/>
        <v>0</v>
      </c>
      <c r="V196" s="266">
        <f t="shared" si="14"/>
        <v>-140695365.65000001</v>
      </c>
      <c r="W196" s="266">
        <f t="shared" si="14"/>
        <v>-140695365.65000001</v>
      </c>
      <c r="X196" s="266">
        <f t="shared" si="14"/>
        <v>-140695365.65000001</v>
      </c>
      <c r="Y196" s="266">
        <f t="shared" si="14"/>
        <v>-140695365.65000001</v>
      </c>
      <c r="Z196" s="266">
        <f t="shared" si="14"/>
        <v>-140695365.65000001</v>
      </c>
      <c r="AA196" s="266">
        <f t="shared" si="14"/>
        <v>-140695365.65000001</v>
      </c>
      <c r="AB196" s="266">
        <f t="shared" si="14"/>
        <v>-140695365.65000001</v>
      </c>
      <c r="AC196" s="266"/>
      <c r="AF196" s="266">
        <f>AF192-AF195</f>
        <v>0</v>
      </c>
      <c r="AG196" s="266">
        <f>AG192-AG195</f>
        <v>0.16666668653488159</v>
      </c>
      <c r="AH196" s="266">
        <f>AH192-AH195</f>
        <v>0.16666662693023682</v>
      </c>
    </row>
    <row r="197" spans="4:36">
      <c r="D197" s="265"/>
      <c r="E197" s="265"/>
      <c r="K197" s="236"/>
      <c r="O197" s="239"/>
      <c r="P197" s="239"/>
      <c r="S197" s="255"/>
    </row>
    <row r="198" spans="4:36">
      <c r="K198" s="239"/>
      <c r="O198" s="239"/>
      <c r="P198" s="239"/>
    </row>
    <row r="199" spans="4:36">
      <c r="O199" s="236"/>
      <c r="P199" s="239"/>
      <c r="S199" s="255"/>
    </row>
    <row r="200" spans="4:36">
      <c r="O200" s="239"/>
      <c r="P200" s="239"/>
      <c r="R200" s="237"/>
      <c r="S200" s="255"/>
    </row>
    <row r="201" spans="4:36" ht="14">
      <c r="N201" s="267"/>
      <c r="O201" s="255"/>
      <c r="P201" s="255"/>
      <c r="R201" s="237"/>
      <c r="S201" s="255"/>
    </row>
  </sheetData>
  <autoFilter ref="A3:AV193" xr:uid="{9BEAA951-56DB-4891-8357-750528F7B571}"/>
  <conditionalFormatting sqref="E1:E1048576">
    <cfRule type="duplicateValues" dxfId="31" priority="2"/>
  </conditionalFormatting>
  <conditionalFormatting sqref="F118">
    <cfRule type="duplicateValues" dxfId="30" priority="1"/>
  </conditionalFormatting>
  <pageMargins left="0.7" right="0.7" top="0.75" bottom="0.75" header="0.3" footer="0.3"/>
  <pageSetup orientation="portrait" r:id="rId1"/>
  <headerFooter>
    <oddFooter>&amp;R_x000D_&amp;1#&amp;"Arial"&amp;10&amp;K000000 Internal 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2725-3892-42E1-8962-3B37ABD3D0FB}">
  <sheetPr>
    <tabColor rgb="FFFFC000"/>
  </sheetPr>
  <dimension ref="A2:V30"/>
  <sheetViews>
    <sheetView workbookViewId="0">
      <pane ySplit="2" topLeftCell="A11" activePane="bottomLeft" state="frozen"/>
      <selection activeCell="F3" sqref="F3"/>
      <selection pane="bottomLeft" activeCell="B30" sqref="B30"/>
    </sheetView>
  </sheetViews>
  <sheetFormatPr defaultRowHeight="14.5"/>
  <cols>
    <col min="2" max="2" width="13" customWidth="1"/>
    <col min="4" max="4" width="15" bestFit="1" customWidth="1"/>
    <col min="5" max="5" width="68.7265625" bestFit="1" customWidth="1"/>
  </cols>
  <sheetData>
    <row r="2" spans="1:22" s="227" customFormat="1">
      <c r="A2" s="228" t="s">
        <v>9</v>
      </c>
      <c r="B2" s="228" t="s">
        <v>472</v>
      </c>
      <c r="C2" s="228" t="s">
        <v>471</v>
      </c>
      <c r="D2" s="228" t="s">
        <v>520</v>
      </c>
      <c r="E2" s="228" t="s">
        <v>934</v>
      </c>
      <c r="F2" s="228" t="s">
        <v>10</v>
      </c>
      <c r="G2" s="228" t="s">
        <v>11</v>
      </c>
      <c r="H2" s="228" t="s">
        <v>474</v>
      </c>
      <c r="I2" s="228" t="s">
        <v>143</v>
      </c>
      <c r="J2" s="229">
        <v>45046</v>
      </c>
      <c r="K2" s="229">
        <v>45077</v>
      </c>
      <c r="L2" s="229">
        <v>45107</v>
      </c>
      <c r="M2" s="229">
        <v>45138</v>
      </c>
      <c r="N2" s="229">
        <v>45169</v>
      </c>
      <c r="O2" s="229">
        <v>45199</v>
      </c>
      <c r="P2" s="229">
        <v>45230</v>
      </c>
      <c r="Q2" s="229">
        <v>45260</v>
      </c>
      <c r="R2" s="229">
        <v>45291</v>
      </c>
      <c r="S2" s="229">
        <v>45322</v>
      </c>
      <c r="T2" s="229">
        <v>45351</v>
      </c>
      <c r="U2" s="229">
        <v>45382</v>
      </c>
      <c r="V2" s="230" t="s">
        <v>15</v>
      </c>
    </row>
    <row r="3" spans="1:22">
      <c r="A3" s="231" t="s">
        <v>41</v>
      </c>
      <c r="B3" s="231" t="s">
        <v>37</v>
      </c>
      <c r="C3" s="231" t="s">
        <v>40</v>
      </c>
      <c r="D3" s="231" t="s">
        <v>229</v>
      </c>
      <c r="E3" s="231" t="s">
        <v>39</v>
      </c>
      <c r="F3" s="231" t="s">
        <v>42</v>
      </c>
      <c r="G3" s="231" t="s">
        <v>63</v>
      </c>
      <c r="H3" s="231" t="s">
        <v>49</v>
      </c>
      <c r="I3" s="231" t="s">
        <v>498</v>
      </c>
      <c r="J3" s="231">
        <v>500</v>
      </c>
      <c r="K3" s="231">
        <v>500</v>
      </c>
      <c r="L3" s="231">
        <v>500</v>
      </c>
      <c r="M3" s="231">
        <v>500</v>
      </c>
      <c r="N3" s="231">
        <v>500</v>
      </c>
      <c r="O3" s="231">
        <v>500</v>
      </c>
      <c r="P3" s="231">
        <v>500</v>
      </c>
      <c r="Q3" s="231">
        <v>500</v>
      </c>
      <c r="R3" s="231">
        <v>500</v>
      </c>
      <c r="S3" s="231">
        <v>500</v>
      </c>
      <c r="T3" s="231">
        <v>500</v>
      </c>
      <c r="U3" s="231">
        <v>500</v>
      </c>
      <c r="V3" s="231">
        <f>SUM(J3:U3)</f>
        <v>6000</v>
      </c>
    </row>
    <row r="4" spans="1:22">
      <c r="A4" s="231" t="s">
        <v>41</v>
      </c>
      <c r="B4" s="231" t="s">
        <v>37</v>
      </c>
      <c r="C4" s="231" t="s">
        <v>40</v>
      </c>
      <c r="D4" s="231" t="s">
        <v>38</v>
      </c>
      <c r="E4" s="231" t="s">
        <v>54</v>
      </c>
      <c r="F4" s="231" t="s">
        <v>42</v>
      </c>
      <c r="G4" s="231" t="s">
        <v>43</v>
      </c>
      <c r="H4" s="231" t="s">
        <v>49</v>
      </c>
      <c r="I4" s="231" t="s">
        <v>499</v>
      </c>
      <c r="J4" s="231">
        <v>500</v>
      </c>
      <c r="K4" s="231">
        <v>500</v>
      </c>
      <c r="L4" s="231">
        <v>500</v>
      </c>
      <c r="M4" s="231">
        <v>500</v>
      </c>
      <c r="N4" s="231">
        <v>500</v>
      </c>
      <c r="O4" s="231">
        <v>500</v>
      </c>
      <c r="P4" s="231">
        <v>500</v>
      </c>
      <c r="Q4" s="231">
        <v>500</v>
      </c>
      <c r="R4" s="231">
        <v>500</v>
      </c>
      <c r="S4" s="231">
        <v>500</v>
      </c>
      <c r="T4" s="231">
        <v>500</v>
      </c>
      <c r="U4" s="231">
        <v>500</v>
      </c>
      <c r="V4" s="231">
        <f t="shared" ref="V4:V19" si="0">SUM(J4:U4)</f>
        <v>6000</v>
      </c>
    </row>
    <row r="5" spans="1:22">
      <c r="A5" s="231" t="s">
        <v>41</v>
      </c>
      <c r="B5" s="231" t="s">
        <v>37</v>
      </c>
      <c r="C5" s="231" t="s">
        <v>62</v>
      </c>
      <c r="D5" s="231" t="s">
        <v>71</v>
      </c>
      <c r="E5" s="231" t="s">
        <v>61</v>
      </c>
      <c r="F5" s="231" t="s">
        <v>42</v>
      </c>
      <c r="G5" s="231" t="s">
        <v>81</v>
      </c>
      <c r="H5" s="231" t="s">
        <v>49</v>
      </c>
      <c r="I5" s="231" t="s">
        <v>473</v>
      </c>
      <c r="J5" s="231">
        <v>500</v>
      </c>
      <c r="K5" s="231">
        <v>700</v>
      </c>
      <c r="L5" s="231">
        <v>500</v>
      </c>
      <c r="M5" s="231">
        <v>500</v>
      </c>
      <c r="N5" s="231">
        <v>500</v>
      </c>
      <c r="O5" s="231">
        <v>500</v>
      </c>
      <c r="P5" s="231">
        <v>500</v>
      </c>
      <c r="Q5" s="231">
        <v>700</v>
      </c>
      <c r="R5" s="231">
        <v>500</v>
      </c>
      <c r="S5" s="231">
        <v>700</v>
      </c>
      <c r="T5" s="231">
        <v>500</v>
      </c>
      <c r="U5" s="231">
        <v>500</v>
      </c>
      <c r="V5" s="231">
        <f t="shared" si="0"/>
        <v>6600</v>
      </c>
    </row>
    <row r="6" spans="1:22">
      <c r="A6" s="231" t="s">
        <v>41</v>
      </c>
      <c r="B6" s="231" t="s">
        <v>37</v>
      </c>
      <c r="C6" s="231" t="s">
        <v>40</v>
      </c>
      <c r="D6" s="231" t="s">
        <v>279</v>
      </c>
      <c r="E6" s="231" t="s">
        <v>72</v>
      </c>
      <c r="F6" s="231" t="s">
        <v>42</v>
      </c>
      <c r="G6" s="231" t="s">
        <v>43</v>
      </c>
      <c r="H6" s="231" t="s">
        <v>49</v>
      </c>
      <c r="I6" s="231" t="s">
        <v>487</v>
      </c>
      <c r="J6" s="231">
        <v>500</v>
      </c>
      <c r="K6" s="231">
        <v>800</v>
      </c>
      <c r="L6" s="231">
        <v>500</v>
      </c>
      <c r="M6" s="231">
        <v>500</v>
      </c>
      <c r="N6" s="231">
        <v>500</v>
      </c>
      <c r="O6" s="231">
        <v>500</v>
      </c>
      <c r="P6" s="231">
        <v>500</v>
      </c>
      <c r="Q6" s="231">
        <v>800</v>
      </c>
      <c r="R6" s="231">
        <v>500</v>
      </c>
      <c r="S6" s="231">
        <v>800</v>
      </c>
      <c r="T6" s="231">
        <v>500</v>
      </c>
      <c r="U6" s="231">
        <v>500</v>
      </c>
      <c r="V6" s="231">
        <f t="shared" si="0"/>
        <v>6900</v>
      </c>
    </row>
    <row r="7" spans="1:22">
      <c r="A7" s="231" t="s">
        <v>41</v>
      </c>
      <c r="B7" s="231" t="s">
        <v>37</v>
      </c>
      <c r="C7" s="231" t="s">
        <v>80</v>
      </c>
      <c r="D7" s="231" t="s">
        <v>139</v>
      </c>
      <c r="E7" s="231" t="s">
        <v>79</v>
      </c>
      <c r="F7" s="231" t="s">
        <v>42</v>
      </c>
      <c r="G7" s="231" t="s">
        <v>43</v>
      </c>
      <c r="H7" s="231" t="s">
        <v>49</v>
      </c>
      <c r="I7" s="231" t="s">
        <v>488</v>
      </c>
      <c r="J7" s="231">
        <v>700</v>
      </c>
      <c r="K7" s="231">
        <v>850</v>
      </c>
      <c r="L7" s="231">
        <v>700</v>
      </c>
      <c r="M7" s="231">
        <v>700</v>
      </c>
      <c r="N7" s="231">
        <v>700</v>
      </c>
      <c r="O7" s="231">
        <v>700</v>
      </c>
      <c r="P7" s="231">
        <v>700</v>
      </c>
      <c r="Q7" s="231">
        <v>850</v>
      </c>
      <c r="R7" s="231">
        <v>700</v>
      </c>
      <c r="S7" s="231">
        <v>850</v>
      </c>
      <c r="T7" s="231">
        <v>700</v>
      </c>
      <c r="U7" s="231">
        <v>700</v>
      </c>
      <c r="V7" s="231">
        <f t="shared" si="0"/>
        <v>8850</v>
      </c>
    </row>
    <row r="8" spans="1:22">
      <c r="A8" s="231" t="s">
        <v>41</v>
      </c>
      <c r="B8" s="231" t="s">
        <v>37</v>
      </c>
      <c r="C8" s="231" t="s">
        <v>80</v>
      </c>
      <c r="D8" s="231" t="s">
        <v>144</v>
      </c>
      <c r="E8" s="231" t="s">
        <v>90</v>
      </c>
      <c r="F8" s="231" t="s">
        <v>42</v>
      </c>
      <c r="G8" s="231" t="s">
        <v>43</v>
      </c>
      <c r="H8" s="231" t="s">
        <v>49</v>
      </c>
      <c r="I8" s="231" t="s">
        <v>489</v>
      </c>
      <c r="J8" s="231">
        <v>800</v>
      </c>
      <c r="K8" s="231">
        <v>400</v>
      </c>
      <c r="L8" s="231">
        <v>800</v>
      </c>
      <c r="M8" s="231">
        <v>800</v>
      </c>
      <c r="N8" s="231">
        <v>800</v>
      </c>
      <c r="O8" s="231">
        <v>800</v>
      </c>
      <c r="P8" s="231">
        <v>800</v>
      </c>
      <c r="Q8" s="231">
        <v>400</v>
      </c>
      <c r="R8" s="231">
        <v>800</v>
      </c>
      <c r="S8" s="231">
        <v>400</v>
      </c>
      <c r="T8" s="231">
        <v>800</v>
      </c>
      <c r="U8" s="231">
        <v>800</v>
      </c>
      <c r="V8" s="231">
        <f t="shared" si="0"/>
        <v>8400</v>
      </c>
    </row>
    <row r="9" spans="1:22">
      <c r="A9" s="231" t="s">
        <v>41</v>
      </c>
      <c r="B9" s="231" t="s">
        <v>37</v>
      </c>
      <c r="C9" s="231" t="s">
        <v>62</v>
      </c>
      <c r="D9" s="231" t="s">
        <v>477</v>
      </c>
      <c r="E9" s="231" t="s">
        <v>95</v>
      </c>
      <c r="F9" s="231" t="s">
        <v>42</v>
      </c>
      <c r="G9" s="231" t="s">
        <v>43</v>
      </c>
      <c r="H9" s="231" t="s">
        <v>49</v>
      </c>
      <c r="I9" s="231" t="s">
        <v>490</v>
      </c>
      <c r="J9" s="231">
        <v>850</v>
      </c>
      <c r="K9" s="231">
        <v>200</v>
      </c>
      <c r="L9" s="231">
        <v>850</v>
      </c>
      <c r="M9" s="231">
        <v>850</v>
      </c>
      <c r="N9" s="231">
        <v>850</v>
      </c>
      <c r="O9" s="231">
        <v>850</v>
      </c>
      <c r="P9" s="231">
        <v>850</v>
      </c>
      <c r="Q9" s="231">
        <v>200</v>
      </c>
      <c r="R9" s="231">
        <v>850</v>
      </c>
      <c r="S9" s="231">
        <v>200</v>
      </c>
      <c r="T9" s="231">
        <v>850</v>
      </c>
      <c r="U9" s="231">
        <v>850</v>
      </c>
      <c r="V9" s="231">
        <f t="shared" si="0"/>
        <v>8250</v>
      </c>
    </row>
    <row r="10" spans="1:22">
      <c r="A10" s="231" t="s">
        <v>41</v>
      </c>
      <c r="B10" s="231" t="s">
        <v>37</v>
      </c>
      <c r="C10" s="231" t="s">
        <v>62</v>
      </c>
      <c r="D10" s="231" t="s">
        <v>271</v>
      </c>
      <c r="E10" s="231" t="s">
        <v>98</v>
      </c>
      <c r="F10" s="231" t="s">
        <v>42</v>
      </c>
      <c r="G10" s="231" t="s">
        <v>81</v>
      </c>
      <c r="H10" s="231" t="s">
        <v>49</v>
      </c>
      <c r="I10" s="231" t="s">
        <v>491</v>
      </c>
      <c r="J10" s="231">
        <v>500</v>
      </c>
      <c r="K10" s="231">
        <v>100</v>
      </c>
      <c r="L10" s="231">
        <v>500</v>
      </c>
      <c r="M10" s="231">
        <v>500</v>
      </c>
      <c r="N10" s="231">
        <v>500</v>
      </c>
      <c r="O10" s="231">
        <v>500</v>
      </c>
      <c r="P10" s="231">
        <v>500</v>
      </c>
      <c r="Q10" s="231">
        <v>100</v>
      </c>
      <c r="R10" s="231">
        <v>500</v>
      </c>
      <c r="S10" s="231">
        <v>100</v>
      </c>
      <c r="T10" s="231">
        <v>500</v>
      </c>
      <c r="U10" s="231">
        <v>500</v>
      </c>
      <c r="V10" s="231">
        <f t="shared" si="0"/>
        <v>4800</v>
      </c>
    </row>
    <row r="11" spans="1:22">
      <c r="A11" s="231" t="s">
        <v>41</v>
      </c>
      <c r="B11" s="231" t="s">
        <v>37</v>
      </c>
      <c r="C11" s="231" t="s">
        <v>62</v>
      </c>
      <c r="D11" s="231" t="s">
        <v>267</v>
      </c>
      <c r="E11" s="231" t="s">
        <v>102</v>
      </c>
      <c r="F11" s="231" t="s">
        <v>42</v>
      </c>
      <c r="G11" s="231" t="s">
        <v>81</v>
      </c>
      <c r="H11" s="231" t="s">
        <v>49</v>
      </c>
      <c r="I11" s="231" t="s">
        <v>492</v>
      </c>
      <c r="J11" s="231">
        <v>500</v>
      </c>
      <c r="K11" s="231">
        <v>400</v>
      </c>
      <c r="L11" s="231">
        <v>500</v>
      </c>
      <c r="M11" s="231">
        <v>500</v>
      </c>
      <c r="N11" s="231">
        <v>500</v>
      </c>
      <c r="O11" s="231">
        <v>500</v>
      </c>
      <c r="P11" s="231">
        <v>500</v>
      </c>
      <c r="Q11" s="231">
        <v>400</v>
      </c>
      <c r="R11" s="231">
        <v>500</v>
      </c>
      <c r="S11" s="231">
        <v>400</v>
      </c>
      <c r="T11" s="231">
        <v>500</v>
      </c>
      <c r="U11" s="231">
        <v>500</v>
      </c>
      <c r="V11" s="231">
        <f t="shared" si="0"/>
        <v>5700</v>
      </c>
    </row>
    <row r="12" spans="1:22">
      <c r="A12" s="231" t="s">
        <v>41</v>
      </c>
      <c r="B12" s="231" t="s">
        <v>37</v>
      </c>
      <c r="C12" s="231" t="s">
        <v>194</v>
      </c>
      <c r="D12" s="231" t="s">
        <v>218</v>
      </c>
      <c r="E12" s="231" t="s">
        <v>107</v>
      </c>
      <c r="F12" s="231" t="s">
        <v>42</v>
      </c>
      <c r="G12" s="231" t="s">
        <v>81</v>
      </c>
      <c r="H12" s="231" t="s">
        <v>49</v>
      </c>
      <c r="I12" s="231" t="s">
        <v>490</v>
      </c>
      <c r="J12" s="231">
        <v>700</v>
      </c>
      <c r="K12" s="231">
        <v>200</v>
      </c>
      <c r="L12" s="231">
        <v>500</v>
      </c>
      <c r="M12" s="231">
        <v>800</v>
      </c>
      <c r="N12" s="231">
        <v>500</v>
      </c>
      <c r="O12" s="231">
        <v>200</v>
      </c>
      <c r="P12" s="231">
        <v>500</v>
      </c>
      <c r="Q12" s="231">
        <v>200</v>
      </c>
      <c r="R12" s="231">
        <v>200</v>
      </c>
      <c r="S12" s="231">
        <v>200</v>
      </c>
      <c r="T12" s="231">
        <v>850</v>
      </c>
      <c r="U12" s="231">
        <v>500</v>
      </c>
      <c r="V12" s="231">
        <f t="shared" si="0"/>
        <v>5350</v>
      </c>
    </row>
    <row r="13" spans="1:22">
      <c r="A13" s="231" t="s">
        <v>41</v>
      </c>
      <c r="B13" s="231" t="s">
        <v>37</v>
      </c>
      <c r="C13" s="231" t="s">
        <v>194</v>
      </c>
      <c r="D13" s="231" t="s">
        <v>477</v>
      </c>
      <c r="E13" s="231" t="s">
        <v>112</v>
      </c>
      <c r="F13" s="231" t="s">
        <v>42</v>
      </c>
      <c r="G13" s="231" t="s">
        <v>63</v>
      </c>
      <c r="H13" s="231" t="s">
        <v>49</v>
      </c>
      <c r="I13" s="231" t="s">
        <v>491</v>
      </c>
      <c r="J13" s="231">
        <v>800</v>
      </c>
      <c r="K13" s="231">
        <v>500</v>
      </c>
      <c r="L13" s="231">
        <v>500</v>
      </c>
      <c r="M13" s="231">
        <v>850</v>
      </c>
      <c r="N13" s="231">
        <v>500</v>
      </c>
      <c r="O13" s="231">
        <v>100</v>
      </c>
      <c r="P13" s="231">
        <v>500</v>
      </c>
      <c r="Q13" s="231">
        <v>500</v>
      </c>
      <c r="R13" s="231">
        <v>100</v>
      </c>
      <c r="S13" s="231">
        <v>500</v>
      </c>
      <c r="T13" s="231">
        <v>400</v>
      </c>
      <c r="U13" s="231">
        <v>700</v>
      </c>
      <c r="V13" s="231">
        <f t="shared" si="0"/>
        <v>5950</v>
      </c>
    </row>
    <row r="14" spans="1:22">
      <c r="A14" s="231" t="s">
        <v>41</v>
      </c>
      <c r="B14" s="231" t="s">
        <v>408</v>
      </c>
      <c r="C14" s="231" t="s">
        <v>115</v>
      </c>
      <c r="D14" s="231" t="s">
        <v>478</v>
      </c>
      <c r="E14" s="231" t="s">
        <v>114</v>
      </c>
      <c r="F14" s="231" t="s">
        <v>42</v>
      </c>
      <c r="G14" s="231" t="s">
        <v>63</v>
      </c>
      <c r="H14" s="231" t="s">
        <v>49</v>
      </c>
      <c r="I14" s="231" t="s">
        <v>493</v>
      </c>
      <c r="J14" s="231">
        <v>850</v>
      </c>
      <c r="K14" s="231">
        <v>500</v>
      </c>
      <c r="L14" s="231">
        <v>500</v>
      </c>
      <c r="M14" s="231">
        <v>400</v>
      </c>
      <c r="N14" s="231">
        <v>500</v>
      </c>
      <c r="O14" s="231">
        <v>400</v>
      </c>
      <c r="P14" s="231">
        <v>500</v>
      </c>
      <c r="Q14" s="231">
        <v>500</v>
      </c>
      <c r="R14" s="231">
        <v>400</v>
      </c>
      <c r="S14" s="231">
        <v>700</v>
      </c>
      <c r="T14" s="231">
        <v>200</v>
      </c>
      <c r="U14" s="231">
        <v>800</v>
      </c>
      <c r="V14" s="231">
        <f t="shared" si="0"/>
        <v>6250</v>
      </c>
    </row>
    <row r="15" spans="1:22">
      <c r="A15" s="231" t="s">
        <v>41</v>
      </c>
      <c r="B15" s="231" t="s">
        <v>408</v>
      </c>
      <c r="C15" s="231" t="s">
        <v>115</v>
      </c>
      <c r="D15" s="231" t="s">
        <v>479</v>
      </c>
      <c r="E15" s="231" t="s">
        <v>122</v>
      </c>
      <c r="F15" s="231" t="s">
        <v>42</v>
      </c>
      <c r="G15" s="231" t="s">
        <v>63</v>
      </c>
      <c r="H15" s="231" t="s">
        <v>49</v>
      </c>
      <c r="I15" s="231" t="s">
        <v>491</v>
      </c>
      <c r="J15" s="231">
        <v>400</v>
      </c>
      <c r="K15" s="231">
        <v>500</v>
      </c>
      <c r="L15" s="231">
        <v>500</v>
      </c>
      <c r="M15" s="231">
        <v>200</v>
      </c>
      <c r="N15" s="231">
        <v>500</v>
      </c>
      <c r="O15" s="231">
        <v>200</v>
      </c>
      <c r="P15" s="231">
        <v>500</v>
      </c>
      <c r="Q15" s="231">
        <v>500</v>
      </c>
      <c r="R15" s="231">
        <v>200</v>
      </c>
      <c r="S15" s="231">
        <v>800</v>
      </c>
      <c r="T15" s="231">
        <v>100</v>
      </c>
      <c r="U15" s="231">
        <v>850</v>
      </c>
      <c r="V15" s="231">
        <f t="shared" si="0"/>
        <v>5250</v>
      </c>
    </row>
    <row r="16" spans="1:22">
      <c r="A16" s="231" t="s">
        <v>41</v>
      </c>
      <c r="B16" s="231" t="s">
        <v>37</v>
      </c>
      <c r="C16" s="231" t="s">
        <v>115</v>
      </c>
      <c r="D16" s="231" t="s">
        <v>483</v>
      </c>
      <c r="E16" s="231" t="s">
        <v>129</v>
      </c>
      <c r="F16" s="231" t="s">
        <v>42</v>
      </c>
      <c r="G16" s="231" t="s">
        <v>43</v>
      </c>
      <c r="H16" s="231" t="s">
        <v>49</v>
      </c>
      <c r="I16" s="231" t="s">
        <v>494</v>
      </c>
      <c r="J16" s="231">
        <v>200</v>
      </c>
      <c r="K16" s="231">
        <v>500</v>
      </c>
      <c r="L16" s="231">
        <v>700</v>
      </c>
      <c r="M16" s="231">
        <v>100</v>
      </c>
      <c r="N16" s="231">
        <v>700</v>
      </c>
      <c r="O16" s="231">
        <v>500</v>
      </c>
      <c r="P16" s="231">
        <v>700</v>
      </c>
      <c r="Q16" s="231">
        <v>500</v>
      </c>
      <c r="R16" s="231">
        <v>500</v>
      </c>
      <c r="S16" s="231">
        <v>850</v>
      </c>
      <c r="T16" s="231">
        <v>400</v>
      </c>
      <c r="U16" s="231">
        <v>400</v>
      </c>
      <c r="V16" s="231">
        <f t="shared" si="0"/>
        <v>6050</v>
      </c>
    </row>
    <row r="17" spans="1:22">
      <c r="A17" s="231" t="s">
        <v>41</v>
      </c>
      <c r="B17" s="231" t="s">
        <v>408</v>
      </c>
      <c r="C17" s="231" t="s">
        <v>115</v>
      </c>
      <c r="D17" s="231" t="s">
        <v>484</v>
      </c>
      <c r="E17" s="231" t="s">
        <v>134</v>
      </c>
      <c r="F17" s="231" t="s">
        <v>42</v>
      </c>
      <c r="G17" s="231" t="s">
        <v>43</v>
      </c>
      <c r="H17" s="231" t="s">
        <v>49</v>
      </c>
      <c r="I17" s="231" t="s">
        <v>495</v>
      </c>
      <c r="J17" s="231">
        <v>100</v>
      </c>
      <c r="K17" s="231">
        <v>700</v>
      </c>
      <c r="L17" s="231">
        <v>800</v>
      </c>
      <c r="M17" s="231">
        <v>400</v>
      </c>
      <c r="N17" s="231">
        <v>800</v>
      </c>
      <c r="O17" s="231">
        <v>500</v>
      </c>
      <c r="P17" s="231">
        <v>800</v>
      </c>
      <c r="Q17" s="231">
        <v>700</v>
      </c>
      <c r="R17" s="231">
        <v>500</v>
      </c>
      <c r="S17" s="231">
        <v>400</v>
      </c>
      <c r="T17" s="231">
        <v>200</v>
      </c>
      <c r="U17" s="231">
        <v>200</v>
      </c>
      <c r="V17" s="231">
        <f t="shared" si="0"/>
        <v>6100</v>
      </c>
    </row>
    <row r="18" spans="1:22">
      <c r="A18" s="231" t="s">
        <v>41</v>
      </c>
      <c r="B18" s="231" t="s">
        <v>408</v>
      </c>
      <c r="C18" s="231" t="s">
        <v>115</v>
      </c>
      <c r="D18" s="231" t="s">
        <v>485</v>
      </c>
      <c r="E18" s="231" t="s">
        <v>137</v>
      </c>
      <c r="F18" s="231" t="s">
        <v>42</v>
      </c>
      <c r="G18" s="231" t="s">
        <v>43</v>
      </c>
      <c r="H18" s="231" t="s">
        <v>49</v>
      </c>
      <c r="I18" s="231" t="s">
        <v>496</v>
      </c>
      <c r="J18" s="231">
        <v>400</v>
      </c>
      <c r="K18" s="231">
        <v>800</v>
      </c>
      <c r="L18" s="231">
        <v>850</v>
      </c>
      <c r="M18" s="231">
        <v>200</v>
      </c>
      <c r="N18" s="231">
        <v>850</v>
      </c>
      <c r="O18" s="231">
        <v>500</v>
      </c>
      <c r="P18" s="231">
        <v>850</v>
      </c>
      <c r="Q18" s="231">
        <v>800</v>
      </c>
      <c r="R18" s="231">
        <v>500</v>
      </c>
      <c r="S18" s="231">
        <v>200</v>
      </c>
      <c r="T18" s="231">
        <v>500</v>
      </c>
      <c r="U18" s="231">
        <v>100</v>
      </c>
      <c r="V18" s="231">
        <f t="shared" si="0"/>
        <v>6550</v>
      </c>
    </row>
    <row r="19" spans="1:22">
      <c r="A19" s="231" t="s">
        <v>41</v>
      </c>
      <c r="B19" s="231" t="s">
        <v>37</v>
      </c>
      <c r="C19" s="231" t="s">
        <v>141</v>
      </c>
      <c r="D19" s="231" t="s">
        <v>486</v>
      </c>
      <c r="E19" s="231" t="s">
        <v>140</v>
      </c>
      <c r="F19" s="231" t="s">
        <v>42</v>
      </c>
      <c r="G19" s="231" t="s">
        <v>43</v>
      </c>
      <c r="H19" s="231" t="s">
        <v>49</v>
      </c>
      <c r="I19" s="231" t="s">
        <v>497</v>
      </c>
      <c r="J19" s="231">
        <v>200</v>
      </c>
      <c r="K19" s="231">
        <v>850</v>
      </c>
      <c r="L19" s="231">
        <v>500</v>
      </c>
      <c r="M19" s="231">
        <v>500</v>
      </c>
      <c r="N19" s="231">
        <v>500</v>
      </c>
      <c r="O19" s="231">
        <v>500</v>
      </c>
      <c r="P19" s="231">
        <v>500</v>
      </c>
      <c r="Q19" s="231">
        <v>850</v>
      </c>
      <c r="R19" s="231">
        <v>500</v>
      </c>
      <c r="S19" s="231">
        <v>100</v>
      </c>
      <c r="T19" s="231">
        <v>500</v>
      </c>
      <c r="U19" s="231">
        <v>400</v>
      </c>
      <c r="V19" s="231">
        <f t="shared" si="0"/>
        <v>5900</v>
      </c>
    </row>
    <row r="21" spans="1:22">
      <c r="A21" s="231" t="s">
        <v>500</v>
      </c>
      <c r="B21" s="231" t="s">
        <v>37</v>
      </c>
      <c r="C21" s="231" t="s">
        <v>80</v>
      </c>
      <c r="D21" s="231" t="s">
        <v>480</v>
      </c>
      <c r="E21" s="231" t="s">
        <v>90</v>
      </c>
      <c r="F21" s="231" t="s">
        <v>42</v>
      </c>
      <c r="G21" s="231" t="s">
        <v>43</v>
      </c>
      <c r="H21" s="231" t="s">
        <v>49</v>
      </c>
      <c r="I21" s="231" t="s">
        <v>489</v>
      </c>
      <c r="J21" s="231">
        <v>800</v>
      </c>
      <c r="K21" s="231">
        <v>400</v>
      </c>
      <c r="L21" s="231">
        <v>800</v>
      </c>
      <c r="M21" s="231">
        <v>800</v>
      </c>
      <c r="N21" s="231">
        <v>800</v>
      </c>
      <c r="O21" s="231">
        <v>800</v>
      </c>
      <c r="P21" s="231">
        <v>800</v>
      </c>
      <c r="Q21" s="231">
        <v>400</v>
      </c>
      <c r="R21" s="231">
        <v>800</v>
      </c>
      <c r="S21" s="231">
        <v>400</v>
      </c>
      <c r="T21" s="231">
        <v>800</v>
      </c>
      <c r="U21" s="231">
        <v>800</v>
      </c>
      <c r="V21" s="231">
        <f t="shared" ref="V21:V30" si="1">SUM(J21:U21)</f>
        <v>8400</v>
      </c>
    </row>
    <row r="22" spans="1:22">
      <c r="A22" s="231" t="s">
        <v>500</v>
      </c>
      <c r="B22" s="231" t="s">
        <v>37</v>
      </c>
      <c r="C22" s="231" t="s">
        <v>62</v>
      </c>
      <c r="D22" s="231" t="s">
        <v>481</v>
      </c>
      <c r="E22" s="231" t="s">
        <v>95</v>
      </c>
      <c r="F22" s="231" t="s">
        <v>42</v>
      </c>
      <c r="G22" s="231" t="s">
        <v>43</v>
      </c>
      <c r="H22" s="231" t="s">
        <v>49</v>
      </c>
      <c r="I22" s="231" t="s">
        <v>490</v>
      </c>
      <c r="J22" s="231">
        <v>850</v>
      </c>
      <c r="K22" s="231">
        <v>200</v>
      </c>
      <c r="L22" s="231">
        <v>850</v>
      </c>
      <c r="M22" s="231">
        <v>850</v>
      </c>
      <c r="N22" s="231">
        <v>850</v>
      </c>
      <c r="O22" s="231">
        <v>850</v>
      </c>
      <c r="P22" s="231">
        <v>850</v>
      </c>
      <c r="Q22" s="231">
        <v>200</v>
      </c>
      <c r="R22" s="231">
        <v>850</v>
      </c>
      <c r="S22" s="231">
        <v>200</v>
      </c>
      <c r="T22" s="231">
        <v>850</v>
      </c>
      <c r="U22" s="231">
        <v>850</v>
      </c>
      <c r="V22" s="231">
        <f t="shared" si="1"/>
        <v>8250</v>
      </c>
    </row>
    <row r="23" spans="1:22">
      <c r="A23" s="231" t="s">
        <v>500</v>
      </c>
      <c r="B23" s="231" t="s">
        <v>37</v>
      </c>
      <c r="C23" s="231" t="s">
        <v>62</v>
      </c>
      <c r="D23" s="231" t="s">
        <v>482</v>
      </c>
      <c r="E23" s="231" t="s">
        <v>98</v>
      </c>
      <c r="F23" s="231" t="s">
        <v>42</v>
      </c>
      <c r="G23" s="231" t="s">
        <v>81</v>
      </c>
      <c r="H23" s="231" t="s">
        <v>49</v>
      </c>
      <c r="I23" s="231" t="s">
        <v>491</v>
      </c>
      <c r="J23" s="231">
        <v>500</v>
      </c>
      <c r="K23" s="231">
        <v>100</v>
      </c>
      <c r="L23" s="231">
        <v>500</v>
      </c>
      <c r="M23" s="231">
        <v>500</v>
      </c>
      <c r="N23" s="231">
        <v>500</v>
      </c>
      <c r="O23" s="231">
        <v>500</v>
      </c>
      <c r="P23" s="231">
        <v>500</v>
      </c>
      <c r="Q23" s="231">
        <v>100</v>
      </c>
      <c r="R23" s="231">
        <v>500</v>
      </c>
      <c r="S23" s="231">
        <v>100</v>
      </c>
      <c r="T23" s="231">
        <v>500</v>
      </c>
      <c r="U23" s="231">
        <v>500</v>
      </c>
      <c r="V23" s="231">
        <f t="shared" si="1"/>
        <v>4800</v>
      </c>
    </row>
    <row r="24" spans="1:22">
      <c r="A24" s="231" t="s">
        <v>500</v>
      </c>
      <c r="B24" s="231" t="s">
        <v>408</v>
      </c>
      <c r="C24" s="231" t="s">
        <v>62</v>
      </c>
      <c r="D24" s="231" t="s">
        <v>475</v>
      </c>
      <c r="E24" s="231" t="s">
        <v>102</v>
      </c>
      <c r="F24" s="231" t="s">
        <v>42</v>
      </c>
      <c r="G24" s="231" t="s">
        <v>81</v>
      </c>
      <c r="H24" s="231" t="s">
        <v>49</v>
      </c>
      <c r="I24" s="231" t="s">
        <v>492</v>
      </c>
      <c r="J24" s="231">
        <v>500</v>
      </c>
      <c r="K24" s="231">
        <v>400</v>
      </c>
      <c r="L24" s="231">
        <v>500</v>
      </c>
      <c r="M24" s="231">
        <v>500</v>
      </c>
      <c r="N24" s="231">
        <v>500</v>
      </c>
      <c r="O24" s="231">
        <v>500</v>
      </c>
      <c r="P24" s="231">
        <v>500</v>
      </c>
      <c r="Q24" s="231">
        <v>400</v>
      </c>
      <c r="R24" s="231">
        <v>500</v>
      </c>
      <c r="S24" s="231">
        <v>400</v>
      </c>
      <c r="T24" s="231">
        <v>500</v>
      </c>
      <c r="U24" s="231">
        <v>500</v>
      </c>
      <c r="V24" s="231">
        <f t="shared" si="1"/>
        <v>5700</v>
      </c>
    </row>
    <row r="25" spans="1:22">
      <c r="A25" s="231" t="s">
        <v>500</v>
      </c>
      <c r="B25" s="231" t="s">
        <v>408</v>
      </c>
      <c r="C25" s="231" t="s">
        <v>194</v>
      </c>
      <c r="D25" s="231" t="s">
        <v>476</v>
      </c>
      <c r="E25" s="231" t="s">
        <v>107</v>
      </c>
      <c r="F25" s="231" t="s">
        <v>42</v>
      </c>
      <c r="G25" s="231" t="s">
        <v>81</v>
      </c>
      <c r="H25" s="231" t="s">
        <v>49</v>
      </c>
      <c r="I25" s="231" t="s">
        <v>490</v>
      </c>
      <c r="J25" s="231">
        <v>700</v>
      </c>
      <c r="K25" s="231">
        <v>200</v>
      </c>
      <c r="L25" s="231">
        <v>500</v>
      </c>
      <c r="M25" s="231">
        <v>800</v>
      </c>
      <c r="N25" s="231">
        <v>500</v>
      </c>
      <c r="O25" s="231">
        <v>200</v>
      </c>
      <c r="P25" s="231">
        <v>500</v>
      </c>
      <c r="Q25" s="231">
        <v>200</v>
      </c>
      <c r="R25" s="231">
        <v>200</v>
      </c>
      <c r="S25" s="231">
        <v>200</v>
      </c>
      <c r="T25" s="231">
        <v>850</v>
      </c>
      <c r="U25" s="231">
        <v>500</v>
      </c>
      <c r="V25" s="231">
        <f t="shared" si="1"/>
        <v>5350</v>
      </c>
    </row>
    <row r="26" spans="1:22">
      <c r="A26" s="231" t="s">
        <v>500</v>
      </c>
      <c r="B26" s="231" t="s">
        <v>37</v>
      </c>
      <c r="C26" s="231" t="s">
        <v>194</v>
      </c>
      <c r="D26" s="231" t="s">
        <v>477</v>
      </c>
      <c r="E26" s="231" t="s">
        <v>112</v>
      </c>
      <c r="F26" s="231" t="s">
        <v>42</v>
      </c>
      <c r="G26" s="231" t="s">
        <v>63</v>
      </c>
      <c r="H26" s="231" t="s">
        <v>49</v>
      </c>
      <c r="I26" s="231" t="s">
        <v>491</v>
      </c>
      <c r="J26" s="231">
        <v>800</v>
      </c>
      <c r="K26" s="231">
        <v>500</v>
      </c>
      <c r="L26" s="231">
        <v>500</v>
      </c>
      <c r="M26" s="231">
        <v>850</v>
      </c>
      <c r="N26" s="231">
        <v>500</v>
      </c>
      <c r="O26" s="231">
        <v>100</v>
      </c>
      <c r="P26" s="231">
        <v>500</v>
      </c>
      <c r="Q26" s="231">
        <v>500</v>
      </c>
      <c r="R26" s="231">
        <v>100</v>
      </c>
      <c r="S26" s="231">
        <v>500</v>
      </c>
      <c r="T26" s="231">
        <v>400</v>
      </c>
      <c r="U26" s="231">
        <v>700</v>
      </c>
      <c r="V26" s="231">
        <f t="shared" si="1"/>
        <v>5950</v>
      </c>
    </row>
    <row r="27" spans="1:22">
      <c r="A27" s="231" t="s">
        <v>500</v>
      </c>
      <c r="B27" s="231" t="s">
        <v>408</v>
      </c>
      <c r="C27" s="231" t="s">
        <v>115</v>
      </c>
      <c r="D27" s="231" t="s">
        <v>478</v>
      </c>
      <c r="E27" s="231" t="s">
        <v>114</v>
      </c>
      <c r="F27" s="231" t="s">
        <v>42</v>
      </c>
      <c r="G27" s="231" t="s">
        <v>63</v>
      </c>
      <c r="H27" s="231" t="s">
        <v>49</v>
      </c>
      <c r="I27" s="231" t="s">
        <v>493</v>
      </c>
      <c r="J27" s="231">
        <v>850</v>
      </c>
      <c r="K27" s="231">
        <v>500</v>
      </c>
      <c r="L27" s="231">
        <v>500</v>
      </c>
      <c r="M27" s="231">
        <v>400</v>
      </c>
      <c r="N27" s="231">
        <v>500</v>
      </c>
      <c r="O27" s="231">
        <v>400</v>
      </c>
      <c r="P27" s="231">
        <v>500</v>
      </c>
      <c r="Q27" s="231">
        <v>500</v>
      </c>
      <c r="R27" s="231">
        <v>400</v>
      </c>
      <c r="S27" s="231">
        <v>700</v>
      </c>
      <c r="T27" s="231">
        <v>200</v>
      </c>
      <c r="U27" s="231">
        <v>800</v>
      </c>
      <c r="V27" s="231">
        <f t="shared" si="1"/>
        <v>6250</v>
      </c>
    </row>
    <row r="28" spans="1:22">
      <c r="A28" s="231" t="s">
        <v>500</v>
      </c>
      <c r="B28" s="231" t="s">
        <v>408</v>
      </c>
      <c r="C28" s="231" t="s">
        <v>115</v>
      </c>
      <c r="D28" s="231" t="s">
        <v>479</v>
      </c>
      <c r="E28" s="231" t="s">
        <v>122</v>
      </c>
      <c r="F28" s="231" t="s">
        <v>42</v>
      </c>
      <c r="G28" s="231" t="s">
        <v>63</v>
      </c>
      <c r="H28" s="231" t="s">
        <v>49</v>
      </c>
      <c r="I28" s="231" t="s">
        <v>491</v>
      </c>
      <c r="J28" s="231">
        <v>400</v>
      </c>
      <c r="K28" s="231">
        <v>500</v>
      </c>
      <c r="L28" s="231">
        <v>500</v>
      </c>
      <c r="M28" s="231">
        <v>200</v>
      </c>
      <c r="N28" s="231">
        <v>500</v>
      </c>
      <c r="O28" s="231">
        <v>200</v>
      </c>
      <c r="P28" s="231">
        <v>500</v>
      </c>
      <c r="Q28" s="231">
        <v>500</v>
      </c>
      <c r="R28" s="231">
        <v>200</v>
      </c>
      <c r="S28" s="231">
        <v>800</v>
      </c>
      <c r="T28" s="231">
        <v>100</v>
      </c>
      <c r="U28" s="231">
        <v>850</v>
      </c>
      <c r="V28" s="231">
        <f t="shared" si="1"/>
        <v>5250</v>
      </c>
    </row>
    <row r="29" spans="1:22">
      <c r="A29" s="231" t="s">
        <v>500</v>
      </c>
      <c r="B29" s="231" t="s">
        <v>37</v>
      </c>
      <c r="C29" s="231" t="s">
        <v>115</v>
      </c>
      <c r="D29" s="231" t="s">
        <v>483</v>
      </c>
      <c r="E29" s="231" t="s">
        <v>129</v>
      </c>
      <c r="F29" s="231" t="s">
        <v>42</v>
      </c>
      <c r="G29" s="231" t="s">
        <v>43</v>
      </c>
      <c r="H29" s="231" t="s">
        <v>49</v>
      </c>
      <c r="I29" s="231" t="s">
        <v>494</v>
      </c>
      <c r="J29" s="231">
        <v>200</v>
      </c>
      <c r="K29" s="231">
        <v>500</v>
      </c>
      <c r="L29" s="231">
        <v>700</v>
      </c>
      <c r="M29" s="231">
        <v>100</v>
      </c>
      <c r="N29" s="231">
        <v>700</v>
      </c>
      <c r="O29" s="231">
        <v>500</v>
      </c>
      <c r="P29" s="231">
        <v>700</v>
      </c>
      <c r="Q29" s="231">
        <v>500</v>
      </c>
      <c r="R29" s="231">
        <v>500</v>
      </c>
      <c r="S29" s="231">
        <v>850</v>
      </c>
      <c r="T29" s="231">
        <v>400</v>
      </c>
      <c r="U29" s="231">
        <v>400</v>
      </c>
      <c r="V29" s="231">
        <f t="shared" si="1"/>
        <v>6050</v>
      </c>
    </row>
    <row r="30" spans="1:22">
      <c r="A30" s="231" t="s">
        <v>500</v>
      </c>
      <c r="B30" s="231" t="s">
        <v>37</v>
      </c>
      <c r="C30" s="231" t="s">
        <v>115</v>
      </c>
      <c r="D30" s="231" t="s">
        <v>484</v>
      </c>
      <c r="E30" s="231" t="s">
        <v>134</v>
      </c>
      <c r="F30" s="231" t="s">
        <v>42</v>
      </c>
      <c r="G30" s="231" t="s">
        <v>43</v>
      </c>
      <c r="H30" s="231" t="s">
        <v>49</v>
      </c>
      <c r="I30" s="231" t="s">
        <v>495</v>
      </c>
      <c r="J30" s="231">
        <v>100</v>
      </c>
      <c r="K30" s="231">
        <v>700</v>
      </c>
      <c r="L30" s="231">
        <v>800</v>
      </c>
      <c r="M30" s="231">
        <v>400</v>
      </c>
      <c r="N30" s="231">
        <v>800</v>
      </c>
      <c r="O30" s="231">
        <v>500</v>
      </c>
      <c r="P30" s="231">
        <v>800</v>
      </c>
      <c r="Q30" s="231">
        <v>700</v>
      </c>
      <c r="R30" s="231">
        <v>500</v>
      </c>
      <c r="S30" s="231">
        <v>400</v>
      </c>
      <c r="T30" s="231">
        <v>200</v>
      </c>
      <c r="U30" s="231">
        <v>200</v>
      </c>
      <c r="V30" s="231">
        <f t="shared" si="1"/>
        <v>6100</v>
      </c>
    </row>
  </sheetData>
  <autoFilter ref="A2:V19" xr:uid="{4BEE2725-3892-42E1-8962-3B37ABD3D0F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3E53-8A8C-4EE9-B9CA-29A1D714D64D}">
  <sheetPr>
    <tabColor rgb="FFFFC000"/>
  </sheetPr>
  <dimension ref="A1:AP201"/>
  <sheetViews>
    <sheetView zoomScale="80" zoomScaleNormal="80" workbookViewId="0">
      <pane xSplit="4" ySplit="3" topLeftCell="P6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796875" defaultRowHeight="11.5" outlineLevelCol="1"/>
  <cols>
    <col min="1" max="1" width="5.6328125" style="53" customWidth="1"/>
    <col min="2" max="2" width="14.6328125" style="52" customWidth="1"/>
    <col min="3" max="3" width="14.54296875" style="52" bestFit="1" customWidth="1"/>
    <col min="4" max="4" width="40.36328125" style="52" customWidth="1"/>
    <col min="5" max="5" width="12.26953125" style="52" bestFit="1" customWidth="1"/>
    <col min="6" max="6" width="11.08984375" style="235" customWidth="1"/>
    <col min="7" max="7" width="14.36328125" style="235" customWidth="1"/>
    <col min="8" max="8" width="16.1796875" style="52" customWidth="1"/>
    <col min="9" max="9" width="42.453125" style="52" customWidth="1"/>
    <col min="10" max="10" width="14.36328125" style="52" bestFit="1" customWidth="1"/>
    <col min="11" max="11" width="16.1796875" style="52" bestFit="1" customWidth="1"/>
    <col min="12" max="12" width="9.08984375" style="52" bestFit="1" customWidth="1"/>
    <col min="13" max="13" width="27.1796875" style="52" bestFit="1" customWidth="1"/>
    <col min="14" max="14" width="13.54296875" style="52" bestFit="1" customWidth="1"/>
    <col min="15" max="15" width="41.08984375" style="52" bestFit="1" customWidth="1"/>
    <col min="16" max="16" width="11.7265625" style="52" bestFit="1" customWidth="1"/>
    <col min="17" max="17" width="8.36328125" style="52" customWidth="1"/>
    <col min="18" max="18" width="14.36328125" style="237" bestFit="1" customWidth="1"/>
    <col min="19" max="19" width="12.08984375" style="238" bestFit="1" customWidth="1"/>
    <col min="20" max="20" width="12" style="255" customWidth="1"/>
    <col min="21" max="21" width="10.6328125" style="52" customWidth="1"/>
    <col min="22" max="22" width="14.7265625" style="52" bestFit="1" customWidth="1"/>
    <col min="23" max="23" width="11.6328125" style="237" bestFit="1" customWidth="1"/>
    <col min="24" max="24" width="11.81640625" style="255" bestFit="1" customWidth="1"/>
    <col min="25" max="25" width="11.6328125" style="237" bestFit="1" customWidth="1"/>
    <col min="26" max="26" width="11.6328125" style="255" bestFit="1" customWidth="1"/>
    <col min="27" max="27" width="13.6328125" style="255" bestFit="1" customWidth="1"/>
    <col min="28" max="28" width="12.26953125" style="255" customWidth="1"/>
    <col min="29" max="29" width="12" style="255" customWidth="1"/>
    <col min="30" max="30" width="12.453125" style="255" customWidth="1"/>
    <col min="31" max="31" width="12.26953125" style="255" customWidth="1"/>
    <col min="32" max="32" width="12.08984375" style="255" customWidth="1"/>
    <col min="33" max="33" width="12.1796875" style="255" customWidth="1"/>
    <col min="34" max="34" width="12.453125" style="255" customWidth="1"/>
    <col min="35" max="35" width="14.08984375" style="241" bestFit="1" customWidth="1"/>
    <col min="36" max="36" width="12" style="237" customWidth="1"/>
    <col min="37" max="37" width="0.453125" style="237" hidden="1" customWidth="1"/>
    <col min="38" max="38" width="16.26953125" style="237" hidden="1" customWidth="1" outlineLevel="1"/>
    <col min="39" max="40" width="14.08984375" style="237" hidden="1" customWidth="1" outlineLevel="1"/>
    <col min="41" max="41" width="0.453125" style="237" customWidth="1" collapsed="1"/>
    <col min="42" max="42" width="49.26953125" style="52" bestFit="1" customWidth="1"/>
    <col min="43" max="16384" width="9.1796875" style="52"/>
  </cols>
  <sheetData>
    <row r="1" spans="1:42">
      <c r="A1" s="52" t="s">
        <v>518</v>
      </c>
      <c r="C1" s="234">
        <v>45169</v>
      </c>
      <c r="F1" s="52"/>
      <c r="Q1" s="236"/>
      <c r="T1" s="237"/>
      <c r="U1" s="239"/>
      <c r="V1" s="239"/>
      <c r="W1" s="240">
        <v>1</v>
      </c>
      <c r="X1" s="240">
        <f>W1+1</f>
        <v>2</v>
      </c>
      <c r="Y1" s="240">
        <f t="shared" ref="Y1:AH1" si="0">X1+1</f>
        <v>3</v>
      </c>
      <c r="Z1" s="240">
        <f t="shared" si="0"/>
        <v>4</v>
      </c>
      <c r="AA1" s="240">
        <f t="shared" si="0"/>
        <v>5</v>
      </c>
      <c r="AB1" s="240">
        <f t="shared" si="0"/>
        <v>6</v>
      </c>
      <c r="AC1" s="240">
        <f t="shared" si="0"/>
        <v>7</v>
      </c>
      <c r="AD1" s="240">
        <f t="shared" si="0"/>
        <v>8</v>
      </c>
      <c r="AE1" s="240">
        <f t="shared" si="0"/>
        <v>9</v>
      </c>
      <c r="AF1" s="240">
        <f t="shared" si="0"/>
        <v>10</v>
      </c>
      <c r="AG1" s="240">
        <f t="shared" si="0"/>
        <v>11</v>
      </c>
      <c r="AH1" s="240">
        <f t="shared" si="0"/>
        <v>12</v>
      </c>
      <c r="AL1" s="240">
        <f>MATCH(C1,W3:AH3,0)</f>
        <v>5</v>
      </c>
    </row>
    <row r="2" spans="1:42">
      <c r="F2" s="52"/>
      <c r="I2" s="236"/>
      <c r="J2" s="236"/>
      <c r="Q2" s="239"/>
      <c r="R2" s="34">
        <f>SUBTOTAL(9,R4:R1048576)</f>
        <v>2147849432.5457325</v>
      </c>
      <c r="S2" s="242">
        <f>SUBTOTAL(9,S4:S4)</f>
        <v>0</v>
      </c>
      <c r="T2" s="34"/>
      <c r="W2" s="34">
        <f t="shared" ref="W2:AI2" si="1">SUBTOTAL(9,W4:W191)</f>
        <v>135467072.38</v>
      </c>
      <c r="X2" s="34">
        <f t="shared" si="1"/>
        <v>140754770.65000001</v>
      </c>
      <c r="Y2" s="34">
        <f t="shared" si="1"/>
        <v>140647873.16</v>
      </c>
      <c r="Z2" s="34">
        <f t="shared" si="1"/>
        <v>168948556.12</v>
      </c>
      <c r="AA2" s="34">
        <f t="shared" si="1"/>
        <v>152950703.87</v>
      </c>
      <c r="AB2" s="243">
        <f t="shared" si="1"/>
        <v>0</v>
      </c>
      <c r="AC2" s="243">
        <f t="shared" si="1"/>
        <v>0</v>
      </c>
      <c r="AD2" s="243">
        <f t="shared" si="1"/>
        <v>0</v>
      </c>
      <c r="AE2" s="243">
        <f t="shared" si="1"/>
        <v>0</v>
      </c>
      <c r="AF2" s="243">
        <f t="shared" si="1"/>
        <v>0</v>
      </c>
      <c r="AG2" s="243">
        <f t="shared" si="1"/>
        <v>0</v>
      </c>
      <c r="AH2" s="243">
        <f t="shared" si="1"/>
        <v>0</v>
      </c>
      <c r="AI2" s="244">
        <f t="shared" si="1"/>
        <v>738768976.17999995</v>
      </c>
      <c r="AJ2" s="34">
        <f>SUBTOTAL(9,AJ4:AJ1048576)</f>
        <v>670311480.1857326</v>
      </c>
      <c r="AK2" s="34"/>
      <c r="AL2" s="34">
        <f>SUBTOTAL(9,AL4:AL191)</f>
        <v>152950703.87</v>
      </c>
      <c r="AM2" s="34">
        <f>SUBTOTAL(9,AM4:AM191)</f>
        <v>426220550.08879077</v>
      </c>
      <c r="AN2" s="34">
        <f>SUBTOTAL(9,AN4:AN191)</f>
        <v>579171253.95879066</v>
      </c>
      <c r="AO2" s="34"/>
    </row>
    <row r="3" spans="1:42" s="250" customFormat="1">
      <c r="A3" s="245" t="s">
        <v>519</v>
      </c>
      <c r="B3" s="245" t="s">
        <v>524</v>
      </c>
      <c r="C3" s="245" t="s">
        <v>520</v>
      </c>
      <c r="D3" s="245" t="s">
        <v>521</v>
      </c>
      <c r="E3" s="245" t="s">
        <v>522</v>
      </c>
      <c r="F3" s="245" t="s">
        <v>525</v>
      </c>
      <c r="G3" s="245" t="s">
        <v>526</v>
      </c>
      <c r="H3" s="245" t="s">
        <v>527</v>
      </c>
      <c r="I3" s="245" t="s">
        <v>528</v>
      </c>
      <c r="J3" s="245" t="s">
        <v>23</v>
      </c>
      <c r="K3" s="245" t="s">
        <v>24</v>
      </c>
      <c r="L3" s="245" t="s">
        <v>25</v>
      </c>
      <c r="M3" s="245" t="s">
        <v>26</v>
      </c>
      <c r="N3" s="245" t="s">
        <v>538</v>
      </c>
      <c r="O3" s="245" t="s">
        <v>539</v>
      </c>
      <c r="P3" s="245" t="s">
        <v>540</v>
      </c>
      <c r="Q3" s="245" t="s">
        <v>529</v>
      </c>
      <c r="R3" s="246" t="s">
        <v>530</v>
      </c>
      <c r="S3" s="247" t="s">
        <v>531</v>
      </c>
      <c r="T3" s="245" t="s">
        <v>32</v>
      </c>
      <c r="U3" s="245" t="s">
        <v>532</v>
      </c>
      <c r="V3" s="245" t="s">
        <v>533</v>
      </c>
      <c r="W3" s="248">
        <v>45046</v>
      </c>
      <c r="X3" s="248">
        <v>45077</v>
      </c>
      <c r="Y3" s="248">
        <v>45107</v>
      </c>
      <c r="Z3" s="248">
        <v>45138</v>
      </c>
      <c r="AA3" s="248">
        <v>45169</v>
      </c>
      <c r="AB3" s="248">
        <v>45199</v>
      </c>
      <c r="AC3" s="248">
        <v>45230</v>
      </c>
      <c r="AD3" s="248">
        <v>45260</v>
      </c>
      <c r="AE3" s="248">
        <v>45291</v>
      </c>
      <c r="AF3" s="248">
        <v>45322</v>
      </c>
      <c r="AG3" s="248">
        <v>45351</v>
      </c>
      <c r="AH3" s="248">
        <v>45382</v>
      </c>
      <c r="AI3" s="249" t="s">
        <v>534</v>
      </c>
      <c r="AJ3" s="246" t="s">
        <v>535</v>
      </c>
      <c r="AK3" s="246"/>
      <c r="AL3" s="246" t="s">
        <v>536</v>
      </c>
      <c r="AM3" s="246" t="s">
        <v>537</v>
      </c>
      <c r="AN3" s="246" t="s">
        <v>15</v>
      </c>
      <c r="AO3" s="246"/>
      <c r="AP3" s="245" t="s">
        <v>0</v>
      </c>
    </row>
    <row r="4" spans="1:42">
      <c r="A4" s="251">
        <v>1</v>
      </c>
      <c r="B4" s="252" t="s">
        <v>542</v>
      </c>
      <c r="C4" s="52" t="s">
        <v>229</v>
      </c>
      <c r="D4" s="52" t="s">
        <v>230</v>
      </c>
      <c r="E4" s="52" t="s">
        <v>115</v>
      </c>
      <c r="F4" s="52" t="s">
        <v>543</v>
      </c>
      <c r="G4" s="52" t="s">
        <v>544</v>
      </c>
      <c r="H4" s="52" t="s">
        <v>545</v>
      </c>
      <c r="I4" s="52" t="s">
        <v>546</v>
      </c>
      <c r="J4" s="52">
        <v>3801607000</v>
      </c>
      <c r="K4" s="52" t="s">
        <v>117</v>
      </c>
      <c r="L4" s="52">
        <v>621900000</v>
      </c>
      <c r="M4" s="52" t="s">
        <v>231</v>
      </c>
      <c r="N4" s="52">
        <v>601050</v>
      </c>
      <c r="O4" s="52" t="s">
        <v>232</v>
      </c>
      <c r="P4" s="52" t="s">
        <v>67</v>
      </c>
      <c r="Q4" s="52" t="s">
        <v>547</v>
      </c>
      <c r="R4" s="34">
        <v>2800000</v>
      </c>
      <c r="S4" s="52"/>
      <c r="T4" s="52" t="s">
        <v>50</v>
      </c>
      <c r="U4" s="52" t="s">
        <v>548</v>
      </c>
      <c r="V4" s="52" t="s">
        <v>549</v>
      </c>
      <c r="W4" s="34">
        <v>0</v>
      </c>
      <c r="X4" s="34">
        <v>0</v>
      </c>
      <c r="Y4" s="34">
        <v>300000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f>SUM(W4:AH4)</f>
        <v>300000</v>
      </c>
      <c r="AJ4" s="34">
        <f t="shared" ref="AJ4:AJ67" si="2">R4-AI4</f>
        <v>2500000</v>
      </c>
      <c r="AK4" s="34"/>
      <c r="AL4" s="34">
        <v>0</v>
      </c>
      <c r="AM4" s="34">
        <v>300000</v>
      </c>
      <c r="AN4" s="34">
        <f t="shared" ref="AN4:AN67" si="3">SUM(AL4:AM4)</f>
        <v>300000</v>
      </c>
      <c r="AO4" s="34"/>
      <c r="AP4" s="52" t="s">
        <v>550</v>
      </c>
    </row>
    <row r="5" spans="1:42">
      <c r="A5" s="251">
        <f>A4+1</f>
        <v>2</v>
      </c>
      <c r="B5" s="52" t="s">
        <v>551</v>
      </c>
      <c r="C5" s="52" t="s">
        <v>229</v>
      </c>
      <c r="D5" s="52" t="s">
        <v>230</v>
      </c>
      <c r="E5" s="52" t="s">
        <v>115</v>
      </c>
      <c r="F5" s="52" t="s">
        <v>552</v>
      </c>
      <c r="G5" s="52" t="s">
        <v>544</v>
      </c>
      <c r="H5" s="52" t="s">
        <v>553</v>
      </c>
      <c r="I5" s="52" t="s">
        <v>554</v>
      </c>
      <c r="J5" s="52">
        <v>3801607000</v>
      </c>
      <c r="K5" s="52" t="s">
        <v>117</v>
      </c>
      <c r="L5" s="52">
        <v>621900000</v>
      </c>
      <c r="M5" s="52" t="s">
        <v>231</v>
      </c>
      <c r="N5" s="52">
        <v>601050</v>
      </c>
      <c r="O5" s="52" t="s">
        <v>232</v>
      </c>
      <c r="P5" s="52" t="s">
        <v>67</v>
      </c>
      <c r="Q5" s="52" t="s">
        <v>547</v>
      </c>
      <c r="R5" s="34">
        <v>3000000</v>
      </c>
      <c r="S5" s="52"/>
      <c r="T5" s="52" t="s">
        <v>50</v>
      </c>
      <c r="U5" s="52" t="s">
        <v>548</v>
      </c>
      <c r="V5" s="52" t="s">
        <v>549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f t="shared" ref="AI5:AI68" si="4">SUM(W5:AH5)</f>
        <v>0</v>
      </c>
      <c r="AJ5" s="34">
        <f t="shared" si="2"/>
        <v>3000000</v>
      </c>
      <c r="AK5" s="34"/>
      <c r="AL5" s="34">
        <v>0</v>
      </c>
      <c r="AM5" s="34">
        <v>0</v>
      </c>
      <c r="AN5" s="34">
        <f t="shared" si="3"/>
        <v>0</v>
      </c>
      <c r="AO5" s="34"/>
      <c r="AP5" s="52" t="s">
        <v>550</v>
      </c>
    </row>
    <row r="6" spans="1:42">
      <c r="A6" s="251">
        <f t="shared" ref="A6:A69" si="5">A5+1</f>
        <v>3</v>
      </c>
      <c r="B6" s="52" t="s">
        <v>555</v>
      </c>
      <c r="C6" s="52" t="s">
        <v>38</v>
      </c>
      <c r="D6" s="52" t="s">
        <v>39</v>
      </c>
      <c r="E6" s="52" t="s">
        <v>40</v>
      </c>
      <c r="F6" s="52" t="s">
        <v>552</v>
      </c>
      <c r="G6" s="52" t="s">
        <v>556</v>
      </c>
      <c r="H6" s="52" t="s">
        <v>557</v>
      </c>
      <c r="I6" s="52" t="s">
        <v>558</v>
      </c>
      <c r="J6" s="52">
        <v>3801100600</v>
      </c>
      <c r="K6" s="52" t="s">
        <v>46</v>
      </c>
      <c r="L6" s="52">
        <v>621300000</v>
      </c>
      <c r="M6" s="52" t="s">
        <v>47</v>
      </c>
      <c r="N6" s="52">
        <v>601020</v>
      </c>
      <c r="O6" s="52" t="s">
        <v>48</v>
      </c>
      <c r="P6" s="52" t="s">
        <v>49</v>
      </c>
      <c r="Q6" s="52" t="s">
        <v>547</v>
      </c>
      <c r="R6" s="34">
        <v>2000000</v>
      </c>
      <c r="S6" s="34">
        <v>2000000</v>
      </c>
      <c r="T6" s="52" t="s">
        <v>50</v>
      </c>
      <c r="U6" s="52" t="s">
        <v>548</v>
      </c>
      <c r="V6" s="52" t="s">
        <v>559</v>
      </c>
      <c r="W6" s="34">
        <v>485035</v>
      </c>
      <c r="X6" s="34">
        <v>1514965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f t="shared" si="4"/>
        <v>2000000</v>
      </c>
      <c r="AJ6" s="34">
        <f t="shared" si="2"/>
        <v>0</v>
      </c>
      <c r="AK6" s="34"/>
      <c r="AL6" s="34">
        <v>0</v>
      </c>
      <c r="AM6" s="34">
        <v>239057.63</v>
      </c>
      <c r="AN6" s="34">
        <f t="shared" si="3"/>
        <v>239057.63</v>
      </c>
      <c r="AO6" s="34"/>
    </row>
    <row r="7" spans="1:42">
      <c r="A7" s="251">
        <f t="shared" si="5"/>
        <v>4</v>
      </c>
      <c r="B7" s="52" t="s">
        <v>560</v>
      </c>
      <c r="C7" s="52" t="s">
        <v>71</v>
      </c>
      <c r="D7" s="52" t="s">
        <v>72</v>
      </c>
      <c r="E7" s="52" t="s">
        <v>40</v>
      </c>
      <c r="F7" s="52" t="s">
        <v>552</v>
      </c>
      <c r="G7" s="52" t="s">
        <v>561</v>
      </c>
      <c r="H7" s="52" t="s">
        <v>562</v>
      </c>
      <c r="I7" s="52" t="s">
        <v>563</v>
      </c>
      <c r="J7" s="52">
        <v>3801100600</v>
      </c>
      <c r="K7" s="52" t="s">
        <v>46</v>
      </c>
      <c r="L7" s="52">
        <v>625900000</v>
      </c>
      <c r="M7" s="52" t="s">
        <v>74</v>
      </c>
      <c r="N7" s="52">
        <v>603040</v>
      </c>
      <c r="O7" s="52" t="s">
        <v>75</v>
      </c>
      <c r="P7" s="52" t="s">
        <v>67</v>
      </c>
      <c r="Q7" s="52" t="s">
        <v>547</v>
      </c>
      <c r="R7" s="34">
        <f>15000000*0</f>
        <v>0</v>
      </c>
      <c r="S7" s="34"/>
      <c r="T7" s="52" t="s">
        <v>561</v>
      </c>
      <c r="U7" s="52" t="s">
        <v>561</v>
      </c>
      <c r="V7" s="52" t="s">
        <v>559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f t="shared" si="4"/>
        <v>0</v>
      </c>
      <c r="AJ7" s="34">
        <f t="shared" si="2"/>
        <v>0</v>
      </c>
      <c r="AK7" s="34"/>
      <c r="AL7" s="34">
        <v>0</v>
      </c>
      <c r="AM7" s="34">
        <v>0</v>
      </c>
      <c r="AN7" s="34">
        <f t="shared" si="3"/>
        <v>0</v>
      </c>
      <c r="AO7" s="34"/>
      <c r="AP7" s="52" t="s">
        <v>564</v>
      </c>
    </row>
    <row r="8" spans="1:42">
      <c r="A8" s="251">
        <f t="shared" si="5"/>
        <v>5</v>
      </c>
      <c r="B8" s="52" t="s">
        <v>565</v>
      </c>
      <c r="C8" s="52" t="s">
        <v>279</v>
      </c>
      <c r="D8" s="52" t="s">
        <v>280</v>
      </c>
      <c r="E8" s="52" t="s">
        <v>40</v>
      </c>
      <c r="F8" s="52" t="s">
        <v>552</v>
      </c>
      <c r="G8" s="52" t="s">
        <v>566</v>
      </c>
      <c r="H8" s="52" t="s">
        <v>567</v>
      </c>
      <c r="I8" s="52" t="s">
        <v>568</v>
      </c>
      <c r="J8" s="52">
        <v>3801100600</v>
      </c>
      <c r="K8" s="52" t="s">
        <v>46</v>
      </c>
      <c r="L8" s="52">
        <v>621130000</v>
      </c>
      <c r="M8" s="52" t="s">
        <v>282</v>
      </c>
      <c r="N8" s="52">
        <v>601010</v>
      </c>
      <c r="O8" s="52" t="s">
        <v>59</v>
      </c>
      <c r="P8" s="52" t="s">
        <v>49</v>
      </c>
      <c r="Q8" s="52" t="s">
        <v>547</v>
      </c>
      <c r="R8" s="34">
        <v>36000000</v>
      </c>
      <c r="S8" s="34"/>
      <c r="T8" s="52" t="s">
        <v>50</v>
      </c>
      <c r="U8" s="52" t="s">
        <v>548</v>
      </c>
      <c r="V8" s="52" t="s">
        <v>559</v>
      </c>
      <c r="W8" s="34">
        <v>20000000</v>
      </c>
      <c r="X8" s="34">
        <v>16000000</v>
      </c>
      <c r="Y8" s="34">
        <v>0</v>
      </c>
      <c r="Z8" s="34">
        <v>-1.3969838619232178E-9</v>
      </c>
      <c r="AA8" s="34">
        <v>1.7462298274040222E-10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f t="shared" si="4"/>
        <v>36000000</v>
      </c>
      <c r="AJ8" s="34">
        <f t="shared" si="2"/>
        <v>0</v>
      </c>
      <c r="AK8" s="34"/>
      <c r="AL8" s="34">
        <v>1.7462298274040222E-10</v>
      </c>
      <c r="AM8" s="34">
        <v>363222.02999999939</v>
      </c>
      <c r="AN8" s="34">
        <f t="shared" si="3"/>
        <v>363222.02999999956</v>
      </c>
      <c r="AO8" s="34"/>
    </row>
    <row r="9" spans="1:42">
      <c r="A9" s="251">
        <f t="shared" si="5"/>
        <v>6</v>
      </c>
      <c r="B9" s="52" t="s">
        <v>569</v>
      </c>
      <c r="C9" s="52" t="s">
        <v>139</v>
      </c>
      <c r="D9" s="52" t="s">
        <v>140</v>
      </c>
      <c r="E9" s="52" t="s">
        <v>141</v>
      </c>
      <c r="F9" s="52" t="s">
        <v>543</v>
      </c>
      <c r="G9" s="52" t="s">
        <v>570</v>
      </c>
      <c r="H9" s="52" t="s">
        <v>571</v>
      </c>
      <c r="I9" s="52" t="s">
        <v>572</v>
      </c>
      <c r="J9" s="52">
        <v>3801609000</v>
      </c>
      <c r="K9" s="52" t="s">
        <v>84</v>
      </c>
      <c r="L9" s="52">
        <v>623900170</v>
      </c>
      <c r="M9" s="52" t="s">
        <v>92</v>
      </c>
      <c r="N9" s="52">
        <v>603050</v>
      </c>
      <c r="O9" s="52" t="s">
        <v>93</v>
      </c>
      <c r="P9" s="52" t="s">
        <v>87</v>
      </c>
      <c r="Q9" s="52" t="s">
        <v>547</v>
      </c>
      <c r="R9" s="34">
        <v>567600</v>
      </c>
      <c r="S9" s="253">
        <v>567600</v>
      </c>
      <c r="T9" s="236" t="s">
        <v>63</v>
      </c>
      <c r="U9" s="236" t="s">
        <v>451</v>
      </c>
      <c r="V9" s="52" t="s">
        <v>549</v>
      </c>
      <c r="W9" s="34">
        <v>47300</v>
      </c>
      <c r="X9" s="34">
        <v>47300</v>
      </c>
      <c r="Y9" s="34">
        <v>47300</v>
      </c>
      <c r="Z9" s="34">
        <v>47300</v>
      </c>
      <c r="AA9" s="34">
        <v>47300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f t="shared" si="4"/>
        <v>236500</v>
      </c>
      <c r="AJ9" s="34">
        <f t="shared" si="2"/>
        <v>331100</v>
      </c>
      <c r="AK9" s="34"/>
      <c r="AL9" s="34">
        <v>47300</v>
      </c>
      <c r="AM9" s="34">
        <v>141900</v>
      </c>
      <c r="AN9" s="34">
        <f t="shared" si="3"/>
        <v>189200</v>
      </c>
      <c r="AO9" s="34"/>
    </row>
    <row r="10" spans="1:42">
      <c r="A10" s="251">
        <f t="shared" si="5"/>
        <v>7</v>
      </c>
      <c r="B10" s="52" t="s">
        <v>573</v>
      </c>
      <c r="C10" s="52" t="s">
        <v>144</v>
      </c>
      <c r="D10" s="52" t="s">
        <v>145</v>
      </c>
      <c r="E10" s="52" t="s">
        <v>141</v>
      </c>
      <c r="F10" s="52" t="s">
        <v>552</v>
      </c>
      <c r="G10" s="52" t="s">
        <v>574</v>
      </c>
      <c r="H10" s="52" t="s">
        <v>575</v>
      </c>
      <c r="I10" s="52" t="s">
        <v>576</v>
      </c>
      <c r="J10" s="52">
        <v>3801609000</v>
      </c>
      <c r="K10" s="52" t="s">
        <v>84</v>
      </c>
      <c r="L10" s="52">
        <v>623900170</v>
      </c>
      <c r="M10" s="52" t="s">
        <v>92</v>
      </c>
      <c r="N10" s="52">
        <v>603050</v>
      </c>
      <c r="O10" s="52" t="s">
        <v>93</v>
      </c>
      <c r="P10" s="52" t="s">
        <v>87</v>
      </c>
      <c r="Q10" s="52" t="s">
        <v>577</v>
      </c>
      <c r="R10" s="34">
        <f>227000/1.57</f>
        <v>144585.98726114648</v>
      </c>
      <c r="S10" s="253"/>
      <c r="T10" s="236" t="s">
        <v>63</v>
      </c>
      <c r="U10" s="52" t="s">
        <v>548</v>
      </c>
      <c r="V10" s="52" t="s">
        <v>559</v>
      </c>
      <c r="W10" s="34">
        <v>0</v>
      </c>
      <c r="X10" s="34">
        <v>144585.99</v>
      </c>
      <c r="Y10" s="34">
        <v>1.2732925824820995E-11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f t="shared" si="4"/>
        <v>144585.99</v>
      </c>
      <c r="AJ10" s="34">
        <f t="shared" si="2"/>
        <v>-2.7388535090722144E-3</v>
      </c>
      <c r="AK10" s="34"/>
      <c r="AL10" s="34">
        <v>0</v>
      </c>
      <c r="AM10" s="34">
        <v>14764.687261145984</v>
      </c>
      <c r="AN10" s="34">
        <f t="shared" si="3"/>
        <v>14764.687261145984</v>
      </c>
      <c r="AO10" s="34"/>
    </row>
    <row r="11" spans="1:42">
      <c r="A11" s="251">
        <f t="shared" si="5"/>
        <v>8</v>
      </c>
      <c r="B11" s="52" t="s">
        <v>578</v>
      </c>
      <c r="C11" s="52" t="s">
        <v>139</v>
      </c>
      <c r="D11" s="52" t="s">
        <v>140</v>
      </c>
      <c r="E11" s="52" t="s">
        <v>141</v>
      </c>
      <c r="F11" s="52" t="s">
        <v>552</v>
      </c>
      <c r="G11" s="52" t="s">
        <v>570</v>
      </c>
      <c r="H11" s="52" t="s">
        <v>579</v>
      </c>
      <c r="I11" s="52" t="s">
        <v>580</v>
      </c>
      <c r="J11" s="52">
        <v>3801609000</v>
      </c>
      <c r="K11" s="52" t="s">
        <v>84</v>
      </c>
      <c r="L11" s="52">
        <v>623900170</v>
      </c>
      <c r="M11" s="52" t="s">
        <v>92</v>
      </c>
      <c r="N11" s="52">
        <v>603050</v>
      </c>
      <c r="O11" s="52" t="s">
        <v>93</v>
      </c>
      <c r="P11" s="52" t="s">
        <v>87</v>
      </c>
      <c r="Q11" s="52" t="s">
        <v>547</v>
      </c>
      <c r="R11" s="34">
        <v>72000</v>
      </c>
      <c r="S11" s="253"/>
      <c r="T11" s="236" t="s">
        <v>63</v>
      </c>
      <c r="U11" s="236" t="s">
        <v>451</v>
      </c>
      <c r="V11" s="52" t="s">
        <v>549</v>
      </c>
      <c r="W11" s="34">
        <v>2000</v>
      </c>
      <c r="X11" s="34">
        <v>5000</v>
      </c>
      <c r="Y11" s="34">
        <v>4000</v>
      </c>
      <c r="Z11" s="34">
        <v>5000</v>
      </c>
      <c r="AA11" s="34">
        <v>4000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f t="shared" si="4"/>
        <v>20000</v>
      </c>
      <c r="AJ11" s="34">
        <f t="shared" si="2"/>
        <v>52000</v>
      </c>
      <c r="AK11" s="34"/>
      <c r="AL11" s="34">
        <v>4000</v>
      </c>
      <c r="AM11" s="34">
        <v>14612.85</v>
      </c>
      <c r="AN11" s="34">
        <f t="shared" si="3"/>
        <v>18612.849999999999</v>
      </c>
      <c r="AO11" s="34"/>
    </row>
    <row r="12" spans="1:42">
      <c r="A12" s="251">
        <f t="shared" si="5"/>
        <v>9</v>
      </c>
      <c r="B12" s="52" t="s">
        <v>582</v>
      </c>
      <c r="C12" s="52" t="s">
        <v>271</v>
      </c>
      <c r="D12" s="52" t="s">
        <v>272</v>
      </c>
      <c r="E12" s="52" t="s">
        <v>141</v>
      </c>
      <c r="F12" s="52" t="s">
        <v>552</v>
      </c>
      <c r="G12" s="52" t="s">
        <v>583</v>
      </c>
      <c r="H12" s="52" t="s">
        <v>584</v>
      </c>
      <c r="I12" s="52" t="s">
        <v>272</v>
      </c>
      <c r="J12" s="52">
        <v>3801609000</v>
      </c>
      <c r="K12" s="52" t="s">
        <v>84</v>
      </c>
      <c r="L12" s="52">
        <v>623900170</v>
      </c>
      <c r="M12" s="52" t="s">
        <v>92</v>
      </c>
      <c r="N12" s="52">
        <v>603050</v>
      </c>
      <c r="O12" s="52" t="s">
        <v>93</v>
      </c>
      <c r="P12" s="52" t="s">
        <v>67</v>
      </c>
      <c r="Q12" s="52" t="s">
        <v>547</v>
      </c>
      <c r="R12" s="34">
        <v>2100000</v>
      </c>
      <c r="S12" s="253">
        <v>2100000</v>
      </c>
      <c r="T12" s="236" t="s">
        <v>63</v>
      </c>
      <c r="U12" s="52" t="s">
        <v>451</v>
      </c>
      <c r="V12" s="52" t="s">
        <v>549</v>
      </c>
      <c r="W12" s="34">
        <v>0</v>
      </c>
      <c r="X12" s="34">
        <v>0</v>
      </c>
      <c r="Y12" s="34">
        <v>128000</v>
      </c>
      <c r="Z12" s="34">
        <v>100000</v>
      </c>
      <c r="AA12" s="34">
        <v>92000.000000000029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f t="shared" si="4"/>
        <v>320000</v>
      </c>
      <c r="AJ12" s="34">
        <f t="shared" si="2"/>
        <v>1780000</v>
      </c>
      <c r="AK12" s="34"/>
      <c r="AL12" s="34">
        <v>92000.000000000029</v>
      </c>
      <c r="AM12" s="34">
        <v>319135.58999999997</v>
      </c>
      <c r="AN12" s="34">
        <f t="shared" si="3"/>
        <v>411135.58999999997</v>
      </c>
      <c r="AO12" s="34"/>
    </row>
    <row r="13" spans="1:42">
      <c r="A13" s="251">
        <f t="shared" si="5"/>
        <v>10</v>
      </c>
      <c r="B13" s="52" t="s">
        <v>585</v>
      </c>
      <c r="C13" s="52" t="s">
        <v>267</v>
      </c>
      <c r="D13" s="52" t="s">
        <v>268</v>
      </c>
      <c r="E13" s="52" t="s">
        <v>141</v>
      </c>
      <c r="F13" s="52" t="s">
        <v>552</v>
      </c>
      <c r="G13" s="52" t="s">
        <v>583</v>
      </c>
      <c r="H13" s="52" t="s">
        <v>584</v>
      </c>
      <c r="I13" s="52" t="s">
        <v>586</v>
      </c>
      <c r="J13" s="52">
        <v>3801609000</v>
      </c>
      <c r="K13" s="52" t="s">
        <v>84</v>
      </c>
      <c r="L13" s="52">
        <v>623900170</v>
      </c>
      <c r="M13" s="52" t="s">
        <v>92</v>
      </c>
      <c r="N13" s="52">
        <v>603050</v>
      </c>
      <c r="O13" s="52" t="s">
        <v>93</v>
      </c>
      <c r="P13" s="52" t="s">
        <v>67</v>
      </c>
      <c r="Q13" s="52" t="s">
        <v>547</v>
      </c>
      <c r="R13" s="34">
        <f>11150000-2100000</f>
        <v>9050000</v>
      </c>
      <c r="S13" s="253">
        <f>8046500-S12</f>
        <v>5946500</v>
      </c>
      <c r="T13" s="236" t="s">
        <v>63</v>
      </c>
      <c r="U13" s="236" t="s">
        <v>451</v>
      </c>
      <c r="V13" s="52" t="s">
        <v>549</v>
      </c>
      <c r="W13" s="34">
        <v>0</v>
      </c>
      <c r="X13" s="34">
        <v>263000</v>
      </c>
      <c r="Y13" s="34">
        <v>299999.5</v>
      </c>
      <c r="Z13" s="34">
        <v>326000</v>
      </c>
      <c r="AA13" s="34">
        <v>420000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f t="shared" si="4"/>
        <v>1308999.5</v>
      </c>
      <c r="AJ13" s="34">
        <f t="shared" si="2"/>
        <v>7741000.5</v>
      </c>
      <c r="AK13" s="34"/>
      <c r="AL13" s="34">
        <v>420000</v>
      </c>
      <c r="AM13" s="34">
        <v>1104807</v>
      </c>
      <c r="AN13" s="34">
        <f t="shared" si="3"/>
        <v>1524807</v>
      </c>
      <c r="AO13" s="34"/>
    </row>
    <row r="14" spans="1:42">
      <c r="A14" s="251">
        <f t="shared" si="5"/>
        <v>11</v>
      </c>
      <c r="B14" s="52" t="s">
        <v>587</v>
      </c>
      <c r="C14" s="52" t="s">
        <v>218</v>
      </c>
      <c r="D14" s="52" t="s">
        <v>219</v>
      </c>
      <c r="E14" s="52" t="s">
        <v>62</v>
      </c>
      <c r="F14" s="52" t="s">
        <v>552</v>
      </c>
      <c r="G14" s="52" t="s">
        <v>570</v>
      </c>
      <c r="H14" s="52" t="s">
        <v>588</v>
      </c>
      <c r="I14" s="52" t="s">
        <v>589</v>
      </c>
      <c r="J14" s="52">
        <v>3801100600</v>
      </c>
      <c r="K14" s="52" t="s">
        <v>46</v>
      </c>
      <c r="L14" s="52">
        <v>621150000</v>
      </c>
      <c r="M14" s="52" t="s">
        <v>58</v>
      </c>
      <c r="N14" s="52">
        <v>601010</v>
      </c>
      <c r="O14" s="52" t="s">
        <v>59</v>
      </c>
      <c r="P14" s="52" t="s">
        <v>67</v>
      </c>
      <c r="Q14" s="52" t="s">
        <v>547</v>
      </c>
      <c r="R14" s="34">
        <v>900000</v>
      </c>
      <c r="S14" s="253">
        <v>720000</v>
      </c>
      <c r="T14" s="236" t="s">
        <v>63</v>
      </c>
      <c r="U14" s="236" t="s">
        <v>451</v>
      </c>
      <c r="V14" s="236" t="s">
        <v>549</v>
      </c>
      <c r="W14" s="34">
        <v>75000</v>
      </c>
      <c r="X14" s="34">
        <v>75000</v>
      </c>
      <c r="Y14" s="34">
        <v>75000</v>
      </c>
      <c r="Z14" s="34">
        <v>75000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f t="shared" si="4"/>
        <v>300000</v>
      </c>
      <c r="AJ14" s="34">
        <f t="shared" si="2"/>
        <v>600000</v>
      </c>
      <c r="AK14" s="34"/>
      <c r="AL14" s="34">
        <v>0</v>
      </c>
      <c r="AM14" s="34">
        <v>240000</v>
      </c>
      <c r="AN14" s="34">
        <f t="shared" si="3"/>
        <v>240000</v>
      </c>
      <c r="AO14" s="34"/>
      <c r="AP14" s="52" t="s">
        <v>590</v>
      </c>
    </row>
    <row r="15" spans="1:42">
      <c r="A15" s="251">
        <f t="shared" si="5"/>
        <v>12</v>
      </c>
      <c r="B15" s="52" t="s">
        <v>591</v>
      </c>
      <c r="C15" s="52" t="s">
        <v>101</v>
      </c>
      <c r="D15" s="52" t="s">
        <v>102</v>
      </c>
      <c r="E15" s="52" t="s">
        <v>62</v>
      </c>
      <c r="F15" s="52" t="s">
        <v>552</v>
      </c>
      <c r="G15" s="52" t="s">
        <v>570</v>
      </c>
      <c r="H15" s="52" t="s">
        <v>592</v>
      </c>
      <c r="I15" s="52" t="s">
        <v>593</v>
      </c>
      <c r="J15" s="52">
        <v>3801100600</v>
      </c>
      <c r="K15" s="52" t="s">
        <v>46</v>
      </c>
      <c r="L15" s="52">
        <v>621150000</v>
      </c>
      <c r="M15" s="52" t="s">
        <v>58</v>
      </c>
      <c r="N15" s="52">
        <v>601010</v>
      </c>
      <c r="O15" s="52" t="s">
        <v>59</v>
      </c>
      <c r="P15" s="52" t="s">
        <v>67</v>
      </c>
      <c r="Q15" s="52" t="s">
        <v>547</v>
      </c>
      <c r="R15" s="34">
        <v>1680000</v>
      </c>
      <c r="S15" s="253">
        <f>600000</f>
        <v>600000</v>
      </c>
      <c r="T15" s="236" t="s">
        <v>63</v>
      </c>
      <c r="U15" s="236" t="s">
        <v>451</v>
      </c>
      <c r="V15" s="236" t="s">
        <v>549</v>
      </c>
      <c r="W15" s="34">
        <v>140000</v>
      </c>
      <c r="X15" s="34">
        <v>50000</v>
      </c>
      <c r="Y15" s="34">
        <v>50000</v>
      </c>
      <c r="Z15" s="34">
        <v>50000</v>
      </c>
      <c r="AA15" s="34">
        <v>-40000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f t="shared" si="4"/>
        <v>250000</v>
      </c>
      <c r="AJ15" s="34">
        <f t="shared" si="2"/>
        <v>1430000</v>
      </c>
      <c r="AK15" s="34"/>
      <c r="AL15" s="34">
        <v>-40000</v>
      </c>
      <c r="AM15" s="34">
        <v>50000</v>
      </c>
      <c r="AN15" s="34">
        <f t="shared" si="3"/>
        <v>10000</v>
      </c>
      <c r="AO15" s="34"/>
      <c r="AP15" s="52" t="s">
        <v>594</v>
      </c>
    </row>
    <row r="16" spans="1:42">
      <c r="A16" s="251">
        <f t="shared" si="5"/>
        <v>13</v>
      </c>
      <c r="B16" s="52" t="s">
        <v>596</v>
      </c>
      <c r="C16" s="52" t="s">
        <v>60</v>
      </c>
      <c r="D16" s="52" t="s">
        <v>61</v>
      </c>
      <c r="E16" s="52" t="s">
        <v>62</v>
      </c>
      <c r="F16" s="52" t="s">
        <v>552</v>
      </c>
      <c r="G16" s="52" t="s">
        <v>597</v>
      </c>
      <c r="H16" s="52" t="s">
        <v>598</v>
      </c>
      <c r="I16" s="52" t="s">
        <v>599</v>
      </c>
      <c r="J16" s="52">
        <v>3801100600</v>
      </c>
      <c r="K16" s="52" t="s">
        <v>46</v>
      </c>
      <c r="L16" s="52">
        <v>621150000</v>
      </c>
      <c r="M16" s="52" t="s">
        <v>58</v>
      </c>
      <c r="N16" s="52">
        <v>601010</v>
      </c>
      <c r="O16" s="52" t="s">
        <v>59</v>
      </c>
      <c r="P16" s="52" t="s">
        <v>67</v>
      </c>
      <c r="Q16" s="52" t="s">
        <v>547</v>
      </c>
      <c r="R16" s="34">
        <v>1100000</v>
      </c>
      <c r="S16" s="253">
        <v>1050000</v>
      </c>
      <c r="T16" s="236" t="s">
        <v>50</v>
      </c>
      <c r="U16" s="236" t="s">
        <v>600</v>
      </c>
      <c r="V16" s="236" t="s">
        <v>549</v>
      </c>
      <c r="W16" s="34">
        <v>91666.67</v>
      </c>
      <c r="X16" s="34">
        <v>-91666.67</v>
      </c>
      <c r="Y16" s="34">
        <v>0</v>
      </c>
      <c r="Z16" s="34">
        <v>512500</v>
      </c>
      <c r="AA16" s="34">
        <v>10000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f t="shared" si="4"/>
        <v>522500</v>
      </c>
      <c r="AJ16" s="34">
        <f t="shared" si="2"/>
        <v>577500</v>
      </c>
      <c r="AK16" s="34"/>
      <c r="AL16" s="34">
        <v>10000</v>
      </c>
      <c r="AM16" s="34">
        <v>502500</v>
      </c>
      <c r="AN16" s="34">
        <f t="shared" si="3"/>
        <v>512500</v>
      </c>
      <c r="AO16" s="34"/>
      <c r="AP16" s="52" t="s">
        <v>601</v>
      </c>
    </row>
    <row r="17" spans="1:42">
      <c r="A17" s="251">
        <f t="shared" si="5"/>
        <v>14</v>
      </c>
      <c r="B17" s="52" t="s">
        <v>602</v>
      </c>
      <c r="C17" s="52" t="s">
        <v>94</v>
      </c>
      <c r="D17" s="52" t="s">
        <v>95</v>
      </c>
      <c r="E17" s="52" t="s">
        <v>62</v>
      </c>
      <c r="F17" s="52" t="s">
        <v>552</v>
      </c>
      <c r="G17" s="52" t="s">
        <v>603</v>
      </c>
      <c r="H17" s="52" t="s">
        <v>604</v>
      </c>
      <c r="I17" s="52" t="s">
        <v>605</v>
      </c>
      <c r="J17" s="52">
        <v>3801100600</v>
      </c>
      <c r="K17" s="52" t="s">
        <v>46</v>
      </c>
      <c r="L17" s="52">
        <v>621150000</v>
      </c>
      <c r="M17" s="52" t="s">
        <v>58</v>
      </c>
      <c r="N17" s="52">
        <v>601010</v>
      </c>
      <c r="O17" s="52" t="s">
        <v>59</v>
      </c>
      <c r="P17" s="52" t="s">
        <v>67</v>
      </c>
      <c r="Q17" s="52" t="s">
        <v>547</v>
      </c>
      <c r="R17" s="34">
        <v>1300000</v>
      </c>
      <c r="S17" s="253">
        <v>1091740</v>
      </c>
      <c r="T17" s="52" t="s">
        <v>63</v>
      </c>
      <c r="U17" s="236" t="s">
        <v>451</v>
      </c>
      <c r="V17" s="236" t="s">
        <v>549</v>
      </c>
      <c r="W17" s="34">
        <v>108333.33</v>
      </c>
      <c r="X17" s="34">
        <v>108332.99999999999</v>
      </c>
      <c r="Y17" s="34">
        <v>273421.91000000003</v>
      </c>
      <c r="Z17" s="34">
        <v>177800</v>
      </c>
      <c r="AA17" s="34">
        <v>200000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f t="shared" si="4"/>
        <v>867888.24</v>
      </c>
      <c r="AJ17" s="34">
        <f t="shared" si="2"/>
        <v>432111.76</v>
      </c>
      <c r="AK17" s="34"/>
      <c r="AL17" s="34">
        <v>200000</v>
      </c>
      <c r="AM17" s="34">
        <v>867888.24476190435</v>
      </c>
      <c r="AN17" s="34">
        <f t="shared" si="3"/>
        <v>1067888.2447619042</v>
      </c>
      <c r="AO17" s="34"/>
    </row>
    <row r="18" spans="1:42">
      <c r="A18" s="251">
        <f t="shared" si="5"/>
        <v>15</v>
      </c>
      <c r="B18" s="52" t="s">
        <v>608</v>
      </c>
      <c r="C18" s="52" t="s">
        <v>53</v>
      </c>
      <c r="D18" s="52" t="s">
        <v>54</v>
      </c>
      <c r="E18" s="52" t="s">
        <v>40</v>
      </c>
      <c r="F18" s="52" t="s">
        <v>552</v>
      </c>
      <c r="G18" s="52" t="s">
        <v>609</v>
      </c>
      <c r="H18" s="52" t="s">
        <v>610</v>
      </c>
      <c r="I18" s="52" t="s">
        <v>611</v>
      </c>
      <c r="J18" s="52">
        <v>3801100600</v>
      </c>
      <c r="K18" s="52" t="s">
        <v>46</v>
      </c>
      <c r="L18" s="52">
        <v>621150000</v>
      </c>
      <c r="M18" s="52" t="s">
        <v>58</v>
      </c>
      <c r="N18" s="52">
        <v>601010</v>
      </c>
      <c r="O18" s="52" t="s">
        <v>59</v>
      </c>
      <c r="P18" s="52" t="s">
        <v>49</v>
      </c>
      <c r="Q18" s="52" t="s">
        <v>547</v>
      </c>
      <c r="R18" s="34">
        <v>5000000</v>
      </c>
      <c r="S18" s="34">
        <v>5000000</v>
      </c>
      <c r="T18" s="52" t="s">
        <v>50</v>
      </c>
      <c r="U18" s="52" t="s">
        <v>548</v>
      </c>
      <c r="V18" s="52" t="s">
        <v>559</v>
      </c>
      <c r="W18" s="34">
        <v>5000000</v>
      </c>
      <c r="X18" s="34">
        <v>0</v>
      </c>
      <c r="Y18" s="34">
        <v>0</v>
      </c>
      <c r="Z18" s="34">
        <v>-1.4551915228366852E-10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f t="shared" si="4"/>
        <v>5000000</v>
      </c>
      <c r="AJ18" s="34">
        <f t="shared" si="2"/>
        <v>0</v>
      </c>
      <c r="AK18" s="34"/>
      <c r="AL18" s="34">
        <v>0</v>
      </c>
      <c r="AM18" s="34">
        <v>83633.90000000014</v>
      </c>
      <c r="AN18" s="34">
        <f t="shared" si="3"/>
        <v>83633.90000000014</v>
      </c>
      <c r="AO18" s="34"/>
    </row>
    <row r="19" spans="1:42">
      <c r="A19" s="251">
        <f t="shared" si="5"/>
        <v>16</v>
      </c>
      <c r="B19" s="52" t="s">
        <v>612</v>
      </c>
      <c r="C19" s="52" t="s">
        <v>165</v>
      </c>
      <c r="D19" s="52" t="s">
        <v>166</v>
      </c>
      <c r="E19" s="52" t="s">
        <v>40</v>
      </c>
      <c r="F19" s="52" t="s">
        <v>552</v>
      </c>
      <c r="G19" s="52" t="s">
        <v>613</v>
      </c>
      <c r="H19" s="52" t="s">
        <v>614</v>
      </c>
      <c r="I19" s="52" t="s">
        <v>615</v>
      </c>
      <c r="J19" s="52">
        <v>3801100600</v>
      </c>
      <c r="K19" s="52" t="s">
        <v>46</v>
      </c>
      <c r="L19" s="52">
        <v>621500000</v>
      </c>
      <c r="M19" s="52" t="s">
        <v>109</v>
      </c>
      <c r="N19" s="52">
        <v>601030</v>
      </c>
      <c r="O19" s="52" t="s">
        <v>110</v>
      </c>
      <c r="P19" s="52" t="s">
        <v>67</v>
      </c>
      <c r="Q19" s="52" t="s">
        <v>547</v>
      </c>
      <c r="R19" s="34">
        <v>850000</v>
      </c>
      <c r="S19" s="34"/>
      <c r="T19" s="236" t="s">
        <v>63</v>
      </c>
      <c r="U19" s="239" t="s">
        <v>451</v>
      </c>
      <c r="V19" s="52" t="s">
        <v>559</v>
      </c>
      <c r="W19" s="34">
        <v>283333.33</v>
      </c>
      <c r="X19" s="34">
        <v>399999.99999999994</v>
      </c>
      <c r="Y19" s="34">
        <v>166666.5</v>
      </c>
      <c r="Z19" s="34">
        <v>824000</v>
      </c>
      <c r="AA19" s="34">
        <v>-849999.83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f t="shared" si="4"/>
        <v>824000.00000000012</v>
      </c>
      <c r="AJ19" s="34">
        <f t="shared" si="2"/>
        <v>25999.999999999884</v>
      </c>
      <c r="AK19" s="34"/>
      <c r="AL19" s="34">
        <v>-849999.83</v>
      </c>
      <c r="AM19" s="34">
        <v>0</v>
      </c>
      <c r="AN19" s="34">
        <f t="shared" si="3"/>
        <v>-849999.83</v>
      </c>
      <c r="AO19" s="34"/>
    </row>
    <row r="20" spans="1:42">
      <c r="A20" s="251">
        <f t="shared" si="5"/>
        <v>17</v>
      </c>
      <c r="B20" s="52" t="s">
        <v>616</v>
      </c>
      <c r="C20" s="52" t="s">
        <v>106</v>
      </c>
      <c r="D20" s="52" t="s">
        <v>107</v>
      </c>
      <c r="E20" s="52" t="s">
        <v>62</v>
      </c>
      <c r="F20" s="52" t="s">
        <v>552</v>
      </c>
      <c r="G20" s="52" t="s">
        <v>570</v>
      </c>
      <c r="H20" s="52" t="s">
        <v>617</v>
      </c>
      <c r="I20" s="52" t="s">
        <v>618</v>
      </c>
      <c r="J20" s="52">
        <v>3801100600</v>
      </c>
      <c r="K20" s="52" t="s">
        <v>46</v>
      </c>
      <c r="L20" s="52">
        <v>621500000</v>
      </c>
      <c r="M20" s="52" t="s">
        <v>109</v>
      </c>
      <c r="N20" s="52">
        <v>601030</v>
      </c>
      <c r="O20" s="52" t="s">
        <v>110</v>
      </c>
      <c r="P20" s="52" t="s">
        <v>67</v>
      </c>
      <c r="Q20" s="52" t="s">
        <v>547</v>
      </c>
      <c r="R20" s="34">
        <v>7600000</v>
      </c>
      <c r="S20" s="253">
        <v>1100000</v>
      </c>
      <c r="T20" s="236" t="s">
        <v>63</v>
      </c>
      <c r="U20" s="236" t="s">
        <v>451</v>
      </c>
      <c r="V20" s="236" t="s">
        <v>549</v>
      </c>
      <c r="W20" s="34">
        <v>633333.32999999996</v>
      </c>
      <c r="X20" s="34">
        <v>633333.00000000012</v>
      </c>
      <c r="Y20" s="34">
        <v>633333</v>
      </c>
      <c r="Z20" s="34">
        <v>633333</v>
      </c>
      <c r="AA20" s="34">
        <v>633333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f t="shared" si="4"/>
        <v>3166665.33</v>
      </c>
      <c r="AJ20" s="34">
        <f t="shared" si="2"/>
        <v>4433334.67</v>
      </c>
      <c r="AK20" s="34"/>
      <c r="AL20" s="34">
        <v>633333</v>
      </c>
      <c r="AM20" s="34">
        <v>2066665.333333333</v>
      </c>
      <c r="AN20" s="34">
        <f t="shared" si="3"/>
        <v>2699998.333333333</v>
      </c>
      <c r="AO20" s="34"/>
      <c r="AP20" s="52" t="s">
        <v>619</v>
      </c>
    </row>
    <row r="21" spans="1:42">
      <c r="A21" s="251">
        <f t="shared" si="5"/>
        <v>18</v>
      </c>
      <c r="B21" s="52" t="s">
        <v>620</v>
      </c>
      <c r="C21" s="52" t="s">
        <v>111</v>
      </c>
      <c r="D21" s="52" t="s">
        <v>112</v>
      </c>
      <c r="E21" s="52" t="s">
        <v>62</v>
      </c>
      <c r="F21" s="52" t="s">
        <v>552</v>
      </c>
      <c r="G21" s="52" t="s">
        <v>570</v>
      </c>
      <c r="H21" s="52" t="s">
        <v>575</v>
      </c>
      <c r="I21" s="52" t="s">
        <v>621</v>
      </c>
      <c r="J21" s="52">
        <v>3801100600</v>
      </c>
      <c r="K21" s="52" t="s">
        <v>46</v>
      </c>
      <c r="L21" s="52">
        <v>621150000</v>
      </c>
      <c r="M21" s="52" t="s">
        <v>58</v>
      </c>
      <c r="N21" s="52">
        <v>601010</v>
      </c>
      <c r="O21" s="52" t="s">
        <v>59</v>
      </c>
      <c r="P21" s="52" t="s">
        <v>67</v>
      </c>
      <c r="Q21" s="52" t="s">
        <v>547</v>
      </c>
      <c r="R21" s="34">
        <v>10300000</v>
      </c>
      <c r="S21" s="253"/>
      <c r="T21" s="236" t="s">
        <v>63</v>
      </c>
      <c r="U21" s="236" t="s">
        <v>451</v>
      </c>
      <c r="V21" s="236" t="s">
        <v>549</v>
      </c>
      <c r="W21" s="34">
        <v>858333.33</v>
      </c>
      <c r="X21" s="34">
        <v>858333.00000000012</v>
      </c>
      <c r="Y21" s="34">
        <v>858333</v>
      </c>
      <c r="Z21" s="34">
        <v>858333</v>
      </c>
      <c r="AA21" s="34">
        <v>858333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f t="shared" si="4"/>
        <v>4291665.33</v>
      </c>
      <c r="AJ21" s="34">
        <f t="shared" si="2"/>
        <v>6008334.6699999999</v>
      </c>
      <c r="AK21" s="34"/>
      <c r="AL21" s="34">
        <v>858333</v>
      </c>
      <c r="AM21" s="34">
        <v>4291665.333333334</v>
      </c>
      <c r="AN21" s="34">
        <f t="shared" si="3"/>
        <v>5149998.333333334</v>
      </c>
      <c r="AO21" s="34"/>
    </row>
    <row r="22" spans="1:42">
      <c r="A22" s="251">
        <f t="shared" si="5"/>
        <v>19</v>
      </c>
      <c r="B22" s="52" t="s">
        <v>622</v>
      </c>
      <c r="C22" s="52" t="s">
        <v>160</v>
      </c>
      <c r="D22" s="52" t="s">
        <v>161</v>
      </c>
      <c r="E22" s="52" t="s">
        <v>40</v>
      </c>
      <c r="F22" s="52" t="s">
        <v>552</v>
      </c>
      <c r="G22" s="52" t="s">
        <v>613</v>
      </c>
      <c r="H22" s="52" t="s">
        <v>557</v>
      </c>
      <c r="I22" s="52" t="s">
        <v>623</v>
      </c>
      <c r="J22" s="52">
        <v>3801100600</v>
      </c>
      <c r="K22" s="52" t="s">
        <v>46</v>
      </c>
      <c r="L22" s="52">
        <v>621500000</v>
      </c>
      <c r="M22" s="52" t="s">
        <v>109</v>
      </c>
      <c r="N22" s="52">
        <v>601030</v>
      </c>
      <c r="O22" s="52" t="s">
        <v>110</v>
      </c>
      <c r="P22" s="52" t="s">
        <v>67</v>
      </c>
      <c r="Q22" s="52" t="s">
        <v>547</v>
      </c>
      <c r="R22" s="34">
        <v>18200000</v>
      </c>
      <c r="S22" s="34">
        <v>17902677</v>
      </c>
      <c r="T22" s="236" t="s">
        <v>63</v>
      </c>
      <c r="U22" s="239" t="s">
        <v>451</v>
      </c>
      <c r="V22" s="52" t="s">
        <v>559</v>
      </c>
      <c r="W22" s="34">
        <v>6066666.6699999999</v>
      </c>
      <c r="X22" s="34">
        <v>6473189.3300000001</v>
      </c>
      <c r="Y22" s="34">
        <v>5660144.0000000009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f t="shared" si="4"/>
        <v>18200000</v>
      </c>
      <c r="AJ22" s="34">
        <f t="shared" si="2"/>
        <v>0</v>
      </c>
      <c r="AK22" s="34"/>
      <c r="AL22" s="34">
        <v>0</v>
      </c>
      <c r="AM22" s="34">
        <v>297322.03666666971</v>
      </c>
      <c r="AN22" s="34">
        <f t="shared" si="3"/>
        <v>297322.03666666971</v>
      </c>
      <c r="AO22" s="34"/>
    </row>
    <row r="23" spans="1:42">
      <c r="A23" s="251">
        <f t="shared" si="5"/>
        <v>20</v>
      </c>
      <c r="B23" s="52" t="s">
        <v>625</v>
      </c>
      <c r="C23" s="52" t="s">
        <v>223</v>
      </c>
      <c r="D23" s="52" t="s">
        <v>224</v>
      </c>
      <c r="E23" s="52" t="s">
        <v>80</v>
      </c>
      <c r="F23" s="52" t="s">
        <v>552</v>
      </c>
      <c r="G23" s="52" t="s">
        <v>570</v>
      </c>
      <c r="H23" s="52" t="s">
        <v>626</v>
      </c>
      <c r="I23" s="52" t="s">
        <v>627</v>
      </c>
      <c r="J23" s="52">
        <v>3801609000</v>
      </c>
      <c r="K23" s="52" t="s">
        <v>84</v>
      </c>
      <c r="L23" s="52">
        <v>621150000</v>
      </c>
      <c r="M23" s="52" t="s">
        <v>225</v>
      </c>
      <c r="N23" s="52">
        <v>601010</v>
      </c>
      <c r="O23" s="52" t="s">
        <v>59</v>
      </c>
      <c r="P23" s="52" t="s">
        <v>87</v>
      </c>
      <c r="Q23" s="52" t="s">
        <v>547</v>
      </c>
      <c r="R23" s="34">
        <v>13496880</v>
      </c>
      <c r="S23" s="236">
        <v>13496805</v>
      </c>
      <c r="T23" s="236" t="s">
        <v>63</v>
      </c>
      <c r="U23" s="236" t="s">
        <v>451</v>
      </c>
      <c r="V23" s="236" t="s">
        <v>549</v>
      </c>
      <c r="W23" s="34">
        <v>1124734</v>
      </c>
      <c r="X23" s="34">
        <v>1124734</v>
      </c>
      <c r="Y23" s="34">
        <v>1024412.0000000002</v>
      </c>
      <c r="Z23" s="34">
        <v>1024411.9999999998</v>
      </c>
      <c r="AA23" s="34">
        <v>969084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f t="shared" si="4"/>
        <v>5267376</v>
      </c>
      <c r="AJ23" s="34">
        <f t="shared" si="2"/>
        <v>8229504</v>
      </c>
      <c r="AK23" s="34"/>
      <c r="AL23" s="34">
        <v>969084</v>
      </c>
      <c r="AM23" s="34">
        <v>2294468.3600000003</v>
      </c>
      <c r="AN23" s="34">
        <f t="shared" si="3"/>
        <v>3263552.3600000003</v>
      </c>
      <c r="AO23" s="34"/>
    </row>
    <row r="24" spans="1:42">
      <c r="A24" s="251">
        <f t="shared" si="5"/>
        <v>21</v>
      </c>
      <c r="B24" s="52" t="s">
        <v>628</v>
      </c>
      <c r="C24" s="52" t="s">
        <v>210</v>
      </c>
      <c r="D24" s="52" t="s">
        <v>211</v>
      </c>
      <c r="E24" s="52" t="s">
        <v>62</v>
      </c>
      <c r="F24" s="52" t="s">
        <v>552</v>
      </c>
      <c r="G24" s="52" t="s">
        <v>570</v>
      </c>
      <c r="H24" s="52" t="s">
        <v>626</v>
      </c>
      <c r="I24" s="52" t="s">
        <v>627</v>
      </c>
      <c r="J24" s="52">
        <v>3801100600</v>
      </c>
      <c r="K24" s="52" t="s">
        <v>46</v>
      </c>
      <c r="L24" s="52">
        <v>621150000</v>
      </c>
      <c r="M24" s="52" t="s">
        <v>58</v>
      </c>
      <c r="N24" s="52">
        <v>601010</v>
      </c>
      <c r="O24" s="52" t="s">
        <v>59</v>
      </c>
      <c r="P24" s="52" t="s">
        <v>67</v>
      </c>
      <c r="Q24" s="52" t="s">
        <v>547</v>
      </c>
      <c r="R24" s="34">
        <v>13830608</v>
      </c>
      <c r="S24" s="253">
        <f>11560566+1356000</f>
        <v>12916566</v>
      </c>
      <c r="T24" s="236" t="s">
        <v>63</v>
      </c>
      <c r="U24" s="236" t="s">
        <v>451</v>
      </c>
      <c r="V24" s="236" t="s">
        <v>549</v>
      </c>
      <c r="W24" s="34">
        <v>1152550.67</v>
      </c>
      <c r="X24" s="34">
        <v>1076381</v>
      </c>
      <c r="Y24" s="34">
        <v>1050000.0000000002</v>
      </c>
      <c r="Z24" s="34">
        <v>1002000</v>
      </c>
      <c r="AA24" s="34">
        <v>958853.74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f t="shared" si="4"/>
        <v>5239785.41</v>
      </c>
      <c r="AJ24" s="34">
        <f t="shared" si="2"/>
        <v>8590822.5899999999</v>
      </c>
      <c r="AK24" s="34"/>
      <c r="AL24" s="34">
        <v>958853.74</v>
      </c>
      <c r="AM24" s="34">
        <v>2137087.11666667</v>
      </c>
      <c r="AN24" s="34">
        <f t="shared" si="3"/>
        <v>3095940.8566666702</v>
      </c>
      <c r="AO24" s="34"/>
      <c r="AP24" s="52" t="s">
        <v>629</v>
      </c>
    </row>
    <row r="25" spans="1:42">
      <c r="A25" s="251">
        <f t="shared" si="5"/>
        <v>22</v>
      </c>
      <c r="B25" s="52" t="s">
        <v>630</v>
      </c>
      <c r="C25" s="52" t="s">
        <v>263</v>
      </c>
      <c r="D25" s="52" t="s">
        <v>264</v>
      </c>
      <c r="E25" s="52" t="s">
        <v>141</v>
      </c>
      <c r="F25" s="52" t="s">
        <v>552</v>
      </c>
      <c r="G25" s="52" t="s">
        <v>570</v>
      </c>
      <c r="H25" s="52" t="s">
        <v>584</v>
      </c>
      <c r="I25" s="52" t="s">
        <v>631</v>
      </c>
      <c r="J25" s="52">
        <v>3801609000</v>
      </c>
      <c r="K25" s="52" t="s">
        <v>84</v>
      </c>
      <c r="L25" s="52">
        <v>623900170</v>
      </c>
      <c r="M25" s="52" t="s">
        <v>92</v>
      </c>
      <c r="N25" s="52">
        <v>603050</v>
      </c>
      <c r="O25" s="52" t="s">
        <v>93</v>
      </c>
      <c r="P25" s="52" t="s">
        <v>67</v>
      </c>
      <c r="Q25" s="52" t="s">
        <v>547</v>
      </c>
      <c r="R25" s="34">
        <v>12288000</v>
      </c>
      <c r="S25" s="253">
        <v>9888000</v>
      </c>
      <c r="T25" s="236" t="s">
        <v>63</v>
      </c>
      <c r="U25" s="236" t="s">
        <v>451</v>
      </c>
      <c r="V25" s="52" t="s">
        <v>549</v>
      </c>
      <c r="W25" s="34">
        <v>900000</v>
      </c>
      <c r="X25" s="34">
        <v>1024000</v>
      </c>
      <c r="Y25" s="34">
        <v>924000</v>
      </c>
      <c r="Z25" s="34">
        <v>874000</v>
      </c>
      <c r="AA25" s="34">
        <v>804000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f t="shared" si="4"/>
        <v>4526000</v>
      </c>
      <c r="AJ25" s="34">
        <f t="shared" si="2"/>
        <v>7762000</v>
      </c>
      <c r="AK25" s="34"/>
      <c r="AL25" s="34">
        <v>804000</v>
      </c>
      <c r="AM25" s="34">
        <v>3624320.34</v>
      </c>
      <c r="AN25" s="34">
        <f t="shared" si="3"/>
        <v>4428320.34</v>
      </c>
      <c r="AO25" s="34"/>
      <c r="AP25" s="52" t="s">
        <v>632</v>
      </c>
    </row>
    <row r="26" spans="1:42">
      <c r="A26" s="251">
        <f t="shared" si="5"/>
        <v>23</v>
      </c>
      <c r="B26" s="52" t="s">
        <v>633</v>
      </c>
      <c r="C26" s="52" t="s">
        <v>150</v>
      </c>
      <c r="D26" s="52" t="s">
        <v>151</v>
      </c>
      <c r="E26" s="52" t="s">
        <v>141</v>
      </c>
      <c r="F26" s="52" t="s">
        <v>552</v>
      </c>
      <c r="G26" s="52" t="s">
        <v>570</v>
      </c>
      <c r="H26" s="52" t="s">
        <v>584</v>
      </c>
      <c r="I26" s="52" t="s">
        <v>634</v>
      </c>
      <c r="J26" s="52">
        <v>3801609000</v>
      </c>
      <c r="K26" s="52" t="s">
        <v>84</v>
      </c>
      <c r="L26" s="52">
        <v>623900170</v>
      </c>
      <c r="M26" s="52" t="s">
        <v>92</v>
      </c>
      <c r="N26" s="52">
        <v>603050</v>
      </c>
      <c r="O26" s="52" t="s">
        <v>93</v>
      </c>
      <c r="P26" s="52" t="s">
        <v>87</v>
      </c>
      <c r="Q26" s="52" t="s">
        <v>547</v>
      </c>
      <c r="R26" s="34">
        <v>612000</v>
      </c>
      <c r="S26" s="253">
        <v>612000</v>
      </c>
      <c r="T26" s="236" t="s">
        <v>63</v>
      </c>
      <c r="U26" s="236" t="s">
        <v>451</v>
      </c>
      <c r="V26" s="52" t="s">
        <v>549</v>
      </c>
      <c r="W26" s="34">
        <v>81000</v>
      </c>
      <c r="X26" s="34">
        <v>34000</v>
      </c>
      <c r="Y26" s="34">
        <v>68000</v>
      </c>
      <c r="Z26" s="34">
        <v>34000</v>
      </c>
      <c r="AA26" s="34">
        <v>68000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f t="shared" si="4"/>
        <v>285000</v>
      </c>
      <c r="AJ26" s="34">
        <f t="shared" si="2"/>
        <v>327000</v>
      </c>
      <c r="AK26" s="34"/>
      <c r="AL26" s="34">
        <v>68000</v>
      </c>
      <c r="AM26" s="34">
        <v>141000</v>
      </c>
      <c r="AN26" s="34">
        <f t="shared" si="3"/>
        <v>209000</v>
      </c>
      <c r="AO26" s="34"/>
    </row>
    <row r="27" spans="1:42">
      <c r="A27" s="251">
        <f t="shared" si="5"/>
        <v>24</v>
      </c>
      <c r="B27" s="52" t="s">
        <v>635</v>
      </c>
      <c r="C27" s="52" t="s">
        <v>150</v>
      </c>
      <c r="D27" s="52" t="s">
        <v>151</v>
      </c>
      <c r="E27" s="52" t="s">
        <v>141</v>
      </c>
      <c r="F27" s="52" t="s">
        <v>552</v>
      </c>
      <c r="G27" s="52" t="s">
        <v>609</v>
      </c>
      <c r="H27" s="52" t="s">
        <v>636</v>
      </c>
      <c r="I27" s="52" t="s">
        <v>637</v>
      </c>
      <c r="J27" s="52">
        <v>3801609000</v>
      </c>
      <c r="K27" s="52" t="s">
        <v>84</v>
      </c>
      <c r="L27" s="52">
        <v>623900170</v>
      </c>
      <c r="M27" s="52" t="s">
        <v>92</v>
      </c>
      <c r="N27" s="52">
        <v>603050</v>
      </c>
      <c r="O27" s="52" t="s">
        <v>93</v>
      </c>
      <c r="P27" s="52" t="s">
        <v>87</v>
      </c>
      <c r="Q27" s="52" t="s">
        <v>547</v>
      </c>
      <c r="R27" s="34">
        <v>240000</v>
      </c>
      <c r="S27" s="253">
        <v>240000</v>
      </c>
      <c r="T27" s="236" t="s">
        <v>63</v>
      </c>
      <c r="U27" s="52" t="s">
        <v>548</v>
      </c>
      <c r="V27" s="52" t="s">
        <v>559</v>
      </c>
      <c r="W27" s="34">
        <v>240000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f t="shared" si="4"/>
        <v>240000</v>
      </c>
      <c r="AJ27" s="34">
        <f t="shared" si="2"/>
        <v>0</v>
      </c>
      <c r="AK27" s="34"/>
      <c r="AL27" s="34">
        <v>0</v>
      </c>
      <c r="AM27" s="34">
        <v>120000</v>
      </c>
      <c r="AN27" s="34">
        <f t="shared" si="3"/>
        <v>120000</v>
      </c>
      <c r="AO27" s="34"/>
    </row>
    <row r="28" spans="1:42">
      <c r="A28" s="251">
        <f t="shared" si="5"/>
        <v>25</v>
      </c>
      <c r="B28" s="52" t="s">
        <v>638</v>
      </c>
      <c r="C28" s="52" t="s">
        <v>53</v>
      </c>
      <c r="D28" s="52" t="s">
        <v>54</v>
      </c>
      <c r="E28" s="52" t="s">
        <v>40</v>
      </c>
      <c r="F28" s="52" t="s">
        <v>552</v>
      </c>
      <c r="G28" s="52" t="s">
        <v>561</v>
      </c>
      <c r="H28" s="52" t="s">
        <v>610</v>
      </c>
      <c r="I28" s="52" t="s">
        <v>639</v>
      </c>
      <c r="J28" s="52">
        <v>3801100600</v>
      </c>
      <c r="K28" s="52" t="s">
        <v>46</v>
      </c>
      <c r="L28" s="52">
        <v>621150000</v>
      </c>
      <c r="M28" s="52" t="s">
        <v>58</v>
      </c>
      <c r="N28" s="52">
        <v>601010</v>
      </c>
      <c r="O28" s="52" t="s">
        <v>59</v>
      </c>
      <c r="P28" s="52" t="s">
        <v>49</v>
      </c>
      <c r="Q28" s="52" t="s">
        <v>547</v>
      </c>
      <c r="R28" s="34">
        <f>30000000*0</f>
        <v>0</v>
      </c>
      <c r="S28" s="34"/>
      <c r="T28" s="52" t="s">
        <v>561</v>
      </c>
      <c r="U28" s="52" t="s">
        <v>561</v>
      </c>
      <c r="V28" s="52" t="s">
        <v>559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f t="shared" si="4"/>
        <v>0</v>
      </c>
      <c r="AJ28" s="34">
        <f t="shared" si="2"/>
        <v>0</v>
      </c>
      <c r="AK28" s="34"/>
      <c r="AL28" s="34">
        <v>0</v>
      </c>
      <c r="AM28" s="34">
        <v>0</v>
      </c>
      <c r="AN28" s="34">
        <f t="shared" si="3"/>
        <v>0</v>
      </c>
      <c r="AO28" s="34"/>
      <c r="AP28" s="52" t="s">
        <v>640</v>
      </c>
    </row>
    <row r="29" spans="1:42">
      <c r="A29" s="251">
        <f t="shared" si="5"/>
        <v>26</v>
      </c>
      <c r="B29" s="52" t="s">
        <v>641</v>
      </c>
      <c r="C29" s="52" t="s">
        <v>287</v>
      </c>
      <c r="D29" s="243" t="s">
        <v>288</v>
      </c>
      <c r="E29" s="52" t="s">
        <v>40</v>
      </c>
      <c r="F29" s="52" t="s">
        <v>552</v>
      </c>
      <c r="G29" s="52" t="s">
        <v>561</v>
      </c>
      <c r="H29" s="52" t="s">
        <v>610</v>
      </c>
      <c r="I29" s="52" t="s">
        <v>642</v>
      </c>
      <c r="J29" s="52">
        <v>3801100600</v>
      </c>
      <c r="K29" s="52" t="s">
        <v>46</v>
      </c>
      <c r="L29" s="52">
        <v>621900000</v>
      </c>
      <c r="M29" s="52" t="s">
        <v>231</v>
      </c>
      <c r="N29" s="52">
        <v>601050</v>
      </c>
      <c r="O29" s="52" t="s">
        <v>232</v>
      </c>
      <c r="P29" s="52" t="s">
        <v>49</v>
      </c>
      <c r="Q29" s="52" t="s">
        <v>547</v>
      </c>
      <c r="R29" s="34">
        <f>30000000*0</f>
        <v>0</v>
      </c>
      <c r="S29" s="34"/>
      <c r="T29" s="52" t="s">
        <v>561</v>
      </c>
      <c r="U29" s="52" t="s">
        <v>561</v>
      </c>
      <c r="V29" s="52" t="s">
        <v>559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f t="shared" si="4"/>
        <v>0</v>
      </c>
      <c r="AJ29" s="34">
        <f t="shared" si="2"/>
        <v>0</v>
      </c>
      <c r="AK29" s="34"/>
      <c r="AL29" s="34">
        <v>0</v>
      </c>
      <c r="AM29" s="34">
        <v>0</v>
      </c>
      <c r="AN29" s="34">
        <f t="shared" si="3"/>
        <v>0</v>
      </c>
      <c r="AO29" s="34"/>
      <c r="AP29" s="52" t="s">
        <v>643</v>
      </c>
    </row>
    <row r="30" spans="1:42">
      <c r="A30" s="251">
        <f t="shared" si="5"/>
        <v>27</v>
      </c>
      <c r="B30" s="52" t="s">
        <v>644</v>
      </c>
      <c r="C30" s="52" t="s">
        <v>220</v>
      </c>
      <c r="D30" s="243" t="s">
        <v>221</v>
      </c>
      <c r="E30" s="52" t="s">
        <v>62</v>
      </c>
      <c r="F30" s="52" t="s">
        <v>552</v>
      </c>
      <c r="G30" s="52" t="s">
        <v>613</v>
      </c>
      <c r="H30" s="52" t="s">
        <v>645</v>
      </c>
      <c r="I30" s="52" t="s">
        <v>646</v>
      </c>
      <c r="J30" s="52">
        <v>3801100600</v>
      </c>
      <c r="K30" s="52" t="s">
        <v>46</v>
      </c>
      <c r="L30" s="52">
        <v>621150000</v>
      </c>
      <c r="M30" s="52" t="s">
        <v>58</v>
      </c>
      <c r="N30" s="52">
        <v>601010</v>
      </c>
      <c r="O30" s="52" t="s">
        <v>59</v>
      </c>
      <c r="P30" s="52" t="s">
        <v>67</v>
      </c>
      <c r="Q30" s="52" t="s">
        <v>547</v>
      </c>
      <c r="R30" s="34">
        <v>2379000</v>
      </c>
      <c r="S30" s="253">
        <v>1938186</v>
      </c>
      <c r="T30" s="239" t="s">
        <v>63</v>
      </c>
      <c r="U30" s="52" t="s">
        <v>451</v>
      </c>
      <c r="V30" s="236" t="s">
        <v>559</v>
      </c>
      <c r="W30" s="34">
        <v>793000</v>
      </c>
      <c r="X30" s="34">
        <v>646062</v>
      </c>
      <c r="Y30" s="34">
        <v>610000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f t="shared" si="4"/>
        <v>2049062</v>
      </c>
      <c r="AJ30" s="34">
        <f t="shared" si="2"/>
        <v>329938</v>
      </c>
      <c r="AK30" s="34"/>
      <c r="AL30" s="34">
        <v>0</v>
      </c>
      <c r="AM30" s="34">
        <v>229939.12</v>
      </c>
      <c r="AN30" s="34">
        <f t="shared" si="3"/>
        <v>229939.12</v>
      </c>
      <c r="AO30" s="34"/>
      <c r="AP30" s="52" t="s">
        <v>647</v>
      </c>
    </row>
    <row r="31" spans="1:42">
      <c r="A31" s="251">
        <f t="shared" si="5"/>
        <v>28</v>
      </c>
      <c r="B31" s="52" t="s">
        <v>648</v>
      </c>
      <c r="C31" s="52" t="s">
        <v>287</v>
      </c>
      <c r="D31" s="243" t="s">
        <v>288</v>
      </c>
      <c r="E31" s="52" t="s">
        <v>40</v>
      </c>
      <c r="F31" s="52" t="s">
        <v>552</v>
      </c>
      <c r="G31" s="52" t="s">
        <v>609</v>
      </c>
      <c r="H31" s="52" t="s">
        <v>610</v>
      </c>
      <c r="I31" s="52" t="s">
        <v>649</v>
      </c>
      <c r="J31" s="52">
        <v>3801100600</v>
      </c>
      <c r="K31" s="52" t="s">
        <v>46</v>
      </c>
      <c r="L31" s="52">
        <v>621900000</v>
      </c>
      <c r="M31" s="52" t="s">
        <v>231</v>
      </c>
      <c r="N31" s="52">
        <v>601050</v>
      </c>
      <c r="O31" s="52" t="s">
        <v>232</v>
      </c>
      <c r="P31" s="52" t="s">
        <v>49</v>
      </c>
      <c r="Q31" s="52" t="s">
        <v>547</v>
      </c>
      <c r="R31" s="34">
        <v>40000000</v>
      </c>
      <c r="S31" s="34">
        <f>29980065+9999682.63</f>
        <v>39979747.630000003</v>
      </c>
      <c r="T31" s="52" t="s">
        <v>50</v>
      </c>
      <c r="U31" s="52" t="s">
        <v>548</v>
      </c>
      <c r="V31" s="52" t="s">
        <v>559</v>
      </c>
      <c r="W31" s="34">
        <v>29331685</v>
      </c>
      <c r="X31" s="34">
        <v>10668315</v>
      </c>
      <c r="Y31" s="34">
        <v>-1448838.0899999999</v>
      </c>
      <c r="Z31" s="34">
        <v>1448838.0899999989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f t="shared" si="4"/>
        <v>39999999.999999993</v>
      </c>
      <c r="AJ31" s="34">
        <f t="shared" si="2"/>
        <v>0</v>
      </c>
      <c r="AK31" s="34"/>
      <c r="AL31" s="34">
        <v>0</v>
      </c>
      <c r="AM31" s="34">
        <v>3044424.76</v>
      </c>
      <c r="AN31" s="34">
        <f t="shared" si="3"/>
        <v>3044424.76</v>
      </c>
      <c r="AO31" s="34"/>
      <c r="AP31" s="52" t="s">
        <v>643</v>
      </c>
    </row>
    <row r="32" spans="1:42">
      <c r="A32" s="251">
        <f t="shared" si="5"/>
        <v>29</v>
      </c>
      <c r="B32" s="52" t="s">
        <v>650</v>
      </c>
      <c r="C32" s="52" t="s">
        <v>214</v>
      </c>
      <c r="D32" s="243" t="s">
        <v>215</v>
      </c>
      <c r="E32" s="52" t="s">
        <v>216</v>
      </c>
      <c r="F32" s="52" t="s">
        <v>552</v>
      </c>
      <c r="G32" s="52" t="s">
        <v>570</v>
      </c>
      <c r="H32" s="52" t="s">
        <v>651</v>
      </c>
      <c r="I32" s="52" t="s">
        <v>652</v>
      </c>
      <c r="J32" s="52">
        <v>3801700400</v>
      </c>
      <c r="K32" s="52" t="s">
        <v>216</v>
      </c>
      <c r="L32" s="52">
        <v>623900115</v>
      </c>
      <c r="M32" s="52" t="s">
        <v>217</v>
      </c>
      <c r="N32" s="52">
        <v>605010</v>
      </c>
      <c r="O32" s="52" t="s">
        <v>86</v>
      </c>
      <c r="P32" s="52" t="s">
        <v>87</v>
      </c>
      <c r="Q32" s="52" t="s">
        <v>653</v>
      </c>
      <c r="R32" s="34">
        <f>56482*82.2</f>
        <v>4642820.4000000004</v>
      </c>
      <c r="S32" s="34">
        <f>56482*82.2</f>
        <v>4642820.4000000004</v>
      </c>
      <c r="T32" s="239" t="s">
        <v>63</v>
      </c>
      <c r="U32" s="236" t="s">
        <v>451</v>
      </c>
      <c r="V32" s="52" t="s">
        <v>549</v>
      </c>
      <c r="W32" s="34">
        <v>386901.7</v>
      </c>
      <c r="X32" s="34">
        <v>386915.39999999997</v>
      </c>
      <c r="Y32" s="34">
        <v>386915.4</v>
      </c>
      <c r="Z32" s="34">
        <v>386915.39999999991</v>
      </c>
      <c r="AA32" s="34">
        <v>383422.80000000005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f t="shared" si="4"/>
        <v>1931070.7</v>
      </c>
      <c r="AJ32" s="34">
        <f t="shared" si="2"/>
        <v>2711749.7</v>
      </c>
      <c r="AK32" s="34"/>
      <c r="AL32" s="34">
        <v>383422.80000000005</v>
      </c>
      <c r="AM32" s="34">
        <v>773830.79999999993</v>
      </c>
      <c r="AN32" s="34">
        <f t="shared" si="3"/>
        <v>1157253.6000000001</v>
      </c>
      <c r="AO32" s="34"/>
    </row>
    <row r="33" spans="1:42">
      <c r="A33" s="251">
        <f t="shared" si="5"/>
        <v>30</v>
      </c>
      <c r="B33" s="52" t="s">
        <v>654</v>
      </c>
      <c r="C33" s="52" t="s">
        <v>133</v>
      </c>
      <c r="D33" s="243" t="s">
        <v>134</v>
      </c>
      <c r="E33" s="52" t="s">
        <v>115</v>
      </c>
      <c r="F33" s="254">
        <v>45042</v>
      </c>
      <c r="G33" s="52" t="s">
        <v>570</v>
      </c>
      <c r="H33" s="52" t="s">
        <v>655</v>
      </c>
      <c r="I33" s="52" t="s">
        <v>656</v>
      </c>
      <c r="J33" s="52">
        <v>3801607000</v>
      </c>
      <c r="K33" s="52" t="s">
        <v>117</v>
      </c>
      <c r="L33" s="52">
        <v>629900000</v>
      </c>
      <c r="M33" s="52" t="s">
        <v>123</v>
      </c>
      <c r="N33" s="52">
        <v>606010</v>
      </c>
      <c r="O33" s="52" t="s">
        <v>124</v>
      </c>
      <c r="P33" s="52" t="s">
        <v>87</v>
      </c>
      <c r="Q33" s="52" t="s">
        <v>657</v>
      </c>
      <c r="R33" s="34">
        <f>32480*90</f>
        <v>2923200</v>
      </c>
      <c r="S33" s="236"/>
      <c r="T33" s="239" t="s">
        <v>63</v>
      </c>
      <c r="U33" s="236" t="s">
        <v>451</v>
      </c>
      <c r="V33" s="52" t="s">
        <v>549</v>
      </c>
      <c r="W33" s="34">
        <v>243600</v>
      </c>
      <c r="X33" s="34">
        <v>243600</v>
      </c>
      <c r="Y33" s="34">
        <v>243600</v>
      </c>
      <c r="Z33" s="34">
        <v>0</v>
      </c>
      <c r="AA33" s="34">
        <v>-730800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f t="shared" si="4"/>
        <v>0</v>
      </c>
      <c r="AJ33" s="34">
        <f t="shared" si="2"/>
        <v>2923200</v>
      </c>
      <c r="AK33" s="34"/>
      <c r="AL33" s="34">
        <v>-730800</v>
      </c>
      <c r="AM33" s="34">
        <v>0</v>
      </c>
      <c r="AN33" s="34">
        <f t="shared" si="3"/>
        <v>-730800</v>
      </c>
      <c r="AO33" s="34"/>
    </row>
    <row r="34" spans="1:42">
      <c r="A34" s="251">
        <f t="shared" si="5"/>
        <v>31</v>
      </c>
      <c r="B34" s="52" t="s">
        <v>658</v>
      </c>
      <c r="C34" s="52" t="s">
        <v>186</v>
      </c>
      <c r="D34" s="243" t="s">
        <v>187</v>
      </c>
      <c r="E34" s="52" t="s">
        <v>188</v>
      </c>
      <c r="F34" s="254">
        <v>45037</v>
      </c>
      <c r="G34" s="52" t="s">
        <v>570</v>
      </c>
      <c r="H34" s="52" t="s">
        <v>659</v>
      </c>
      <c r="I34" s="52" t="s">
        <v>660</v>
      </c>
      <c r="J34" s="52">
        <v>3801100220</v>
      </c>
      <c r="K34" s="52" t="s">
        <v>184</v>
      </c>
      <c r="L34" s="52">
        <v>623300000</v>
      </c>
      <c r="M34" s="52" t="s">
        <v>190</v>
      </c>
      <c r="N34" s="52">
        <v>606010</v>
      </c>
      <c r="O34" s="52" t="s">
        <v>124</v>
      </c>
      <c r="P34" s="52" t="s">
        <v>87</v>
      </c>
      <c r="Q34" s="52" t="s">
        <v>547</v>
      </c>
      <c r="R34" s="34">
        <v>33375250</v>
      </c>
      <c r="S34" s="52" t="s">
        <v>661</v>
      </c>
      <c r="T34" s="239" t="s">
        <v>63</v>
      </c>
      <c r="U34" s="236" t="s">
        <v>451</v>
      </c>
      <c r="V34" s="52" t="s">
        <v>549</v>
      </c>
      <c r="W34" s="34">
        <v>1877952</v>
      </c>
      <c r="X34" s="34">
        <v>2590000</v>
      </c>
      <c r="Y34" s="34">
        <v>2200000</v>
      </c>
      <c r="Z34" s="34">
        <v>2037600</v>
      </c>
      <c r="AA34" s="34">
        <v>2100000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f t="shared" si="4"/>
        <v>10805552</v>
      </c>
      <c r="AJ34" s="34">
        <f t="shared" si="2"/>
        <v>22569698</v>
      </c>
      <c r="AK34" s="34"/>
      <c r="AL34" s="34">
        <v>2100000</v>
      </c>
      <c r="AM34" s="34">
        <v>9428792.6799999997</v>
      </c>
      <c r="AN34" s="34">
        <f t="shared" si="3"/>
        <v>11528792.68</v>
      </c>
      <c r="AO34" s="34"/>
    </row>
    <row r="35" spans="1:42">
      <c r="A35" s="251">
        <f t="shared" si="5"/>
        <v>32</v>
      </c>
      <c r="B35" s="52" t="s">
        <v>662</v>
      </c>
      <c r="C35" s="52" t="s">
        <v>89</v>
      </c>
      <c r="D35" s="243" t="s">
        <v>90</v>
      </c>
      <c r="E35" s="52" t="s">
        <v>80</v>
      </c>
      <c r="F35" s="254">
        <v>45036</v>
      </c>
      <c r="G35" s="52" t="s">
        <v>583</v>
      </c>
      <c r="H35" s="52" t="s">
        <v>663</v>
      </c>
      <c r="I35" s="52" t="s">
        <v>664</v>
      </c>
      <c r="J35" s="52">
        <v>3801609000</v>
      </c>
      <c r="K35" s="52" t="s">
        <v>84</v>
      </c>
      <c r="L35" s="52">
        <v>623900170</v>
      </c>
      <c r="M35" s="52" t="s">
        <v>92</v>
      </c>
      <c r="N35" s="52">
        <v>603050</v>
      </c>
      <c r="O35" s="52" t="s">
        <v>93</v>
      </c>
      <c r="P35" s="52" t="s">
        <v>87</v>
      </c>
      <c r="Q35" s="52" t="s">
        <v>547</v>
      </c>
      <c r="R35" s="34">
        <f>4962875-443300</f>
        <v>4519575</v>
      </c>
      <c r="S35" s="34">
        <v>4519555.2</v>
      </c>
      <c r="T35" s="239" t="s">
        <v>63</v>
      </c>
      <c r="U35" s="236" t="s">
        <v>451</v>
      </c>
      <c r="V35" s="236" t="s">
        <v>549</v>
      </c>
      <c r="W35" s="34">
        <v>0</v>
      </c>
      <c r="X35" s="34">
        <v>410868.65</v>
      </c>
      <c r="Y35" s="34">
        <v>410868.65</v>
      </c>
      <c r="Z35" s="34">
        <v>410868.64999999997</v>
      </c>
      <c r="AA35" s="34">
        <v>397499.99999999994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f t="shared" si="4"/>
        <v>1630105.95</v>
      </c>
      <c r="AJ35" s="34">
        <f t="shared" si="2"/>
        <v>2889469.05</v>
      </c>
      <c r="AK35" s="34"/>
      <c r="AL35" s="34">
        <v>397499.99999999994</v>
      </c>
      <c r="AM35" s="34">
        <v>838640.70454545459</v>
      </c>
      <c r="AN35" s="34">
        <f t="shared" si="3"/>
        <v>1236140.7045454546</v>
      </c>
      <c r="AO35" s="34"/>
    </row>
    <row r="36" spans="1:42">
      <c r="A36" s="251">
        <f t="shared" si="5"/>
        <v>33</v>
      </c>
      <c r="B36" s="52" t="s">
        <v>665</v>
      </c>
      <c r="C36" s="52" t="s">
        <v>71</v>
      </c>
      <c r="D36" s="243" t="s">
        <v>72</v>
      </c>
      <c r="E36" s="52" t="s">
        <v>40</v>
      </c>
      <c r="F36" s="254">
        <v>45036</v>
      </c>
      <c r="G36" s="52" t="s">
        <v>609</v>
      </c>
      <c r="H36" s="52" t="s">
        <v>562</v>
      </c>
      <c r="I36" s="52" t="s">
        <v>563</v>
      </c>
      <c r="J36" s="52">
        <v>3801100600</v>
      </c>
      <c r="K36" s="52" t="s">
        <v>46</v>
      </c>
      <c r="L36" s="52">
        <v>625900000</v>
      </c>
      <c r="M36" s="52" t="s">
        <v>74</v>
      </c>
      <c r="N36" s="52">
        <v>603040</v>
      </c>
      <c r="O36" s="52" t="s">
        <v>75</v>
      </c>
      <c r="P36" s="52" t="s">
        <v>67</v>
      </c>
      <c r="Q36" s="52" t="s">
        <v>547</v>
      </c>
      <c r="R36" s="34">
        <v>23000000</v>
      </c>
      <c r="S36" s="34"/>
      <c r="T36" s="52" t="s">
        <v>50</v>
      </c>
      <c r="U36" s="52" t="s">
        <v>548</v>
      </c>
      <c r="V36" s="52" t="s">
        <v>559</v>
      </c>
      <c r="W36" s="34">
        <v>23000000</v>
      </c>
      <c r="X36" s="34">
        <v>0</v>
      </c>
      <c r="Y36" s="34">
        <v>3946.44</v>
      </c>
      <c r="Z36" s="34">
        <v>-3946.4399999985471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f t="shared" si="4"/>
        <v>23000000.000000004</v>
      </c>
      <c r="AJ36" s="34">
        <f t="shared" si="2"/>
        <v>0</v>
      </c>
      <c r="AK36" s="34"/>
      <c r="AL36" s="34">
        <v>0</v>
      </c>
      <c r="AM36" s="34">
        <v>4572138.6699999981</v>
      </c>
      <c r="AN36" s="34">
        <f t="shared" si="3"/>
        <v>4572138.6699999981</v>
      </c>
      <c r="AO36" s="34"/>
      <c r="AP36" s="52" t="s">
        <v>564</v>
      </c>
    </row>
    <row r="37" spans="1:42">
      <c r="A37" s="251">
        <f t="shared" si="5"/>
        <v>34</v>
      </c>
      <c r="B37" s="52" t="s">
        <v>666</v>
      </c>
      <c r="C37" s="52" t="s">
        <v>53</v>
      </c>
      <c r="D37" s="243" t="s">
        <v>54</v>
      </c>
      <c r="E37" s="52" t="s">
        <v>40</v>
      </c>
      <c r="F37" s="254">
        <v>45036</v>
      </c>
      <c r="G37" s="52" t="s">
        <v>609</v>
      </c>
      <c r="H37" s="52" t="s">
        <v>610</v>
      </c>
      <c r="I37" s="52" t="s">
        <v>667</v>
      </c>
      <c r="J37" s="52">
        <v>3801100600</v>
      </c>
      <c r="K37" s="52" t="s">
        <v>46</v>
      </c>
      <c r="L37" s="52">
        <v>621150000</v>
      </c>
      <c r="M37" s="52" t="s">
        <v>58</v>
      </c>
      <c r="N37" s="52">
        <v>601010</v>
      </c>
      <c r="O37" s="52" t="s">
        <v>59</v>
      </c>
      <c r="P37" s="52" t="s">
        <v>49</v>
      </c>
      <c r="Q37" s="52" t="s">
        <v>547</v>
      </c>
      <c r="R37" s="34">
        <v>35000000</v>
      </c>
      <c r="S37" s="34">
        <f>5000000+29550000</f>
        <v>34550000</v>
      </c>
      <c r="T37" s="52" t="s">
        <v>50</v>
      </c>
      <c r="U37" s="52" t="s">
        <v>548</v>
      </c>
      <c r="V37" s="52" t="s">
        <v>559</v>
      </c>
      <c r="W37" s="34">
        <v>30550000</v>
      </c>
      <c r="X37" s="34">
        <v>4450000</v>
      </c>
      <c r="Y37" s="34">
        <v>0</v>
      </c>
      <c r="Z37" s="34">
        <v>-3.4924596548080444E-10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f t="shared" si="4"/>
        <v>35000000</v>
      </c>
      <c r="AJ37" s="34">
        <f t="shared" si="2"/>
        <v>0</v>
      </c>
      <c r="AK37" s="34"/>
      <c r="AL37" s="34">
        <v>0</v>
      </c>
      <c r="AM37" s="34">
        <v>922000.85000000009</v>
      </c>
      <c r="AN37" s="34">
        <f t="shared" si="3"/>
        <v>922000.85000000009</v>
      </c>
      <c r="AO37" s="34"/>
      <c r="AP37" s="52" t="s">
        <v>640</v>
      </c>
    </row>
    <row r="38" spans="1:42">
      <c r="A38" s="251">
        <f t="shared" si="5"/>
        <v>35</v>
      </c>
      <c r="B38" s="52" t="s">
        <v>668</v>
      </c>
      <c r="C38" s="52" t="s">
        <v>168</v>
      </c>
      <c r="D38" s="243" t="s">
        <v>169</v>
      </c>
      <c r="E38" s="52" t="s">
        <v>155</v>
      </c>
      <c r="F38" s="254">
        <v>45036</v>
      </c>
      <c r="G38" s="52" t="s">
        <v>609</v>
      </c>
      <c r="H38" s="52" t="s">
        <v>669</v>
      </c>
      <c r="I38" s="52" t="s">
        <v>670</v>
      </c>
      <c r="J38" s="52">
        <v>3801604000</v>
      </c>
      <c r="K38" s="52" t="s">
        <v>156</v>
      </c>
      <c r="L38" s="52">
        <v>625900000</v>
      </c>
      <c r="M38" s="52" t="s">
        <v>74</v>
      </c>
      <c r="N38" s="52">
        <v>603040</v>
      </c>
      <c r="O38" s="52" t="s">
        <v>75</v>
      </c>
      <c r="P38" s="52" t="s">
        <v>87</v>
      </c>
      <c r="Q38" s="52" t="s">
        <v>547</v>
      </c>
      <c r="R38" s="34">
        <v>250000</v>
      </c>
      <c r="S38" s="52" t="s">
        <v>661</v>
      </c>
      <c r="T38" s="52" t="s">
        <v>50</v>
      </c>
      <c r="U38" s="52" t="s">
        <v>548</v>
      </c>
      <c r="V38" s="52" t="s">
        <v>559</v>
      </c>
      <c r="W38" s="34">
        <v>250000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f t="shared" si="4"/>
        <v>250000</v>
      </c>
      <c r="AJ38" s="34">
        <f t="shared" si="2"/>
        <v>0</v>
      </c>
      <c r="AK38" s="34"/>
      <c r="AL38" s="34">
        <v>0</v>
      </c>
      <c r="AM38" s="34">
        <v>185000</v>
      </c>
      <c r="AN38" s="34">
        <f t="shared" si="3"/>
        <v>185000</v>
      </c>
      <c r="AO38" s="34"/>
    </row>
    <row r="39" spans="1:42">
      <c r="A39" s="251">
        <f t="shared" si="5"/>
        <v>36</v>
      </c>
      <c r="B39" s="52" t="s">
        <v>671</v>
      </c>
      <c r="C39" s="52" t="s">
        <v>245</v>
      </c>
      <c r="D39" s="243" t="s">
        <v>246</v>
      </c>
      <c r="E39" s="52" t="s">
        <v>173</v>
      </c>
      <c r="F39" s="254">
        <v>45036</v>
      </c>
      <c r="G39" s="52" t="s">
        <v>609</v>
      </c>
      <c r="H39" s="52" t="s">
        <v>672</v>
      </c>
      <c r="I39" s="52" t="s">
        <v>673</v>
      </c>
      <c r="J39" s="52">
        <v>3801901600</v>
      </c>
      <c r="K39" s="52" t="s">
        <v>174</v>
      </c>
      <c r="L39" s="52">
        <v>629900000</v>
      </c>
      <c r="M39" s="52" t="s">
        <v>123</v>
      </c>
      <c r="N39" s="52">
        <v>606010</v>
      </c>
      <c r="O39" s="52" t="s">
        <v>124</v>
      </c>
      <c r="P39" s="52" t="s">
        <v>67</v>
      </c>
      <c r="Q39" s="52" t="s">
        <v>547</v>
      </c>
      <c r="R39" s="34">
        <v>1410000</v>
      </c>
      <c r="S39" s="52" t="s">
        <v>661</v>
      </c>
      <c r="T39" s="52" t="s">
        <v>50</v>
      </c>
      <c r="U39" s="52" t="s">
        <v>548</v>
      </c>
      <c r="V39" s="52" t="s">
        <v>559</v>
      </c>
      <c r="W39" s="34">
        <v>1410000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f t="shared" si="4"/>
        <v>1410000</v>
      </c>
      <c r="AJ39" s="34">
        <f t="shared" si="2"/>
        <v>0</v>
      </c>
      <c r="AK39" s="34"/>
      <c r="AL39" s="34">
        <v>0</v>
      </c>
      <c r="AM39" s="34">
        <v>520275</v>
      </c>
      <c r="AN39" s="34">
        <f t="shared" si="3"/>
        <v>520275</v>
      </c>
      <c r="AO39" s="34"/>
    </row>
    <row r="40" spans="1:42">
      <c r="A40" s="251">
        <f t="shared" si="5"/>
        <v>37</v>
      </c>
      <c r="B40" s="52" t="s">
        <v>674</v>
      </c>
      <c r="C40" s="52" t="s">
        <v>139</v>
      </c>
      <c r="D40" s="243" t="s">
        <v>140</v>
      </c>
      <c r="E40" s="52" t="s">
        <v>141</v>
      </c>
      <c r="F40" s="52"/>
      <c r="G40" s="52" t="s">
        <v>613</v>
      </c>
      <c r="H40" s="52" t="s">
        <v>675</v>
      </c>
      <c r="I40" s="52" t="s">
        <v>676</v>
      </c>
      <c r="J40" s="52">
        <v>3801609000</v>
      </c>
      <c r="K40" s="52" t="s">
        <v>84</v>
      </c>
      <c r="L40" s="52">
        <v>623900170</v>
      </c>
      <c r="M40" s="52" t="s">
        <v>92</v>
      </c>
      <c r="N40" s="52">
        <v>603050</v>
      </c>
      <c r="O40" s="52" t="s">
        <v>93</v>
      </c>
      <c r="P40" s="52" t="s">
        <v>87</v>
      </c>
      <c r="Q40" s="52" t="s">
        <v>547</v>
      </c>
      <c r="R40" s="34">
        <f>3900000-627347*3</f>
        <v>2017959</v>
      </c>
      <c r="S40" s="253"/>
      <c r="T40" s="239" t="s">
        <v>63</v>
      </c>
      <c r="U40" s="236" t="s">
        <v>451</v>
      </c>
      <c r="V40" s="236" t="s">
        <v>559</v>
      </c>
      <c r="W40" s="34">
        <v>627500</v>
      </c>
      <c r="X40" s="34">
        <v>627500</v>
      </c>
      <c r="Y40" s="34">
        <v>627499.99999999988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f t="shared" si="4"/>
        <v>1882500</v>
      </c>
      <c r="AJ40" s="34">
        <f t="shared" si="2"/>
        <v>135459</v>
      </c>
      <c r="AK40" s="34"/>
      <c r="AL40" s="34">
        <v>0</v>
      </c>
      <c r="AM40" s="34">
        <v>460.20000000006985</v>
      </c>
      <c r="AN40" s="34">
        <f t="shared" si="3"/>
        <v>460.20000000006985</v>
      </c>
      <c r="AO40" s="34"/>
      <c r="AP40" s="52" t="s">
        <v>677</v>
      </c>
    </row>
    <row r="41" spans="1:42">
      <c r="A41" s="251">
        <f t="shared" si="5"/>
        <v>38</v>
      </c>
      <c r="B41" s="52" t="s">
        <v>678</v>
      </c>
      <c r="C41" s="52" t="s">
        <v>113</v>
      </c>
      <c r="D41" s="243" t="s">
        <v>114</v>
      </c>
      <c r="E41" s="52" t="s">
        <v>115</v>
      </c>
      <c r="F41" s="52"/>
      <c r="G41" s="52" t="s">
        <v>570</v>
      </c>
      <c r="H41" s="52" t="s">
        <v>679</v>
      </c>
      <c r="I41" s="52" t="s">
        <v>680</v>
      </c>
      <c r="J41" s="52">
        <v>3801607000</v>
      </c>
      <c r="K41" s="52" t="s">
        <v>117</v>
      </c>
      <c r="L41" s="52">
        <v>625100300</v>
      </c>
      <c r="M41" s="52" t="s">
        <v>118</v>
      </c>
      <c r="N41" s="52">
        <v>603030</v>
      </c>
      <c r="O41" s="52" t="s">
        <v>119</v>
      </c>
      <c r="P41" s="52" t="s">
        <v>87</v>
      </c>
      <c r="Q41" s="52" t="s">
        <v>547</v>
      </c>
      <c r="R41" s="237">
        <v>2500000</v>
      </c>
      <c r="S41" s="237">
        <v>600750</v>
      </c>
      <c r="T41" s="239" t="s">
        <v>63</v>
      </c>
      <c r="U41" s="236" t="s">
        <v>451</v>
      </c>
      <c r="V41" s="236" t="s">
        <v>549</v>
      </c>
      <c r="W41" s="34">
        <v>130000</v>
      </c>
      <c r="X41" s="34">
        <v>130000</v>
      </c>
      <c r="Y41" s="34">
        <v>0</v>
      </c>
      <c r="Z41" s="34">
        <v>0</v>
      </c>
      <c r="AA41" s="34">
        <v>130000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f t="shared" si="4"/>
        <v>390000</v>
      </c>
      <c r="AJ41" s="34">
        <f t="shared" si="2"/>
        <v>2110000</v>
      </c>
      <c r="AK41" s="34"/>
      <c r="AL41" s="34">
        <v>130000</v>
      </c>
      <c r="AM41" s="237">
        <v>266250</v>
      </c>
      <c r="AN41" s="237">
        <f t="shared" si="3"/>
        <v>396250</v>
      </c>
      <c r="AO41" s="34"/>
      <c r="AP41" s="52" t="s">
        <v>681</v>
      </c>
    </row>
    <row r="42" spans="1:42">
      <c r="A42" s="251">
        <f t="shared" si="5"/>
        <v>39</v>
      </c>
      <c r="B42" s="52" t="s">
        <v>682</v>
      </c>
      <c r="C42" s="52" t="s">
        <v>89</v>
      </c>
      <c r="D42" s="243" t="s">
        <v>90</v>
      </c>
      <c r="E42" s="52" t="s">
        <v>80</v>
      </c>
      <c r="F42" s="52"/>
      <c r="G42" s="235" t="s">
        <v>683</v>
      </c>
      <c r="H42" s="52" t="s">
        <v>679</v>
      </c>
      <c r="I42" s="52" t="s">
        <v>664</v>
      </c>
      <c r="J42" s="52">
        <v>3801609000</v>
      </c>
      <c r="K42" s="52" t="s">
        <v>84</v>
      </c>
      <c r="L42" s="52">
        <v>623900170</v>
      </c>
      <c r="M42" s="52" t="s">
        <v>92</v>
      </c>
      <c r="N42" s="52">
        <v>603050</v>
      </c>
      <c r="O42" s="52" t="s">
        <v>93</v>
      </c>
      <c r="P42" s="52" t="s">
        <v>87</v>
      </c>
      <c r="Q42" s="52" t="s">
        <v>547</v>
      </c>
      <c r="R42" s="237">
        <v>443300</v>
      </c>
      <c r="S42" s="236">
        <v>443300</v>
      </c>
      <c r="T42" s="239" t="s">
        <v>63</v>
      </c>
      <c r="U42" s="239" t="s">
        <v>451</v>
      </c>
      <c r="V42" s="239" t="s">
        <v>559</v>
      </c>
      <c r="W42" s="34">
        <v>443300</v>
      </c>
      <c r="X42" s="34">
        <v>2.5465851649641991E-11</v>
      </c>
      <c r="Y42" s="34">
        <v>0</v>
      </c>
      <c r="Z42" s="34">
        <v>0</v>
      </c>
      <c r="AA42" s="34">
        <v>-1.4551915228366852E-11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f t="shared" si="4"/>
        <v>443300</v>
      </c>
      <c r="AJ42" s="34">
        <f t="shared" si="2"/>
        <v>0</v>
      </c>
      <c r="AK42" s="34"/>
      <c r="AL42" s="34">
        <v>-1.4551915228366852E-11</v>
      </c>
      <c r="AM42" s="237">
        <v>47003.390000000014</v>
      </c>
      <c r="AN42" s="237">
        <f t="shared" si="3"/>
        <v>47003.39</v>
      </c>
      <c r="AO42" s="34"/>
    </row>
    <row r="43" spans="1:42">
      <c r="A43" s="251">
        <f t="shared" si="5"/>
        <v>40</v>
      </c>
      <c r="B43" s="52" t="s">
        <v>684</v>
      </c>
      <c r="C43" s="52" t="s">
        <v>89</v>
      </c>
      <c r="D43" s="243" t="s">
        <v>90</v>
      </c>
      <c r="E43" s="52" t="s">
        <v>80</v>
      </c>
      <c r="F43" s="52"/>
      <c r="G43" s="235" t="s">
        <v>613</v>
      </c>
      <c r="H43" s="52" t="s">
        <v>685</v>
      </c>
      <c r="I43" s="239" t="s">
        <v>686</v>
      </c>
      <c r="J43" s="52">
        <v>3801609000</v>
      </c>
      <c r="K43" s="52" t="s">
        <v>84</v>
      </c>
      <c r="L43" s="52">
        <v>623900170</v>
      </c>
      <c r="M43" s="52" t="s">
        <v>92</v>
      </c>
      <c r="N43" s="52">
        <v>603050</v>
      </c>
      <c r="O43" s="52" t="s">
        <v>93</v>
      </c>
      <c r="P43" s="52" t="s">
        <v>87</v>
      </c>
      <c r="Q43" s="52" t="s">
        <v>547</v>
      </c>
      <c r="R43" s="237">
        <v>168000</v>
      </c>
      <c r="S43" s="255"/>
      <c r="T43" s="239" t="s">
        <v>50</v>
      </c>
      <c r="U43" s="239" t="s">
        <v>451</v>
      </c>
      <c r="V43" s="239" t="s">
        <v>559</v>
      </c>
      <c r="W43" s="34">
        <v>56000</v>
      </c>
      <c r="X43" s="34">
        <v>56000</v>
      </c>
      <c r="Y43" s="34">
        <v>56000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f t="shared" si="4"/>
        <v>168000</v>
      </c>
      <c r="AJ43" s="34">
        <f t="shared" si="2"/>
        <v>0</v>
      </c>
      <c r="AK43" s="34"/>
      <c r="AL43" s="34">
        <v>0</v>
      </c>
      <c r="AM43" s="237">
        <v>14000</v>
      </c>
      <c r="AN43" s="237">
        <f t="shared" si="3"/>
        <v>14000</v>
      </c>
      <c r="AO43" s="34"/>
    </row>
    <row r="44" spans="1:42">
      <c r="A44" s="251">
        <f t="shared" si="5"/>
        <v>41</v>
      </c>
      <c r="B44" s="52" t="s">
        <v>687</v>
      </c>
      <c r="C44" s="52" t="s">
        <v>78</v>
      </c>
      <c r="D44" s="243" t="s">
        <v>79</v>
      </c>
      <c r="E44" s="52" t="s">
        <v>80</v>
      </c>
      <c r="F44" s="52"/>
      <c r="G44" s="235" t="s">
        <v>613</v>
      </c>
      <c r="H44" s="52" t="s">
        <v>688</v>
      </c>
      <c r="I44" s="239" t="s">
        <v>689</v>
      </c>
      <c r="J44" s="52">
        <v>3801609000</v>
      </c>
      <c r="K44" s="52" t="s">
        <v>84</v>
      </c>
      <c r="L44" s="52">
        <v>623900110</v>
      </c>
      <c r="M44" s="52" t="s">
        <v>85</v>
      </c>
      <c r="N44" s="52">
        <v>605010</v>
      </c>
      <c r="O44" s="52" t="s">
        <v>86</v>
      </c>
      <c r="P44" s="52" t="s">
        <v>87</v>
      </c>
      <c r="Q44" s="52" t="s">
        <v>547</v>
      </c>
      <c r="R44" s="237">
        <v>1146000</v>
      </c>
      <c r="S44" s="255"/>
      <c r="T44" s="239" t="s">
        <v>50</v>
      </c>
      <c r="U44" s="239" t="s">
        <v>451</v>
      </c>
      <c r="V44" s="239" t="s">
        <v>690</v>
      </c>
      <c r="W44" s="34">
        <v>382000</v>
      </c>
      <c r="X44" s="34">
        <v>382000</v>
      </c>
      <c r="Y44" s="34">
        <v>382000</v>
      </c>
      <c r="Z44" s="34">
        <v>382000</v>
      </c>
      <c r="AA44" s="34">
        <v>382000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f t="shared" si="4"/>
        <v>1910000</v>
      </c>
      <c r="AJ44" s="34">
        <f t="shared" si="2"/>
        <v>-764000</v>
      </c>
      <c r="AK44" s="34"/>
      <c r="AL44" s="34">
        <v>382000</v>
      </c>
      <c r="AM44" s="237">
        <v>1910000</v>
      </c>
      <c r="AN44" s="237">
        <f t="shared" si="3"/>
        <v>2292000</v>
      </c>
      <c r="AO44" s="34"/>
    </row>
    <row r="45" spans="1:42">
      <c r="A45" s="251">
        <f t="shared" si="5"/>
        <v>42</v>
      </c>
      <c r="B45" s="52" t="s">
        <v>258</v>
      </c>
      <c r="C45" s="52" t="s">
        <v>256</v>
      </c>
      <c r="D45" s="243" t="s">
        <v>257</v>
      </c>
      <c r="E45" s="52" t="s">
        <v>258</v>
      </c>
      <c r="F45" s="52"/>
      <c r="G45" s="52" t="s">
        <v>258</v>
      </c>
      <c r="H45" s="52" t="s">
        <v>258</v>
      </c>
      <c r="I45" s="52" t="s">
        <v>258</v>
      </c>
      <c r="J45" s="52">
        <v>3801100600</v>
      </c>
      <c r="K45" s="52" t="s">
        <v>46</v>
      </c>
      <c r="L45" s="52">
        <v>629910002</v>
      </c>
      <c r="M45" s="52" t="s">
        <v>259</v>
      </c>
      <c r="N45" s="52">
        <v>607011</v>
      </c>
      <c r="O45" s="52" t="s">
        <v>260</v>
      </c>
      <c r="P45" s="52" t="s">
        <v>67</v>
      </c>
      <c r="Q45" s="52" t="s">
        <v>547</v>
      </c>
      <c r="R45" s="34"/>
      <c r="S45" s="52"/>
      <c r="T45" s="52" t="s">
        <v>50</v>
      </c>
      <c r="U45" s="239" t="s">
        <v>451</v>
      </c>
      <c r="V45" s="52" t="s">
        <v>549</v>
      </c>
      <c r="W45" s="34">
        <v>6641494</v>
      </c>
      <c r="X45" s="34">
        <v>1464886.2000000002</v>
      </c>
      <c r="Y45" s="34">
        <v>1077132.3999999994</v>
      </c>
      <c r="Z45" s="34">
        <v>3671786.16</v>
      </c>
      <c r="AA45" s="34">
        <v>3621794.04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f t="shared" si="4"/>
        <v>16477092.800000001</v>
      </c>
      <c r="AJ45" s="34">
        <f t="shared" si="2"/>
        <v>-16477092.800000001</v>
      </c>
      <c r="AK45" s="34"/>
      <c r="AL45" s="34">
        <v>3621794.04</v>
      </c>
      <c r="AM45" s="34">
        <v>7293580.1999999993</v>
      </c>
      <c r="AN45" s="34">
        <f t="shared" si="3"/>
        <v>10915374.239999998</v>
      </c>
      <c r="AO45" s="34"/>
    </row>
    <row r="46" spans="1:42">
      <c r="A46" s="251">
        <f t="shared" si="5"/>
        <v>43</v>
      </c>
      <c r="B46" s="52" t="s">
        <v>691</v>
      </c>
      <c r="C46" s="52" t="s">
        <v>201</v>
      </c>
      <c r="D46" s="243" t="s">
        <v>202</v>
      </c>
      <c r="E46" s="52" t="s">
        <v>194</v>
      </c>
      <c r="F46" s="254">
        <v>45050</v>
      </c>
      <c r="G46" s="52" t="s">
        <v>570</v>
      </c>
      <c r="H46" s="52" t="s">
        <v>692</v>
      </c>
      <c r="I46" s="52" t="s">
        <v>693</v>
      </c>
      <c r="J46" s="52">
        <v>3801601300</v>
      </c>
      <c r="K46" s="52" t="s">
        <v>196</v>
      </c>
      <c r="L46" s="52">
        <v>620250400</v>
      </c>
      <c r="M46" s="52" t="s">
        <v>204</v>
      </c>
      <c r="N46" s="52">
        <v>606010</v>
      </c>
      <c r="O46" s="52" t="s">
        <v>124</v>
      </c>
      <c r="P46" s="52" t="s">
        <v>87</v>
      </c>
      <c r="Q46" s="52" t="s">
        <v>694</v>
      </c>
      <c r="R46" s="34">
        <v>1800000</v>
      </c>
      <c r="S46" s="236"/>
      <c r="T46" s="236" t="s">
        <v>63</v>
      </c>
      <c r="U46" s="52" t="s">
        <v>695</v>
      </c>
      <c r="V46" s="52" t="s">
        <v>549</v>
      </c>
      <c r="W46" s="34">
        <v>300000</v>
      </c>
      <c r="X46" s="34">
        <v>0</v>
      </c>
      <c r="Y46" s="34">
        <v>150000</v>
      </c>
      <c r="Z46" s="34">
        <v>150000</v>
      </c>
      <c r="AA46" s="34">
        <v>127500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4">
        <f t="shared" si="4"/>
        <v>727500</v>
      </c>
      <c r="AJ46" s="34">
        <f t="shared" si="2"/>
        <v>1072500</v>
      </c>
      <c r="AK46" s="34"/>
      <c r="AL46" s="34">
        <v>127500</v>
      </c>
      <c r="AM46" s="34">
        <v>300000</v>
      </c>
      <c r="AN46" s="34">
        <f t="shared" si="3"/>
        <v>427500</v>
      </c>
      <c r="AO46" s="34"/>
    </row>
    <row r="47" spans="1:42">
      <c r="A47" s="251">
        <f t="shared" si="5"/>
        <v>44</v>
      </c>
      <c r="B47" s="52" t="s">
        <v>696</v>
      </c>
      <c r="C47" s="52" t="s">
        <v>192</v>
      </c>
      <c r="D47" s="243" t="s">
        <v>193</v>
      </c>
      <c r="E47" s="52" t="s">
        <v>194</v>
      </c>
      <c r="F47" s="254">
        <v>45152</v>
      </c>
      <c r="G47" s="52" t="s">
        <v>697</v>
      </c>
      <c r="H47" s="52" t="s">
        <v>698</v>
      </c>
      <c r="I47" s="52" t="s">
        <v>699</v>
      </c>
      <c r="J47" s="52">
        <v>3801601300</v>
      </c>
      <c r="K47" s="52" t="s">
        <v>196</v>
      </c>
      <c r="L47" s="52">
        <v>627000000</v>
      </c>
      <c r="M47" s="52" t="s">
        <v>197</v>
      </c>
      <c r="N47" s="52">
        <v>604010</v>
      </c>
      <c r="O47" s="52" t="s">
        <v>198</v>
      </c>
      <c r="P47" s="52" t="s">
        <v>87</v>
      </c>
      <c r="Q47" s="52" t="s">
        <v>694</v>
      </c>
      <c r="R47" s="34">
        <v>2500000</v>
      </c>
      <c r="S47" s="52"/>
      <c r="T47" s="236" t="s">
        <v>63</v>
      </c>
      <c r="U47" s="236" t="s">
        <v>451</v>
      </c>
      <c r="V47" s="52" t="s">
        <v>549</v>
      </c>
      <c r="W47" s="34">
        <v>100000</v>
      </c>
      <c r="X47" s="34">
        <v>100000</v>
      </c>
      <c r="Y47" s="34">
        <v>316000</v>
      </c>
      <c r="Z47" s="34">
        <v>180000</v>
      </c>
      <c r="AA47" s="34">
        <v>100000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0</v>
      </c>
      <c r="AI47" s="34">
        <f t="shared" si="4"/>
        <v>796000</v>
      </c>
      <c r="AJ47" s="34">
        <f t="shared" si="2"/>
        <v>1704000</v>
      </c>
      <c r="AK47" s="34"/>
      <c r="AL47" s="34">
        <v>100000</v>
      </c>
      <c r="AM47" s="34">
        <v>796000</v>
      </c>
      <c r="AN47" s="34">
        <f t="shared" si="3"/>
        <v>896000</v>
      </c>
      <c r="AO47" s="34"/>
    </row>
    <row r="48" spans="1:42">
      <c r="A48" s="251">
        <f t="shared" si="5"/>
        <v>45</v>
      </c>
      <c r="B48" s="52" t="s">
        <v>700</v>
      </c>
      <c r="C48" s="52" t="s">
        <v>157</v>
      </c>
      <c r="D48" s="243" t="s">
        <v>158</v>
      </c>
      <c r="E48" s="52" t="s">
        <v>62</v>
      </c>
      <c r="F48" s="254">
        <v>45041</v>
      </c>
      <c r="G48" s="52" t="s">
        <v>570</v>
      </c>
      <c r="H48" s="52" t="s">
        <v>336</v>
      </c>
      <c r="I48" s="52" t="s">
        <v>701</v>
      </c>
      <c r="J48" s="52">
        <v>3801100600</v>
      </c>
      <c r="K48" s="52" t="s">
        <v>46</v>
      </c>
      <c r="L48" s="52">
        <v>621150000</v>
      </c>
      <c r="M48" s="52" t="s">
        <v>58</v>
      </c>
      <c r="N48" s="52">
        <v>601010</v>
      </c>
      <c r="O48" s="52" t="s">
        <v>59</v>
      </c>
      <c r="P48" s="52" t="s">
        <v>67</v>
      </c>
      <c r="Q48" s="52" t="s">
        <v>547</v>
      </c>
      <c r="R48" s="34">
        <v>1500000</v>
      </c>
      <c r="S48" s="253">
        <v>1500000</v>
      </c>
      <c r="T48" s="236" t="s">
        <v>63</v>
      </c>
      <c r="U48" s="236" t="s">
        <v>451</v>
      </c>
      <c r="V48" s="236" t="s">
        <v>549</v>
      </c>
      <c r="W48" s="34">
        <v>125000</v>
      </c>
      <c r="X48" s="34">
        <v>125000</v>
      </c>
      <c r="Y48" s="34">
        <v>125000</v>
      </c>
      <c r="Z48" s="34">
        <v>125000</v>
      </c>
      <c r="AA48" s="34">
        <v>161859.07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f t="shared" si="4"/>
        <v>661859.07000000007</v>
      </c>
      <c r="AJ48" s="34">
        <f t="shared" si="2"/>
        <v>838140.92999999993</v>
      </c>
      <c r="AK48" s="34"/>
      <c r="AL48" s="34">
        <v>161859.07</v>
      </c>
      <c r="AM48" s="34">
        <v>125000</v>
      </c>
      <c r="AN48" s="34">
        <f t="shared" si="3"/>
        <v>286859.07</v>
      </c>
      <c r="AO48" s="34"/>
    </row>
    <row r="49" spans="1:42">
      <c r="A49" s="251">
        <f t="shared" si="5"/>
        <v>46</v>
      </c>
      <c r="B49" s="52" t="s">
        <v>702</v>
      </c>
      <c r="C49" s="52" t="s">
        <v>179</v>
      </c>
      <c r="D49" s="243" t="s">
        <v>180</v>
      </c>
      <c r="E49" s="52" t="s">
        <v>181</v>
      </c>
      <c r="F49" s="254">
        <v>45118</v>
      </c>
      <c r="G49" s="52" t="s">
        <v>570</v>
      </c>
      <c r="H49" s="52" t="s">
        <v>545</v>
      </c>
      <c r="I49" s="52" t="s">
        <v>703</v>
      </c>
      <c r="J49" s="52">
        <v>3801100220</v>
      </c>
      <c r="K49" s="52" t="s">
        <v>184</v>
      </c>
      <c r="L49" s="52">
        <v>624800010</v>
      </c>
      <c r="M49" s="52" t="s">
        <v>185</v>
      </c>
      <c r="N49" s="52">
        <v>606010</v>
      </c>
      <c r="O49" s="52" t="s">
        <v>124</v>
      </c>
      <c r="P49" s="52" t="s">
        <v>87</v>
      </c>
      <c r="Q49" s="52" t="s">
        <v>547</v>
      </c>
      <c r="R49" s="34">
        <v>7000000</v>
      </c>
      <c r="S49" s="52" t="s">
        <v>661</v>
      </c>
      <c r="T49" s="236" t="s">
        <v>63</v>
      </c>
      <c r="U49" s="236" t="s">
        <v>451</v>
      </c>
      <c r="V49" s="52" t="s">
        <v>549</v>
      </c>
      <c r="W49" s="34">
        <v>184353.34999999998</v>
      </c>
      <c r="X49" s="34">
        <v>454181.42000000004</v>
      </c>
      <c r="Y49" s="34">
        <v>539300.36</v>
      </c>
      <c r="Z49" s="34">
        <v>969154.16</v>
      </c>
      <c r="AA49" s="34">
        <v>875233.82000000007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f t="shared" si="4"/>
        <v>3022223.1100000003</v>
      </c>
      <c r="AJ49" s="34">
        <f t="shared" si="2"/>
        <v>3977776.8899999997</v>
      </c>
      <c r="AK49" s="34"/>
      <c r="AL49" s="34">
        <v>875233.82000000007</v>
      </c>
      <c r="AM49" s="34">
        <v>1805508.6</v>
      </c>
      <c r="AN49" s="34">
        <f t="shared" si="3"/>
        <v>2680742.42</v>
      </c>
      <c r="AO49" s="34"/>
    </row>
    <row r="50" spans="1:42">
      <c r="A50" s="251">
        <f t="shared" si="5"/>
        <v>47</v>
      </c>
      <c r="B50" s="52" t="s">
        <v>704</v>
      </c>
      <c r="C50" s="52" t="s">
        <v>53</v>
      </c>
      <c r="D50" s="243" t="s">
        <v>54</v>
      </c>
      <c r="E50" s="52" t="s">
        <v>40</v>
      </c>
      <c r="F50" s="52"/>
      <c r="G50" s="52" t="s">
        <v>570</v>
      </c>
      <c r="H50" s="52" t="s">
        <v>705</v>
      </c>
      <c r="I50" s="52" t="s">
        <v>706</v>
      </c>
      <c r="J50" s="52">
        <v>3801100600</v>
      </c>
      <c r="K50" s="52" t="s">
        <v>46</v>
      </c>
      <c r="L50" s="52">
        <v>621150000</v>
      </c>
      <c r="M50" s="52" t="s">
        <v>58</v>
      </c>
      <c r="N50" s="52">
        <v>601010</v>
      </c>
      <c r="O50" s="52" t="s">
        <v>59</v>
      </c>
      <c r="P50" s="52" t="s">
        <v>49</v>
      </c>
      <c r="Q50" s="52" t="s">
        <v>547</v>
      </c>
      <c r="R50" s="34">
        <v>900000</v>
      </c>
      <c r="S50" s="34"/>
      <c r="T50" s="52" t="s">
        <v>63</v>
      </c>
      <c r="U50" s="236" t="s">
        <v>451</v>
      </c>
      <c r="V50" s="236" t="s">
        <v>549</v>
      </c>
      <c r="W50" s="34">
        <v>75000</v>
      </c>
      <c r="X50" s="34">
        <v>75000</v>
      </c>
      <c r="Y50" s="34">
        <v>75000</v>
      </c>
      <c r="Z50" s="34">
        <v>75000</v>
      </c>
      <c r="AA50" s="34">
        <v>75000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f t="shared" si="4"/>
        <v>375000</v>
      </c>
      <c r="AJ50" s="34">
        <f t="shared" si="2"/>
        <v>525000</v>
      </c>
      <c r="AK50" s="34"/>
      <c r="AL50" s="34">
        <v>75000</v>
      </c>
      <c r="AM50" s="34">
        <v>315800</v>
      </c>
      <c r="AN50" s="34">
        <f t="shared" si="3"/>
        <v>390800</v>
      </c>
      <c r="AO50" s="34"/>
      <c r="AP50" s="52" t="s">
        <v>707</v>
      </c>
    </row>
    <row r="51" spans="1:42">
      <c r="A51" s="251">
        <f t="shared" si="5"/>
        <v>48</v>
      </c>
      <c r="B51" s="52" t="s">
        <v>708</v>
      </c>
      <c r="C51" s="52" t="s">
        <v>229</v>
      </c>
      <c r="D51" s="243" t="s">
        <v>230</v>
      </c>
      <c r="E51" s="52" t="s">
        <v>115</v>
      </c>
      <c r="F51" s="254">
        <v>45058</v>
      </c>
      <c r="G51" s="52" t="s">
        <v>709</v>
      </c>
      <c r="H51" s="52" t="s">
        <v>610</v>
      </c>
      <c r="I51" s="52" t="s">
        <v>710</v>
      </c>
      <c r="J51" s="52">
        <v>3801607000</v>
      </c>
      <c r="K51" s="52" t="s">
        <v>117</v>
      </c>
      <c r="L51" s="52">
        <v>621900000</v>
      </c>
      <c r="M51" s="52" t="s">
        <v>231</v>
      </c>
      <c r="N51" s="52">
        <v>601050</v>
      </c>
      <c r="O51" s="52" t="s">
        <v>232</v>
      </c>
      <c r="P51" s="52" t="s">
        <v>67</v>
      </c>
      <c r="Q51" s="52" t="s">
        <v>547</v>
      </c>
      <c r="R51" s="34">
        <v>2951000</v>
      </c>
      <c r="S51" s="236">
        <v>2950031.25</v>
      </c>
      <c r="T51" s="52" t="s">
        <v>50</v>
      </c>
      <c r="U51" s="52" t="s">
        <v>548</v>
      </c>
      <c r="V51" s="52" t="s">
        <v>559</v>
      </c>
      <c r="W51" s="34">
        <v>0</v>
      </c>
      <c r="X51" s="34">
        <v>0</v>
      </c>
      <c r="Y51" s="34">
        <v>2951000</v>
      </c>
      <c r="Z51" s="34">
        <v>-1.1641532182693481E-10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4">
        <f t="shared" si="4"/>
        <v>2951000</v>
      </c>
      <c r="AJ51" s="34">
        <f t="shared" si="2"/>
        <v>0</v>
      </c>
      <c r="AK51" s="34"/>
      <c r="AL51" s="34">
        <v>0</v>
      </c>
      <c r="AM51" s="34">
        <v>869562.8600000001</v>
      </c>
      <c r="AN51" s="34">
        <f t="shared" si="3"/>
        <v>869562.8600000001</v>
      </c>
      <c r="AO51" s="34"/>
    </row>
    <row r="52" spans="1:42">
      <c r="A52" s="251">
        <f t="shared" si="5"/>
        <v>49</v>
      </c>
      <c r="B52" s="52" t="s">
        <v>711</v>
      </c>
      <c r="C52" s="52" t="s">
        <v>205</v>
      </c>
      <c r="D52" s="243" t="s">
        <v>206</v>
      </c>
      <c r="E52" s="52" t="s">
        <v>194</v>
      </c>
      <c r="F52" s="254">
        <v>45056</v>
      </c>
      <c r="G52" s="52" t="s">
        <v>712</v>
      </c>
      <c r="H52" s="52" t="s">
        <v>713</v>
      </c>
      <c r="I52" s="52" t="s">
        <v>714</v>
      </c>
      <c r="J52" s="52">
        <v>3801601300</v>
      </c>
      <c r="K52" s="52" t="s">
        <v>196</v>
      </c>
      <c r="L52" s="52">
        <v>627000000</v>
      </c>
      <c r="M52" s="52" t="s">
        <v>197</v>
      </c>
      <c r="N52" s="52">
        <v>604010</v>
      </c>
      <c r="O52" s="52" t="s">
        <v>198</v>
      </c>
      <c r="P52" s="52" t="s">
        <v>87</v>
      </c>
      <c r="Q52" s="52" t="s">
        <v>547</v>
      </c>
      <c r="R52" s="34">
        <v>420000</v>
      </c>
      <c r="S52" s="239"/>
      <c r="T52" s="236" t="s">
        <v>63</v>
      </c>
      <c r="U52" s="236" t="s">
        <v>451</v>
      </c>
      <c r="V52" s="52" t="s">
        <v>549</v>
      </c>
      <c r="W52" s="34">
        <v>0</v>
      </c>
      <c r="X52" s="34">
        <v>70000</v>
      </c>
      <c r="Y52" s="34">
        <v>35000</v>
      </c>
      <c r="Z52" s="34">
        <v>35000</v>
      </c>
      <c r="AA52" s="34">
        <v>35000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4">
        <v>0</v>
      </c>
      <c r="AH52" s="34">
        <v>0</v>
      </c>
      <c r="AI52" s="34">
        <f t="shared" si="4"/>
        <v>175000</v>
      </c>
      <c r="AJ52" s="34">
        <f t="shared" si="2"/>
        <v>245000</v>
      </c>
      <c r="AK52" s="34"/>
      <c r="AL52" s="34">
        <v>35000</v>
      </c>
      <c r="AM52" s="34">
        <v>175000</v>
      </c>
      <c r="AN52" s="34">
        <f t="shared" si="3"/>
        <v>210000</v>
      </c>
      <c r="AO52" s="34"/>
    </row>
    <row r="53" spans="1:42">
      <c r="A53" s="251">
        <f t="shared" si="5"/>
        <v>50</v>
      </c>
      <c r="B53" s="52" t="s">
        <v>715</v>
      </c>
      <c r="C53" s="52" t="s">
        <v>139</v>
      </c>
      <c r="D53" s="243" t="s">
        <v>140</v>
      </c>
      <c r="E53" s="52" t="s">
        <v>141</v>
      </c>
      <c r="F53" s="254">
        <v>45111</v>
      </c>
      <c r="G53" s="52" t="s">
        <v>716</v>
      </c>
      <c r="H53" s="52" t="s">
        <v>675</v>
      </c>
      <c r="I53" s="52" t="s">
        <v>717</v>
      </c>
      <c r="J53" s="52">
        <v>3801609000</v>
      </c>
      <c r="K53" s="52" t="s">
        <v>84</v>
      </c>
      <c r="L53" s="52">
        <v>623900170</v>
      </c>
      <c r="M53" s="52" t="s">
        <v>92</v>
      </c>
      <c r="N53" s="52">
        <v>603050</v>
      </c>
      <c r="O53" s="52" t="s">
        <v>93</v>
      </c>
      <c r="P53" s="52" t="s">
        <v>87</v>
      </c>
      <c r="Q53" s="52" t="s">
        <v>547</v>
      </c>
      <c r="R53" s="34">
        <v>5880000</v>
      </c>
      <c r="S53" s="239"/>
      <c r="T53" s="239" t="s">
        <v>63</v>
      </c>
      <c r="U53" s="236" t="s">
        <v>451</v>
      </c>
      <c r="V53" s="52" t="s">
        <v>549</v>
      </c>
      <c r="W53" s="34"/>
      <c r="X53" s="34"/>
      <c r="Y53" s="34"/>
      <c r="Z53" s="34">
        <v>653000</v>
      </c>
      <c r="AA53" s="34">
        <v>653000</v>
      </c>
      <c r="AB53" s="34"/>
      <c r="AC53" s="34"/>
      <c r="AD53" s="34"/>
      <c r="AE53" s="34"/>
      <c r="AF53" s="34"/>
      <c r="AG53" s="34"/>
      <c r="AH53" s="34"/>
      <c r="AI53" s="34">
        <f t="shared" si="4"/>
        <v>1306000</v>
      </c>
      <c r="AJ53" s="34">
        <f t="shared" si="2"/>
        <v>4574000</v>
      </c>
      <c r="AK53" s="34"/>
      <c r="AL53" s="34">
        <v>653000</v>
      </c>
      <c r="AM53" s="34">
        <v>1306000</v>
      </c>
      <c r="AN53" s="34">
        <f t="shared" si="3"/>
        <v>1959000</v>
      </c>
      <c r="AO53" s="34"/>
    </row>
    <row r="54" spans="1:42">
      <c r="A54" s="251">
        <f t="shared" si="5"/>
        <v>51</v>
      </c>
      <c r="B54" s="52" t="s">
        <v>718</v>
      </c>
      <c r="C54" s="52" t="s">
        <v>144</v>
      </c>
      <c r="D54" s="243" t="s">
        <v>145</v>
      </c>
      <c r="E54" s="52" t="s">
        <v>141</v>
      </c>
      <c r="F54" s="254">
        <v>45054</v>
      </c>
      <c r="G54" s="52" t="s">
        <v>544</v>
      </c>
      <c r="H54" s="52" t="s">
        <v>719</v>
      </c>
      <c r="I54" s="52" t="s">
        <v>720</v>
      </c>
      <c r="J54" s="52">
        <v>3801609000</v>
      </c>
      <c r="K54" s="52" t="s">
        <v>84</v>
      </c>
      <c r="L54" s="52">
        <v>623900170</v>
      </c>
      <c r="M54" s="52" t="s">
        <v>92</v>
      </c>
      <c r="N54" s="52">
        <v>603050</v>
      </c>
      <c r="O54" s="52" t="s">
        <v>93</v>
      </c>
      <c r="P54" s="52" t="s">
        <v>87</v>
      </c>
      <c r="Q54" s="52" t="s">
        <v>547</v>
      </c>
      <c r="R54" s="34">
        <v>436000</v>
      </c>
      <c r="S54" s="253"/>
      <c r="T54" s="236" t="s">
        <v>63</v>
      </c>
      <c r="U54" s="236" t="s">
        <v>548</v>
      </c>
      <c r="V54" s="236" t="s">
        <v>559</v>
      </c>
      <c r="W54" s="34">
        <v>0</v>
      </c>
      <c r="X54" s="34">
        <v>0</v>
      </c>
      <c r="Y54" s="34">
        <v>436000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4">
        <f t="shared" si="4"/>
        <v>436000</v>
      </c>
      <c r="AJ54" s="34">
        <f t="shared" si="2"/>
        <v>0</v>
      </c>
      <c r="AK54" s="34"/>
      <c r="AL54" s="34">
        <v>0</v>
      </c>
      <c r="AM54" s="34">
        <v>436000</v>
      </c>
      <c r="AN54" s="34">
        <f t="shared" si="3"/>
        <v>436000</v>
      </c>
      <c r="AO54" s="34"/>
    </row>
    <row r="55" spans="1:42">
      <c r="A55" s="251">
        <f t="shared" si="5"/>
        <v>52</v>
      </c>
      <c r="B55" s="52" t="s">
        <v>721</v>
      </c>
      <c r="C55" s="52" t="s">
        <v>38</v>
      </c>
      <c r="D55" s="243" t="s">
        <v>39</v>
      </c>
      <c r="E55" s="52" t="s">
        <v>40</v>
      </c>
      <c r="F55" s="254">
        <v>45050</v>
      </c>
      <c r="G55" s="52" t="s">
        <v>574</v>
      </c>
      <c r="I55" s="52" t="s">
        <v>722</v>
      </c>
      <c r="J55" s="52">
        <v>3801100600</v>
      </c>
      <c r="K55" s="52" t="s">
        <v>46</v>
      </c>
      <c r="L55" s="52">
        <v>621300000</v>
      </c>
      <c r="M55" s="52" t="s">
        <v>47</v>
      </c>
      <c r="N55" s="52">
        <v>601020</v>
      </c>
      <c r="O55" s="52" t="s">
        <v>48</v>
      </c>
      <c r="P55" s="52" t="s">
        <v>49</v>
      </c>
      <c r="Q55" s="52" t="s">
        <v>547</v>
      </c>
      <c r="R55" s="34">
        <v>300000</v>
      </c>
      <c r="S55" s="34"/>
      <c r="T55" s="52" t="s">
        <v>50</v>
      </c>
      <c r="U55" s="52" t="s">
        <v>548</v>
      </c>
      <c r="V55" s="236" t="s">
        <v>559</v>
      </c>
      <c r="W55" s="34">
        <v>0</v>
      </c>
      <c r="X55" s="34">
        <v>0</v>
      </c>
      <c r="Y55" s="34">
        <v>0</v>
      </c>
      <c r="Z55" s="34">
        <v>0</v>
      </c>
      <c r="AA55" s="34">
        <v>300000</v>
      </c>
      <c r="AB55" s="34">
        <v>0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4">
        <f t="shared" si="4"/>
        <v>300000</v>
      </c>
      <c r="AJ55" s="34">
        <f t="shared" si="2"/>
        <v>0</v>
      </c>
      <c r="AK55" s="34"/>
      <c r="AL55" s="34">
        <v>300000</v>
      </c>
      <c r="AM55" s="34">
        <v>300000</v>
      </c>
      <c r="AN55" s="34">
        <f t="shared" si="3"/>
        <v>600000</v>
      </c>
      <c r="AO55" s="34"/>
    </row>
    <row r="56" spans="1:42">
      <c r="A56" s="251">
        <f t="shared" si="5"/>
        <v>53</v>
      </c>
      <c r="B56" s="52" t="s">
        <v>723</v>
      </c>
      <c r="C56" s="52" t="s">
        <v>71</v>
      </c>
      <c r="D56" s="243" t="s">
        <v>72</v>
      </c>
      <c r="E56" s="52" t="s">
        <v>40</v>
      </c>
      <c r="F56" s="254">
        <v>45048</v>
      </c>
      <c r="G56" s="52" t="s">
        <v>574</v>
      </c>
      <c r="H56" s="52" t="s">
        <v>562</v>
      </c>
      <c r="I56" s="52" t="s">
        <v>724</v>
      </c>
      <c r="J56" s="52">
        <v>3801100600</v>
      </c>
      <c r="K56" s="52" t="s">
        <v>46</v>
      </c>
      <c r="L56" s="52">
        <v>625900000</v>
      </c>
      <c r="M56" s="52" t="s">
        <v>74</v>
      </c>
      <c r="N56" s="52">
        <v>603040</v>
      </c>
      <c r="O56" s="52" t="s">
        <v>75</v>
      </c>
      <c r="P56" s="52" t="s">
        <v>67</v>
      </c>
      <c r="Q56" s="52" t="s">
        <v>547</v>
      </c>
      <c r="R56" s="34">
        <v>20000000</v>
      </c>
      <c r="S56" s="34"/>
      <c r="T56" s="52" t="s">
        <v>50</v>
      </c>
      <c r="U56" s="52" t="s">
        <v>548</v>
      </c>
      <c r="V56" s="52" t="s">
        <v>559</v>
      </c>
      <c r="W56" s="34">
        <v>0</v>
      </c>
      <c r="X56" s="34">
        <v>20000000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f t="shared" si="4"/>
        <v>20000000</v>
      </c>
      <c r="AJ56" s="34">
        <f t="shared" si="2"/>
        <v>0</v>
      </c>
      <c r="AK56" s="34"/>
      <c r="AL56" s="34">
        <v>0</v>
      </c>
      <c r="AM56" s="34">
        <v>6355877.4000000004</v>
      </c>
      <c r="AN56" s="34">
        <f t="shared" si="3"/>
        <v>6355877.4000000004</v>
      </c>
      <c r="AO56" s="34"/>
      <c r="AP56" s="52" t="s">
        <v>725</v>
      </c>
    </row>
    <row r="57" spans="1:42">
      <c r="A57" s="251">
        <f t="shared" si="5"/>
        <v>54</v>
      </c>
      <c r="B57" s="52" t="s">
        <v>726</v>
      </c>
      <c r="C57" s="52" t="s">
        <v>139</v>
      </c>
      <c r="D57" s="243" t="s">
        <v>140</v>
      </c>
      <c r="E57" s="52" t="s">
        <v>141</v>
      </c>
      <c r="F57" s="254">
        <v>45042</v>
      </c>
      <c r="G57" s="52" t="s">
        <v>574</v>
      </c>
      <c r="H57" s="52" t="s">
        <v>727</v>
      </c>
      <c r="I57" s="52" t="s">
        <v>728</v>
      </c>
      <c r="J57" s="52">
        <v>3801609000</v>
      </c>
      <c r="K57" s="52" t="s">
        <v>84</v>
      </c>
      <c r="L57" s="52">
        <v>623900170</v>
      </c>
      <c r="M57" s="52" t="s">
        <v>92</v>
      </c>
      <c r="N57" s="52">
        <v>603050</v>
      </c>
      <c r="O57" s="52" t="s">
        <v>93</v>
      </c>
      <c r="P57" s="52" t="s">
        <v>87</v>
      </c>
      <c r="Q57" s="52" t="s">
        <v>547</v>
      </c>
      <c r="R57" s="34">
        <v>9439</v>
      </c>
      <c r="S57" s="253"/>
      <c r="T57" s="52" t="s">
        <v>50</v>
      </c>
      <c r="U57" s="52" t="s">
        <v>548</v>
      </c>
      <c r="V57" s="52" t="s">
        <v>549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f t="shared" si="4"/>
        <v>0</v>
      </c>
      <c r="AJ57" s="34">
        <f t="shared" si="2"/>
        <v>9439</v>
      </c>
      <c r="AK57" s="34"/>
      <c r="AL57" s="34">
        <v>0</v>
      </c>
      <c r="AM57" s="34">
        <v>0</v>
      </c>
      <c r="AN57" s="34">
        <f t="shared" si="3"/>
        <v>0</v>
      </c>
      <c r="AO57" s="34"/>
    </row>
    <row r="58" spans="1:42">
      <c r="A58" s="251">
        <f t="shared" si="5"/>
        <v>55</v>
      </c>
      <c r="B58" s="52" t="s">
        <v>729</v>
      </c>
      <c r="C58" s="52" t="s">
        <v>113</v>
      </c>
      <c r="D58" s="243" t="s">
        <v>114</v>
      </c>
      <c r="E58" s="52" t="s">
        <v>115</v>
      </c>
      <c r="F58" s="254">
        <v>45048</v>
      </c>
      <c r="G58" s="52" t="s">
        <v>730</v>
      </c>
      <c r="H58" s="52" t="s">
        <v>663</v>
      </c>
      <c r="I58" s="52" t="s">
        <v>731</v>
      </c>
      <c r="J58" s="52">
        <v>3801607000</v>
      </c>
      <c r="K58" s="52" t="s">
        <v>117</v>
      </c>
      <c r="L58" s="52">
        <v>625100300</v>
      </c>
      <c r="M58" s="52" t="s">
        <v>118</v>
      </c>
      <c r="N58" s="52">
        <v>603030</v>
      </c>
      <c r="O58" s="52" t="s">
        <v>119</v>
      </c>
      <c r="P58" s="52" t="s">
        <v>87</v>
      </c>
      <c r="Q58" s="52" t="s">
        <v>547</v>
      </c>
      <c r="R58" s="34">
        <v>4452000</v>
      </c>
      <c r="S58" s="253">
        <v>1965416.7</v>
      </c>
      <c r="T58" s="52" t="s">
        <v>63</v>
      </c>
      <c r="U58" s="52" t="s">
        <v>451</v>
      </c>
      <c r="V58" s="52" t="s">
        <v>549</v>
      </c>
      <c r="W58" s="34">
        <v>0</v>
      </c>
      <c r="X58" s="34">
        <v>125000</v>
      </c>
      <c r="Y58" s="34">
        <v>125000</v>
      </c>
      <c r="Z58" s="34">
        <v>150000</v>
      </c>
      <c r="AA58" s="34">
        <v>215000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f t="shared" si="4"/>
        <v>615000</v>
      </c>
      <c r="AJ58" s="34">
        <f t="shared" si="2"/>
        <v>3837000</v>
      </c>
      <c r="AK58" s="34"/>
      <c r="AL58" s="34">
        <v>215000</v>
      </c>
      <c r="AM58" s="34">
        <v>615000</v>
      </c>
      <c r="AN58" s="34">
        <f t="shared" si="3"/>
        <v>830000</v>
      </c>
      <c r="AO58" s="34"/>
      <c r="AP58" s="52" t="s">
        <v>681</v>
      </c>
    </row>
    <row r="59" spans="1:42">
      <c r="A59" s="251">
        <f t="shared" si="5"/>
        <v>56</v>
      </c>
      <c r="B59" s="52" t="s">
        <v>732</v>
      </c>
      <c r="C59" s="52" t="s">
        <v>53</v>
      </c>
      <c r="D59" s="243" t="s">
        <v>54</v>
      </c>
      <c r="E59" s="52" t="s">
        <v>40</v>
      </c>
      <c r="F59" s="254">
        <v>45046</v>
      </c>
      <c r="G59" s="52" t="s">
        <v>574</v>
      </c>
      <c r="H59" s="52" t="s">
        <v>610</v>
      </c>
      <c r="I59" s="52" t="s">
        <v>733</v>
      </c>
      <c r="J59" s="52">
        <v>3801100600</v>
      </c>
      <c r="K59" s="52" t="s">
        <v>46</v>
      </c>
      <c r="L59" s="52">
        <v>621150000</v>
      </c>
      <c r="M59" s="52" t="s">
        <v>58</v>
      </c>
      <c r="N59" s="52">
        <v>601010</v>
      </c>
      <c r="O59" s="52" t="s">
        <v>59</v>
      </c>
      <c r="P59" s="52" t="s">
        <v>49</v>
      </c>
      <c r="Q59" s="52" t="s">
        <v>547</v>
      </c>
      <c r="R59" s="34">
        <v>25000000</v>
      </c>
      <c r="S59" s="34"/>
      <c r="T59" s="52" t="s">
        <v>50</v>
      </c>
      <c r="U59" s="52" t="s">
        <v>548</v>
      </c>
      <c r="V59" s="52" t="s">
        <v>559</v>
      </c>
      <c r="W59" s="34">
        <v>0</v>
      </c>
      <c r="X59" s="34">
        <v>25000000</v>
      </c>
      <c r="Y59" s="34">
        <v>0</v>
      </c>
      <c r="Z59" s="34">
        <v>-6.9849193096160889E-10</v>
      </c>
      <c r="AA59" s="34">
        <v>2.9103830456733704E-11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f t="shared" si="4"/>
        <v>25000000</v>
      </c>
      <c r="AJ59" s="34">
        <f t="shared" si="2"/>
        <v>0</v>
      </c>
      <c r="AK59" s="34"/>
      <c r="AL59" s="34">
        <v>2.9103830456733704E-11</v>
      </c>
      <c r="AM59" s="34">
        <v>204572.02999999927</v>
      </c>
      <c r="AN59" s="34">
        <f t="shared" si="3"/>
        <v>204572.0299999993</v>
      </c>
      <c r="AO59" s="34"/>
    </row>
    <row r="60" spans="1:42">
      <c r="A60" s="251">
        <f t="shared" si="5"/>
        <v>57</v>
      </c>
      <c r="B60" s="52" t="s">
        <v>734</v>
      </c>
      <c r="C60" s="52" t="s">
        <v>287</v>
      </c>
      <c r="D60" s="243" t="s">
        <v>288</v>
      </c>
      <c r="E60" s="52" t="s">
        <v>40</v>
      </c>
      <c r="F60" s="254">
        <v>45046</v>
      </c>
      <c r="G60" s="52" t="s">
        <v>574</v>
      </c>
      <c r="H60" s="52" t="s">
        <v>610</v>
      </c>
      <c r="I60" s="52" t="s">
        <v>735</v>
      </c>
      <c r="J60" s="52">
        <v>3801100600</v>
      </c>
      <c r="K60" s="52" t="s">
        <v>46</v>
      </c>
      <c r="L60" s="52">
        <v>621900000</v>
      </c>
      <c r="M60" s="52" t="s">
        <v>231</v>
      </c>
      <c r="N60" s="52">
        <v>601050</v>
      </c>
      <c r="O60" s="52" t="s">
        <v>232</v>
      </c>
      <c r="P60" s="52" t="s">
        <v>49</v>
      </c>
      <c r="Q60" s="52" t="s">
        <v>547</v>
      </c>
      <c r="R60" s="34">
        <v>25000000</v>
      </c>
      <c r="S60" s="34"/>
      <c r="T60" s="52" t="s">
        <v>50</v>
      </c>
      <c r="U60" s="52" t="s">
        <v>548</v>
      </c>
      <c r="V60" s="52" t="s">
        <v>559</v>
      </c>
      <c r="W60" s="34">
        <v>0</v>
      </c>
      <c r="X60" s="34">
        <v>25000000</v>
      </c>
      <c r="Y60" s="34">
        <v>1448838.0899999999</v>
      </c>
      <c r="Z60" s="34">
        <v>-1448838.0899999999</v>
      </c>
      <c r="AA60" s="34">
        <v>-2.3283064365386963E-10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f t="shared" si="4"/>
        <v>25000000</v>
      </c>
      <c r="AJ60" s="34">
        <f t="shared" si="2"/>
        <v>0</v>
      </c>
      <c r="AK60" s="34"/>
      <c r="AL60" s="34">
        <v>-2.3283064365386963E-10</v>
      </c>
      <c r="AM60" s="34">
        <v>2008657.1600000001</v>
      </c>
      <c r="AN60" s="34">
        <f t="shared" si="3"/>
        <v>2008657.16</v>
      </c>
      <c r="AO60" s="34"/>
    </row>
    <row r="61" spans="1:42">
      <c r="A61" s="251">
        <f t="shared" si="5"/>
        <v>58</v>
      </c>
      <c r="B61" s="52" t="s">
        <v>736</v>
      </c>
      <c r="C61" s="52" t="s">
        <v>157</v>
      </c>
      <c r="D61" s="243" t="s">
        <v>158</v>
      </c>
      <c r="E61" s="52" t="s">
        <v>62</v>
      </c>
      <c r="F61" s="254">
        <v>45041</v>
      </c>
      <c r="G61" s="52" t="s">
        <v>544</v>
      </c>
      <c r="H61" s="52" t="s">
        <v>737</v>
      </c>
      <c r="I61" s="52" t="s">
        <v>738</v>
      </c>
      <c r="J61" s="52">
        <v>3801100600</v>
      </c>
      <c r="K61" s="52" t="s">
        <v>46</v>
      </c>
      <c r="L61" s="52">
        <v>621150000</v>
      </c>
      <c r="M61" s="52" t="s">
        <v>58</v>
      </c>
      <c r="N61" s="52">
        <v>601010</v>
      </c>
      <c r="O61" s="52" t="s">
        <v>59</v>
      </c>
      <c r="P61" s="52" t="s">
        <v>67</v>
      </c>
      <c r="Q61" s="52" t="s">
        <v>547</v>
      </c>
      <c r="R61" s="34">
        <v>700000</v>
      </c>
      <c r="S61" s="52"/>
      <c r="T61" s="52" t="s">
        <v>50</v>
      </c>
      <c r="U61" s="52" t="s">
        <v>548</v>
      </c>
      <c r="V61" s="52" t="s">
        <v>559</v>
      </c>
      <c r="W61" s="34">
        <v>0</v>
      </c>
      <c r="X61" s="34">
        <v>0</v>
      </c>
      <c r="Y61" s="34">
        <v>700000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f t="shared" si="4"/>
        <v>700000</v>
      </c>
      <c r="AJ61" s="34">
        <f t="shared" si="2"/>
        <v>0</v>
      </c>
      <c r="AK61" s="34"/>
      <c r="AL61" s="34">
        <v>0</v>
      </c>
      <c r="AM61" s="34">
        <v>700000</v>
      </c>
      <c r="AN61" s="34">
        <f t="shared" si="3"/>
        <v>700000</v>
      </c>
      <c r="AO61" s="34"/>
    </row>
    <row r="62" spans="1:42">
      <c r="A62" s="251">
        <f t="shared" si="5"/>
        <v>59</v>
      </c>
      <c r="B62" s="52" t="s">
        <v>739</v>
      </c>
      <c r="C62" s="52" t="s">
        <v>245</v>
      </c>
      <c r="D62" s="243" t="s">
        <v>246</v>
      </c>
      <c r="E62" s="52" t="s">
        <v>173</v>
      </c>
      <c r="F62" s="254">
        <v>45063</v>
      </c>
      <c r="G62" s="52" t="s">
        <v>574</v>
      </c>
      <c r="H62" s="52" t="s">
        <v>672</v>
      </c>
      <c r="I62" s="52" t="s">
        <v>740</v>
      </c>
      <c r="J62" s="52">
        <v>3801901600</v>
      </c>
      <c r="K62" s="52" t="s">
        <v>174</v>
      </c>
      <c r="L62" s="52">
        <v>629900000</v>
      </c>
      <c r="M62" s="52" t="s">
        <v>123</v>
      </c>
      <c r="N62" s="52">
        <v>606010</v>
      </c>
      <c r="O62" s="52" t="s">
        <v>124</v>
      </c>
      <c r="P62" s="52" t="s">
        <v>67</v>
      </c>
      <c r="Q62" s="52" t="s">
        <v>547</v>
      </c>
      <c r="R62" s="34">
        <v>1350000</v>
      </c>
      <c r="S62" s="52" t="s">
        <v>661</v>
      </c>
      <c r="T62" s="52" t="s">
        <v>50</v>
      </c>
      <c r="U62" s="52" t="s">
        <v>548</v>
      </c>
      <c r="V62" s="52" t="s">
        <v>559</v>
      </c>
      <c r="W62" s="34">
        <v>0</v>
      </c>
      <c r="X62" s="34">
        <v>1350000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f t="shared" si="4"/>
        <v>1350000</v>
      </c>
      <c r="AJ62" s="34">
        <f t="shared" si="2"/>
        <v>0</v>
      </c>
      <c r="AK62" s="34"/>
      <c r="AL62" s="34">
        <v>0</v>
      </c>
      <c r="AM62" s="34">
        <v>677500</v>
      </c>
      <c r="AN62" s="34">
        <f t="shared" si="3"/>
        <v>677500</v>
      </c>
      <c r="AO62" s="34"/>
    </row>
    <row r="63" spans="1:42">
      <c r="A63" s="251">
        <f t="shared" si="5"/>
        <v>60</v>
      </c>
      <c r="B63" s="256" t="s">
        <v>741</v>
      </c>
      <c r="C63" s="52" t="s">
        <v>128</v>
      </c>
      <c r="D63" s="243" t="s">
        <v>129</v>
      </c>
      <c r="E63" s="52" t="s">
        <v>115</v>
      </c>
      <c r="F63" s="254">
        <v>45063</v>
      </c>
      <c r="G63" s="257" t="s">
        <v>544</v>
      </c>
      <c r="H63" s="52" t="s">
        <v>742</v>
      </c>
      <c r="I63" s="52" t="s">
        <v>743</v>
      </c>
      <c r="J63" s="52">
        <v>3801607000</v>
      </c>
      <c r="K63" s="52" t="s">
        <v>117</v>
      </c>
      <c r="L63" s="52">
        <v>625800000</v>
      </c>
      <c r="M63" s="52" t="s">
        <v>132</v>
      </c>
      <c r="N63" s="52">
        <v>603040</v>
      </c>
      <c r="O63" s="52" t="s">
        <v>75</v>
      </c>
      <c r="P63" s="52" t="s">
        <v>87</v>
      </c>
      <c r="Q63" s="52" t="s">
        <v>547</v>
      </c>
      <c r="R63" s="34">
        <v>39000000</v>
      </c>
      <c r="S63" s="52">
        <v>25297349</v>
      </c>
      <c r="T63" s="52" t="s">
        <v>50</v>
      </c>
      <c r="U63" s="52" t="s">
        <v>548</v>
      </c>
      <c r="V63" s="52" t="s">
        <v>559</v>
      </c>
      <c r="W63" s="34">
        <v>0</v>
      </c>
      <c r="X63" s="34">
        <v>0</v>
      </c>
      <c r="Y63" s="34">
        <v>0</v>
      </c>
      <c r="Z63" s="34">
        <v>39000000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f t="shared" si="4"/>
        <v>39000000</v>
      </c>
      <c r="AJ63" s="34">
        <f t="shared" si="2"/>
        <v>0</v>
      </c>
      <c r="AK63" s="34"/>
      <c r="AL63" s="34">
        <v>0</v>
      </c>
      <c r="AM63" s="34">
        <v>39000000</v>
      </c>
      <c r="AN63" s="34">
        <f t="shared" si="3"/>
        <v>39000000</v>
      </c>
      <c r="AO63" s="34"/>
      <c r="AP63" s="52" t="s">
        <v>744</v>
      </c>
    </row>
    <row r="64" spans="1:42">
      <c r="A64" s="251">
        <f t="shared" si="5"/>
        <v>61</v>
      </c>
      <c r="B64" s="52" t="s">
        <v>746</v>
      </c>
      <c r="C64" s="52" t="s">
        <v>147</v>
      </c>
      <c r="D64" s="243" t="s">
        <v>148</v>
      </c>
      <c r="E64" s="52" t="s">
        <v>141</v>
      </c>
      <c r="F64" s="254">
        <v>44682</v>
      </c>
      <c r="G64" s="52" t="s">
        <v>574</v>
      </c>
      <c r="H64" s="52" t="s">
        <v>747</v>
      </c>
      <c r="I64" s="52" t="s">
        <v>748</v>
      </c>
      <c r="J64" s="52">
        <v>3801609000</v>
      </c>
      <c r="K64" s="52" t="s">
        <v>84</v>
      </c>
      <c r="L64" s="52">
        <v>623900170</v>
      </c>
      <c r="M64" s="52" t="s">
        <v>92</v>
      </c>
      <c r="N64" s="52">
        <v>603050</v>
      </c>
      <c r="O64" s="52" t="s">
        <v>93</v>
      </c>
      <c r="P64" s="52" t="s">
        <v>87</v>
      </c>
      <c r="Q64" s="52" t="s">
        <v>547</v>
      </c>
      <c r="R64" s="34">
        <v>920000</v>
      </c>
      <c r="S64" s="253"/>
      <c r="T64" s="52" t="s">
        <v>63</v>
      </c>
      <c r="U64" s="52" t="s">
        <v>548</v>
      </c>
      <c r="V64" s="52" t="s">
        <v>559</v>
      </c>
      <c r="W64" s="34">
        <v>0</v>
      </c>
      <c r="X64" s="34">
        <v>920000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f t="shared" si="4"/>
        <v>920000</v>
      </c>
      <c r="AJ64" s="34">
        <f t="shared" si="2"/>
        <v>0</v>
      </c>
      <c r="AK64" s="34"/>
      <c r="AL64" s="34">
        <v>0</v>
      </c>
      <c r="AM64" s="34">
        <v>920000</v>
      </c>
      <c r="AN64" s="34">
        <f t="shared" si="3"/>
        <v>920000</v>
      </c>
      <c r="AO64" s="34"/>
      <c r="AP64" s="52" t="s">
        <v>749</v>
      </c>
    </row>
    <row r="65" spans="1:42">
      <c r="A65" s="251">
        <f t="shared" si="5"/>
        <v>62</v>
      </c>
      <c r="B65" s="52" t="s">
        <v>750</v>
      </c>
      <c r="C65" s="52" t="s">
        <v>192</v>
      </c>
      <c r="D65" s="243" t="s">
        <v>193</v>
      </c>
      <c r="E65" s="52" t="s">
        <v>194</v>
      </c>
      <c r="F65" s="254">
        <v>45029</v>
      </c>
      <c r="G65" s="52" t="s">
        <v>574</v>
      </c>
      <c r="H65" s="52" t="s">
        <v>751</v>
      </c>
      <c r="I65" s="52" t="s">
        <v>752</v>
      </c>
      <c r="J65" s="52">
        <v>3801601300</v>
      </c>
      <c r="K65" s="52" t="s">
        <v>196</v>
      </c>
      <c r="L65" s="52">
        <v>627000000</v>
      </c>
      <c r="M65" s="52" t="s">
        <v>197</v>
      </c>
      <c r="N65" s="52">
        <v>604010</v>
      </c>
      <c r="O65" s="52" t="s">
        <v>198</v>
      </c>
      <c r="P65" s="52" t="s">
        <v>87</v>
      </c>
      <c r="Q65" s="52" t="s">
        <v>547</v>
      </c>
      <c r="R65" s="34">
        <v>5621</v>
      </c>
      <c r="S65" s="52"/>
      <c r="T65" s="52" t="s">
        <v>50</v>
      </c>
      <c r="U65" s="52" t="s">
        <v>548</v>
      </c>
      <c r="V65" s="52" t="s">
        <v>559</v>
      </c>
      <c r="W65" s="34">
        <v>0</v>
      </c>
      <c r="X65" s="34">
        <v>5621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f t="shared" si="4"/>
        <v>5621</v>
      </c>
      <c r="AJ65" s="34">
        <f t="shared" si="2"/>
        <v>0</v>
      </c>
      <c r="AK65" s="34"/>
      <c r="AL65" s="34">
        <v>0</v>
      </c>
      <c r="AM65" s="34">
        <v>0</v>
      </c>
      <c r="AN65" s="34">
        <f t="shared" si="3"/>
        <v>0</v>
      </c>
      <c r="AO65" s="34"/>
    </row>
    <row r="66" spans="1:42">
      <c r="A66" s="251">
        <f t="shared" si="5"/>
        <v>63</v>
      </c>
      <c r="B66" s="52" t="s">
        <v>250</v>
      </c>
      <c r="C66" s="52" t="s">
        <v>248</v>
      </c>
      <c r="D66" s="243" t="s">
        <v>249</v>
      </c>
      <c r="E66" s="52" t="s">
        <v>250</v>
      </c>
      <c r="F66" s="52"/>
      <c r="G66" s="52" t="s">
        <v>574</v>
      </c>
      <c r="H66" s="52" t="s">
        <v>250</v>
      </c>
      <c r="I66" s="52" t="s">
        <v>753</v>
      </c>
      <c r="J66" s="52">
        <v>3801606000</v>
      </c>
      <c r="K66" s="52" t="s">
        <v>251</v>
      </c>
      <c r="L66" s="52">
        <v>629600000</v>
      </c>
      <c r="M66" s="52" t="s">
        <v>252</v>
      </c>
      <c r="N66" s="52">
        <v>605010</v>
      </c>
      <c r="O66" s="52" t="s">
        <v>86</v>
      </c>
      <c r="P66" s="52" t="s">
        <v>87</v>
      </c>
      <c r="Q66" s="52" t="s">
        <v>547</v>
      </c>
      <c r="R66" s="34">
        <v>14983333.33</v>
      </c>
      <c r="S66" s="52"/>
      <c r="T66" s="52" t="s">
        <v>50</v>
      </c>
      <c r="U66" s="52" t="s">
        <v>548</v>
      </c>
      <c r="V66" s="52" t="s">
        <v>549</v>
      </c>
      <c r="W66" s="34">
        <v>0</v>
      </c>
      <c r="X66" s="34">
        <v>14983333.33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f t="shared" si="4"/>
        <v>14983333.33</v>
      </c>
      <c r="AJ66" s="34">
        <f t="shared" si="2"/>
        <v>0</v>
      </c>
      <c r="AK66" s="34"/>
      <c r="AL66" s="34">
        <v>0</v>
      </c>
      <c r="AM66" s="34">
        <v>14983333.333333334</v>
      </c>
      <c r="AN66" s="34">
        <f t="shared" si="3"/>
        <v>14983333.333333334</v>
      </c>
      <c r="AO66" s="34"/>
    </row>
    <row r="67" spans="1:42">
      <c r="A67" s="251">
        <f t="shared" si="5"/>
        <v>64</v>
      </c>
      <c r="B67" s="52" t="s">
        <v>754</v>
      </c>
      <c r="C67" s="243" t="s">
        <v>38</v>
      </c>
      <c r="D67" s="243" t="s">
        <v>39</v>
      </c>
      <c r="E67" s="52" t="s">
        <v>40</v>
      </c>
      <c r="F67" s="254">
        <v>45099</v>
      </c>
      <c r="G67" s="52" t="s">
        <v>544</v>
      </c>
      <c r="H67" s="52" t="s">
        <v>755</v>
      </c>
      <c r="I67" s="52" t="s">
        <v>756</v>
      </c>
      <c r="J67" s="52">
        <v>3801100600</v>
      </c>
      <c r="K67" s="52" t="s">
        <v>46</v>
      </c>
      <c r="L67" s="52">
        <v>621300000</v>
      </c>
      <c r="M67" s="52" t="s">
        <v>47</v>
      </c>
      <c r="N67" s="52">
        <v>601020</v>
      </c>
      <c r="O67" s="52" t="s">
        <v>48</v>
      </c>
      <c r="P67" s="52" t="s">
        <v>49</v>
      </c>
      <c r="Q67" s="52" t="s">
        <v>547</v>
      </c>
      <c r="R67" s="34">
        <v>7000000</v>
      </c>
      <c r="S67" s="34"/>
      <c r="T67" s="52" t="s">
        <v>50</v>
      </c>
      <c r="U67" s="52" t="s">
        <v>757</v>
      </c>
      <c r="V67" s="52" t="s">
        <v>549</v>
      </c>
      <c r="W67" s="34">
        <v>500000</v>
      </c>
      <c r="X67" s="34">
        <v>0</v>
      </c>
      <c r="Y67" s="34">
        <v>0</v>
      </c>
      <c r="Z67" s="34">
        <v>1450000</v>
      </c>
      <c r="AA67" s="34">
        <v>1450000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4">
        <f t="shared" si="4"/>
        <v>3400000</v>
      </c>
      <c r="AJ67" s="34">
        <f t="shared" si="2"/>
        <v>3600000</v>
      </c>
      <c r="AK67" s="34"/>
      <c r="AL67" s="34">
        <v>1450000</v>
      </c>
      <c r="AM67" s="34">
        <v>2900000</v>
      </c>
      <c r="AN67" s="34">
        <f t="shared" si="3"/>
        <v>4350000</v>
      </c>
      <c r="AO67" s="34"/>
    </row>
    <row r="68" spans="1:42">
      <c r="A68" s="251">
        <f t="shared" si="5"/>
        <v>65</v>
      </c>
      <c r="B68" s="52" t="s">
        <v>758</v>
      </c>
      <c r="C68" s="52" t="s">
        <v>53</v>
      </c>
      <c r="D68" s="243" t="s">
        <v>54</v>
      </c>
      <c r="E68" s="52" t="s">
        <v>40</v>
      </c>
      <c r="F68" s="254">
        <v>45096</v>
      </c>
      <c r="G68" s="52" t="s">
        <v>709</v>
      </c>
      <c r="H68" s="52" t="s">
        <v>610</v>
      </c>
      <c r="I68" s="52" t="s">
        <v>759</v>
      </c>
      <c r="J68" s="52">
        <v>3801100600</v>
      </c>
      <c r="K68" s="52" t="s">
        <v>46</v>
      </c>
      <c r="L68" s="52">
        <v>621150000</v>
      </c>
      <c r="M68" s="52" t="s">
        <v>58</v>
      </c>
      <c r="N68" s="52">
        <v>601010</v>
      </c>
      <c r="O68" s="52" t="s">
        <v>59</v>
      </c>
      <c r="P68" s="52" t="s">
        <v>49</v>
      </c>
      <c r="Q68" s="52" t="s">
        <v>547</v>
      </c>
      <c r="R68" s="34">
        <v>45000000</v>
      </c>
      <c r="S68" s="34"/>
      <c r="T68" s="52" t="s">
        <v>50</v>
      </c>
      <c r="U68" s="52" t="s">
        <v>548</v>
      </c>
      <c r="V68" s="52" t="s">
        <v>559</v>
      </c>
      <c r="W68" s="34">
        <v>0</v>
      </c>
      <c r="X68" s="34">
        <v>0</v>
      </c>
      <c r="Y68" s="34">
        <v>45000000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f t="shared" si="4"/>
        <v>45000000</v>
      </c>
      <c r="AJ68" s="34">
        <f t="shared" ref="AJ68:AJ131" si="6">R68-AI68</f>
        <v>0</v>
      </c>
      <c r="AK68" s="34"/>
      <c r="AL68" s="34">
        <v>0</v>
      </c>
      <c r="AM68" s="34">
        <v>38953853.390000001</v>
      </c>
      <c r="AN68" s="34">
        <f t="shared" ref="AN68:AN131" si="7">SUM(AL68:AM68)</f>
        <v>38953853.390000001</v>
      </c>
      <c r="AO68" s="34"/>
      <c r="AP68" s="52" t="s">
        <v>760</v>
      </c>
    </row>
    <row r="69" spans="1:42">
      <c r="A69" s="251">
        <f t="shared" si="5"/>
        <v>66</v>
      </c>
      <c r="B69" s="52" t="s">
        <v>761</v>
      </c>
      <c r="C69" s="52" t="s">
        <v>160</v>
      </c>
      <c r="D69" s="243" t="s">
        <v>161</v>
      </c>
      <c r="E69" s="52" t="s">
        <v>40</v>
      </c>
      <c r="F69" s="254">
        <v>45097</v>
      </c>
      <c r="G69" s="52" t="s">
        <v>762</v>
      </c>
      <c r="H69" s="52" t="s">
        <v>557</v>
      </c>
      <c r="I69" s="52" t="s">
        <v>763</v>
      </c>
      <c r="J69" s="52">
        <v>3801100600</v>
      </c>
      <c r="K69" s="52" t="s">
        <v>46</v>
      </c>
      <c r="L69" s="52">
        <v>621500000</v>
      </c>
      <c r="M69" s="52" t="s">
        <v>109</v>
      </c>
      <c r="N69" s="52">
        <v>601030</v>
      </c>
      <c r="O69" s="52" t="s">
        <v>110</v>
      </c>
      <c r="P69" s="52" t="s">
        <v>67</v>
      </c>
      <c r="Q69" s="52" t="s">
        <v>547</v>
      </c>
      <c r="R69" s="34">
        <f>75240000-18200000</f>
        <v>57040000</v>
      </c>
      <c r="S69" s="34"/>
      <c r="T69" s="52" t="s">
        <v>63</v>
      </c>
      <c r="U69" s="52" t="s">
        <v>451</v>
      </c>
      <c r="V69" s="236" t="s">
        <v>549</v>
      </c>
      <c r="W69" s="34">
        <v>0</v>
      </c>
      <c r="X69" s="34">
        <v>0</v>
      </c>
      <c r="Y69" s="34">
        <v>610000</v>
      </c>
      <c r="Z69" s="34">
        <v>6270000</v>
      </c>
      <c r="AA69" s="34">
        <v>6270000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0</v>
      </c>
      <c r="AI69" s="34">
        <f t="shared" ref="AI69:AI132" si="8">SUM(W69:AH69)</f>
        <v>13150000</v>
      </c>
      <c r="AJ69" s="34">
        <f t="shared" si="6"/>
        <v>43890000</v>
      </c>
      <c r="AK69" s="34"/>
      <c r="AL69" s="34">
        <v>6270000</v>
      </c>
      <c r="AM69" s="34">
        <v>13150000</v>
      </c>
      <c r="AN69" s="34">
        <f t="shared" si="7"/>
        <v>19420000</v>
      </c>
      <c r="AO69" s="34"/>
    </row>
    <row r="70" spans="1:42">
      <c r="A70" s="251">
        <f t="shared" ref="A70:A133" si="9">A69+1</f>
        <v>67</v>
      </c>
      <c r="B70" s="52" t="s">
        <v>764</v>
      </c>
      <c r="C70" s="52" t="s">
        <v>245</v>
      </c>
      <c r="D70" s="243" t="s">
        <v>246</v>
      </c>
      <c r="E70" s="52" t="s">
        <v>173</v>
      </c>
      <c r="F70" s="254">
        <v>45097</v>
      </c>
      <c r="G70" s="52" t="s">
        <v>709</v>
      </c>
      <c r="H70" s="52" t="s">
        <v>672</v>
      </c>
      <c r="I70" s="52" t="s">
        <v>765</v>
      </c>
      <c r="J70" s="52">
        <v>3801901600</v>
      </c>
      <c r="K70" s="52" t="s">
        <v>174</v>
      </c>
      <c r="L70" s="52">
        <v>629900000</v>
      </c>
      <c r="M70" s="52" t="s">
        <v>123</v>
      </c>
      <c r="N70" s="52">
        <v>606010</v>
      </c>
      <c r="O70" s="52" t="s">
        <v>124</v>
      </c>
      <c r="P70" s="52" t="s">
        <v>67</v>
      </c>
      <c r="Q70" s="52" t="s">
        <v>547</v>
      </c>
      <c r="R70" s="34">
        <v>1400000</v>
      </c>
      <c r="S70" s="52" t="s">
        <v>661</v>
      </c>
      <c r="T70" s="52" t="s">
        <v>50</v>
      </c>
      <c r="U70" s="52" t="s">
        <v>548</v>
      </c>
      <c r="V70" s="52" t="s">
        <v>559</v>
      </c>
      <c r="W70" s="34">
        <v>0</v>
      </c>
      <c r="X70" s="34">
        <v>0</v>
      </c>
      <c r="Y70" s="34">
        <v>1400000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>
        <v>0</v>
      </c>
      <c r="AI70" s="34">
        <f t="shared" si="8"/>
        <v>1400000</v>
      </c>
      <c r="AJ70" s="34">
        <f t="shared" si="6"/>
        <v>0</v>
      </c>
      <c r="AK70" s="34"/>
      <c r="AL70" s="34">
        <v>0</v>
      </c>
      <c r="AM70" s="34">
        <v>1040001</v>
      </c>
      <c r="AN70" s="34">
        <f t="shared" si="7"/>
        <v>1040001</v>
      </c>
      <c r="AO70" s="34"/>
    </row>
    <row r="71" spans="1:42">
      <c r="A71" s="251">
        <f t="shared" si="9"/>
        <v>68</v>
      </c>
      <c r="B71" s="52" t="s">
        <v>766</v>
      </c>
      <c r="C71" s="52" t="s">
        <v>192</v>
      </c>
      <c r="D71" s="243" t="s">
        <v>193</v>
      </c>
      <c r="E71" s="52" t="s">
        <v>194</v>
      </c>
      <c r="F71" s="254">
        <v>45085</v>
      </c>
      <c r="G71" s="52" t="s">
        <v>570</v>
      </c>
      <c r="H71" s="52" t="s">
        <v>767</v>
      </c>
      <c r="I71" s="52" t="s">
        <v>768</v>
      </c>
      <c r="J71" s="52">
        <v>3801601300</v>
      </c>
      <c r="K71" s="52" t="s">
        <v>196</v>
      </c>
      <c r="L71" s="52">
        <v>627000000</v>
      </c>
      <c r="M71" s="52" t="s">
        <v>197</v>
      </c>
      <c r="N71" s="52">
        <v>604010</v>
      </c>
      <c r="O71" s="52" t="s">
        <v>198</v>
      </c>
      <c r="P71" s="52" t="s">
        <v>87</v>
      </c>
      <c r="Q71" s="52" t="s">
        <v>547</v>
      </c>
      <c r="R71" s="34">
        <v>350000</v>
      </c>
      <c r="S71" s="239"/>
      <c r="T71" s="52" t="s">
        <v>63</v>
      </c>
      <c r="U71" s="236" t="s">
        <v>451</v>
      </c>
      <c r="V71" s="52" t="s">
        <v>549</v>
      </c>
      <c r="W71" s="34">
        <v>0</v>
      </c>
      <c r="X71" s="34">
        <v>0</v>
      </c>
      <c r="Y71" s="34">
        <v>0</v>
      </c>
      <c r="Z71" s="34">
        <v>70000</v>
      </c>
      <c r="AA71" s="34">
        <v>20000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0</v>
      </c>
      <c r="AI71" s="34">
        <f t="shared" si="8"/>
        <v>90000</v>
      </c>
      <c r="AJ71" s="34">
        <f t="shared" si="6"/>
        <v>260000</v>
      </c>
      <c r="AK71" s="34"/>
      <c r="AL71" s="34">
        <v>20000</v>
      </c>
      <c r="AM71" s="34">
        <v>90000</v>
      </c>
      <c r="AN71" s="34">
        <f t="shared" si="7"/>
        <v>110000</v>
      </c>
      <c r="AO71" s="34"/>
    </row>
    <row r="72" spans="1:42">
      <c r="A72" s="251">
        <f t="shared" si="9"/>
        <v>69</v>
      </c>
      <c r="B72" s="52" t="s">
        <v>769</v>
      </c>
      <c r="C72" s="52" t="s">
        <v>241</v>
      </c>
      <c r="D72" s="243" t="s">
        <v>242</v>
      </c>
      <c r="E72" s="52" t="s">
        <v>194</v>
      </c>
      <c r="F72" s="254">
        <v>45085</v>
      </c>
      <c r="G72" s="52" t="s">
        <v>770</v>
      </c>
      <c r="H72" s="52" t="s">
        <v>713</v>
      </c>
      <c r="I72" s="52" t="s">
        <v>771</v>
      </c>
      <c r="J72" s="52">
        <v>3801601300</v>
      </c>
      <c r="K72" s="52" t="s">
        <v>196</v>
      </c>
      <c r="L72" s="52">
        <v>627000000</v>
      </c>
      <c r="M72" s="52" t="s">
        <v>197</v>
      </c>
      <c r="N72" s="52">
        <v>604010</v>
      </c>
      <c r="O72" s="52" t="s">
        <v>198</v>
      </c>
      <c r="P72" s="52" t="s">
        <v>87</v>
      </c>
      <c r="Q72" s="52" t="s">
        <v>547</v>
      </c>
      <c r="R72" s="34">
        <v>590000</v>
      </c>
      <c r="S72" s="52"/>
      <c r="T72" s="52" t="s">
        <v>50</v>
      </c>
      <c r="U72" s="52" t="s">
        <v>548</v>
      </c>
      <c r="V72" s="52" t="s">
        <v>559</v>
      </c>
      <c r="W72" s="34">
        <v>0</v>
      </c>
      <c r="X72" s="34">
        <v>0</v>
      </c>
      <c r="Y72" s="34">
        <v>0</v>
      </c>
      <c r="Z72" s="34">
        <v>590000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4">
        <f t="shared" si="8"/>
        <v>590000</v>
      </c>
      <c r="AJ72" s="34">
        <f t="shared" si="6"/>
        <v>0</v>
      </c>
      <c r="AK72" s="34"/>
      <c r="AL72" s="34">
        <v>0</v>
      </c>
      <c r="AM72" s="34">
        <v>590000</v>
      </c>
      <c r="AN72" s="34">
        <f t="shared" si="7"/>
        <v>590000</v>
      </c>
      <c r="AO72" s="34"/>
    </row>
    <row r="73" spans="1:42">
      <c r="A73" s="251">
        <f t="shared" si="9"/>
        <v>70</v>
      </c>
      <c r="B73" s="52" t="s">
        <v>772</v>
      </c>
      <c r="C73" s="52" t="s">
        <v>192</v>
      </c>
      <c r="D73" s="243" t="s">
        <v>193</v>
      </c>
      <c r="E73" s="52" t="s">
        <v>194</v>
      </c>
      <c r="F73" s="254">
        <v>45083</v>
      </c>
      <c r="G73" s="52" t="s">
        <v>773</v>
      </c>
      <c r="H73" s="52" t="s">
        <v>774</v>
      </c>
      <c r="I73" s="52" t="s">
        <v>775</v>
      </c>
      <c r="J73" s="52">
        <v>3801601300</v>
      </c>
      <c r="K73" s="52" t="s">
        <v>196</v>
      </c>
      <c r="L73" s="52">
        <v>627000000</v>
      </c>
      <c r="M73" s="52" t="s">
        <v>197</v>
      </c>
      <c r="N73" s="52">
        <v>604010</v>
      </c>
      <c r="O73" s="52" t="s">
        <v>198</v>
      </c>
      <c r="P73" s="52" t="s">
        <v>87</v>
      </c>
      <c r="Q73" s="52" t="s">
        <v>547</v>
      </c>
      <c r="R73" s="34">
        <v>132000</v>
      </c>
      <c r="S73" s="52"/>
      <c r="T73" s="52" t="s">
        <v>50</v>
      </c>
      <c r="U73" s="52" t="s">
        <v>548</v>
      </c>
      <c r="V73" s="52" t="s">
        <v>549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f t="shared" si="8"/>
        <v>0</v>
      </c>
      <c r="AJ73" s="34">
        <f t="shared" si="6"/>
        <v>132000</v>
      </c>
      <c r="AK73" s="34"/>
      <c r="AL73" s="34">
        <v>0</v>
      </c>
      <c r="AM73" s="34">
        <v>0</v>
      </c>
      <c r="AN73" s="34">
        <f t="shared" si="7"/>
        <v>0</v>
      </c>
      <c r="AO73" s="34"/>
    </row>
    <row r="74" spans="1:42">
      <c r="A74" s="251">
        <f t="shared" si="9"/>
        <v>71</v>
      </c>
      <c r="B74" s="52" t="s">
        <v>776</v>
      </c>
      <c r="C74" s="52" t="s">
        <v>201</v>
      </c>
      <c r="D74" s="243" t="s">
        <v>202</v>
      </c>
      <c r="E74" s="52" t="s">
        <v>194</v>
      </c>
      <c r="F74" s="254">
        <v>45084</v>
      </c>
      <c r="G74" s="52" t="s">
        <v>777</v>
      </c>
      <c r="H74" s="52" t="s">
        <v>713</v>
      </c>
      <c r="I74" s="52" t="s">
        <v>778</v>
      </c>
      <c r="J74" s="52">
        <v>3801601300</v>
      </c>
      <c r="K74" s="52" t="s">
        <v>196</v>
      </c>
      <c r="L74" s="52">
        <v>620250400</v>
      </c>
      <c r="M74" s="52" t="s">
        <v>204</v>
      </c>
      <c r="N74" s="52">
        <v>606010</v>
      </c>
      <c r="O74" s="52" t="s">
        <v>124</v>
      </c>
      <c r="P74" s="52" t="s">
        <v>87</v>
      </c>
      <c r="Q74" s="52" t="s">
        <v>547</v>
      </c>
      <c r="R74" s="34">
        <v>2550000</v>
      </c>
      <c r="S74" s="52"/>
      <c r="T74" s="52" t="s">
        <v>63</v>
      </c>
      <c r="U74" s="52" t="s">
        <v>451</v>
      </c>
      <c r="V74" s="52" t="s">
        <v>559</v>
      </c>
      <c r="W74" s="34">
        <v>750000</v>
      </c>
      <c r="X74" s="34">
        <v>750000</v>
      </c>
      <c r="Y74" s="34">
        <v>1050000</v>
      </c>
      <c r="Z74" s="34">
        <v>0</v>
      </c>
      <c r="AA74" s="34">
        <v>-300000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>
        <v>0</v>
      </c>
      <c r="AI74" s="34">
        <f t="shared" si="8"/>
        <v>2250000</v>
      </c>
      <c r="AJ74" s="34">
        <f t="shared" si="6"/>
        <v>300000</v>
      </c>
      <c r="AK74" s="34"/>
      <c r="AL74" s="34">
        <v>-300000</v>
      </c>
      <c r="AM74" s="34">
        <v>0</v>
      </c>
      <c r="AN74" s="34">
        <f t="shared" si="7"/>
        <v>-300000</v>
      </c>
      <c r="AO74" s="34"/>
    </row>
    <row r="75" spans="1:42">
      <c r="A75" s="251">
        <f t="shared" si="9"/>
        <v>72</v>
      </c>
      <c r="B75" s="52" t="s">
        <v>779</v>
      </c>
      <c r="C75" s="52" t="s">
        <v>71</v>
      </c>
      <c r="D75" s="243" t="s">
        <v>72</v>
      </c>
      <c r="E75" s="52" t="s">
        <v>40</v>
      </c>
      <c r="F75" s="254">
        <v>45100</v>
      </c>
      <c r="G75" s="52" t="s">
        <v>709</v>
      </c>
      <c r="H75" s="52" t="s">
        <v>562</v>
      </c>
      <c r="I75" s="52" t="s">
        <v>780</v>
      </c>
      <c r="J75" s="52">
        <v>3801100600</v>
      </c>
      <c r="K75" s="52" t="s">
        <v>46</v>
      </c>
      <c r="L75" s="52">
        <v>625900000</v>
      </c>
      <c r="M75" s="52" t="s">
        <v>74</v>
      </c>
      <c r="N75" s="52">
        <v>603040</v>
      </c>
      <c r="O75" s="52" t="s">
        <v>75</v>
      </c>
      <c r="P75" s="52" t="s">
        <v>67</v>
      </c>
      <c r="Q75" s="52" t="s">
        <v>547</v>
      </c>
      <c r="R75" s="34">
        <v>25000000</v>
      </c>
      <c r="S75" s="34"/>
      <c r="T75" s="52" t="s">
        <v>50</v>
      </c>
      <c r="U75" s="52" t="s">
        <v>548</v>
      </c>
      <c r="V75" s="52" t="s">
        <v>559</v>
      </c>
      <c r="W75" s="34">
        <v>0</v>
      </c>
      <c r="X75" s="34">
        <v>0</v>
      </c>
      <c r="Y75" s="34">
        <v>25000000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  <c r="AH75" s="34">
        <v>0</v>
      </c>
      <c r="AI75" s="34">
        <f t="shared" si="8"/>
        <v>25000000</v>
      </c>
      <c r="AJ75" s="34">
        <f t="shared" si="6"/>
        <v>0</v>
      </c>
      <c r="AK75" s="34"/>
      <c r="AL75" s="34">
        <v>0</v>
      </c>
      <c r="AM75" s="34">
        <v>13655084.039999999</v>
      </c>
      <c r="AN75" s="34">
        <f t="shared" si="7"/>
        <v>13655084.039999999</v>
      </c>
      <c r="AO75" s="34"/>
      <c r="AP75" s="52" t="s">
        <v>781</v>
      </c>
    </row>
    <row r="76" spans="1:42">
      <c r="A76" s="251">
        <f t="shared" si="9"/>
        <v>73</v>
      </c>
      <c r="B76" s="52" t="s">
        <v>782</v>
      </c>
      <c r="C76" s="52" t="s">
        <v>279</v>
      </c>
      <c r="D76" s="243" t="s">
        <v>280</v>
      </c>
      <c r="E76" s="52" t="s">
        <v>40</v>
      </c>
      <c r="F76" s="254">
        <v>45082</v>
      </c>
      <c r="G76" s="52" t="s">
        <v>709</v>
      </c>
      <c r="H76" s="52" t="s">
        <v>567</v>
      </c>
      <c r="I76" s="52" t="s">
        <v>783</v>
      </c>
      <c r="J76" s="52">
        <v>3801100600</v>
      </c>
      <c r="K76" s="52" t="s">
        <v>46</v>
      </c>
      <c r="L76" s="52">
        <v>621130000</v>
      </c>
      <c r="M76" s="52" t="s">
        <v>282</v>
      </c>
      <c r="N76" s="52">
        <v>601010</v>
      </c>
      <c r="O76" s="52" t="s">
        <v>59</v>
      </c>
      <c r="P76" s="52" t="s">
        <v>49</v>
      </c>
      <c r="Q76" s="52" t="s">
        <v>547</v>
      </c>
      <c r="R76" s="34">
        <v>15000000</v>
      </c>
      <c r="S76" s="34"/>
      <c r="T76" s="52" t="s">
        <v>50</v>
      </c>
      <c r="U76" s="52" t="s">
        <v>548</v>
      </c>
      <c r="V76" s="52" t="s">
        <v>559</v>
      </c>
      <c r="W76" s="34">
        <v>0</v>
      </c>
      <c r="X76" s="34">
        <v>0</v>
      </c>
      <c r="Y76" s="34">
        <v>15000000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  <c r="AF76" s="34">
        <v>0</v>
      </c>
      <c r="AG76" s="34">
        <v>0</v>
      </c>
      <c r="AH76" s="34">
        <v>0</v>
      </c>
      <c r="AI76" s="34">
        <f t="shared" si="8"/>
        <v>15000000</v>
      </c>
      <c r="AJ76" s="34">
        <f t="shared" si="6"/>
        <v>0</v>
      </c>
      <c r="AK76" s="34"/>
      <c r="AL76" s="34">
        <v>0</v>
      </c>
      <c r="AM76" s="34">
        <v>1193750</v>
      </c>
      <c r="AN76" s="34">
        <f t="shared" si="7"/>
        <v>1193750</v>
      </c>
      <c r="AO76" s="34"/>
      <c r="AP76" s="52" t="s">
        <v>784</v>
      </c>
    </row>
    <row r="77" spans="1:42">
      <c r="A77" s="251">
        <f t="shared" si="9"/>
        <v>74</v>
      </c>
      <c r="B77" s="52" t="s">
        <v>785</v>
      </c>
      <c r="C77" s="52" t="s">
        <v>165</v>
      </c>
      <c r="D77" s="243" t="s">
        <v>166</v>
      </c>
      <c r="E77" s="52" t="s">
        <v>40</v>
      </c>
      <c r="F77" s="254">
        <v>45070</v>
      </c>
      <c r="G77" s="52" t="s">
        <v>762</v>
      </c>
      <c r="H77" s="52" t="s">
        <v>614</v>
      </c>
      <c r="I77" s="52" t="s">
        <v>786</v>
      </c>
      <c r="J77" s="52">
        <v>3801100600</v>
      </c>
      <c r="K77" s="52" t="s">
        <v>46</v>
      </c>
      <c r="L77" s="52">
        <v>621500000</v>
      </c>
      <c r="M77" s="52" t="s">
        <v>109</v>
      </c>
      <c r="N77" s="52">
        <v>601030</v>
      </c>
      <c r="O77" s="52" t="s">
        <v>110</v>
      </c>
      <c r="P77" s="52" t="s">
        <v>67</v>
      </c>
      <c r="Q77" s="52" t="s">
        <v>547</v>
      </c>
      <c r="R77" s="34">
        <f>4100000-850000</f>
        <v>3250000</v>
      </c>
      <c r="S77" s="34"/>
      <c r="T77" s="52" t="s">
        <v>63</v>
      </c>
      <c r="U77" s="52" t="s">
        <v>451</v>
      </c>
      <c r="V77" s="239" t="s">
        <v>549</v>
      </c>
      <c r="W77" s="34">
        <v>0</v>
      </c>
      <c r="X77" s="34">
        <v>0</v>
      </c>
      <c r="Y77" s="34">
        <v>175000</v>
      </c>
      <c r="Z77" s="34">
        <v>341667</v>
      </c>
      <c r="AA77" s="34">
        <v>341667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>
        <f t="shared" si="8"/>
        <v>858334</v>
      </c>
      <c r="AJ77" s="34">
        <f t="shared" si="6"/>
        <v>2391666</v>
      </c>
      <c r="AK77" s="34"/>
      <c r="AL77" s="34">
        <v>341667</v>
      </c>
      <c r="AM77" s="34">
        <v>350334</v>
      </c>
      <c r="AN77" s="34">
        <f t="shared" si="7"/>
        <v>692001</v>
      </c>
      <c r="AO77" s="34"/>
      <c r="AP77" s="52" t="s">
        <v>787</v>
      </c>
    </row>
    <row r="78" spans="1:42">
      <c r="A78" s="251">
        <f t="shared" si="9"/>
        <v>75</v>
      </c>
      <c r="B78" s="52" t="s">
        <v>788</v>
      </c>
      <c r="C78" s="52" t="s">
        <v>38</v>
      </c>
      <c r="D78" s="243" t="s">
        <v>39</v>
      </c>
      <c r="E78" s="52" t="s">
        <v>40</v>
      </c>
      <c r="F78" s="254">
        <v>45070</v>
      </c>
      <c r="G78" s="52" t="s">
        <v>709</v>
      </c>
      <c r="H78" s="52" t="s">
        <v>557</v>
      </c>
      <c r="I78" s="52" t="s">
        <v>789</v>
      </c>
      <c r="J78" s="52">
        <v>3801100600</v>
      </c>
      <c r="K78" s="52" t="s">
        <v>46</v>
      </c>
      <c r="L78" s="52">
        <v>621300000</v>
      </c>
      <c r="M78" s="52" t="s">
        <v>47</v>
      </c>
      <c r="N78" s="52">
        <v>601020</v>
      </c>
      <c r="O78" s="52" t="s">
        <v>48</v>
      </c>
      <c r="P78" s="52" t="s">
        <v>49</v>
      </c>
      <c r="Q78" s="52" t="s">
        <v>547</v>
      </c>
      <c r="R78" s="34">
        <v>1400000</v>
      </c>
      <c r="S78" s="34"/>
      <c r="T78" s="52" t="s">
        <v>50</v>
      </c>
      <c r="U78" s="52" t="s">
        <v>548</v>
      </c>
      <c r="V78" s="52" t="s">
        <v>559</v>
      </c>
      <c r="W78" s="34">
        <v>0</v>
      </c>
      <c r="X78" s="34">
        <v>0</v>
      </c>
      <c r="Y78" s="34">
        <v>1400000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f t="shared" si="8"/>
        <v>1400000</v>
      </c>
      <c r="AJ78" s="34">
        <f t="shared" si="6"/>
        <v>0</v>
      </c>
      <c r="AK78" s="34"/>
      <c r="AL78" s="34">
        <v>0</v>
      </c>
      <c r="AM78" s="34">
        <v>864340.68</v>
      </c>
      <c r="AN78" s="34">
        <f t="shared" si="7"/>
        <v>864340.68</v>
      </c>
      <c r="AO78" s="34"/>
    </row>
    <row r="79" spans="1:42">
      <c r="A79" s="251">
        <f t="shared" si="9"/>
        <v>76</v>
      </c>
      <c r="B79" s="52" t="s">
        <v>790</v>
      </c>
      <c r="C79" s="52" t="s">
        <v>287</v>
      </c>
      <c r="D79" s="243" t="s">
        <v>288</v>
      </c>
      <c r="E79" s="52" t="s">
        <v>40</v>
      </c>
      <c r="F79" s="254">
        <v>45070</v>
      </c>
      <c r="G79" s="52" t="s">
        <v>709</v>
      </c>
      <c r="H79" s="52" t="s">
        <v>610</v>
      </c>
      <c r="I79" s="52" t="s">
        <v>791</v>
      </c>
      <c r="J79" s="52">
        <v>3801100600</v>
      </c>
      <c r="K79" s="52" t="s">
        <v>46</v>
      </c>
      <c r="L79" s="52">
        <v>621900000</v>
      </c>
      <c r="M79" s="52" t="s">
        <v>231</v>
      </c>
      <c r="N79" s="52">
        <v>601050</v>
      </c>
      <c r="O79" s="52" t="s">
        <v>232</v>
      </c>
      <c r="P79" s="52" t="s">
        <v>49</v>
      </c>
      <c r="Q79" s="52" t="s">
        <v>547</v>
      </c>
      <c r="R79" s="34">
        <f>20000000</f>
        <v>20000000</v>
      </c>
      <c r="S79" s="34"/>
      <c r="T79" s="52" t="s">
        <v>50</v>
      </c>
      <c r="U79" s="52" t="s">
        <v>548</v>
      </c>
      <c r="V79" s="52" t="s">
        <v>559</v>
      </c>
      <c r="W79" s="34">
        <v>0</v>
      </c>
      <c r="X79" s="34">
        <v>0</v>
      </c>
      <c r="Y79" s="34">
        <v>16000000</v>
      </c>
      <c r="Z79" s="34">
        <v>9.3132257461547852E-10</v>
      </c>
      <c r="AA79" s="34">
        <v>3652255.2300000014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f t="shared" si="8"/>
        <v>19652255.23</v>
      </c>
      <c r="AJ79" s="34">
        <f t="shared" si="6"/>
        <v>347744.76999999955</v>
      </c>
      <c r="AK79" s="34"/>
      <c r="AL79" s="34">
        <v>3652255.2300000014</v>
      </c>
      <c r="AM79" s="34">
        <v>0</v>
      </c>
      <c r="AN79" s="34">
        <f t="shared" si="7"/>
        <v>3652255.2300000014</v>
      </c>
      <c r="AO79" s="34"/>
      <c r="AP79" s="52" t="s">
        <v>290</v>
      </c>
    </row>
    <row r="80" spans="1:42">
      <c r="A80" s="251">
        <f t="shared" si="9"/>
        <v>77</v>
      </c>
      <c r="B80" s="52" t="s">
        <v>792</v>
      </c>
      <c r="C80" s="52" t="s">
        <v>291</v>
      </c>
      <c r="D80" s="243" t="s">
        <v>292</v>
      </c>
      <c r="E80" s="52" t="s">
        <v>40</v>
      </c>
      <c r="F80" s="254">
        <v>45070</v>
      </c>
      <c r="G80" s="52" t="s">
        <v>709</v>
      </c>
      <c r="H80" s="52" t="s">
        <v>610</v>
      </c>
      <c r="I80" s="52" t="s">
        <v>793</v>
      </c>
      <c r="J80" s="52">
        <v>3801100600</v>
      </c>
      <c r="K80" s="52" t="s">
        <v>46</v>
      </c>
      <c r="L80" s="52">
        <v>621110000</v>
      </c>
      <c r="M80" s="52" t="s">
        <v>286</v>
      </c>
      <c r="N80" s="52">
        <v>601010</v>
      </c>
      <c r="O80" s="52" t="s">
        <v>59</v>
      </c>
      <c r="P80" s="52" t="s">
        <v>49</v>
      </c>
      <c r="Q80" s="52" t="s">
        <v>547</v>
      </c>
      <c r="R80" s="34">
        <v>12000000</v>
      </c>
      <c r="S80" s="34"/>
      <c r="T80" s="52" t="s">
        <v>50</v>
      </c>
      <c r="U80" s="52" t="s">
        <v>548</v>
      </c>
      <c r="V80" s="52" t="s">
        <v>559</v>
      </c>
      <c r="W80" s="34">
        <v>0</v>
      </c>
      <c r="X80" s="34">
        <v>0</v>
      </c>
      <c r="Y80" s="34">
        <v>12000000</v>
      </c>
      <c r="Z80" s="34">
        <v>0</v>
      </c>
      <c r="AA80" s="34">
        <v>-3.7107383832335472E-10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4">
        <f t="shared" si="8"/>
        <v>12000000</v>
      </c>
      <c r="AJ80" s="34">
        <f t="shared" si="6"/>
        <v>0</v>
      </c>
      <c r="AK80" s="34"/>
      <c r="AL80" s="34">
        <v>-3.7107383832335472E-10</v>
      </c>
      <c r="AM80" s="34">
        <v>20457.650000000373</v>
      </c>
      <c r="AN80" s="34">
        <f t="shared" si="7"/>
        <v>20457.650000000001</v>
      </c>
      <c r="AO80" s="34"/>
    </row>
    <row r="81" spans="1:42">
      <c r="A81" s="251">
        <f t="shared" si="9"/>
        <v>78</v>
      </c>
      <c r="B81" s="52" t="s">
        <v>794</v>
      </c>
      <c r="C81" s="52" t="s">
        <v>53</v>
      </c>
      <c r="D81" s="243" t="s">
        <v>54</v>
      </c>
      <c r="E81" s="52" t="s">
        <v>40</v>
      </c>
      <c r="F81" s="254">
        <v>45127</v>
      </c>
      <c r="G81" s="52" t="s">
        <v>770</v>
      </c>
      <c r="H81" s="52" t="s">
        <v>610</v>
      </c>
      <c r="I81" s="52" t="s">
        <v>795</v>
      </c>
      <c r="J81" s="52">
        <v>3801100600</v>
      </c>
      <c r="K81" s="52" t="s">
        <v>46</v>
      </c>
      <c r="L81" s="52">
        <v>621150000</v>
      </c>
      <c r="M81" s="52" t="s">
        <v>58</v>
      </c>
      <c r="N81" s="52">
        <v>601010</v>
      </c>
      <c r="O81" s="52" t="s">
        <v>59</v>
      </c>
      <c r="P81" s="52" t="s">
        <v>49</v>
      </c>
      <c r="Q81" s="52" t="s">
        <v>547</v>
      </c>
      <c r="R81" s="34">
        <v>1700000</v>
      </c>
      <c r="S81" s="34"/>
      <c r="T81" s="52" t="s">
        <v>50</v>
      </c>
      <c r="U81" s="52" t="s">
        <v>548</v>
      </c>
      <c r="V81" s="239" t="s">
        <v>559</v>
      </c>
      <c r="W81" s="34">
        <v>0</v>
      </c>
      <c r="X81" s="34">
        <v>0</v>
      </c>
      <c r="Y81" s="34">
        <v>0</v>
      </c>
      <c r="Z81" s="34">
        <v>0</v>
      </c>
      <c r="AA81" s="34">
        <v>1700000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4">
        <f t="shared" si="8"/>
        <v>1700000</v>
      </c>
      <c r="AJ81" s="34">
        <f t="shared" si="6"/>
        <v>0</v>
      </c>
      <c r="AK81" s="34"/>
      <c r="AL81" s="34">
        <v>1700000</v>
      </c>
      <c r="AM81" s="34">
        <v>1700000</v>
      </c>
      <c r="AN81" s="34">
        <f t="shared" si="7"/>
        <v>3400000</v>
      </c>
      <c r="AO81" s="34"/>
    </row>
    <row r="82" spans="1:42">
      <c r="A82" s="251">
        <f t="shared" si="9"/>
        <v>79</v>
      </c>
      <c r="B82" s="52" t="s">
        <v>796</v>
      </c>
      <c r="C82" s="52" t="s">
        <v>53</v>
      </c>
      <c r="D82" s="243" t="s">
        <v>54</v>
      </c>
      <c r="E82" s="52" t="s">
        <v>40</v>
      </c>
      <c r="F82" s="254">
        <v>45126</v>
      </c>
      <c r="G82" s="52" t="s">
        <v>544</v>
      </c>
      <c r="H82" s="52" t="s">
        <v>610</v>
      </c>
      <c r="I82" s="52" t="s">
        <v>797</v>
      </c>
      <c r="J82" s="52">
        <v>3801100600</v>
      </c>
      <c r="K82" s="52" t="s">
        <v>46</v>
      </c>
      <c r="L82" s="52">
        <v>621150000</v>
      </c>
      <c r="M82" s="52" t="s">
        <v>58</v>
      </c>
      <c r="N82" s="52">
        <v>601010</v>
      </c>
      <c r="O82" s="52" t="s">
        <v>59</v>
      </c>
      <c r="P82" s="52" t="s">
        <v>49</v>
      </c>
      <c r="Q82" s="52" t="s">
        <v>547</v>
      </c>
      <c r="R82" s="34">
        <v>4300000</v>
      </c>
      <c r="S82" s="34"/>
      <c r="T82" s="52" t="s">
        <v>50</v>
      </c>
      <c r="U82" s="52" t="s">
        <v>548</v>
      </c>
      <c r="V82" s="52" t="s">
        <v>559</v>
      </c>
      <c r="W82" s="34">
        <v>0</v>
      </c>
      <c r="X82" s="34">
        <v>0</v>
      </c>
      <c r="Y82" s="34">
        <v>0</v>
      </c>
      <c r="Z82" s="34">
        <v>4300000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  <c r="AH82" s="34">
        <v>0</v>
      </c>
      <c r="AI82" s="34">
        <f t="shared" si="8"/>
        <v>4300000</v>
      </c>
      <c r="AJ82" s="34">
        <f t="shared" si="6"/>
        <v>0</v>
      </c>
      <c r="AK82" s="34"/>
      <c r="AL82" s="34">
        <v>0</v>
      </c>
      <c r="AM82" s="34">
        <v>4300000</v>
      </c>
      <c r="AN82" s="34">
        <f t="shared" si="7"/>
        <v>4300000</v>
      </c>
      <c r="AO82" s="34"/>
    </row>
    <row r="83" spans="1:42">
      <c r="A83" s="251">
        <f t="shared" si="9"/>
        <v>80</v>
      </c>
      <c r="B83" s="52" t="s">
        <v>798</v>
      </c>
      <c r="C83" s="52" t="s">
        <v>150</v>
      </c>
      <c r="D83" s="243" t="s">
        <v>151</v>
      </c>
      <c r="E83" s="52" t="s">
        <v>141</v>
      </c>
      <c r="F83" s="254">
        <v>45126</v>
      </c>
      <c r="G83" s="52" t="s">
        <v>773</v>
      </c>
      <c r="I83" s="52" t="s">
        <v>799</v>
      </c>
      <c r="J83" s="52">
        <v>3801609000</v>
      </c>
      <c r="K83" s="52" t="s">
        <v>84</v>
      </c>
      <c r="L83" s="52">
        <v>623900170</v>
      </c>
      <c r="M83" s="52" t="s">
        <v>92</v>
      </c>
      <c r="N83" s="52">
        <v>603050</v>
      </c>
      <c r="O83" s="52" t="s">
        <v>93</v>
      </c>
      <c r="P83" s="52" t="s">
        <v>87</v>
      </c>
      <c r="Q83" s="52" t="s">
        <v>547</v>
      </c>
      <c r="R83" s="34">
        <v>4508000</v>
      </c>
      <c r="S83" s="52"/>
      <c r="T83" s="52" t="s">
        <v>50</v>
      </c>
      <c r="U83" s="52" t="s">
        <v>548</v>
      </c>
      <c r="V83" s="52" t="s">
        <v>549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4">
        <f t="shared" si="8"/>
        <v>0</v>
      </c>
      <c r="AJ83" s="34">
        <f t="shared" si="6"/>
        <v>4508000</v>
      </c>
      <c r="AK83" s="34"/>
      <c r="AL83" s="34">
        <v>0</v>
      </c>
      <c r="AM83" s="34">
        <v>0</v>
      </c>
      <c r="AN83" s="34">
        <f t="shared" si="7"/>
        <v>0</v>
      </c>
      <c r="AO83" s="34"/>
    </row>
    <row r="84" spans="1:42">
      <c r="A84" s="251">
        <f t="shared" si="9"/>
        <v>81</v>
      </c>
      <c r="B84" s="52" t="s">
        <v>800</v>
      </c>
      <c r="C84" s="52" t="s">
        <v>304</v>
      </c>
      <c r="D84" s="243" t="s">
        <v>305</v>
      </c>
      <c r="E84" s="52" t="s">
        <v>40</v>
      </c>
      <c r="F84" s="254">
        <v>45114</v>
      </c>
      <c r="G84" s="52" t="s">
        <v>773</v>
      </c>
      <c r="I84" s="52" t="s">
        <v>801</v>
      </c>
      <c r="J84" s="52">
        <v>3801100600</v>
      </c>
      <c r="K84" s="52" t="s">
        <v>46</v>
      </c>
      <c r="L84" s="52">
        <v>623400000</v>
      </c>
      <c r="M84" s="52" t="s">
        <v>306</v>
      </c>
      <c r="N84" s="52">
        <v>602020</v>
      </c>
      <c r="O84" s="52" t="s">
        <v>307</v>
      </c>
      <c r="P84" s="52" t="s">
        <v>67</v>
      </c>
      <c r="Q84" s="52" t="s">
        <v>547</v>
      </c>
      <c r="R84" s="34">
        <v>3200000</v>
      </c>
      <c r="S84" s="34"/>
      <c r="T84" s="52" t="s">
        <v>50</v>
      </c>
      <c r="U84" s="52" t="s">
        <v>548</v>
      </c>
      <c r="V84" s="239" t="s">
        <v>549</v>
      </c>
      <c r="W84" s="34">
        <v>0</v>
      </c>
      <c r="X84" s="34">
        <v>0</v>
      </c>
      <c r="Y84" s="34">
        <v>0</v>
      </c>
      <c r="Z84" s="34">
        <v>600000</v>
      </c>
      <c r="AA84" s="34">
        <v>600000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4">
        <f t="shared" si="8"/>
        <v>1200000</v>
      </c>
      <c r="AJ84" s="34">
        <f t="shared" si="6"/>
        <v>2000000</v>
      </c>
      <c r="AK84" s="34"/>
      <c r="AL84" s="34">
        <v>600000</v>
      </c>
      <c r="AM84" s="34">
        <v>1200000</v>
      </c>
      <c r="AN84" s="34">
        <f t="shared" si="7"/>
        <v>1800000</v>
      </c>
      <c r="AO84" s="34"/>
    </row>
    <row r="85" spans="1:42">
      <c r="A85" s="251">
        <f t="shared" si="9"/>
        <v>82</v>
      </c>
      <c r="B85" s="52" t="s">
        <v>802</v>
      </c>
      <c r="C85" s="52" t="s">
        <v>150</v>
      </c>
      <c r="D85" s="243" t="s">
        <v>151</v>
      </c>
      <c r="E85" s="52" t="s">
        <v>141</v>
      </c>
      <c r="F85" s="254">
        <v>45119</v>
      </c>
      <c r="G85" s="52" t="s">
        <v>773</v>
      </c>
      <c r="I85" s="52" t="s">
        <v>803</v>
      </c>
      <c r="J85" s="52">
        <v>3801609000</v>
      </c>
      <c r="K85" s="52" t="s">
        <v>84</v>
      </c>
      <c r="L85" s="52">
        <v>623900170</v>
      </c>
      <c r="M85" s="52" t="s">
        <v>92</v>
      </c>
      <c r="N85" s="52">
        <v>603050</v>
      </c>
      <c r="O85" s="52" t="s">
        <v>93</v>
      </c>
      <c r="P85" s="52" t="s">
        <v>87</v>
      </c>
      <c r="Q85" s="52" t="s">
        <v>547</v>
      </c>
      <c r="R85" s="34">
        <v>624000</v>
      </c>
      <c r="S85" s="236"/>
      <c r="T85" s="52" t="s">
        <v>50</v>
      </c>
      <c r="U85" s="52" t="s">
        <v>548</v>
      </c>
      <c r="V85" s="52" t="s">
        <v>549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  <c r="AH85" s="34">
        <v>0</v>
      </c>
      <c r="AI85" s="34">
        <f t="shared" si="8"/>
        <v>0</v>
      </c>
      <c r="AJ85" s="34">
        <f t="shared" si="6"/>
        <v>624000</v>
      </c>
      <c r="AK85" s="34"/>
      <c r="AL85" s="34">
        <v>0</v>
      </c>
      <c r="AM85" s="34">
        <v>0</v>
      </c>
      <c r="AN85" s="34">
        <f t="shared" si="7"/>
        <v>0</v>
      </c>
      <c r="AO85" s="34"/>
    </row>
    <row r="86" spans="1:42">
      <c r="A86" s="251">
        <f t="shared" si="9"/>
        <v>83</v>
      </c>
      <c r="B86" s="52" t="s">
        <v>804</v>
      </c>
      <c r="C86" s="52" t="s">
        <v>89</v>
      </c>
      <c r="D86" s="243" t="s">
        <v>90</v>
      </c>
      <c r="E86" s="52" t="s">
        <v>80</v>
      </c>
      <c r="F86" s="254">
        <v>45120</v>
      </c>
      <c r="G86" s="52" t="s">
        <v>805</v>
      </c>
      <c r="I86" s="258" t="s">
        <v>806</v>
      </c>
      <c r="J86" s="52">
        <v>3801609000</v>
      </c>
      <c r="K86" s="52" t="s">
        <v>84</v>
      </c>
      <c r="L86" s="52">
        <v>623900170</v>
      </c>
      <c r="M86" s="52" t="s">
        <v>92</v>
      </c>
      <c r="N86" s="52">
        <v>603050</v>
      </c>
      <c r="O86" s="52" t="s">
        <v>93</v>
      </c>
      <c r="P86" s="52" t="s">
        <v>87</v>
      </c>
      <c r="Q86" s="52" t="s">
        <v>547</v>
      </c>
      <c r="R86" s="34">
        <v>312000</v>
      </c>
      <c r="S86" s="52"/>
      <c r="T86" s="52" t="s">
        <v>63</v>
      </c>
      <c r="U86" s="52" t="s">
        <v>451</v>
      </c>
      <c r="V86" s="236" t="s">
        <v>549</v>
      </c>
      <c r="W86" s="34">
        <v>0</v>
      </c>
      <c r="X86" s="34">
        <v>0</v>
      </c>
      <c r="Y86" s="34">
        <v>0</v>
      </c>
      <c r="Z86" s="34">
        <v>0</v>
      </c>
      <c r="AA86" s="34">
        <v>104000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4">
        <f t="shared" si="8"/>
        <v>104000</v>
      </c>
      <c r="AJ86" s="34">
        <f t="shared" si="6"/>
        <v>208000</v>
      </c>
      <c r="AK86" s="34"/>
      <c r="AL86" s="34">
        <v>104000</v>
      </c>
      <c r="AM86" s="34">
        <v>104000</v>
      </c>
      <c r="AN86" s="34">
        <f t="shared" si="7"/>
        <v>208000</v>
      </c>
      <c r="AO86" s="34"/>
    </row>
    <row r="87" spans="1:42">
      <c r="A87" s="251">
        <f t="shared" si="9"/>
        <v>84</v>
      </c>
      <c r="B87" s="52" t="s">
        <v>807</v>
      </c>
      <c r="C87" s="52" t="s">
        <v>139</v>
      </c>
      <c r="D87" s="243" t="s">
        <v>140</v>
      </c>
      <c r="E87" s="52" t="s">
        <v>141</v>
      </c>
      <c r="F87" s="254">
        <v>45114</v>
      </c>
      <c r="G87" s="52" t="s">
        <v>544</v>
      </c>
      <c r="H87" s="52" t="s">
        <v>727</v>
      </c>
      <c r="I87" s="52" t="s">
        <v>808</v>
      </c>
      <c r="J87" s="52">
        <v>3801609000</v>
      </c>
      <c r="K87" s="52" t="s">
        <v>84</v>
      </c>
      <c r="L87" s="52">
        <v>623900170</v>
      </c>
      <c r="M87" s="52" t="s">
        <v>92</v>
      </c>
      <c r="N87" s="52">
        <v>603050</v>
      </c>
      <c r="O87" s="52" t="s">
        <v>93</v>
      </c>
      <c r="P87" s="52" t="s">
        <v>87</v>
      </c>
      <c r="Q87" s="52" t="s">
        <v>547</v>
      </c>
      <c r="R87" s="34">
        <v>19000</v>
      </c>
      <c r="S87" s="52"/>
      <c r="T87" s="52" t="s">
        <v>50</v>
      </c>
      <c r="U87" s="52" t="s">
        <v>548</v>
      </c>
      <c r="V87" s="52" t="s">
        <v>559</v>
      </c>
      <c r="W87" s="34">
        <v>0</v>
      </c>
      <c r="X87" s="34">
        <v>0</v>
      </c>
      <c r="Y87" s="34">
        <v>0</v>
      </c>
      <c r="Z87" s="34">
        <v>18996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0</v>
      </c>
      <c r="AG87" s="34">
        <v>0</v>
      </c>
      <c r="AH87" s="34">
        <v>0</v>
      </c>
      <c r="AI87" s="34">
        <f t="shared" si="8"/>
        <v>18996</v>
      </c>
      <c r="AJ87" s="34">
        <f t="shared" si="6"/>
        <v>4</v>
      </c>
      <c r="AK87" s="34"/>
      <c r="AL87" s="34">
        <v>0</v>
      </c>
      <c r="AM87" s="34">
        <v>0</v>
      </c>
      <c r="AN87" s="34">
        <f t="shared" si="7"/>
        <v>0</v>
      </c>
      <c r="AO87" s="34"/>
    </row>
    <row r="88" spans="1:42">
      <c r="A88" s="251">
        <f t="shared" si="9"/>
        <v>85</v>
      </c>
      <c r="B88" s="52" t="s">
        <v>809</v>
      </c>
      <c r="C88" s="52" t="s">
        <v>71</v>
      </c>
      <c r="D88" s="243" t="s">
        <v>72</v>
      </c>
      <c r="E88" s="52" t="s">
        <v>40</v>
      </c>
      <c r="F88" s="254">
        <v>45114</v>
      </c>
      <c r="G88" s="52" t="s">
        <v>544</v>
      </c>
      <c r="H88" s="52" t="s">
        <v>562</v>
      </c>
      <c r="I88" s="52" t="s">
        <v>810</v>
      </c>
      <c r="J88" s="52">
        <v>3801100600</v>
      </c>
      <c r="K88" s="52" t="s">
        <v>46</v>
      </c>
      <c r="L88" s="52">
        <v>625900000</v>
      </c>
      <c r="M88" s="52" t="s">
        <v>74</v>
      </c>
      <c r="N88" s="52">
        <v>603040</v>
      </c>
      <c r="O88" s="52" t="s">
        <v>75</v>
      </c>
      <c r="P88" s="52" t="s">
        <v>67</v>
      </c>
      <c r="Q88" s="52" t="s">
        <v>547</v>
      </c>
      <c r="R88" s="34">
        <f>20000000+2000000</f>
        <v>22000000</v>
      </c>
      <c r="S88" s="34"/>
      <c r="T88" s="52" t="s">
        <v>50</v>
      </c>
      <c r="U88" s="52" t="s">
        <v>548</v>
      </c>
      <c r="V88" s="52" t="s">
        <v>559</v>
      </c>
      <c r="W88" s="34">
        <v>0</v>
      </c>
      <c r="X88" s="34">
        <v>0</v>
      </c>
      <c r="Y88" s="34">
        <v>0</v>
      </c>
      <c r="Z88" s="34">
        <v>22000000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0</v>
      </c>
      <c r="AH88" s="34">
        <v>0</v>
      </c>
      <c r="AI88" s="34">
        <f t="shared" si="8"/>
        <v>22000000</v>
      </c>
      <c r="AJ88" s="34">
        <f t="shared" si="6"/>
        <v>0</v>
      </c>
      <c r="AK88" s="34"/>
      <c r="AL88" s="34">
        <v>0</v>
      </c>
      <c r="AM88" s="34">
        <v>18330140</v>
      </c>
      <c r="AN88" s="34">
        <f t="shared" si="7"/>
        <v>18330140</v>
      </c>
      <c r="AO88" s="34"/>
      <c r="AP88" s="52" t="s">
        <v>811</v>
      </c>
    </row>
    <row r="89" spans="1:42">
      <c r="A89" s="251">
        <f t="shared" si="9"/>
        <v>86</v>
      </c>
      <c r="B89" s="52" t="s">
        <v>812</v>
      </c>
      <c r="C89" s="52" t="s">
        <v>291</v>
      </c>
      <c r="D89" s="243" t="s">
        <v>292</v>
      </c>
      <c r="E89" s="52" t="s">
        <v>40</v>
      </c>
      <c r="F89" s="254">
        <v>45112</v>
      </c>
      <c r="G89" s="52" t="s">
        <v>544</v>
      </c>
      <c r="H89" s="52" t="s">
        <v>610</v>
      </c>
      <c r="I89" s="52" t="s">
        <v>813</v>
      </c>
      <c r="J89" s="52">
        <v>3801100600</v>
      </c>
      <c r="K89" s="52" t="s">
        <v>46</v>
      </c>
      <c r="L89" s="52">
        <v>621110000</v>
      </c>
      <c r="M89" s="52" t="s">
        <v>286</v>
      </c>
      <c r="N89" s="52">
        <v>601010</v>
      </c>
      <c r="O89" s="52" t="s">
        <v>59</v>
      </c>
      <c r="P89" s="52" t="s">
        <v>49</v>
      </c>
      <c r="Q89" s="52" t="s">
        <v>547</v>
      </c>
      <c r="R89" s="34">
        <v>7000000</v>
      </c>
      <c r="S89" s="34">
        <v>6998595</v>
      </c>
      <c r="T89" s="52" t="s">
        <v>50</v>
      </c>
      <c r="U89" s="52" t="s">
        <v>548</v>
      </c>
      <c r="V89" s="52" t="s">
        <v>559</v>
      </c>
      <c r="W89" s="34">
        <v>0</v>
      </c>
      <c r="X89" s="34">
        <v>0</v>
      </c>
      <c r="Y89" s="34">
        <v>0</v>
      </c>
      <c r="Z89" s="34">
        <v>6400000</v>
      </c>
      <c r="AA89" s="34">
        <v>600000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  <c r="AH89" s="34">
        <v>0</v>
      </c>
      <c r="AI89" s="34">
        <f t="shared" si="8"/>
        <v>7000000</v>
      </c>
      <c r="AJ89" s="34">
        <f t="shared" si="6"/>
        <v>0</v>
      </c>
      <c r="AK89" s="34"/>
      <c r="AL89" s="34">
        <v>600000</v>
      </c>
      <c r="AM89" s="34">
        <v>7000000</v>
      </c>
      <c r="AN89" s="34">
        <f t="shared" si="7"/>
        <v>7600000</v>
      </c>
      <c r="AO89" s="34"/>
    </row>
    <row r="90" spans="1:42">
      <c r="A90" s="251">
        <f t="shared" si="9"/>
        <v>87</v>
      </c>
      <c r="B90" s="52" t="s">
        <v>814</v>
      </c>
      <c r="C90" s="52" t="s">
        <v>220</v>
      </c>
      <c r="D90" s="243" t="s">
        <v>221</v>
      </c>
      <c r="E90" s="52" t="s">
        <v>62</v>
      </c>
      <c r="F90" s="254">
        <v>45112</v>
      </c>
      <c r="G90" s="52" t="s">
        <v>716</v>
      </c>
      <c r="H90" s="52" t="s">
        <v>645</v>
      </c>
      <c r="I90" s="52" t="s">
        <v>815</v>
      </c>
      <c r="J90" s="52">
        <v>3801100600</v>
      </c>
      <c r="K90" s="52" t="s">
        <v>46</v>
      </c>
      <c r="L90" s="52">
        <v>621150000</v>
      </c>
      <c r="M90" s="52" t="s">
        <v>58</v>
      </c>
      <c r="N90" s="52">
        <v>601010</v>
      </c>
      <c r="O90" s="52" t="s">
        <v>59</v>
      </c>
      <c r="P90" s="52" t="s">
        <v>67</v>
      </c>
      <c r="Q90" s="52" t="s">
        <v>547</v>
      </c>
      <c r="R90" s="34">
        <f>7400000-2379000</f>
        <v>5021000</v>
      </c>
      <c r="S90" s="239" t="s">
        <v>816</v>
      </c>
      <c r="T90" s="52" t="s">
        <v>63</v>
      </c>
      <c r="U90" s="52" t="s">
        <v>451</v>
      </c>
      <c r="V90" s="236" t="s">
        <v>549</v>
      </c>
      <c r="W90" s="34">
        <v>0</v>
      </c>
      <c r="X90" s="34">
        <v>0</v>
      </c>
      <c r="Y90" s="34">
        <v>0</v>
      </c>
      <c r="Z90" s="34">
        <v>557888.89</v>
      </c>
      <c r="AA90" s="34">
        <v>606867.99999999988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0</v>
      </c>
      <c r="AI90" s="34">
        <f t="shared" si="8"/>
        <v>1164756.8899999999</v>
      </c>
      <c r="AJ90" s="34">
        <f t="shared" si="6"/>
        <v>3856243.1100000003</v>
      </c>
      <c r="AK90" s="34"/>
      <c r="AL90" s="34">
        <v>606867.99999999988</v>
      </c>
      <c r="AM90" s="34">
        <v>1164756.888888889</v>
      </c>
      <c r="AN90" s="34">
        <f t="shared" si="7"/>
        <v>1771624.888888889</v>
      </c>
      <c r="AO90" s="34"/>
    </row>
    <row r="91" spans="1:42">
      <c r="A91" s="251">
        <f t="shared" si="9"/>
        <v>88</v>
      </c>
      <c r="B91" s="52" t="s">
        <v>817</v>
      </c>
      <c r="C91" s="52" t="s">
        <v>315</v>
      </c>
      <c r="D91" s="243" t="s">
        <v>316</v>
      </c>
      <c r="E91" s="52" t="s">
        <v>40</v>
      </c>
      <c r="F91" s="254">
        <v>45111</v>
      </c>
      <c r="G91" s="52" t="s">
        <v>697</v>
      </c>
      <c r="I91" s="52" t="s">
        <v>818</v>
      </c>
      <c r="J91" s="52">
        <v>3801100600</v>
      </c>
      <c r="K91" s="52" t="s">
        <v>46</v>
      </c>
      <c r="L91" s="52">
        <v>621500000</v>
      </c>
      <c r="M91" s="52" t="s">
        <v>109</v>
      </c>
      <c r="N91" s="52">
        <v>601030</v>
      </c>
      <c r="O91" s="52" t="s">
        <v>110</v>
      </c>
      <c r="P91" s="52" t="s">
        <v>67</v>
      </c>
      <c r="Q91" s="52" t="s">
        <v>547</v>
      </c>
      <c r="R91" s="34">
        <v>1350000</v>
      </c>
      <c r="S91" s="34"/>
      <c r="T91" s="52" t="s">
        <v>63</v>
      </c>
      <c r="U91" s="52" t="s">
        <v>451</v>
      </c>
      <c r="V91" s="239" t="s">
        <v>549</v>
      </c>
      <c r="W91" s="34">
        <v>0</v>
      </c>
      <c r="X91" s="34">
        <v>0</v>
      </c>
      <c r="Y91" s="34">
        <v>0</v>
      </c>
      <c r="Z91" s="34">
        <v>495000</v>
      </c>
      <c r="AA91" s="34">
        <v>120000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  <c r="AH91" s="34">
        <v>0</v>
      </c>
      <c r="AI91" s="34">
        <f t="shared" si="8"/>
        <v>615000</v>
      </c>
      <c r="AJ91" s="34">
        <f t="shared" si="6"/>
        <v>735000</v>
      </c>
      <c r="AK91" s="34"/>
      <c r="AL91" s="34">
        <v>120000</v>
      </c>
      <c r="AM91" s="34">
        <v>615000</v>
      </c>
      <c r="AN91" s="34">
        <f t="shared" si="7"/>
        <v>735000</v>
      </c>
      <c r="AO91" s="34"/>
    </row>
    <row r="92" spans="1:42">
      <c r="A92" s="251">
        <f t="shared" si="9"/>
        <v>89</v>
      </c>
      <c r="B92" s="52" t="s">
        <v>820</v>
      </c>
      <c r="C92" s="52" t="s">
        <v>201</v>
      </c>
      <c r="D92" s="243" t="s">
        <v>202</v>
      </c>
      <c r="E92" s="52" t="s">
        <v>194</v>
      </c>
      <c r="F92" s="254">
        <v>45114</v>
      </c>
      <c r="G92" s="52" t="s">
        <v>697</v>
      </c>
      <c r="H92" s="52" t="s">
        <v>713</v>
      </c>
      <c r="I92" s="52" t="s">
        <v>821</v>
      </c>
      <c r="J92" s="52">
        <v>3801601300</v>
      </c>
      <c r="K92" s="52" t="s">
        <v>196</v>
      </c>
      <c r="L92" s="52">
        <v>627000000</v>
      </c>
      <c r="M92" s="52" t="s">
        <v>197</v>
      </c>
      <c r="N92" s="52">
        <v>604010</v>
      </c>
      <c r="O92" s="52" t="s">
        <v>198</v>
      </c>
      <c r="P92" s="52" t="s">
        <v>87</v>
      </c>
      <c r="Q92" s="52" t="s">
        <v>547</v>
      </c>
      <c r="R92" s="34">
        <v>7722000</v>
      </c>
      <c r="S92" s="236"/>
      <c r="T92" s="52" t="s">
        <v>63</v>
      </c>
      <c r="U92" s="52" t="s">
        <v>451</v>
      </c>
      <c r="V92" s="52" t="s">
        <v>549</v>
      </c>
      <c r="W92" s="34">
        <v>0</v>
      </c>
      <c r="X92" s="34">
        <v>0</v>
      </c>
      <c r="Y92" s="34">
        <v>0</v>
      </c>
      <c r="Z92" s="34">
        <v>643500</v>
      </c>
      <c r="AA92" s="34">
        <v>643500</v>
      </c>
      <c r="AB92" s="34">
        <v>0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  <c r="AH92" s="34">
        <v>0</v>
      </c>
      <c r="AI92" s="34">
        <f t="shared" si="8"/>
        <v>1287000</v>
      </c>
      <c r="AJ92" s="34">
        <f t="shared" si="6"/>
        <v>6435000</v>
      </c>
      <c r="AK92" s="34"/>
      <c r="AL92" s="34">
        <v>643500</v>
      </c>
      <c r="AM92" s="34">
        <v>1287000</v>
      </c>
      <c r="AN92" s="34">
        <f t="shared" si="7"/>
        <v>1930500</v>
      </c>
      <c r="AO92" s="34"/>
    </row>
    <row r="93" spans="1:42">
      <c r="A93" s="251">
        <f t="shared" si="9"/>
        <v>90</v>
      </c>
      <c r="B93" s="52" t="s">
        <v>823</v>
      </c>
      <c r="C93" s="52" t="s">
        <v>822</v>
      </c>
      <c r="D93" s="243" t="s">
        <v>244</v>
      </c>
      <c r="E93" s="52" t="s">
        <v>194</v>
      </c>
      <c r="F93" s="254">
        <v>45114</v>
      </c>
      <c r="G93" s="52" t="s">
        <v>697</v>
      </c>
      <c r="H93" s="52" t="s">
        <v>713</v>
      </c>
      <c r="I93" s="52" t="s">
        <v>824</v>
      </c>
      <c r="J93" s="52">
        <v>3801601300</v>
      </c>
      <c r="K93" s="52" t="s">
        <v>196</v>
      </c>
      <c r="L93" s="52">
        <v>621900000</v>
      </c>
      <c r="M93" s="52" t="s">
        <v>231</v>
      </c>
      <c r="N93" s="52">
        <v>601050</v>
      </c>
      <c r="O93" s="52" t="s">
        <v>232</v>
      </c>
      <c r="P93" s="52" t="s">
        <v>49</v>
      </c>
      <c r="Q93" s="52" t="s">
        <v>547</v>
      </c>
      <c r="R93" s="34">
        <v>1320000</v>
      </c>
      <c r="S93" s="236"/>
      <c r="T93" s="52" t="s">
        <v>63</v>
      </c>
      <c r="U93" s="52" t="s">
        <v>451</v>
      </c>
      <c r="V93" s="52" t="s">
        <v>549</v>
      </c>
      <c r="W93" s="34">
        <v>0</v>
      </c>
      <c r="X93" s="34">
        <v>0</v>
      </c>
      <c r="Y93" s="34">
        <v>0</v>
      </c>
      <c r="Z93" s="34">
        <v>110000</v>
      </c>
      <c r="AA93" s="34">
        <v>210000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4">
        <f t="shared" si="8"/>
        <v>320000</v>
      </c>
      <c r="AJ93" s="34">
        <f t="shared" si="6"/>
        <v>1000000</v>
      </c>
      <c r="AK93" s="34"/>
      <c r="AL93" s="34">
        <v>210000</v>
      </c>
      <c r="AM93" s="34">
        <v>320000</v>
      </c>
      <c r="AN93" s="34">
        <f t="shared" si="7"/>
        <v>530000</v>
      </c>
      <c r="AO93" s="34"/>
    </row>
    <row r="94" spans="1:42">
      <c r="A94" s="251">
        <f t="shared" si="9"/>
        <v>91</v>
      </c>
      <c r="B94" s="52" t="s">
        <v>825</v>
      </c>
      <c r="C94" s="52" t="s">
        <v>822</v>
      </c>
      <c r="D94" s="243" t="s">
        <v>244</v>
      </c>
      <c r="E94" s="52" t="s">
        <v>194</v>
      </c>
      <c r="F94" s="254">
        <v>45114</v>
      </c>
      <c r="G94" s="52" t="s">
        <v>697</v>
      </c>
      <c r="H94" s="52" t="s">
        <v>713</v>
      </c>
      <c r="I94" s="52" t="s">
        <v>826</v>
      </c>
      <c r="J94" s="52">
        <v>3801601300</v>
      </c>
      <c r="K94" s="52" t="s">
        <v>196</v>
      </c>
      <c r="L94" s="52">
        <v>621150000</v>
      </c>
      <c r="M94" s="52" t="s">
        <v>58</v>
      </c>
      <c r="N94" s="52">
        <v>601010</v>
      </c>
      <c r="O94" s="52" t="s">
        <v>59</v>
      </c>
      <c r="P94" s="52" t="s">
        <v>49</v>
      </c>
      <c r="Q94" s="52" t="s">
        <v>547</v>
      </c>
      <c r="R94" s="34">
        <v>1200000</v>
      </c>
      <c r="S94" s="236"/>
      <c r="T94" s="52" t="s">
        <v>63</v>
      </c>
      <c r="U94" s="52" t="s">
        <v>451</v>
      </c>
      <c r="V94" s="52" t="s">
        <v>549</v>
      </c>
      <c r="W94" s="34">
        <v>0</v>
      </c>
      <c r="X94" s="34">
        <v>0</v>
      </c>
      <c r="Y94" s="34">
        <v>0</v>
      </c>
      <c r="Z94" s="34">
        <v>540000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4">
        <v>0</v>
      </c>
      <c r="AI94" s="34">
        <f t="shared" si="8"/>
        <v>540000</v>
      </c>
      <c r="AJ94" s="34">
        <f t="shared" si="6"/>
        <v>660000</v>
      </c>
      <c r="AK94" s="34"/>
      <c r="AL94" s="34">
        <v>0</v>
      </c>
      <c r="AM94" s="34">
        <v>540000</v>
      </c>
      <c r="AN94" s="34">
        <f t="shared" si="7"/>
        <v>540000</v>
      </c>
      <c r="AO94" s="34"/>
    </row>
    <row r="95" spans="1:42">
      <c r="A95" s="251">
        <f t="shared" si="9"/>
        <v>92</v>
      </c>
      <c r="B95" s="52" t="s">
        <v>827</v>
      </c>
      <c r="C95" s="52" t="s">
        <v>287</v>
      </c>
      <c r="D95" s="243" t="s">
        <v>288</v>
      </c>
      <c r="E95" s="52" t="s">
        <v>40</v>
      </c>
      <c r="F95" s="254">
        <v>45107</v>
      </c>
      <c r="G95" s="52" t="s">
        <v>544</v>
      </c>
      <c r="H95" s="52" t="s">
        <v>610</v>
      </c>
      <c r="I95" s="52" t="s">
        <v>828</v>
      </c>
      <c r="J95" s="52">
        <v>3801100600</v>
      </c>
      <c r="K95" s="52" t="s">
        <v>46</v>
      </c>
      <c r="L95" s="52">
        <v>623900170</v>
      </c>
      <c r="M95" s="52" t="s">
        <v>92</v>
      </c>
      <c r="N95" s="52">
        <v>603050</v>
      </c>
      <c r="O95" s="52" t="s">
        <v>93</v>
      </c>
      <c r="P95" s="52" t="s">
        <v>87</v>
      </c>
      <c r="Q95" s="52" t="s">
        <v>547</v>
      </c>
      <c r="R95" s="34">
        <v>25000000</v>
      </c>
      <c r="S95" s="34"/>
      <c r="T95" s="52" t="s">
        <v>50</v>
      </c>
      <c r="U95" s="52" t="s">
        <v>548</v>
      </c>
      <c r="V95" s="52" t="s">
        <v>559</v>
      </c>
      <c r="W95" s="34">
        <v>0</v>
      </c>
      <c r="X95" s="34">
        <v>0</v>
      </c>
      <c r="Y95" s="34">
        <v>0</v>
      </c>
      <c r="Z95" s="34">
        <v>25000000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  <c r="AF95" s="34">
        <v>0</v>
      </c>
      <c r="AG95" s="34">
        <v>0</v>
      </c>
      <c r="AH95" s="34">
        <v>0</v>
      </c>
      <c r="AI95" s="34">
        <f t="shared" si="8"/>
        <v>25000000</v>
      </c>
      <c r="AJ95" s="34">
        <f t="shared" si="6"/>
        <v>0</v>
      </c>
      <c r="AK95" s="34"/>
      <c r="AL95" s="34">
        <v>0</v>
      </c>
      <c r="AM95" s="34">
        <v>23832287.620000001</v>
      </c>
      <c r="AN95" s="34">
        <f t="shared" si="7"/>
        <v>23832287.620000001</v>
      </c>
      <c r="AO95" s="34"/>
    </row>
    <row r="96" spans="1:42">
      <c r="A96" s="251">
        <f t="shared" si="9"/>
        <v>93</v>
      </c>
      <c r="B96" s="52" t="s">
        <v>829</v>
      </c>
      <c r="C96" s="52" t="s">
        <v>53</v>
      </c>
      <c r="D96" s="243" t="s">
        <v>54</v>
      </c>
      <c r="E96" s="52" t="s">
        <v>40</v>
      </c>
      <c r="F96" s="254">
        <v>45107</v>
      </c>
      <c r="G96" s="52" t="s">
        <v>544</v>
      </c>
      <c r="H96" s="52" t="s">
        <v>610</v>
      </c>
      <c r="I96" s="52" t="s">
        <v>830</v>
      </c>
      <c r="J96" s="52">
        <v>3801100600</v>
      </c>
      <c r="K96" s="52" t="s">
        <v>46</v>
      </c>
      <c r="L96" s="52">
        <v>621150000</v>
      </c>
      <c r="M96" s="52" t="s">
        <v>58</v>
      </c>
      <c r="N96" s="52">
        <v>601010</v>
      </c>
      <c r="O96" s="52" t="s">
        <v>59</v>
      </c>
      <c r="P96" s="52" t="s">
        <v>49</v>
      </c>
      <c r="Q96" s="52" t="s">
        <v>547</v>
      </c>
      <c r="R96" s="34">
        <v>40000000</v>
      </c>
      <c r="S96" s="34"/>
      <c r="T96" s="52" t="s">
        <v>50</v>
      </c>
      <c r="U96" s="52" t="s">
        <v>548</v>
      </c>
      <c r="V96" s="52" t="s">
        <v>559</v>
      </c>
      <c r="W96" s="34">
        <v>0</v>
      </c>
      <c r="X96" s="34">
        <v>0</v>
      </c>
      <c r="Y96" s="34">
        <v>0</v>
      </c>
      <c r="Z96" s="34">
        <v>40000000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  <c r="AH96" s="34">
        <v>0</v>
      </c>
      <c r="AI96" s="34">
        <f t="shared" si="8"/>
        <v>40000000</v>
      </c>
      <c r="AJ96" s="34">
        <f t="shared" si="6"/>
        <v>0</v>
      </c>
      <c r="AK96" s="34"/>
      <c r="AL96" s="34">
        <v>0</v>
      </c>
      <c r="AM96" s="34">
        <v>40000000</v>
      </c>
      <c r="AN96" s="34">
        <f t="shared" si="7"/>
        <v>40000000</v>
      </c>
      <c r="AO96" s="34"/>
    </row>
    <row r="97" spans="1:42">
      <c r="A97" s="251">
        <f t="shared" si="9"/>
        <v>94</v>
      </c>
      <c r="B97" s="52" t="s">
        <v>831</v>
      </c>
      <c r="C97" s="52" t="s">
        <v>144</v>
      </c>
      <c r="D97" s="243" t="s">
        <v>145</v>
      </c>
      <c r="E97" s="52" t="s">
        <v>141</v>
      </c>
      <c r="F97" s="254">
        <v>45103</v>
      </c>
      <c r="G97" s="52" t="s">
        <v>544</v>
      </c>
      <c r="H97" s="52" t="s">
        <v>832</v>
      </c>
      <c r="I97" s="52" t="s">
        <v>833</v>
      </c>
      <c r="J97" s="52">
        <v>3801609000</v>
      </c>
      <c r="K97" s="52" t="s">
        <v>84</v>
      </c>
      <c r="L97" s="52">
        <v>623900170</v>
      </c>
      <c r="M97" s="52" t="s">
        <v>92</v>
      </c>
      <c r="N97" s="52">
        <v>603050</v>
      </c>
      <c r="O97" s="52" t="s">
        <v>93</v>
      </c>
      <c r="P97" s="52" t="s">
        <v>87</v>
      </c>
      <c r="Q97" s="52" t="s">
        <v>547</v>
      </c>
      <c r="R97" s="34">
        <v>120000</v>
      </c>
      <c r="S97" s="52"/>
      <c r="T97" s="52" t="s">
        <v>50</v>
      </c>
      <c r="U97" s="52" t="s">
        <v>548</v>
      </c>
      <c r="V97" s="52" t="s">
        <v>559</v>
      </c>
      <c r="W97" s="34">
        <v>0</v>
      </c>
      <c r="X97" s="34">
        <v>0</v>
      </c>
      <c r="Y97" s="34">
        <v>0</v>
      </c>
      <c r="Z97" s="34">
        <v>120000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4">
        <f t="shared" si="8"/>
        <v>120000</v>
      </c>
      <c r="AJ97" s="34">
        <f t="shared" si="6"/>
        <v>0</v>
      </c>
      <c r="AK97" s="34"/>
      <c r="AL97" s="34">
        <v>0</v>
      </c>
      <c r="AM97" s="34">
        <v>120000</v>
      </c>
      <c r="AN97" s="34">
        <f t="shared" si="7"/>
        <v>120000</v>
      </c>
      <c r="AO97" s="34"/>
    </row>
    <row r="98" spans="1:42">
      <c r="A98" s="251">
        <f t="shared" si="9"/>
        <v>95</v>
      </c>
      <c r="B98" s="52" t="s">
        <v>834</v>
      </c>
      <c r="C98" s="52" t="s">
        <v>210</v>
      </c>
      <c r="D98" s="243" t="s">
        <v>211</v>
      </c>
      <c r="E98" s="52" t="s">
        <v>62</v>
      </c>
      <c r="F98" s="254">
        <v>44911</v>
      </c>
      <c r="G98" s="52" t="s">
        <v>770</v>
      </c>
      <c r="H98" s="52" t="s">
        <v>835</v>
      </c>
      <c r="I98" s="52" t="s">
        <v>836</v>
      </c>
      <c r="J98" s="52">
        <v>3801100600</v>
      </c>
      <c r="K98" s="52" t="s">
        <v>46</v>
      </c>
      <c r="L98" s="52">
        <v>621150000</v>
      </c>
      <c r="M98" s="52" t="s">
        <v>58</v>
      </c>
      <c r="N98" s="52">
        <v>601010</v>
      </c>
      <c r="O98" s="52" t="s">
        <v>59</v>
      </c>
      <c r="P98" s="52" t="s">
        <v>67</v>
      </c>
      <c r="Q98" s="52" t="s">
        <v>547</v>
      </c>
      <c r="R98" s="34">
        <f>3158400-1500000</f>
        <v>1658400</v>
      </c>
      <c r="S98" s="253">
        <v>600000</v>
      </c>
      <c r="T98" s="52" t="s">
        <v>63</v>
      </c>
      <c r="U98" s="52" t="s">
        <v>451</v>
      </c>
      <c r="V98" s="236" t="s">
        <v>549</v>
      </c>
      <c r="W98" s="34">
        <v>0</v>
      </c>
      <c r="X98" s="34">
        <v>0</v>
      </c>
      <c r="Y98" s="34">
        <v>0</v>
      </c>
      <c r="Z98" s="34">
        <v>0</v>
      </c>
      <c r="AA98" s="34">
        <v>600000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f t="shared" si="8"/>
        <v>600000</v>
      </c>
      <c r="AJ98" s="34">
        <f t="shared" si="6"/>
        <v>1058400</v>
      </c>
      <c r="AK98" s="34"/>
      <c r="AL98" s="34">
        <v>600000</v>
      </c>
      <c r="AM98" s="34">
        <v>600000</v>
      </c>
      <c r="AN98" s="34">
        <f t="shared" si="7"/>
        <v>1200000</v>
      </c>
      <c r="AO98" s="34"/>
    </row>
    <row r="99" spans="1:42">
      <c r="A99" s="251">
        <f t="shared" si="9"/>
        <v>96</v>
      </c>
      <c r="B99" s="52" t="s">
        <v>838</v>
      </c>
      <c r="C99" s="52" t="s">
        <v>248</v>
      </c>
      <c r="D99" s="243" t="s">
        <v>249</v>
      </c>
      <c r="E99" s="52" t="s">
        <v>250</v>
      </c>
      <c r="F99" s="254">
        <v>45051</v>
      </c>
      <c r="G99" s="52" t="s">
        <v>839</v>
      </c>
      <c r="H99" s="52" t="s">
        <v>840</v>
      </c>
      <c r="I99" s="52" t="s">
        <v>841</v>
      </c>
      <c r="J99" s="52">
        <v>3801606000</v>
      </c>
      <c r="K99" s="52" t="s">
        <v>251</v>
      </c>
      <c r="L99" s="52">
        <v>629600000</v>
      </c>
      <c r="M99" s="52" t="s">
        <v>252</v>
      </c>
      <c r="N99" s="52">
        <v>605010</v>
      </c>
      <c r="O99" s="52" t="s">
        <v>86</v>
      </c>
      <c r="P99" s="52" t="s">
        <v>87</v>
      </c>
      <c r="Q99" s="52" t="s">
        <v>547</v>
      </c>
      <c r="R99" s="34">
        <v>6662490</v>
      </c>
      <c r="S99" s="236"/>
      <c r="T99" s="52" t="s">
        <v>50</v>
      </c>
      <c r="U99" s="52" t="s">
        <v>839</v>
      </c>
      <c r="V99" s="52" t="s">
        <v>549</v>
      </c>
      <c r="W99" s="34">
        <v>0</v>
      </c>
      <c r="X99" s="34">
        <v>0</v>
      </c>
      <c r="Y99" s="34">
        <v>0</v>
      </c>
      <c r="Z99" s="34">
        <v>3165448.3</v>
      </c>
      <c r="AA99" s="34">
        <v>0</v>
      </c>
      <c r="AB99" s="34">
        <v>0</v>
      </c>
      <c r="AC99" s="34">
        <v>0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4">
        <f t="shared" si="8"/>
        <v>3165448.3</v>
      </c>
      <c r="AJ99" s="34">
        <f t="shared" si="6"/>
        <v>3497041.7</v>
      </c>
      <c r="AK99" s="34"/>
      <c r="AL99" s="34">
        <v>0</v>
      </c>
      <c r="AM99" s="34">
        <v>0</v>
      </c>
      <c r="AN99" s="34">
        <f t="shared" si="7"/>
        <v>0</v>
      </c>
      <c r="AO99" s="34"/>
    </row>
    <row r="100" spans="1:42">
      <c r="A100" s="251">
        <f t="shared" si="9"/>
        <v>97</v>
      </c>
      <c r="B100" s="52" t="s">
        <v>842</v>
      </c>
      <c r="C100" s="52" t="s">
        <v>245</v>
      </c>
      <c r="D100" s="243" t="s">
        <v>246</v>
      </c>
      <c r="E100" s="52" t="s">
        <v>173</v>
      </c>
      <c r="F100" s="254">
        <v>45124</v>
      </c>
      <c r="G100" s="52" t="s">
        <v>544</v>
      </c>
      <c r="H100" s="52" t="s">
        <v>672</v>
      </c>
      <c r="I100" s="52" t="s">
        <v>843</v>
      </c>
      <c r="J100" s="52">
        <v>3801901600</v>
      </c>
      <c r="K100" s="52" t="s">
        <v>174</v>
      </c>
      <c r="L100" s="52">
        <v>629900000</v>
      </c>
      <c r="M100" s="52" t="s">
        <v>123</v>
      </c>
      <c r="N100" s="52">
        <v>606010</v>
      </c>
      <c r="O100" s="52" t="s">
        <v>124</v>
      </c>
      <c r="P100" s="52" t="s">
        <v>67</v>
      </c>
      <c r="Q100" s="52" t="s">
        <v>547</v>
      </c>
      <c r="R100" s="34">
        <v>1210000</v>
      </c>
      <c r="S100" s="52" t="s">
        <v>661</v>
      </c>
      <c r="T100" s="52" t="s">
        <v>50</v>
      </c>
      <c r="U100" s="52" t="s">
        <v>548</v>
      </c>
      <c r="V100" s="52" t="s">
        <v>559</v>
      </c>
      <c r="W100" s="34">
        <v>0</v>
      </c>
      <c r="X100" s="34">
        <v>0</v>
      </c>
      <c r="Y100" s="34">
        <v>0</v>
      </c>
      <c r="Z100" s="34">
        <v>1210000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  <c r="AF100" s="34">
        <v>0</v>
      </c>
      <c r="AG100" s="34">
        <v>0</v>
      </c>
      <c r="AH100" s="34">
        <v>0</v>
      </c>
      <c r="AI100" s="34">
        <f t="shared" si="8"/>
        <v>1210000</v>
      </c>
      <c r="AJ100" s="34">
        <f t="shared" si="6"/>
        <v>0</v>
      </c>
      <c r="AK100" s="34"/>
      <c r="AL100" s="34">
        <v>0</v>
      </c>
      <c r="AM100" s="34">
        <v>1085000</v>
      </c>
      <c r="AN100" s="34">
        <f t="shared" si="7"/>
        <v>1085000</v>
      </c>
      <c r="AO100" s="34"/>
    </row>
    <row r="101" spans="1:42">
      <c r="A101" s="251">
        <f t="shared" si="9"/>
        <v>98</v>
      </c>
      <c r="B101" s="52" t="s">
        <v>844</v>
      </c>
      <c r="C101" s="52" t="s">
        <v>168</v>
      </c>
      <c r="D101" s="243" t="s">
        <v>169</v>
      </c>
      <c r="E101" s="52" t="s">
        <v>155</v>
      </c>
      <c r="F101" s="254">
        <v>45126</v>
      </c>
      <c r="G101" s="52" t="s">
        <v>544</v>
      </c>
      <c r="H101" s="52" t="s">
        <v>669</v>
      </c>
      <c r="I101" s="52" t="s">
        <v>845</v>
      </c>
      <c r="J101" s="52">
        <v>3801604000</v>
      </c>
      <c r="K101" s="52" t="s">
        <v>156</v>
      </c>
      <c r="L101" s="52">
        <v>625900000</v>
      </c>
      <c r="M101" s="52" t="s">
        <v>74</v>
      </c>
      <c r="N101" s="52">
        <v>603040</v>
      </c>
      <c r="O101" s="52" t="s">
        <v>75</v>
      </c>
      <c r="P101" s="52" t="s">
        <v>87</v>
      </c>
      <c r="Q101" s="52" t="s">
        <v>547</v>
      </c>
      <c r="R101" s="34">
        <v>300000</v>
      </c>
      <c r="S101" s="52" t="s">
        <v>661</v>
      </c>
      <c r="T101" s="52" t="s">
        <v>50</v>
      </c>
      <c r="U101" s="52" t="s">
        <v>548</v>
      </c>
      <c r="V101" s="52" t="s">
        <v>559</v>
      </c>
      <c r="W101" s="34">
        <v>0</v>
      </c>
      <c r="X101" s="34">
        <v>0</v>
      </c>
      <c r="Y101" s="34">
        <v>0</v>
      </c>
      <c r="Z101" s="34">
        <v>300000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4">
        <f t="shared" si="8"/>
        <v>300000</v>
      </c>
      <c r="AJ101" s="34">
        <f t="shared" si="6"/>
        <v>0</v>
      </c>
      <c r="AK101" s="34"/>
      <c r="AL101" s="34">
        <v>0</v>
      </c>
      <c r="AM101" s="34">
        <v>300000</v>
      </c>
      <c r="AN101" s="34">
        <f t="shared" si="7"/>
        <v>300000</v>
      </c>
      <c r="AO101" s="34"/>
    </row>
    <row r="102" spans="1:42">
      <c r="A102" s="251">
        <f t="shared" si="9"/>
        <v>99</v>
      </c>
      <c r="B102" s="52" t="s">
        <v>846</v>
      </c>
      <c r="C102" s="52" t="s">
        <v>233</v>
      </c>
      <c r="D102" s="243" t="s">
        <v>234</v>
      </c>
      <c r="E102" s="52" t="s">
        <v>62</v>
      </c>
      <c r="F102" s="254">
        <v>45145</v>
      </c>
      <c r="G102" s="52" t="s">
        <v>847</v>
      </c>
      <c r="H102" s="52" t="s">
        <v>617</v>
      </c>
      <c r="I102" s="52" t="s">
        <v>848</v>
      </c>
      <c r="J102" s="52">
        <v>3801100600</v>
      </c>
      <c r="K102" s="52" t="s">
        <v>46</v>
      </c>
      <c r="L102" s="52">
        <v>621150000</v>
      </c>
      <c r="M102" s="52" t="s">
        <v>58</v>
      </c>
      <c r="N102" s="52">
        <v>601010</v>
      </c>
      <c r="O102" s="52" t="s">
        <v>59</v>
      </c>
      <c r="P102" s="52" t="s">
        <v>67</v>
      </c>
      <c r="Q102" s="52" t="s">
        <v>547</v>
      </c>
      <c r="R102" s="34">
        <v>1700000</v>
      </c>
      <c r="S102" s="52"/>
      <c r="T102" s="52" t="s">
        <v>50</v>
      </c>
      <c r="U102" s="52" t="s">
        <v>451</v>
      </c>
      <c r="V102" s="52" t="s">
        <v>549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4">
        <f t="shared" si="8"/>
        <v>0</v>
      </c>
      <c r="AJ102" s="34">
        <f t="shared" si="6"/>
        <v>1700000</v>
      </c>
      <c r="AK102" s="34"/>
      <c r="AL102" s="34">
        <v>0</v>
      </c>
      <c r="AM102" s="34">
        <v>0</v>
      </c>
      <c r="AN102" s="34">
        <f t="shared" si="7"/>
        <v>0</v>
      </c>
      <c r="AO102" s="34"/>
    </row>
    <row r="103" spans="1:42">
      <c r="A103" s="251">
        <f t="shared" si="9"/>
        <v>100</v>
      </c>
      <c r="B103" s="52" t="s">
        <v>849</v>
      </c>
      <c r="C103" s="52" t="s">
        <v>283</v>
      </c>
      <c r="D103" s="243" t="s">
        <v>284</v>
      </c>
      <c r="E103" s="52" t="s">
        <v>40</v>
      </c>
      <c r="F103" s="254">
        <v>45144</v>
      </c>
      <c r="G103" s="52" t="s">
        <v>770</v>
      </c>
      <c r="H103" s="52" t="s">
        <v>610</v>
      </c>
      <c r="I103" s="52" t="s">
        <v>850</v>
      </c>
      <c r="J103" s="52">
        <v>3801100600</v>
      </c>
      <c r="K103" s="52" t="s">
        <v>46</v>
      </c>
      <c r="L103" s="52">
        <v>621110000</v>
      </c>
      <c r="M103" s="52" t="s">
        <v>286</v>
      </c>
      <c r="N103" s="52">
        <v>601010</v>
      </c>
      <c r="O103" s="52" t="s">
        <v>59</v>
      </c>
      <c r="P103" s="52" t="s">
        <v>49</v>
      </c>
      <c r="Q103" s="52" t="s">
        <v>547</v>
      </c>
      <c r="R103" s="34">
        <v>2000000</v>
      </c>
      <c r="S103" s="34"/>
      <c r="T103" s="52" t="s">
        <v>50</v>
      </c>
      <c r="U103" s="52" t="s">
        <v>548</v>
      </c>
      <c r="V103" s="52" t="s">
        <v>559</v>
      </c>
      <c r="W103" s="34">
        <v>0</v>
      </c>
      <c r="X103" s="34">
        <v>0</v>
      </c>
      <c r="Y103" s="34">
        <v>0</v>
      </c>
      <c r="Z103" s="34">
        <v>0</v>
      </c>
      <c r="AA103" s="34">
        <v>2000000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f t="shared" si="8"/>
        <v>2000000</v>
      </c>
      <c r="AJ103" s="34">
        <f t="shared" si="6"/>
        <v>0</v>
      </c>
      <c r="AK103" s="34"/>
      <c r="AL103" s="34">
        <v>2000000</v>
      </c>
      <c r="AM103" s="34">
        <v>2000000</v>
      </c>
      <c r="AN103" s="34">
        <f t="shared" si="7"/>
        <v>4000000</v>
      </c>
      <c r="AO103" s="34"/>
    </row>
    <row r="104" spans="1:42">
      <c r="A104" s="251">
        <f t="shared" si="9"/>
        <v>101</v>
      </c>
      <c r="B104" s="52" t="s">
        <v>851</v>
      </c>
      <c r="C104" s="52" t="s">
        <v>71</v>
      </c>
      <c r="D104" s="243" t="s">
        <v>72</v>
      </c>
      <c r="E104" s="52" t="s">
        <v>40</v>
      </c>
      <c r="F104" s="254">
        <v>45142</v>
      </c>
      <c r="G104" s="52" t="s">
        <v>770</v>
      </c>
      <c r="H104" s="52" t="s">
        <v>562</v>
      </c>
      <c r="I104" s="52" t="s">
        <v>852</v>
      </c>
      <c r="J104" s="52">
        <v>3801100600</v>
      </c>
      <c r="K104" s="52" t="s">
        <v>46</v>
      </c>
      <c r="L104" s="52">
        <v>625900000</v>
      </c>
      <c r="M104" s="52" t="s">
        <v>74</v>
      </c>
      <c r="N104" s="52">
        <v>603040</v>
      </c>
      <c r="O104" s="52" t="s">
        <v>75</v>
      </c>
      <c r="P104" s="52" t="s">
        <v>67</v>
      </c>
      <c r="Q104" s="52" t="s">
        <v>547</v>
      </c>
      <c r="R104" s="34">
        <v>25000000</v>
      </c>
      <c r="S104" s="34" t="s">
        <v>661</v>
      </c>
      <c r="T104" s="52" t="s">
        <v>50</v>
      </c>
      <c r="U104" s="52" t="s">
        <v>548</v>
      </c>
      <c r="V104" s="258" t="s">
        <v>559</v>
      </c>
      <c r="W104" s="34">
        <v>0</v>
      </c>
      <c r="X104" s="34">
        <v>0</v>
      </c>
      <c r="Y104" s="34">
        <v>0</v>
      </c>
      <c r="Z104" s="34">
        <v>0</v>
      </c>
      <c r="AA104" s="34">
        <v>27500000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  <c r="AH104" s="34">
        <v>0</v>
      </c>
      <c r="AI104" s="34">
        <f t="shared" si="8"/>
        <v>27500000</v>
      </c>
      <c r="AJ104" s="34">
        <f t="shared" si="6"/>
        <v>-2500000</v>
      </c>
      <c r="AK104" s="34"/>
      <c r="AL104" s="34">
        <v>27500000</v>
      </c>
      <c r="AM104" s="34">
        <v>27500000</v>
      </c>
      <c r="AN104" s="34">
        <f t="shared" si="7"/>
        <v>55000000</v>
      </c>
      <c r="AO104" s="34"/>
      <c r="AP104" s="52" t="s">
        <v>853</v>
      </c>
    </row>
    <row r="105" spans="1:42">
      <c r="A105" s="251">
        <f t="shared" si="9"/>
        <v>102</v>
      </c>
      <c r="B105" s="52" t="s">
        <v>854</v>
      </c>
      <c r="C105" s="52" t="s">
        <v>144</v>
      </c>
      <c r="D105" s="243" t="s">
        <v>145</v>
      </c>
      <c r="E105" s="52" t="s">
        <v>141</v>
      </c>
      <c r="F105" s="254">
        <v>45141</v>
      </c>
      <c r="G105" s="52" t="s">
        <v>773</v>
      </c>
      <c r="H105" s="52" t="s">
        <v>575</v>
      </c>
      <c r="I105" s="52" t="s">
        <v>855</v>
      </c>
      <c r="J105" s="52">
        <v>3801609000</v>
      </c>
      <c r="K105" s="52" t="s">
        <v>84</v>
      </c>
      <c r="L105" s="52">
        <v>623900170</v>
      </c>
      <c r="M105" s="52" t="s">
        <v>92</v>
      </c>
      <c r="N105" s="52">
        <v>603050</v>
      </c>
      <c r="O105" s="52" t="s">
        <v>93</v>
      </c>
      <c r="P105" s="52" t="s">
        <v>87</v>
      </c>
      <c r="Q105" s="52" t="s">
        <v>547</v>
      </c>
      <c r="R105" s="34">
        <f>32000/1.57</f>
        <v>20382.165605095539</v>
      </c>
      <c r="S105" s="52"/>
      <c r="T105" s="52" t="s">
        <v>50</v>
      </c>
      <c r="U105" s="52" t="s">
        <v>548</v>
      </c>
      <c r="V105" s="52" t="s">
        <v>549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  <c r="AH105" s="34">
        <v>0</v>
      </c>
      <c r="AI105" s="34">
        <f t="shared" si="8"/>
        <v>0</v>
      </c>
      <c r="AJ105" s="34">
        <f t="shared" si="6"/>
        <v>20382.165605095539</v>
      </c>
      <c r="AK105" s="34"/>
      <c r="AL105" s="34">
        <v>0</v>
      </c>
      <c r="AM105" s="34">
        <v>0</v>
      </c>
      <c r="AN105" s="34">
        <f t="shared" si="7"/>
        <v>0</v>
      </c>
      <c r="AO105" s="34"/>
    </row>
    <row r="106" spans="1:42">
      <c r="A106" s="251">
        <f t="shared" si="9"/>
        <v>103</v>
      </c>
      <c r="B106" s="52" t="s">
        <v>856</v>
      </c>
      <c r="C106" s="52" t="s">
        <v>144</v>
      </c>
      <c r="D106" s="243" t="s">
        <v>145</v>
      </c>
      <c r="E106" s="52" t="s">
        <v>141</v>
      </c>
      <c r="F106" s="254">
        <v>45141</v>
      </c>
      <c r="G106" s="52" t="s">
        <v>770</v>
      </c>
      <c r="H106" s="52" t="s">
        <v>675</v>
      </c>
      <c r="I106" s="52" t="s">
        <v>857</v>
      </c>
      <c r="J106" s="52">
        <v>3801609000</v>
      </c>
      <c r="K106" s="52" t="s">
        <v>84</v>
      </c>
      <c r="L106" s="52">
        <v>623900170</v>
      </c>
      <c r="M106" s="52" t="s">
        <v>92</v>
      </c>
      <c r="N106" s="52">
        <v>603050</v>
      </c>
      <c r="O106" s="52" t="s">
        <v>93</v>
      </c>
      <c r="P106" s="52" t="s">
        <v>87</v>
      </c>
      <c r="Q106" s="52" t="s">
        <v>547</v>
      </c>
      <c r="R106" s="34">
        <v>14000</v>
      </c>
      <c r="S106" s="52"/>
      <c r="T106" s="52" t="s">
        <v>50</v>
      </c>
      <c r="U106" s="52" t="s">
        <v>548</v>
      </c>
      <c r="V106" s="52" t="s">
        <v>559</v>
      </c>
      <c r="W106" s="34">
        <v>0</v>
      </c>
      <c r="X106" s="34">
        <v>0</v>
      </c>
      <c r="Y106" s="34">
        <v>0</v>
      </c>
      <c r="Z106" s="34">
        <v>0</v>
      </c>
      <c r="AA106" s="34">
        <v>14000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4">
        <v>0</v>
      </c>
      <c r="AI106" s="34">
        <f t="shared" si="8"/>
        <v>14000</v>
      </c>
      <c r="AJ106" s="34">
        <f t="shared" si="6"/>
        <v>0</v>
      </c>
      <c r="AK106" s="34"/>
      <c r="AL106" s="34">
        <v>14000</v>
      </c>
      <c r="AM106" s="34">
        <v>14000</v>
      </c>
      <c r="AN106" s="34">
        <f t="shared" si="7"/>
        <v>28000</v>
      </c>
      <c r="AO106" s="34"/>
    </row>
    <row r="107" spans="1:42">
      <c r="A107" s="251">
        <f t="shared" si="9"/>
        <v>104</v>
      </c>
      <c r="B107" s="52" t="s">
        <v>858</v>
      </c>
      <c r="C107" s="52" t="s">
        <v>279</v>
      </c>
      <c r="D107" s="243" t="s">
        <v>280</v>
      </c>
      <c r="E107" s="52" t="s">
        <v>40</v>
      </c>
      <c r="F107" s="254">
        <v>45133</v>
      </c>
      <c r="G107" s="52" t="s">
        <v>859</v>
      </c>
      <c r="I107" s="52" t="s">
        <v>860</v>
      </c>
      <c r="J107" s="52">
        <v>3801100600</v>
      </c>
      <c r="K107" s="52" t="s">
        <v>46</v>
      </c>
      <c r="L107" s="52">
        <v>621130000</v>
      </c>
      <c r="M107" s="52" t="s">
        <v>282</v>
      </c>
      <c r="N107" s="52">
        <v>601010</v>
      </c>
      <c r="O107" s="52" t="s">
        <v>59</v>
      </c>
      <c r="P107" s="52" t="s">
        <v>49</v>
      </c>
      <c r="Q107" s="52" t="s">
        <v>547</v>
      </c>
      <c r="R107" s="34">
        <v>20000000</v>
      </c>
      <c r="S107" s="34"/>
      <c r="T107" s="52" t="s">
        <v>50</v>
      </c>
      <c r="U107" s="52" t="s">
        <v>548</v>
      </c>
      <c r="V107" s="52" t="s">
        <v>549</v>
      </c>
      <c r="W107" s="34">
        <v>0</v>
      </c>
      <c r="X107" s="34">
        <v>0</v>
      </c>
      <c r="Y107" s="34">
        <v>0</v>
      </c>
      <c r="Z107" s="34">
        <v>0</v>
      </c>
      <c r="AA107" s="34">
        <v>10000000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  <c r="AH107" s="34">
        <v>0</v>
      </c>
      <c r="AI107" s="34">
        <f t="shared" si="8"/>
        <v>10000000</v>
      </c>
      <c r="AJ107" s="34">
        <f t="shared" si="6"/>
        <v>10000000</v>
      </c>
      <c r="AK107" s="34"/>
      <c r="AL107" s="34">
        <v>10000000</v>
      </c>
      <c r="AM107" s="34">
        <v>10000000</v>
      </c>
      <c r="AN107" s="34">
        <f t="shared" si="7"/>
        <v>20000000</v>
      </c>
      <c r="AO107" s="34"/>
    </row>
    <row r="108" spans="1:42">
      <c r="A108" s="251">
        <f t="shared" si="9"/>
        <v>105</v>
      </c>
      <c r="B108" s="52" t="s">
        <v>861</v>
      </c>
      <c r="C108" s="52" t="s">
        <v>287</v>
      </c>
      <c r="D108" s="243" t="s">
        <v>288</v>
      </c>
      <c r="E108" s="52" t="s">
        <v>40</v>
      </c>
      <c r="F108" s="254">
        <v>45133</v>
      </c>
      <c r="G108" s="52" t="s">
        <v>770</v>
      </c>
      <c r="H108" s="52" t="s">
        <v>610</v>
      </c>
      <c r="I108" s="52" t="s">
        <v>862</v>
      </c>
      <c r="J108" s="52">
        <v>3801100600</v>
      </c>
      <c r="K108" s="52" t="s">
        <v>46</v>
      </c>
      <c r="L108" s="52">
        <v>621900000</v>
      </c>
      <c r="M108" s="52" t="s">
        <v>231</v>
      </c>
      <c r="N108" s="52">
        <v>601050</v>
      </c>
      <c r="O108" s="52" t="s">
        <v>232</v>
      </c>
      <c r="P108" s="52" t="s">
        <v>49</v>
      </c>
      <c r="Q108" s="52" t="s">
        <v>547</v>
      </c>
      <c r="R108" s="34">
        <v>30000000</v>
      </c>
      <c r="S108" s="34"/>
      <c r="T108" s="52" t="s">
        <v>50</v>
      </c>
      <c r="U108" s="52" t="s">
        <v>548</v>
      </c>
      <c r="V108" s="52" t="s">
        <v>559</v>
      </c>
      <c r="W108" s="34">
        <v>0</v>
      </c>
      <c r="X108" s="34">
        <v>0</v>
      </c>
      <c r="Y108" s="34">
        <v>0</v>
      </c>
      <c r="Z108" s="34">
        <v>0</v>
      </c>
      <c r="AA108" s="34">
        <v>30000000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34">
        <f t="shared" si="8"/>
        <v>30000000</v>
      </c>
      <c r="AJ108" s="34">
        <f t="shared" si="6"/>
        <v>0</v>
      </c>
      <c r="AK108" s="34"/>
      <c r="AL108" s="34">
        <v>30000000</v>
      </c>
      <c r="AM108" s="34">
        <v>30000000</v>
      </c>
      <c r="AN108" s="34">
        <f t="shared" si="7"/>
        <v>60000000</v>
      </c>
      <c r="AO108" s="34"/>
    </row>
    <row r="109" spans="1:42">
      <c r="A109" s="251">
        <f t="shared" si="9"/>
        <v>106</v>
      </c>
      <c r="B109" s="52" t="s">
        <v>863</v>
      </c>
      <c r="C109" s="52" t="s">
        <v>291</v>
      </c>
      <c r="D109" s="243" t="s">
        <v>292</v>
      </c>
      <c r="E109" s="52" t="s">
        <v>40</v>
      </c>
      <c r="F109" s="254">
        <v>45133</v>
      </c>
      <c r="G109" s="52" t="s">
        <v>770</v>
      </c>
      <c r="H109" s="52" t="s">
        <v>610</v>
      </c>
      <c r="I109" s="52" t="s">
        <v>864</v>
      </c>
      <c r="J109" s="52">
        <v>3801100600</v>
      </c>
      <c r="K109" s="52" t="s">
        <v>46</v>
      </c>
      <c r="L109" s="52">
        <v>621110000</v>
      </c>
      <c r="M109" s="52" t="s">
        <v>286</v>
      </c>
      <c r="N109" s="52">
        <v>601010</v>
      </c>
      <c r="O109" s="52" t="s">
        <v>59</v>
      </c>
      <c r="P109" s="52" t="s">
        <v>49</v>
      </c>
      <c r="Q109" s="52" t="s">
        <v>547</v>
      </c>
      <c r="R109" s="34">
        <f>10000000-1940000</f>
        <v>8060000</v>
      </c>
      <c r="S109" s="34"/>
      <c r="T109" s="52" t="s">
        <v>50</v>
      </c>
      <c r="U109" s="52" t="s">
        <v>548</v>
      </c>
      <c r="V109" s="52" t="s">
        <v>559</v>
      </c>
      <c r="W109" s="34">
        <v>0</v>
      </c>
      <c r="X109" s="34">
        <v>0</v>
      </c>
      <c r="Y109" s="34">
        <v>0</v>
      </c>
      <c r="Z109" s="34">
        <v>0</v>
      </c>
      <c r="AA109" s="34">
        <v>8060000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  <c r="AH109" s="34">
        <v>0</v>
      </c>
      <c r="AI109" s="34">
        <f t="shared" si="8"/>
        <v>8060000</v>
      </c>
      <c r="AJ109" s="34">
        <f t="shared" si="6"/>
        <v>0</v>
      </c>
      <c r="AK109" s="34"/>
      <c r="AL109" s="34">
        <v>8060000</v>
      </c>
      <c r="AM109" s="34">
        <v>8060000</v>
      </c>
      <c r="AN109" s="34">
        <f t="shared" si="7"/>
        <v>16120000</v>
      </c>
      <c r="AO109" s="34"/>
      <c r="AP109" s="52" t="s">
        <v>865</v>
      </c>
    </row>
    <row r="110" spans="1:42">
      <c r="A110" s="251">
        <f t="shared" si="9"/>
        <v>107</v>
      </c>
      <c r="B110" s="52" t="s">
        <v>866</v>
      </c>
      <c r="C110" s="52" t="s">
        <v>241</v>
      </c>
      <c r="D110" s="243" t="s">
        <v>242</v>
      </c>
      <c r="E110" s="52" t="s">
        <v>194</v>
      </c>
      <c r="F110" s="254">
        <v>45128</v>
      </c>
      <c r="G110" s="52" t="s">
        <v>770</v>
      </c>
      <c r="H110" s="52" t="s">
        <v>713</v>
      </c>
      <c r="I110" s="52" t="s">
        <v>867</v>
      </c>
      <c r="J110" s="52">
        <v>3801601300</v>
      </c>
      <c r="K110" s="52" t="s">
        <v>196</v>
      </c>
      <c r="L110" s="52">
        <v>627000000</v>
      </c>
      <c r="M110" s="52" t="s">
        <v>197</v>
      </c>
      <c r="N110" s="52">
        <v>604010</v>
      </c>
      <c r="O110" s="52" t="s">
        <v>198</v>
      </c>
      <c r="P110" s="52" t="s">
        <v>87</v>
      </c>
      <c r="Q110" s="52" t="s">
        <v>547</v>
      </c>
      <c r="R110" s="34">
        <v>457000</v>
      </c>
      <c r="S110" s="52"/>
      <c r="T110" s="52" t="s">
        <v>50</v>
      </c>
      <c r="U110" s="52" t="s">
        <v>548</v>
      </c>
      <c r="V110" s="52" t="s">
        <v>549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  <c r="AH110" s="34">
        <v>0</v>
      </c>
      <c r="AI110" s="34">
        <f t="shared" si="8"/>
        <v>0</v>
      </c>
      <c r="AJ110" s="34">
        <f t="shared" si="6"/>
        <v>457000</v>
      </c>
      <c r="AK110" s="34"/>
      <c r="AL110" s="34">
        <v>0</v>
      </c>
      <c r="AM110" s="34">
        <v>0</v>
      </c>
      <c r="AN110" s="34">
        <f t="shared" si="7"/>
        <v>0</v>
      </c>
      <c r="AO110" s="34"/>
    </row>
    <row r="111" spans="1:42">
      <c r="A111" s="251">
        <f t="shared" si="9"/>
        <v>108</v>
      </c>
      <c r="B111" s="52" t="s">
        <v>868</v>
      </c>
      <c r="C111" s="52" t="s">
        <v>241</v>
      </c>
      <c r="D111" s="243" t="s">
        <v>242</v>
      </c>
      <c r="E111" s="52" t="s">
        <v>194</v>
      </c>
      <c r="F111" s="254">
        <v>45134</v>
      </c>
      <c r="G111" s="235" t="s">
        <v>869</v>
      </c>
      <c r="H111" s="52" t="s">
        <v>713</v>
      </c>
      <c r="I111" s="52" t="s">
        <v>870</v>
      </c>
      <c r="J111" s="52">
        <v>3801601300</v>
      </c>
      <c r="K111" s="52" t="s">
        <v>196</v>
      </c>
      <c r="L111" s="52">
        <v>627000000</v>
      </c>
      <c r="M111" s="52" t="s">
        <v>197</v>
      </c>
      <c r="N111" s="52">
        <v>604010</v>
      </c>
      <c r="O111" s="52" t="s">
        <v>198</v>
      </c>
      <c r="P111" s="52" t="s">
        <v>87</v>
      </c>
      <c r="Q111" s="52" t="s">
        <v>547</v>
      </c>
      <c r="R111" s="237">
        <v>2000000</v>
      </c>
      <c r="S111" s="52"/>
      <c r="T111" s="52" t="s">
        <v>50</v>
      </c>
      <c r="U111" s="52" t="s">
        <v>548</v>
      </c>
      <c r="V111" s="52" t="s">
        <v>549</v>
      </c>
      <c r="W111" s="34">
        <v>0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4">
        <v>0</v>
      </c>
      <c r="AD111" s="34">
        <v>0</v>
      </c>
      <c r="AE111" s="34">
        <v>0</v>
      </c>
      <c r="AF111" s="34">
        <v>0</v>
      </c>
      <c r="AG111" s="34">
        <v>0</v>
      </c>
      <c r="AH111" s="34">
        <v>0</v>
      </c>
      <c r="AI111" s="34">
        <f t="shared" si="8"/>
        <v>0</v>
      </c>
      <c r="AJ111" s="34">
        <f t="shared" si="6"/>
        <v>2000000</v>
      </c>
      <c r="AK111" s="34"/>
      <c r="AL111" s="34">
        <v>0</v>
      </c>
      <c r="AM111" s="34">
        <v>0</v>
      </c>
      <c r="AN111" s="34">
        <f t="shared" si="7"/>
        <v>0</v>
      </c>
      <c r="AO111" s="34"/>
    </row>
    <row r="112" spans="1:42">
      <c r="A112" s="251">
        <f t="shared" si="9"/>
        <v>109</v>
      </c>
      <c r="B112" s="52" t="s">
        <v>871</v>
      </c>
      <c r="C112" s="52" t="s">
        <v>53</v>
      </c>
      <c r="D112" s="243" t="s">
        <v>54</v>
      </c>
      <c r="E112" s="52" t="s">
        <v>40</v>
      </c>
      <c r="F112" s="254">
        <v>45149</v>
      </c>
      <c r="G112" s="52" t="s">
        <v>770</v>
      </c>
      <c r="H112" s="52" t="s">
        <v>610</v>
      </c>
      <c r="I112" s="52" t="s">
        <v>872</v>
      </c>
      <c r="J112" s="52">
        <v>3801100600</v>
      </c>
      <c r="K112" s="52" t="s">
        <v>46</v>
      </c>
      <c r="L112" s="52">
        <v>621150000</v>
      </c>
      <c r="M112" s="52" t="s">
        <v>58</v>
      </c>
      <c r="N112" s="52">
        <v>601010</v>
      </c>
      <c r="O112" s="52" t="s">
        <v>59</v>
      </c>
      <c r="P112" s="52" t="s">
        <v>49</v>
      </c>
      <c r="Q112" s="52" t="s">
        <v>547</v>
      </c>
      <c r="R112" s="34">
        <v>5000000</v>
      </c>
      <c r="S112" s="34"/>
      <c r="T112" s="52" t="s">
        <v>50</v>
      </c>
      <c r="U112" s="52" t="s">
        <v>548</v>
      </c>
      <c r="V112" s="52" t="s">
        <v>559</v>
      </c>
      <c r="W112" s="34">
        <v>0</v>
      </c>
      <c r="X112" s="34">
        <v>0</v>
      </c>
      <c r="Y112" s="34">
        <v>0</v>
      </c>
      <c r="Z112" s="34">
        <v>0</v>
      </c>
      <c r="AA112" s="34">
        <v>5000000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>
        <v>0</v>
      </c>
      <c r="AI112" s="34">
        <f t="shared" si="8"/>
        <v>5000000</v>
      </c>
      <c r="AJ112" s="34">
        <f t="shared" si="6"/>
        <v>0</v>
      </c>
      <c r="AK112" s="34"/>
      <c r="AL112" s="34">
        <v>5000000</v>
      </c>
      <c r="AM112" s="34">
        <v>5000000</v>
      </c>
      <c r="AN112" s="34">
        <f t="shared" si="7"/>
        <v>10000000</v>
      </c>
      <c r="AO112" s="34"/>
      <c r="AP112" s="52" t="s">
        <v>873</v>
      </c>
    </row>
    <row r="113" spans="1:42">
      <c r="A113" s="251">
        <f t="shared" si="9"/>
        <v>110</v>
      </c>
      <c r="B113" s="52" t="s">
        <v>874</v>
      </c>
      <c r="C113" s="52" t="s">
        <v>53</v>
      </c>
      <c r="D113" s="243" t="s">
        <v>54</v>
      </c>
      <c r="E113" s="52" t="s">
        <v>40</v>
      </c>
      <c r="F113" s="254">
        <v>45152</v>
      </c>
      <c r="G113" s="52" t="s">
        <v>770</v>
      </c>
      <c r="H113" s="52" t="s">
        <v>610</v>
      </c>
      <c r="I113" s="52" t="s">
        <v>875</v>
      </c>
      <c r="J113" s="52">
        <v>3801100600</v>
      </c>
      <c r="K113" s="52" t="s">
        <v>46</v>
      </c>
      <c r="L113" s="52">
        <v>621150000</v>
      </c>
      <c r="M113" s="52" t="s">
        <v>58</v>
      </c>
      <c r="N113" s="52">
        <v>601010</v>
      </c>
      <c r="O113" s="52" t="s">
        <v>59</v>
      </c>
      <c r="P113" s="52" t="s">
        <v>49</v>
      </c>
      <c r="Q113" s="52" t="s">
        <v>547</v>
      </c>
      <c r="R113" s="34">
        <v>36500000</v>
      </c>
      <c r="S113" s="34"/>
      <c r="T113" s="52" t="s">
        <v>50</v>
      </c>
      <c r="U113" s="52" t="s">
        <v>548</v>
      </c>
      <c r="V113" s="52" t="s">
        <v>559</v>
      </c>
      <c r="W113" s="34">
        <v>0</v>
      </c>
      <c r="X113" s="34">
        <v>0</v>
      </c>
      <c r="Y113" s="34">
        <v>0</v>
      </c>
      <c r="Z113" s="34">
        <v>0</v>
      </c>
      <c r="AA113" s="34">
        <v>36500000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  <c r="AH113" s="34">
        <v>0</v>
      </c>
      <c r="AI113" s="34">
        <f t="shared" si="8"/>
        <v>36500000</v>
      </c>
      <c r="AJ113" s="34">
        <f t="shared" si="6"/>
        <v>0</v>
      </c>
      <c r="AK113" s="34"/>
      <c r="AL113" s="34">
        <v>36500000</v>
      </c>
      <c r="AM113" s="34">
        <v>36500000</v>
      </c>
      <c r="AN113" s="34">
        <f t="shared" si="7"/>
        <v>73000000</v>
      </c>
      <c r="AO113" s="34"/>
      <c r="AP113" s="52" t="s">
        <v>876</v>
      </c>
    </row>
    <row r="114" spans="1:42">
      <c r="A114" s="251">
        <f t="shared" si="9"/>
        <v>111</v>
      </c>
      <c r="B114" s="52" t="s">
        <v>877</v>
      </c>
      <c r="C114" s="52" t="s">
        <v>144</v>
      </c>
      <c r="D114" s="243" t="s">
        <v>145</v>
      </c>
      <c r="E114" s="52" t="s">
        <v>141</v>
      </c>
      <c r="F114" s="254">
        <v>45149</v>
      </c>
      <c r="G114" s="52" t="s">
        <v>773</v>
      </c>
      <c r="H114" s="52" t="s">
        <v>719</v>
      </c>
      <c r="I114" s="52" t="s">
        <v>878</v>
      </c>
      <c r="J114" s="52">
        <v>3801609000</v>
      </c>
      <c r="K114" s="52" t="s">
        <v>84</v>
      </c>
      <c r="L114" s="52">
        <v>623900170</v>
      </c>
      <c r="M114" s="52" t="s">
        <v>92</v>
      </c>
      <c r="N114" s="52">
        <v>603050</v>
      </c>
      <c r="O114" s="52" t="s">
        <v>93</v>
      </c>
      <c r="P114" s="52" t="s">
        <v>87</v>
      </c>
      <c r="Q114" s="52" t="s">
        <v>547</v>
      </c>
      <c r="R114" s="34">
        <v>799919</v>
      </c>
      <c r="S114" s="52"/>
      <c r="T114" s="52" t="s">
        <v>50</v>
      </c>
      <c r="U114" s="52" t="s">
        <v>548</v>
      </c>
      <c r="V114" s="52" t="s">
        <v>549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  <c r="AH114" s="34">
        <v>0</v>
      </c>
      <c r="AI114" s="34">
        <f t="shared" si="8"/>
        <v>0</v>
      </c>
      <c r="AJ114" s="34">
        <f t="shared" si="6"/>
        <v>799919</v>
      </c>
      <c r="AK114" s="34"/>
      <c r="AL114" s="34">
        <v>0</v>
      </c>
      <c r="AM114" s="34">
        <v>0</v>
      </c>
      <c r="AN114" s="34">
        <f t="shared" si="7"/>
        <v>0</v>
      </c>
      <c r="AO114" s="34"/>
    </row>
    <row r="115" spans="1:42">
      <c r="A115" s="251">
        <f t="shared" si="9"/>
        <v>112</v>
      </c>
      <c r="B115" s="52" t="s">
        <v>879</v>
      </c>
      <c r="C115" s="52" t="s">
        <v>38</v>
      </c>
      <c r="D115" s="243" t="s">
        <v>39</v>
      </c>
      <c r="E115" s="52" t="s">
        <v>40</v>
      </c>
      <c r="F115" s="254">
        <v>45145</v>
      </c>
      <c r="G115" s="52" t="s">
        <v>859</v>
      </c>
      <c r="H115" s="52" t="s">
        <v>557</v>
      </c>
      <c r="I115" s="52" t="s">
        <v>880</v>
      </c>
      <c r="J115" s="52">
        <v>3801100600</v>
      </c>
      <c r="K115" s="52" t="s">
        <v>46</v>
      </c>
      <c r="L115" s="52">
        <v>621300000</v>
      </c>
      <c r="M115" s="52" t="s">
        <v>47</v>
      </c>
      <c r="N115" s="52">
        <v>601020</v>
      </c>
      <c r="O115" s="52" t="s">
        <v>48</v>
      </c>
      <c r="P115" s="52" t="s">
        <v>49</v>
      </c>
      <c r="Q115" s="52" t="s">
        <v>547</v>
      </c>
      <c r="R115" s="34">
        <v>1000000</v>
      </c>
      <c r="S115" s="34"/>
      <c r="T115" s="52" t="s">
        <v>50</v>
      </c>
      <c r="U115" s="52" t="s">
        <v>548</v>
      </c>
      <c r="V115" s="52" t="s">
        <v>549</v>
      </c>
      <c r="W115" s="34">
        <v>0</v>
      </c>
      <c r="X115" s="34">
        <v>0</v>
      </c>
      <c r="Y115" s="34">
        <v>0</v>
      </c>
      <c r="Z115" s="34">
        <v>0</v>
      </c>
      <c r="AA115" s="34">
        <v>350000</v>
      </c>
      <c r="AB115" s="34">
        <v>0</v>
      </c>
      <c r="AC115" s="34">
        <v>0</v>
      </c>
      <c r="AD115" s="34">
        <v>0</v>
      </c>
      <c r="AE115" s="34">
        <v>0</v>
      </c>
      <c r="AF115" s="34">
        <v>0</v>
      </c>
      <c r="AG115" s="34">
        <v>0</v>
      </c>
      <c r="AH115" s="34">
        <v>0</v>
      </c>
      <c r="AI115" s="34">
        <f t="shared" si="8"/>
        <v>350000</v>
      </c>
      <c r="AJ115" s="34">
        <f t="shared" si="6"/>
        <v>650000</v>
      </c>
      <c r="AK115" s="34"/>
      <c r="AL115" s="34">
        <v>350000</v>
      </c>
      <c r="AM115" s="34">
        <v>350000</v>
      </c>
      <c r="AN115" s="34">
        <f t="shared" si="7"/>
        <v>700000</v>
      </c>
      <c r="AO115" s="34"/>
    </row>
    <row r="116" spans="1:42">
      <c r="A116" s="251">
        <f t="shared" si="9"/>
        <v>113</v>
      </c>
      <c r="B116" s="52" t="s">
        <v>881</v>
      </c>
      <c r="C116" s="52" t="s">
        <v>38</v>
      </c>
      <c r="D116" s="243" t="s">
        <v>39</v>
      </c>
      <c r="E116" s="52" t="s">
        <v>40</v>
      </c>
      <c r="F116" s="254">
        <v>45145</v>
      </c>
      <c r="G116" s="52" t="s">
        <v>770</v>
      </c>
      <c r="H116" s="52" t="s">
        <v>557</v>
      </c>
      <c r="I116" s="52" t="s">
        <v>882</v>
      </c>
      <c r="J116" s="52">
        <v>3801100600</v>
      </c>
      <c r="K116" s="52" t="s">
        <v>46</v>
      </c>
      <c r="L116" s="52">
        <v>621300000</v>
      </c>
      <c r="M116" s="52" t="s">
        <v>47</v>
      </c>
      <c r="N116" s="52">
        <v>601020</v>
      </c>
      <c r="O116" s="52" t="s">
        <v>48</v>
      </c>
      <c r="P116" s="52" t="s">
        <v>49</v>
      </c>
      <c r="Q116" s="52" t="s">
        <v>547</v>
      </c>
      <c r="R116" s="34">
        <v>1500000</v>
      </c>
      <c r="S116" s="34"/>
      <c r="T116" s="52" t="s">
        <v>50</v>
      </c>
      <c r="U116" s="52" t="s">
        <v>548</v>
      </c>
      <c r="V116" s="52" t="s">
        <v>559</v>
      </c>
      <c r="W116" s="34">
        <v>20000</v>
      </c>
      <c r="X116" s="34">
        <v>0</v>
      </c>
      <c r="Y116" s="34">
        <v>0</v>
      </c>
      <c r="Z116" s="34">
        <v>0</v>
      </c>
      <c r="AA116" s="34">
        <v>1500000</v>
      </c>
      <c r="AB116" s="34">
        <v>0</v>
      </c>
      <c r="AC116" s="34">
        <v>0</v>
      </c>
      <c r="AD116" s="34">
        <v>0</v>
      </c>
      <c r="AE116" s="34">
        <v>0</v>
      </c>
      <c r="AF116" s="34">
        <v>0</v>
      </c>
      <c r="AG116" s="34">
        <v>0</v>
      </c>
      <c r="AH116" s="34">
        <v>0</v>
      </c>
      <c r="AI116" s="34">
        <f t="shared" si="8"/>
        <v>1520000</v>
      </c>
      <c r="AJ116" s="34">
        <f t="shared" si="6"/>
        <v>-20000</v>
      </c>
      <c r="AK116" s="34"/>
      <c r="AL116" s="34">
        <v>1500000</v>
      </c>
      <c r="AM116" s="34">
        <v>1500000</v>
      </c>
      <c r="AN116" s="34">
        <f t="shared" si="7"/>
        <v>3000000</v>
      </c>
      <c r="AO116" s="34"/>
    </row>
    <row r="117" spans="1:42">
      <c r="A117" s="251">
        <f t="shared" si="9"/>
        <v>114</v>
      </c>
      <c r="B117" s="52" t="s">
        <v>883</v>
      </c>
      <c r="C117" s="52" t="s">
        <v>223</v>
      </c>
      <c r="D117" s="243" t="s">
        <v>224</v>
      </c>
      <c r="E117" s="52" t="s">
        <v>80</v>
      </c>
      <c r="F117" s="254">
        <v>45148</v>
      </c>
      <c r="G117" s="52" t="s">
        <v>770</v>
      </c>
      <c r="I117" s="52" t="s">
        <v>884</v>
      </c>
      <c r="J117" s="52">
        <v>3801609000</v>
      </c>
      <c r="K117" s="52" t="s">
        <v>84</v>
      </c>
      <c r="L117" s="52">
        <v>621150000</v>
      </c>
      <c r="M117" s="52" t="s">
        <v>225</v>
      </c>
      <c r="N117" s="52">
        <v>601010</v>
      </c>
      <c r="O117" s="52" t="s">
        <v>59</v>
      </c>
      <c r="P117" s="52" t="s">
        <v>87</v>
      </c>
      <c r="Q117" s="52" t="s">
        <v>547</v>
      </c>
      <c r="R117" s="34">
        <v>190000</v>
      </c>
      <c r="S117" s="52"/>
      <c r="T117" s="52" t="s">
        <v>50</v>
      </c>
      <c r="U117" s="52" t="s">
        <v>548</v>
      </c>
      <c r="V117" s="52" t="s">
        <v>559</v>
      </c>
      <c r="W117" s="34">
        <v>0</v>
      </c>
      <c r="X117" s="34">
        <v>0</v>
      </c>
      <c r="Y117" s="34">
        <v>0</v>
      </c>
      <c r="Z117" s="34">
        <v>0</v>
      </c>
      <c r="AA117" s="34">
        <v>190000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  <c r="AH117" s="34">
        <v>0</v>
      </c>
      <c r="AI117" s="34">
        <f t="shared" si="8"/>
        <v>190000</v>
      </c>
      <c r="AJ117" s="34">
        <f t="shared" si="6"/>
        <v>0</v>
      </c>
      <c r="AK117" s="34"/>
      <c r="AL117" s="34">
        <v>190000</v>
      </c>
      <c r="AM117" s="34">
        <v>190000</v>
      </c>
      <c r="AN117" s="34">
        <f t="shared" si="7"/>
        <v>380000</v>
      </c>
      <c r="AO117" s="34"/>
    </row>
    <row r="118" spans="1:42">
      <c r="A118" s="251">
        <f t="shared" si="9"/>
        <v>115</v>
      </c>
      <c r="B118" s="52" t="s">
        <v>885</v>
      </c>
      <c r="C118" s="52" t="s">
        <v>53</v>
      </c>
      <c r="D118" s="243" t="s">
        <v>54</v>
      </c>
      <c r="E118" s="52" t="s">
        <v>40</v>
      </c>
      <c r="F118" s="254">
        <v>45152</v>
      </c>
      <c r="G118" s="52" t="s">
        <v>770</v>
      </c>
      <c r="H118" s="52" t="s">
        <v>610</v>
      </c>
      <c r="I118" s="52" t="s">
        <v>886</v>
      </c>
      <c r="J118" s="52">
        <v>3801100600</v>
      </c>
      <c r="K118" s="52" t="s">
        <v>46</v>
      </c>
      <c r="L118" s="52">
        <v>621150000</v>
      </c>
      <c r="M118" s="52" t="s">
        <v>58</v>
      </c>
      <c r="N118" s="52">
        <v>601010</v>
      </c>
      <c r="O118" s="52" t="s">
        <v>59</v>
      </c>
      <c r="P118" s="52" t="s">
        <v>49</v>
      </c>
      <c r="Q118" s="52" t="s">
        <v>547</v>
      </c>
      <c r="R118" s="34">
        <v>-6429346.6100000003</v>
      </c>
      <c r="S118" s="34"/>
      <c r="T118" s="52" t="s">
        <v>50</v>
      </c>
      <c r="U118" s="52" t="s">
        <v>548</v>
      </c>
      <c r="V118" s="52" t="s">
        <v>549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  <c r="AH118" s="34">
        <v>0</v>
      </c>
      <c r="AI118" s="34">
        <f t="shared" si="8"/>
        <v>0</v>
      </c>
      <c r="AJ118" s="34">
        <f t="shared" si="6"/>
        <v>-6429346.6100000003</v>
      </c>
      <c r="AK118" s="34"/>
      <c r="AL118" s="34">
        <v>0</v>
      </c>
      <c r="AM118" s="34">
        <v>6429346.6100000003</v>
      </c>
      <c r="AN118" s="34">
        <f t="shared" si="7"/>
        <v>6429346.6100000003</v>
      </c>
      <c r="AO118" s="34"/>
    </row>
    <row r="119" spans="1:42">
      <c r="A119" s="251">
        <f t="shared" si="9"/>
        <v>116</v>
      </c>
      <c r="B119" s="52" t="s">
        <v>887</v>
      </c>
      <c r="C119" s="52" t="s">
        <v>150</v>
      </c>
      <c r="D119" s="243" t="s">
        <v>151</v>
      </c>
      <c r="E119" s="52" t="s">
        <v>141</v>
      </c>
      <c r="F119" s="254">
        <v>45161</v>
      </c>
      <c r="G119" s="52" t="s">
        <v>888</v>
      </c>
      <c r="I119" s="52" t="s">
        <v>889</v>
      </c>
      <c r="J119" s="52">
        <v>3801609000</v>
      </c>
      <c r="K119" s="52" t="s">
        <v>84</v>
      </c>
      <c r="L119" s="52">
        <v>623900170</v>
      </c>
      <c r="M119" s="52" t="s">
        <v>92</v>
      </c>
      <c r="N119" s="52">
        <v>603050</v>
      </c>
      <c r="O119" s="52" t="s">
        <v>93</v>
      </c>
      <c r="P119" s="52" t="s">
        <v>87</v>
      </c>
      <c r="Q119" s="52" t="s">
        <v>547</v>
      </c>
      <c r="R119" s="259">
        <v>2945700</v>
      </c>
      <c r="S119" s="52"/>
      <c r="T119" s="52" t="s">
        <v>50</v>
      </c>
      <c r="U119" s="52" t="s">
        <v>451</v>
      </c>
      <c r="V119" s="52" t="s">
        <v>549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>
        <v>0</v>
      </c>
      <c r="AH119" s="34">
        <v>0</v>
      </c>
      <c r="AI119" s="34">
        <f t="shared" si="8"/>
        <v>0</v>
      </c>
      <c r="AJ119" s="34">
        <f t="shared" si="6"/>
        <v>2945700</v>
      </c>
      <c r="AK119" s="34"/>
      <c r="AL119" s="34">
        <v>0</v>
      </c>
      <c r="AM119" s="34">
        <v>0</v>
      </c>
      <c r="AN119" s="34">
        <f t="shared" si="7"/>
        <v>0</v>
      </c>
      <c r="AO119" s="34"/>
    </row>
    <row r="120" spans="1:42">
      <c r="A120" s="251">
        <f t="shared" si="9"/>
        <v>117</v>
      </c>
      <c r="B120" s="52" t="s">
        <v>890</v>
      </c>
      <c r="C120" s="52" t="s">
        <v>245</v>
      </c>
      <c r="D120" s="243" t="s">
        <v>246</v>
      </c>
      <c r="E120" s="52" t="s">
        <v>173</v>
      </c>
      <c r="F120" s="254">
        <v>45156</v>
      </c>
      <c r="G120" s="52" t="s">
        <v>770</v>
      </c>
      <c r="H120" s="52" t="s">
        <v>672</v>
      </c>
      <c r="I120" s="52" t="s">
        <v>891</v>
      </c>
      <c r="J120" s="52">
        <v>3801901600</v>
      </c>
      <c r="K120" s="52" t="s">
        <v>174</v>
      </c>
      <c r="L120" s="52">
        <v>629900000</v>
      </c>
      <c r="M120" s="52" t="s">
        <v>123</v>
      </c>
      <c r="N120" s="52">
        <v>606010</v>
      </c>
      <c r="O120" s="52" t="s">
        <v>124</v>
      </c>
      <c r="P120" s="52" t="s">
        <v>67</v>
      </c>
      <c r="Q120" s="52" t="s">
        <v>547</v>
      </c>
      <c r="R120" s="259">
        <v>1360000</v>
      </c>
      <c r="S120" s="52" t="s">
        <v>661</v>
      </c>
      <c r="T120" s="52" t="s">
        <v>50</v>
      </c>
      <c r="U120" s="52" t="s">
        <v>548</v>
      </c>
      <c r="V120" s="52" t="s">
        <v>559</v>
      </c>
      <c r="W120" s="34">
        <v>0</v>
      </c>
      <c r="X120" s="34">
        <v>0</v>
      </c>
      <c r="Y120" s="34">
        <v>0</v>
      </c>
      <c r="Z120" s="34">
        <v>0</v>
      </c>
      <c r="AA120" s="34">
        <v>1360000</v>
      </c>
      <c r="AB120" s="34">
        <v>0</v>
      </c>
      <c r="AC120" s="34">
        <v>0</v>
      </c>
      <c r="AD120" s="34">
        <v>0</v>
      </c>
      <c r="AE120" s="34">
        <v>0</v>
      </c>
      <c r="AF120" s="34">
        <v>0</v>
      </c>
      <c r="AG120" s="34">
        <v>0</v>
      </c>
      <c r="AH120" s="34">
        <v>0</v>
      </c>
      <c r="AI120" s="34">
        <f t="shared" si="8"/>
        <v>1360000</v>
      </c>
      <c r="AJ120" s="34">
        <f t="shared" si="6"/>
        <v>0</v>
      </c>
      <c r="AK120" s="34"/>
      <c r="AL120" s="34">
        <v>1360000</v>
      </c>
      <c r="AM120" s="34">
        <v>1360000</v>
      </c>
      <c r="AN120" s="34">
        <f t="shared" si="7"/>
        <v>2720000</v>
      </c>
      <c r="AO120" s="34"/>
    </row>
    <row r="121" spans="1:42">
      <c r="A121" s="251">
        <f t="shared" si="9"/>
        <v>118</v>
      </c>
      <c r="B121" s="52" t="s">
        <v>892</v>
      </c>
      <c r="C121" s="52" t="s">
        <v>168</v>
      </c>
      <c r="D121" s="243" t="s">
        <v>169</v>
      </c>
      <c r="E121" s="52" t="s">
        <v>155</v>
      </c>
      <c r="F121" s="254">
        <v>45148</v>
      </c>
      <c r="G121" s="52" t="s">
        <v>770</v>
      </c>
      <c r="H121" s="52" t="s">
        <v>669</v>
      </c>
      <c r="I121" s="52" t="s">
        <v>893</v>
      </c>
      <c r="J121" s="52">
        <v>3801604000</v>
      </c>
      <c r="K121" s="52" t="s">
        <v>156</v>
      </c>
      <c r="L121" s="52">
        <v>625900000</v>
      </c>
      <c r="M121" s="52" t="s">
        <v>74</v>
      </c>
      <c r="N121" s="52">
        <v>603040</v>
      </c>
      <c r="O121" s="52" t="s">
        <v>75</v>
      </c>
      <c r="P121" s="52" t="s">
        <v>87</v>
      </c>
      <c r="Q121" s="52" t="s">
        <v>547</v>
      </c>
      <c r="R121" s="259">
        <v>400000</v>
      </c>
      <c r="S121" s="52"/>
      <c r="T121" s="52" t="s">
        <v>50</v>
      </c>
      <c r="U121" s="52" t="s">
        <v>548</v>
      </c>
      <c r="V121" s="52" t="s">
        <v>559</v>
      </c>
      <c r="W121" s="34">
        <v>0</v>
      </c>
      <c r="X121" s="34">
        <v>0</v>
      </c>
      <c r="Y121" s="34">
        <v>0</v>
      </c>
      <c r="Z121" s="34">
        <v>0</v>
      </c>
      <c r="AA121" s="34">
        <v>400000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  <c r="AH121" s="34">
        <v>0</v>
      </c>
      <c r="AI121" s="34">
        <f t="shared" si="8"/>
        <v>400000</v>
      </c>
      <c r="AJ121" s="34">
        <f t="shared" si="6"/>
        <v>0</v>
      </c>
      <c r="AK121" s="34"/>
      <c r="AL121" s="34">
        <v>400000</v>
      </c>
      <c r="AM121" s="34">
        <v>400000</v>
      </c>
      <c r="AN121" s="34">
        <f t="shared" si="7"/>
        <v>800000</v>
      </c>
      <c r="AO121" s="34"/>
    </row>
    <row r="122" spans="1:42">
      <c r="A122" s="251">
        <f t="shared" si="9"/>
        <v>119</v>
      </c>
      <c r="B122" s="52" t="s">
        <v>894</v>
      </c>
      <c r="C122" s="52" t="s">
        <v>136</v>
      </c>
      <c r="D122" s="243" t="s">
        <v>137</v>
      </c>
      <c r="E122" s="52" t="s">
        <v>115</v>
      </c>
      <c r="F122" s="254">
        <v>45149</v>
      </c>
      <c r="G122" s="52" t="s">
        <v>773</v>
      </c>
      <c r="I122" s="52" t="s">
        <v>895</v>
      </c>
      <c r="J122" s="52">
        <v>3801607000</v>
      </c>
      <c r="K122" s="52" t="s">
        <v>117</v>
      </c>
      <c r="L122" s="52">
        <v>629900000</v>
      </c>
      <c r="M122" s="52" t="s">
        <v>123</v>
      </c>
      <c r="N122" s="52">
        <v>606010</v>
      </c>
      <c r="O122" s="52" t="s">
        <v>124</v>
      </c>
      <c r="P122" s="52" t="s">
        <v>87</v>
      </c>
      <c r="Q122" s="52" t="s">
        <v>547</v>
      </c>
      <c r="R122" s="34">
        <v>1670000</v>
      </c>
      <c r="S122" s="52"/>
      <c r="T122" s="52" t="s">
        <v>50</v>
      </c>
      <c r="U122" s="52" t="s">
        <v>548</v>
      </c>
      <c r="V122" s="52" t="s">
        <v>549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  <c r="AH122" s="34">
        <v>0</v>
      </c>
      <c r="AI122" s="34">
        <f t="shared" si="8"/>
        <v>0</v>
      </c>
      <c r="AJ122" s="34">
        <f t="shared" si="6"/>
        <v>1670000</v>
      </c>
      <c r="AK122" s="34"/>
      <c r="AL122" s="34">
        <v>0</v>
      </c>
      <c r="AM122" s="34">
        <v>0</v>
      </c>
      <c r="AN122" s="34">
        <f t="shared" si="7"/>
        <v>0</v>
      </c>
      <c r="AO122" s="34"/>
    </row>
    <row r="123" spans="1:42">
      <c r="A123" s="251">
        <f t="shared" si="9"/>
        <v>120</v>
      </c>
      <c r="B123" s="52" t="s">
        <v>896</v>
      </c>
      <c r="C123" s="52" t="s">
        <v>241</v>
      </c>
      <c r="D123" s="243" t="s">
        <v>242</v>
      </c>
      <c r="E123" s="52" t="s">
        <v>194</v>
      </c>
      <c r="F123" s="254">
        <v>45121</v>
      </c>
      <c r="G123" s="52" t="s">
        <v>770</v>
      </c>
      <c r="H123" s="52" t="s">
        <v>713</v>
      </c>
      <c r="I123" s="52" t="s">
        <v>867</v>
      </c>
      <c r="J123" s="52">
        <v>3801601300</v>
      </c>
      <c r="K123" s="52" t="s">
        <v>196</v>
      </c>
      <c r="L123" s="52">
        <v>627000000</v>
      </c>
      <c r="M123" s="52" t="s">
        <v>197</v>
      </c>
      <c r="N123" s="52">
        <v>604010</v>
      </c>
      <c r="O123" s="52" t="s">
        <v>198</v>
      </c>
      <c r="P123" s="52" t="s">
        <v>87</v>
      </c>
      <c r="Q123" s="52" t="s">
        <v>547</v>
      </c>
      <c r="R123" s="34">
        <v>457000</v>
      </c>
      <c r="S123" s="52"/>
      <c r="T123" s="52" t="s">
        <v>50</v>
      </c>
      <c r="U123" s="52" t="s">
        <v>548</v>
      </c>
      <c r="V123" s="52" t="s">
        <v>549</v>
      </c>
      <c r="W123" s="34">
        <v>0</v>
      </c>
      <c r="X123" s="34">
        <v>0</v>
      </c>
      <c r="Y123" s="34">
        <v>0</v>
      </c>
      <c r="Z123" s="34">
        <v>0</v>
      </c>
      <c r="AA123" s="34">
        <v>457000</v>
      </c>
      <c r="AB123" s="34">
        <v>0</v>
      </c>
      <c r="AC123" s="34">
        <v>0</v>
      </c>
      <c r="AD123" s="34">
        <v>0</v>
      </c>
      <c r="AE123" s="34">
        <v>0</v>
      </c>
      <c r="AF123" s="34">
        <v>0</v>
      </c>
      <c r="AG123" s="34">
        <v>0</v>
      </c>
      <c r="AH123" s="34">
        <v>0</v>
      </c>
      <c r="AI123" s="34">
        <f t="shared" si="8"/>
        <v>457000</v>
      </c>
      <c r="AJ123" s="34">
        <f t="shared" si="6"/>
        <v>0</v>
      </c>
      <c r="AK123" s="34"/>
      <c r="AL123" s="34">
        <v>457000</v>
      </c>
      <c r="AM123" s="34">
        <v>457000</v>
      </c>
      <c r="AN123" s="34">
        <f t="shared" si="7"/>
        <v>914000</v>
      </c>
      <c r="AO123" s="34"/>
    </row>
    <row r="124" spans="1:42">
      <c r="A124" s="251">
        <f t="shared" si="9"/>
        <v>121</v>
      </c>
      <c r="B124" s="52" t="s">
        <v>897</v>
      </c>
      <c r="C124" s="52" t="s">
        <v>210</v>
      </c>
      <c r="D124" s="243" t="s">
        <v>211</v>
      </c>
      <c r="E124" s="52" t="s">
        <v>62</v>
      </c>
      <c r="F124" s="254">
        <v>45177</v>
      </c>
      <c r="G124" s="52" t="s">
        <v>869</v>
      </c>
      <c r="H124" s="52" t="s">
        <v>626</v>
      </c>
      <c r="I124" s="52" t="s">
        <v>898</v>
      </c>
      <c r="J124" s="52">
        <v>3801100600</v>
      </c>
      <c r="K124" s="52" t="s">
        <v>46</v>
      </c>
      <c r="L124" s="52">
        <v>621150000</v>
      </c>
      <c r="M124" s="52" t="s">
        <v>58</v>
      </c>
      <c r="N124" s="52">
        <v>601010</v>
      </c>
      <c r="O124" s="52" t="s">
        <v>59</v>
      </c>
      <c r="P124" s="52" t="s">
        <v>67</v>
      </c>
      <c r="Q124" s="52" t="s">
        <v>547</v>
      </c>
      <c r="R124" s="34">
        <v>3010000</v>
      </c>
      <c r="S124" s="52"/>
      <c r="T124" s="52"/>
      <c r="V124" s="52" t="s">
        <v>549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>
        <v>0</v>
      </c>
      <c r="AG124" s="34">
        <v>0</v>
      </c>
      <c r="AH124" s="34">
        <v>0</v>
      </c>
      <c r="AI124" s="34">
        <f t="shared" si="8"/>
        <v>0</v>
      </c>
      <c r="AJ124" s="34">
        <f t="shared" si="6"/>
        <v>3010000</v>
      </c>
      <c r="AK124" s="34"/>
      <c r="AL124" s="34">
        <v>0</v>
      </c>
      <c r="AM124" s="34">
        <v>0</v>
      </c>
      <c r="AN124" s="34">
        <f t="shared" si="7"/>
        <v>0</v>
      </c>
      <c r="AO124" s="34"/>
    </row>
    <row r="125" spans="1:42">
      <c r="A125" s="251">
        <f t="shared" si="9"/>
        <v>122</v>
      </c>
      <c r="B125" s="52" t="s">
        <v>899</v>
      </c>
      <c r="C125" s="52" t="s">
        <v>304</v>
      </c>
      <c r="D125" s="243" t="s">
        <v>305</v>
      </c>
      <c r="E125" s="52" t="s">
        <v>40</v>
      </c>
      <c r="F125" s="254">
        <v>45175</v>
      </c>
      <c r="G125" s="52" t="s">
        <v>773</v>
      </c>
      <c r="I125" s="52" t="s">
        <v>900</v>
      </c>
      <c r="J125" s="52">
        <v>3801100600</v>
      </c>
      <c r="K125" s="52" t="s">
        <v>46</v>
      </c>
      <c r="L125" s="52">
        <v>623400000</v>
      </c>
      <c r="M125" s="52" t="s">
        <v>306</v>
      </c>
      <c r="N125" s="52">
        <v>602020</v>
      </c>
      <c r="O125" s="52" t="s">
        <v>307</v>
      </c>
      <c r="P125" s="52" t="s">
        <v>67</v>
      </c>
      <c r="Q125" s="52" t="s">
        <v>547</v>
      </c>
      <c r="R125" s="34">
        <v>2600000</v>
      </c>
      <c r="S125" s="52"/>
      <c r="T125" s="52"/>
      <c r="V125" s="52" t="s">
        <v>549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  <c r="AH125" s="34">
        <v>0</v>
      </c>
      <c r="AI125" s="34">
        <f t="shared" si="8"/>
        <v>0</v>
      </c>
      <c r="AJ125" s="34">
        <f t="shared" si="6"/>
        <v>2600000</v>
      </c>
      <c r="AK125" s="34"/>
      <c r="AL125" s="34">
        <v>0</v>
      </c>
      <c r="AM125" s="34">
        <v>0</v>
      </c>
      <c r="AN125" s="34">
        <f t="shared" si="7"/>
        <v>0</v>
      </c>
      <c r="AO125" s="34"/>
    </row>
    <row r="126" spans="1:42">
      <c r="A126" s="251">
        <f t="shared" si="9"/>
        <v>123</v>
      </c>
      <c r="B126" s="52" t="s">
        <v>901</v>
      </c>
      <c r="C126" s="52" t="s">
        <v>144</v>
      </c>
      <c r="D126" s="243" t="s">
        <v>145</v>
      </c>
      <c r="E126" s="52" t="s">
        <v>141</v>
      </c>
      <c r="F126" s="254">
        <v>45176</v>
      </c>
      <c r="G126" s="52" t="s">
        <v>773</v>
      </c>
      <c r="I126" s="52" t="s">
        <v>902</v>
      </c>
      <c r="J126" s="52">
        <v>3801609000</v>
      </c>
      <c r="K126" s="52" t="s">
        <v>84</v>
      </c>
      <c r="L126" s="52">
        <v>623900170</v>
      </c>
      <c r="M126" s="52" t="s">
        <v>92</v>
      </c>
      <c r="N126" s="52">
        <v>603050</v>
      </c>
      <c r="O126" s="52" t="s">
        <v>93</v>
      </c>
      <c r="P126" s="52" t="s">
        <v>87</v>
      </c>
      <c r="Q126" s="52" t="s">
        <v>547</v>
      </c>
      <c r="R126" s="34">
        <v>650000</v>
      </c>
      <c r="S126" s="52"/>
      <c r="T126" s="52" t="s">
        <v>50</v>
      </c>
      <c r="U126" s="52" t="s">
        <v>548</v>
      </c>
      <c r="V126" s="52" t="s">
        <v>549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  <c r="AH126" s="34">
        <v>0</v>
      </c>
      <c r="AI126" s="34">
        <f t="shared" si="8"/>
        <v>0</v>
      </c>
      <c r="AJ126" s="34">
        <f t="shared" si="6"/>
        <v>650000</v>
      </c>
      <c r="AK126" s="34"/>
      <c r="AL126" s="34">
        <v>0</v>
      </c>
      <c r="AM126" s="34">
        <v>0</v>
      </c>
      <c r="AN126" s="34">
        <f t="shared" si="7"/>
        <v>0</v>
      </c>
      <c r="AO126" s="34"/>
    </row>
    <row r="127" spans="1:42">
      <c r="A127" s="251">
        <f t="shared" si="9"/>
        <v>124</v>
      </c>
      <c r="B127" s="52" t="s">
        <v>903</v>
      </c>
      <c r="C127" s="52" t="s">
        <v>144</v>
      </c>
      <c r="D127" s="243" t="s">
        <v>145</v>
      </c>
      <c r="E127" s="52" t="s">
        <v>141</v>
      </c>
      <c r="F127" s="254">
        <v>45176</v>
      </c>
      <c r="G127" s="52" t="s">
        <v>773</v>
      </c>
      <c r="I127" s="52" t="s">
        <v>904</v>
      </c>
      <c r="J127" s="52">
        <v>3801609000</v>
      </c>
      <c r="K127" s="52" t="s">
        <v>84</v>
      </c>
      <c r="L127" s="52">
        <v>623900170</v>
      </c>
      <c r="M127" s="52" t="s">
        <v>92</v>
      </c>
      <c r="N127" s="52">
        <v>603050</v>
      </c>
      <c r="O127" s="52" t="s">
        <v>93</v>
      </c>
      <c r="P127" s="52" t="s">
        <v>87</v>
      </c>
      <c r="Q127" s="52" t="s">
        <v>547</v>
      </c>
      <c r="R127" s="34">
        <v>103000</v>
      </c>
      <c r="S127" s="52"/>
      <c r="T127" s="52" t="s">
        <v>50</v>
      </c>
      <c r="U127" s="52" t="s">
        <v>548</v>
      </c>
      <c r="V127" s="52" t="s">
        <v>549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  <c r="AF127" s="34">
        <v>0</v>
      </c>
      <c r="AG127" s="34">
        <v>0</v>
      </c>
      <c r="AH127" s="34">
        <v>0</v>
      </c>
      <c r="AI127" s="34">
        <f t="shared" si="8"/>
        <v>0</v>
      </c>
      <c r="AJ127" s="34">
        <f t="shared" si="6"/>
        <v>103000</v>
      </c>
      <c r="AK127" s="34"/>
      <c r="AL127" s="34">
        <v>0</v>
      </c>
      <c r="AM127" s="34">
        <v>0</v>
      </c>
      <c r="AN127" s="34">
        <f t="shared" si="7"/>
        <v>0</v>
      </c>
      <c r="AO127" s="34"/>
    </row>
    <row r="128" spans="1:42">
      <c r="A128" s="251">
        <f t="shared" si="9"/>
        <v>125</v>
      </c>
      <c r="B128" s="52" t="s">
        <v>905</v>
      </c>
      <c r="C128" s="52" t="s">
        <v>71</v>
      </c>
      <c r="D128" s="243" t="s">
        <v>72</v>
      </c>
      <c r="E128" s="52" t="s">
        <v>40</v>
      </c>
      <c r="F128" s="254">
        <v>45176</v>
      </c>
      <c r="G128" s="52" t="s">
        <v>773</v>
      </c>
      <c r="H128" s="52" t="s">
        <v>562</v>
      </c>
      <c r="I128" s="52" t="s">
        <v>906</v>
      </c>
      <c r="J128" s="52">
        <v>3801100600</v>
      </c>
      <c r="K128" s="52" t="s">
        <v>46</v>
      </c>
      <c r="L128" s="52">
        <v>625900000</v>
      </c>
      <c r="M128" s="52" t="s">
        <v>74</v>
      </c>
      <c r="N128" s="52">
        <v>603040</v>
      </c>
      <c r="O128" s="52" t="s">
        <v>75</v>
      </c>
      <c r="P128" s="52" t="s">
        <v>67</v>
      </c>
      <c r="Q128" s="52" t="s">
        <v>547</v>
      </c>
      <c r="R128" s="34">
        <v>25000000</v>
      </c>
      <c r="S128" s="52"/>
      <c r="T128" s="52" t="s">
        <v>50</v>
      </c>
      <c r="U128" s="52" t="s">
        <v>548</v>
      </c>
      <c r="V128" s="52" t="s">
        <v>549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v>0</v>
      </c>
      <c r="AD128" s="34">
        <v>0</v>
      </c>
      <c r="AE128" s="34">
        <v>0</v>
      </c>
      <c r="AF128" s="34">
        <v>0</v>
      </c>
      <c r="AG128" s="34">
        <v>0</v>
      </c>
      <c r="AH128" s="34">
        <v>0</v>
      </c>
      <c r="AI128" s="34">
        <f t="shared" si="8"/>
        <v>0</v>
      </c>
      <c r="AJ128" s="34">
        <f t="shared" si="6"/>
        <v>25000000</v>
      </c>
      <c r="AK128" s="34"/>
      <c r="AL128" s="34">
        <v>0</v>
      </c>
      <c r="AM128" s="34">
        <v>0</v>
      </c>
      <c r="AN128" s="34">
        <f t="shared" si="7"/>
        <v>0</v>
      </c>
      <c r="AO128" s="34"/>
    </row>
    <row r="129" spans="1:41">
      <c r="A129" s="251">
        <f t="shared" si="9"/>
        <v>126</v>
      </c>
      <c r="B129" s="52" t="s">
        <v>907</v>
      </c>
      <c r="C129" s="52" t="s">
        <v>283</v>
      </c>
      <c r="D129" s="243" t="s">
        <v>284</v>
      </c>
      <c r="E129" s="52" t="s">
        <v>40</v>
      </c>
      <c r="F129" s="254">
        <v>45174</v>
      </c>
      <c r="G129" s="52" t="s">
        <v>773</v>
      </c>
      <c r="H129" s="52" t="s">
        <v>610</v>
      </c>
      <c r="I129" s="52" t="s">
        <v>908</v>
      </c>
      <c r="J129" s="52">
        <v>3801100600</v>
      </c>
      <c r="K129" s="52" t="s">
        <v>46</v>
      </c>
      <c r="L129" s="52">
        <v>621110000</v>
      </c>
      <c r="M129" s="52" t="s">
        <v>286</v>
      </c>
      <c r="N129" s="52">
        <v>601010</v>
      </c>
      <c r="O129" s="52" t="s">
        <v>59</v>
      </c>
      <c r="P129" s="52" t="s">
        <v>49</v>
      </c>
      <c r="Q129" s="52" t="s">
        <v>547</v>
      </c>
      <c r="R129" s="34">
        <v>2000000</v>
      </c>
      <c r="S129" s="52"/>
      <c r="T129" s="52" t="s">
        <v>50</v>
      </c>
      <c r="U129" s="52" t="s">
        <v>548</v>
      </c>
      <c r="V129" s="52" t="s">
        <v>549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0</v>
      </c>
      <c r="AD129" s="34">
        <v>0</v>
      </c>
      <c r="AE129" s="34">
        <v>0</v>
      </c>
      <c r="AF129" s="34">
        <v>0</v>
      </c>
      <c r="AG129" s="34">
        <v>0</v>
      </c>
      <c r="AH129" s="34">
        <v>0</v>
      </c>
      <c r="AI129" s="34">
        <f t="shared" si="8"/>
        <v>0</v>
      </c>
      <c r="AJ129" s="34">
        <f t="shared" si="6"/>
        <v>2000000</v>
      </c>
      <c r="AK129" s="34"/>
      <c r="AL129" s="34">
        <v>0</v>
      </c>
      <c r="AM129" s="34">
        <v>0</v>
      </c>
      <c r="AN129" s="34">
        <f t="shared" si="7"/>
        <v>0</v>
      </c>
      <c r="AO129" s="34"/>
    </row>
    <row r="130" spans="1:41">
      <c r="A130" s="251">
        <f t="shared" si="9"/>
        <v>127</v>
      </c>
      <c r="B130" s="52" t="s">
        <v>909</v>
      </c>
      <c r="C130" s="52" t="s">
        <v>38</v>
      </c>
      <c r="D130" s="243" t="s">
        <v>39</v>
      </c>
      <c r="E130" s="52" t="s">
        <v>40</v>
      </c>
      <c r="F130" s="254">
        <v>45174</v>
      </c>
      <c r="G130" s="52" t="s">
        <v>773</v>
      </c>
      <c r="H130" s="52" t="s">
        <v>742</v>
      </c>
      <c r="I130" s="52" t="s">
        <v>910</v>
      </c>
      <c r="J130" s="52">
        <v>3801100600</v>
      </c>
      <c r="K130" s="52" t="s">
        <v>46</v>
      </c>
      <c r="L130" s="52">
        <v>621300000</v>
      </c>
      <c r="M130" s="52" t="s">
        <v>47</v>
      </c>
      <c r="N130" s="52">
        <v>601020</v>
      </c>
      <c r="O130" s="52" t="s">
        <v>48</v>
      </c>
      <c r="P130" s="52" t="s">
        <v>49</v>
      </c>
      <c r="Q130" s="52" t="s">
        <v>547</v>
      </c>
      <c r="R130" s="34">
        <v>210000</v>
      </c>
      <c r="S130" s="52"/>
      <c r="T130" s="52" t="s">
        <v>50</v>
      </c>
      <c r="U130" s="52" t="s">
        <v>548</v>
      </c>
      <c r="V130" s="52" t="s">
        <v>549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v>0</v>
      </c>
      <c r="AD130" s="34">
        <v>0</v>
      </c>
      <c r="AE130" s="34">
        <v>0</v>
      </c>
      <c r="AF130" s="34">
        <v>0</v>
      </c>
      <c r="AG130" s="34">
        <v>0</v>
      </c>
      <c r="AH130" s="34">
        <v>0</v>
      </c>
      <c r="AI130" s="34">
        <f t="shared" si="8"/>
        <v>0</v>
      </c>
      <c r="AJ130" s="34">
        <f t="shared" si="6"/>
        <v>210000</v>
      </c>
      <c r="AK130" s="34"/>
      <c r="AL130" s="34">
        <v>0</v>
      </c>
      <c r="AM130" s="34">
        <v>0</v>
      </c>
      <c r="AN130" s="34">
        <f t="shared" si="7"/>
        <v>0</v>
      </c>
      <c r="AO130" s="34"/>
    </row>
    <row r="131" spans="1:41">
      <c r="A131" s="251">
        <f t="shared" si="9"/>
        <v>128</v>
      </c>
      <c r="B131" s="52" t="s">
        <v>911</v>
      </c>
      <c r="C131" s="52" t="s">
        <v>150</v>
      </c>
      <c r="D131" s="243" t="s">
        <v>151</v>
      </c>
      <c r="E131" s="52" t="s">
        <v>141</v>
      </c>
      <c r="F131" s="254">
        <v>45176</v>
      </c>
      <c r="G131" s="52" t="s">
        <v>773</v>
      </c>
      <c r="I131" s="52" t="s">
        <v>912</v>
      </c>
      <c r="J131" s="52">
        <v>3801609000</v>
      </c>
      <c r="K131" s="52" t="s">
        <v>84</v>
      </c>
      <c r="L131" s="52">
        <v>623900170</v>
      </c>
      <c r="M131" s="52" t="s">
        <v>92</v>
      </c>
      <c r="N131" s="52">
        <v>603050</v>
      </c>
      <c r="O131" s="52" t="s">
        <v>93</v>
      </c>
      <c r="P131" s="52" t="s">
        <v>87</v>
      </c>
      <c r="Q131" s="52" t="s">
        <v>547</v>
      </c>
      <c r="R131" s="34">
        <v>19000</v>
      </c>
      <c r="S131" s="52"/>
      <c r="T131" s="52" t="s">
        <v>50</v>
      </c>
      <c r="U131" s="52" t="s">
        <v>548</v>
      </c>
      <c r="V131" s="52" t="s">
        <v>549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>
        <v>0</v>
      </c>
      <c r="AG131" s="34">
        <v>0</v>
      </c>
      <c r="AH131" s="34">
        <v>0</v>
      </c>
      <c r="AI131" s="34">
        <f t="shared" si="8"/>
        <v>0</v>
      </c>
      <c r="AJ131" s="34">
        <f t="shared" si="6"/>
        <v>19000</v>
      </c>
      <c r="AK131" s="34"/>
      <c r="AL131" s="34">
        <v>0</v>
      </c>
      <c r="AM131" s="34">
        <v>0</v>
      </c>
      <c r="AN131" s="34">
        <f t="shared" si="7"/>
        <v>0</v>
      </c>
      <c r="AO131" s="34"/>
    </row>
    <row r="132" spans="1:41">
      <c r="A132" s="251">
        <f t="shared" si="9"/>
        <v>129</v>
      </c>
      <c r="B132" s="52" t="s">
        <v>913</v>
      </c>
      <c r="C132" s="52" t="s">
        <v>291</v>
      </c>
      <c r="D132" s="243" t="s">
        <v>292</v>
      </c>
      <c r="E132" s="52" t="s">
        <v>40</v>
      </c>
      <c r="F132" s="254">
        <v>45173</v>
      </c>
      <c r="G132" s="52" t="s">
        <v>773</v>
      </c>
      <c r="H132" s="52" t="s">
        <v>610</v>
      </c>
      <c r="I132" s="52" t="s">
        <v>914</v>
      </c>
      <c r="J132" s="52">
        <v>3801100600</v>
      </c>
      <c r="K132" s="52" t="s">
        <v>46</v>
      </c>
      <c r="L132" s="52">
        <v>621110000</v>
      </c>
      <c r="M132" s="52" t="s">
        <v>286</v>
      </c>
      <c r="N132" s="52">
        <v>601010</v>
      </c>
      <c r="O132" s="52" t="s">
        <v>59</v>
      </c>
      <c r="P132" s="52" t="s">
        <v>49</v>
      </c>
      <c r="Q132" s="52" t="s">
        <v>547</v>
      </c>
      <c r="R132" s="34">
        <v>9600000</v>
      </c>
      <c r="S132" s="52"/>
      <c r="T132" s="52" t="s">
        <v>50</v>
      </c>
      <c r="U132" s="52" t="s">
        <v>548</v>
      </c>
      <c r="V132" s="52" t="s">
        <v>549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34">
        <v>0</v>
      </c>
      <c r="AD132" s="34">
        <v>0</v>
      </c>
      <c r="AE132" s="34">
        <v>0</v>
      </c>
      <c r="AF132" s="34">
        <v>0</v>
      </c>
      <c r="AG132" s="34">
        <v>0</v>
      </c>
      <c r="AH132" s="34">
        <v>0</v>
      </c>
      <c r="AI132" s="34">
        <f t="shared" si="8"/>
        <v>0</v>
      </c>
      <c r="AJ132" s="34">
        <f t="shared" ref="AJ132:AJ192" si="10">R132-AI132</f>
        <v>9600000</v>
      </c>
      <c r="AK132" s="34"/>
      <c r="AL132" s="34">
        <v>0</v>
      </c>
      <c r="AM132" s="34">
        <v>0</v>
      </c>
      <c r="AN132" s="34">
        <f t="shared" ref="AN132:AN191" si="11">SUM(AL132:AM132)</f>
        <v>0</v>
      </c>
      <c r="AO132" s="34"/>
    </row>
    <row r="133" spans="1:41">
      <c r="A133" s="251">
        <f t="shared" si="9"/>
        <v>130</v>
      </c>
      <c r="B133" s="52" t="s">
        <v>915</v>
      </c>
      <c r="C133" s="52" t="s">
        <v>287</v>
      </c>
      <c r="D133" s="243" t="s">
        <v>288</v>
      </c>
      <c r="E133" s="52" t="s">
        <v>40</v>
      </c>
      <c r="F133" s="254">
        <v>45173</v>
      </c>
      <c r="G133" s="52" t="s">
        <v>773</v>
      </c>
      <c r="H133" s="52" t="s">
        <v>610</v>
      </c>
      <c r="I133" s="52" t="s">
        <v>916</v>
      </c>
      <c r="J133" s="52">
        <v>3801100600</v>
      </c>
      <c r="K133" s="52" t="s">
        <v>46</v>
      </c>
      <c r="L133" s="52">
        <v>621900000</v>
      </c>
      <c r="M133" s="52" t="s">
        <v>231</v>
      </c>
      <c r="N133" s="52">
        <v>601050</v>
      </c>
      <c r="O133" s="52" t="s">
        <v>232</v>
      </c>
      <c r="P133" s="52" t="s">
        <v>49</v>
      </c>
      <c r="Q133" s="52" t="s">
        <v>547</v>
      </c>
      <c r="R133" s="34">
        <v>40000000</v>
      </c>
      <c r="S133" s="52"/>
      <c r="T133" s="52" t="s">
        <v>50</v>
      </c>
      <c r="U133" s="52" t="s">
        <v>548</v>
      </c>
      <c r="V133" s="52" t="s">
        <v>549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34">
        <v>0</v>
      </c>
      <c r="AC133" s="34">
        <v>0</v>
      </c>
      <c r="AD133" s="34">
        <v>0</v>
      </c>
      <c r="AE133" s="34">
        <v>0</v>
      </c>
      <c r="AF133" s="34">
        <v>0</v>
      </c>
      <c r="AG133" s="34">
        <v>0</v>
      </c>
      <c r="AH133" s="34">
        <v>0</v>
      </c>
      <c r="AI133" s="34">
        <f t="shared" ref="AI133:AI192" si="12">SUM(W133:AH133)</f>
        <v>0</v>
      </c>
      <c r="AJ133" s="34">
        <f t="shared" si="10"/>
        <v>40000000</v>
      </c>
      <c r="AK133" s="34"/>
      <c r="AL133" s="34">
        <v>0</v>
      </c>
      <c r="AM133" s="34">
        <v>0</v>
      </c>
      <c r="AN133" s="34">
        <f t="shared" si="11"/>
        <v>0</v>
      </c>
      <c r="AO133" s="34"/>
    </row>
    <row r="134" spans="1:41">
      <c r="A134" s="251">
        <f t="shared" ref="A134:A191" si="13">A133+1</f>
        <v>131</v>
      </c>
      <c r="B134" s="52" t="s">
        <v>917</v>
      </c>
      <c r="C134" s="52" t="s">
        <v>53</v>
      </c>
      <c r="D134" s="243" t="s">
        <v>54</v>
      </c>
      <c r="E134" s="52" t="s">
        <v>40</v>
      </c>
      <c r="F134" s="254">
        <v>45173</v>
      </c>
      <c r="G134" s="52" t="s">
        <v>773</v>
      </c>
      <c r="H134" s="52" t="s">
        <v>610</v>
      </c>
      <c r="I134" s="52" t="s">
        <v>918</v>
      </c>
      <c r="J134" s="52">
        <v>3801100600</v>
      </c>
      <c r="K134" s="52" t="s">
        <v>46</v>
      </c>
      <c r="L134" s="52">
        <v>621150000</v>
      </c>
      <c r="M134" s="52" t="s">
        <v>58</v>
      </c>
      <c r="N134" s="52">
        <v>601010</v>
      </c>
      <c r="O134" s="52" t="s">
        <v>59</v>
      </c>
      <c r="P134" s="52" t="s">
        <v>49</v>
      </c>
      <c r="Q134" s="52" t="s">
        <v>547</v>
      </c>
      <c r="R134" s="34">
        <v>36500000</v>
      </c>
      <c r="S134" s="52"/>
      <c r="T134" s="52" t="s">
        <v>50</v>
      </c>
      <c r="U134" s="52" t="s">
        <v>548</v>
      </c>
      <c r="V134" s="52" t="s">
        <v>549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34">
        <v>0</v>
      </c>
      <c r="AC134" s="34">
        <v>0</v>
      </c>
      <c r="AD134" s="34">
        <v>0</v>
      </c>
      <c r="AE134" s="34">
        <v>0</v>
      </c>
      <c r="AF134" s="34">
        <v>0</v>
      </c>
      <c r="AG134" s="34">
        <v>0</v>
      </c>
      <c r="AH134" s="34">
        <v>0</v>
      </c>
      <c r="AI134" s="34">
        <f t="shared" si="12"/>
        <v>0</v>
      </c>
      <c r="AJ134" s="34">
        <f t="shared" si="10"/>
        <v>36500000</v>
      </c>
      <c r="AK134" s="34"/>
      <c r="AL134" s="34">
        <v>0</v>
      </c>
      <c r="AM134" s="34">
        <v>0</v>
      </c>
      <c r="AN134" s="34">
        <f t="shared" si="11"/>
        <v>0</v>
      </c>
      <c r="AO134" s="34"/>
    </row>
    <row r="135" spans="1:41">
      <c r="A135" s="251">
        <f t="shared" si="13"/>
        <v>132</v>
      </c>
      <c r="B135" s="52" t="s">
        <v>919</v>
      </c>
      <c r="C135" s="52" t="s">
        <v>271</v>
      </c>
      <c r="D135" s="243" t="s">
        <v>272</v>
      </c>
      <c r="E135" s="52" t="s">
        <v>141</v>
      </c>
      <c r="F135" s="254">
        <v>45169</v>
      </c>
      <c r="G135" s="52" t="s">
        <v>888</v>
      </c>
      <c r="I135" s="52" t="s">
        <v>920</v>
      </c>
      <c r="J135" s="52">
        <v>3801609000</v>
      </c>
      <c r="K135" s="52" t="s">
        <v>84</v>
      </c>
      <c r="L135" s="52">
        <v>623900170</v>
      </c>
      <c r="M135" s="52" t="s">
        <v>92</v>
      </c>
      <c r="N135" s="52">
        <v>603050</v>
      </c>
      <c r="O135" s="52" t="s">
        <v>93</v>
      </c>
      <c r="P135" s="52" t="s">
        <v>67</v>
      </c>
      <c r="Q135" s="52" t="s">
        <v>547</v>
      </c>
      <c r="R135" s="34">
        <v>1910000</v>
      </c>
      <c r="S135" s="52"/>
      <c r="T135" s="52" t="s">
        <v>50</v>
      </c>
      <c r="U135" s="52" t="s">
        <v>451</v>
      </c>
      <c r="V135" s="52" t="s">
        <v>549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34">
        <v>0</v>
      </c>
      <c r="AD135" s="34">
        <v>0</v>
      </c>
      <c r="AE135" s="34">
        <v>0</v>
      </c>
      <c r="AF135" s="34">
        <v>0</v>
      </c>
      <c r="AG135" s="34">
        <v>0</v>
      </c>
      <c r="AH135" s="34">
        <v>0</v>
      </c>
      <c r="AI135" s="34">
        <f t="shared" si="12"/>
        <v>0</v>
      </c>
      <c r="AJ135" s="34">
        <f t="shared" si="10"/>
        <v>1910000</v>
      </c>
      <c r="AK135" s="34"/>
      <c r="AL135" s="34">
        <v>0</v>
      </c>
      <c r="AM135" s="34">
        <v>0</v>
      </c>
      <c r="AN135" s="34">
        <f t="shared" si="11"/>
        <v>0</v>
      </c>
      <c r="AO135" s="34"/>
    </row>
    <row r="136" spans="1:41">
      <c r="A136" s="251">
        <f t="shared" si="13"/>
        <v>133</v>
      </c>
      <c r="B136" s="52" t="s">
        <v>921</v>
      </c>
      <c r="C136" s="52" t="s">
        <v>241</v>
      </c>
      <c r="D136" s="243" t="s">
        <v>242</v>
      </c>
      <c r="E136" s="52" t="s">
        <v>194</v>
      </c>
      <c r="F136" s="254">
        <v>45167</v>
      </c>
      <c r="G136" s="52" t="s">
        <v>773</v>
      </c>
      <c r="H136" s="52" t="s">
        <v>922</v>
      </c>
      <c r="I136" s="52" t="s">
        <v>923</v>
      </c>
      <c r="J136" s="52">
        <v>3801601300</v>
      </c>
      <c r="K136" s="52" t="s">
        <v>196</v>
      </c>
      <c r="L136" s="52">
        <v>627000000</v>
      </c>
      <c r="M136" s="52" t="s">
        <v>197</v>
      </c>
      <c r="N136" s="52">
        <v>604010</v>
      </c>
      <c r="O136" s="52" t="s">
        <v>198</v>
      </c>
      <c r="P136" s="52" t="s">
        <v>87</v>
      </c>
      <c r="Q136" s="52" t="s">
        <v>547</v>
      </c>
      <c r="R136" s="34">
        <v>8700000</v>
      </c>
      <c r="S136" s="52"/>
      <c r="T136" s="52" t="s">
        <v>50</v>
      </c>
      <c r="U136" s="52" t="s">
        <v>548</v>
      </c>
      <c r="V136" s="52" t="s">
        <v>549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  <c r="AH136" s="34">
        <v>0</v>
      </c>
      <c r="AI136" s="34">
        <f t="shared" si="12"/>
        <v>0</v>
      </c>
      <c r="AJ136" s="34">
        <f t="shared" si="10"/>
        <v>8700000</v>
      </c>
      <c r="AK136" s="34"/>
      <c r="AL136" s="34">
        <v>0</v>
      </c>
      <c r="AM136" s="34">
        <v>0</v>
      </c>
      <c r="AN136" s="34">
        <f t="shared" si="11"/>
        <v>0</v>
      </c>
      <c r="AO136" s="34"/>
    </row>
    <row r="137" spans="1:41">
      <c r="A137" s="251">
        <f t="shared" si="13"/>
        <v>134</v>
      </c>
      <c r="B137" s="52" t="s">
        <v>924</v>
      </c>
      <c r="C137" s="52" t="s">
        <v>192</v>
      </c>
      <c r="D137" s="243" t="s">
        <v>193</v>
      </c>
      <c r="E137" s="52" t="s">
        <v>194</v>
      </c>
      <c r="F137" s="254">
        <v>45167</v>
      </c>
      <c r="G137" s="52" t="s">
        <v>773</v>
      </c>
      <c r="H137" s="52" t="s">
        <v>925</v>
      </c>
      <c r="I137" s="52" t="s">
        <v>926</v>
      </c>
      <c r="J137" s="52">
        <v>3801601300</v>
      </c>
      <c r="K137" s="52" t="s">
        <v>196</v>
      </c>
      <c r="L137" s="52">
        <v>627000000</v>
      </c>
      <c r="M137" s="52" t="s">
        <v>197</v>
      </c>
      <c r="N137" s="52">
        <v>604010</v>
      </c>
      <c r="O137" s="52" t="s">
        <v>198</v>
      </c>
      <c r="P137" s="52" t="s">
        <v>87</v>
      </c>
      <c r="Q137" s="52" t="s">
        <v>547</v>
      </c>
      <c r="R137" s="34">
        <v>875000</v>
      </c>
      <c r="S137" s="52"/>
      <c r="T137" s="52" t="s">
        <v>50</v>
      </c>
      <c r="U137" s="52" t="s">
        <v>548</v>
      </c>
      <c r="V137" s="52" t="s">
        <v>549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v>0</v>
      </c>
      <c r="AD137" s="34">
        <v>0</v>
      </c>
      <c r="AE137" s="34">
        <v>0</v>
      </c>
      <c r="AF137" s="34">
        <v>0</v>
      </c>
      <c r="AG137" s="34">
        <v>0</v>
      </c>
      <c r="AH137" s="34">
        <v>0</v>
      </c>
      <c r="AI137" s="34">
        <f t="shared" si="12"/>
        <v>0</v>
      </c>
      <c r="AJ137" s="34">
        <f t="shared" si="10"/>
        <v>875000</v>
      </c>
      <c r="AK137" s="34"/>
      <c r="AL137" s="34">
        <v>0</v>
      </c>
      <c r="AM137" s="34">
        <v>0</v>
      </c>
      <c r="AN137" s="34">
        <f t="shared" si="11"/>
        <v>0</v>
      </c>
      <c r="AO137" s="34"/>
    </row>
    <row r="138" spans="1:41">
      <c r="A138" s="251">
        <f t="shared" si="13"/>
        <v>135</v>
      </c>
      <c r="B138" s="52" t="s">
        <v>927</v>
      </c>
      <c r="C138" s="52" t="s">
        <v>60</v>
      </c>
      <c r="D138" s="243" t="s">
        <v>61</v>
      </c>
      <c r="E138" s="52" t="s">
        <v>62</v>
      </c>
      <c r="F138" s="254">
        <v>45166</v>
      </c>
      <c r="G138" s="52" t="s">
        <v>773</v>
      </c>
      <c r="H138" s="52" t="s">
        <v>598</v>
      </c>
      <c r="I138" s="52" t="s">
        <v>928</v>
      </c>
      <c r="J138" s="52">
        <v>3801100600</v>
      </c>
      <c r="K138" s="52" t="s">
        <v>46</v>
      </c>
      <c r="L138" s="52">
        <v>621150000</v>
      </c>
      <c r="M138" s="52" t="s">
        <v>58</v>
      </c>
      <c r="N138" s="52">
        <v>601010</v>
      </c>
      <c r="O138" s="52" t="s">
        <v>59</v>
      </c>
      <c r="P138" s="52" t="s">
        <v>67</v>
      </c>
      <c r="Q138" s="52" t="s">
        <v>547</v>
      </c>
      <c r="R138" s="34">
        <v>150000</v>
      </c>
      <c r="S138" s="52"/>
      <c r="T138" s="52"/>
      <c r="V138" s="52" t="s">
        <v>549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  <c r="AH138" s="34">
        <v>0</v>
      </c>
      <c r="AI138" s="34">
        <f t="shared" si="12"/>
        <v>0</v>
      </c>
      <c r="AJ138" s="34">
        <f t="shared" si="10"/>
        <v>150000</v>
      </c>
      <c r="AK138" s="34"/>
      <c r="AL138" s="34">
        <v>0</v>
      </c>
      <c r="AM138" s="34">
        <v>0</v>
      </c>
      <c r="AN138" s="34">
        <f t="shared" si="11"/>
        <v>0</v>
      </c>
      <c r="AO138" s="34"/>
    </row>
    <row r="139" spans="1:41">
      <c r="A139" s="251">
        <f t="shared" si="13"/>
        <v>136</v>
      </c>
      <c r="B139" s="52" t="s">
        <v>929</v>
      </c>
      <c r="C139" s="52" t="s">
        <v>53</v>
      </c>
      <c r="D139" s="243" t="s">
        <v>54</v>
      </c>
      <c r="E139" s="52" t="s">
        <v>40</v>
      </c>
      <c r="F139" s="254">
        <v>45166</v>
      </c>
      <c r="G139" s="52" t="s">
        <v>773</v>
      </c>
      <c r="H139" s="52" t="s">
        <v>610</v>
      </c>
      <c r="I139" s="52" t="s">
        <v>930</v>
      </c>
      <c r="J139" s="52">
        <v>3801100600</v>
      </c>
      <c r="K139" s="52" t="s">
        <v>46</v>
      </c>
      <c r="L139" s="52">
        <v>621150000</v>
      </c>
      <c r="M139" s="52" t="s">
        <v>58</v>
      </c>
      <c r="N139" s="52">
        <v>601010</v>
      </c>
      <c r="O139" s="52" t="s">
        <v>59</v>
      </c>
      <c r="P139" s="52" t="s">
        <v>49</v>
      </c>
      <c r="Q139" s="52" t="s">
        <v>547</v>
      </c>
      <c r="R139" s="34">
        <v>30000000</v>
      </c>
      <c r="S139" s="52"/>
      <c r="T139" s="52" t="s">
        <v>50</v>
      </c>
      <c r="U139" s="52" t="s">
        <v>548</v>
      </c>
      <c r="V139" s="52" t="s">
        <v>549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>
        <v>0</v>
      </c>
      <c r="AG139" s="34">
        <v>0</v>
      </c>
      <c r="AH139" s="34">
        <v>0</v>
      </c>
      <c r="AI139" s="34">
        <f t="shared" si="12"/>
        <v>0</v>
      </c>
      <c r="AJ139" s="34">
        <f t="shared" si="10"/>
        <v>30000000</v>
      </c>
      <c r="AK139" s="34"/>
      <c r="AL139" s="34">
        <v>0</v>
      </c>
      <c r="AM139" s="34">
        <v>0</v>
      </c>
      <c r="AN139" s="34">
        <f t="shared" si="11"/>
        <v>0</v>
      </c>
      <c r="AO139" s="34"/>
    </row>
    <row r="140" spans="1:41">
      <c r="A140" s="251">
        <f t="shared" si="13"/>
        <v>137</v>
      </c>
      <c r="D140" s="243">
        <v>0</v>
      </c>
      <c r="F140" s="254">
        <v>45163</v>
      </c>
      <c r="J140" s="52" t="s">
        <v>931</v>
      </c>
      <c r="K140" s="52">
        <v>45169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R140" s="34"/>
      <c r="S140" s="52"/>
      <c r="T140" s="52"/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>
        <v>0</v>
      </c>
      <c r="AG140" s="34">
        <v>0</v>
      </c>
      <c r="AH140" s="34">
        <v>0</v>
      </c>
      <c r="AI140" s="34">
        <f t="shared" si="12"/>
        <v>0</v>
      </c>
      <c r="AJ140" s="34">
        <f t="shared" si="10"/>
        <v>0</v>
      </c>
      <c r="AK140" s="34"/>
      <c r="AL140" s="34">
        <v>0</v>
      </c>
      <c r="AM140" s="34">
        <v>0</v>
      </c>
      <c r="AN140" s="34">
        <f t="shared" si="11"/>
        <v>0</v>
      </c>
      <c r="AO140" s="34"/>
    </row>
    <row r="141" spans="1:41">
      <c r="A141" s="251">
        <f t="shared" si="13"/>
        <v>138</v>
      </c>
      <c r="D141" s="243">
        <v>0</v>
      </c>
      <c r="F141" s="52"/>
      <c r="G141" s="52"/>
      <c r="J141" s="52" t="s">
        <v>931</v>
      </c>
      <c r="K141" s="52">
        <v>45169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R141" s="34"/>
      <c r="S141" s="52"/>
      <c r="T141" s="52"/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  <c r="AH141" s="34">
        <v>0</v>
      </c>
      <c r="AI141" s="34">
        <f t="shared" si="12"/>
        <v>0</v>
      </c>
      <c r="AJ141" s="34">
        <f t="shared" si="10"/>
        <v>0</v>
      </c>
      <c r="AK141" s="34"/>
      <c r="AL141" s="34">
        <v>0</v>
      </c>
      <c r="AM141" s="34">
        <v>0</v>
      </c>
      <c r="AN141" s="34">
        <f t="shared" si="11"/>
        <v>0</v>
      </c>
      <c r="AO141" s="34"/>
    </row>
    <row r="142" spans="1:41">
      <c r="A142" s="251">
        <f t="shared" si="13"/>
        <v>139</v>
      </c>
      <c r="D142" s="243">
        <v>0</v>
      </c>
      <c r="F142" s="52"/>
      <c r="G142" s="52"/>
      <c r="J142" s="52" t="s">
        <v>931</v>
      </c>
      <c r="K142" s="52">
        <v>45169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R142" s="34"/>
      <c r="S142" s="52"/>
      <c r="T142" s="52"/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  <c r="AH142" s="34">
        <v>0</v>
      </c>
      <c r="AI142" s="34">
        <f t="shared" si="12"/>
        <v>0</v>
      </c>
      <c r="AJ142" s="34">
        <f t="shared" si="10"/>
        <v>0</v>
      </c>
      <c r="AK142" s="34"/>
      <c r="AL142" s="34">
        <v>0</v>
      </c>
      <c r="AM142" s="34">
        <v>0</v>
      </c>
      <c r="AN142" s="34">
        <f t="shared" si="11"/>
        <v>0</v>
      </c>
      <c r="AO142" s="34"/>
    </row>
    <row r="143" spans="1:41">
      <c r="A143" s="251">
        <f t="shared" si="13"/>
        <v>140</v>
      </c>
      <c r="D143" s="243">
        <v>0</v>
      </c>
      <c r="F143" s="52"/>
      <c r="G143" s="52"/>
      <c r="J143" s="52" t="s">
        <v>931</v>
      </c>
      <c r="K143" s="52">
        <v>45169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R143" s="34"/>
      <c r="S143" s="52"/>
      <c r="T143" s="52"/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v>0</v>
      </c>
      <c r="AD143" s="34">
        <v>0</v>
      </c>
      <c r="AE143" s="34">
        <v>0</v>
      </c>
      <c r="AF143" s="34">
        <v>0</v>
      </c>
      <c r="AG143" s="34">
        <v>0</v>
      </c>
      <c r="AH143" s="34">
        <v>0</v>
      </c>
      <c r="AI143" s="34">
        <f t="shared" si="12"/>
        <v>0</v>
      </c>
      <c r="AJ143" s="34">
        <f t="shared" si="10"/>
        <v>0</v>
      </c>
      <c r="AK143" s="34"/>
      <c r="AL143" s="34">
        <v>0</v>
      </c>
      <c r="AM143" s="34">
        <v>0</v>
      </c>
      <c r="AN143" s="34">
        <f t="shared" si="11"/>
        <v>0</v>
      </c>
      <c r="AO143" s="34"/>
    </row>
    <row r="144" spans="1:41">
      <c r="A144" s="251">
        <f t="shared" si="13"/>
        <v>141</v>
      </c>
      <c r="D144" s="243">
        <v>0</v>
      </c>
      <c r="F144" s="52"/>
      <c r="G144" s="52"/>
      <c r="J144" s="52" t="s">
        <v>931</v>
      </c>
      <c r="K144" s="52">
        <v>45169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R144" s="34"/>
      <c r="S144" s="52"/>
      <c r="T144" s="52"/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0</v>
      </c>
      <c r="AG144" s="34">
        <v>0</v>
      </c>
      <c r="AH144" s="34">
        <v>0</v>
      </c>
      <c r="AI144" s="34">
        <f t="shared" si="12"/>
        <v>0</v>
      </c>
      <c r="AJ144" s="34">
        <f t="shared" si="10"/>
        <v>0</v>
      </c>
      <c r="AK144" s="34"/>
      <c r="AL144" s="34">
        <v>0</v>
      </c>
      <c r="AM144" s="34">
        <v>0</v>
      </c>
      <c r="AN144" s="34">
        <f t="shared" si="11"/>
        <v>0</v>
      </c>
      <c r="AO144" s="34"/>
    </row>
    <row r="145" spans="1:41">
      <c r="A145" s="251">
        <f t="shared" si="13"/>
        <v>142</v>
      </c>
      <c r="D145" s="243">
        <v>0</v>
      </c>
      <c r="F145" s="52"/>
      <c r="G145" s="52"/>
      <c r="J145" s="52" t="s">
        <v>931</v>
      </c>
      <c r="K145" s="52">
        <v>45169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R145" s="34"/>
      <c r="S145" s="52"/>
      <c r="T145" s="52"/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  <c r="AG145" s="34">
        <v>0</v>
      </c>
      <c r="AH145" s="34">
        <v>0</v>
      </c>
      <c r="AI145" s="34">
        <f t="shared" si="12"/>
        <v>0</v>
      </c>
      <c r="AJ145" s="34">
        <f t="shared" si="10"/>
        <v>0</v>
      </c>
      <c r="AK145" s="34"/>
      <c r="AL145" s="34">
        <v>0</v>
      </c>
      <c r="AM145" s="34">
        <v>0</v>
      </c>
      <c r="AN145" s="34">
        <f t="shared" si="11"/>
        <v>0</v>
      </c>
      <c r="AO145" s="34"/>
    </row>
    <row r="146" spans="1:41">
      <c r="A146" s="251">
        <f t="shared" si="13"/>
        <v>143</v>
      </c>
      <c r="D146" s="243">
        <v>0</v>
      </c>
      <c r="F146" s="52"/>
      <c r="G146" s="52"/>
      <c r="J146" s="52" t="s">
        <v>931</v>
      </c>
      <c r="K146" s="52">
        <v>45169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R146" s="34"/>
      <c r="S146" s="52"/>
      <c r="T146" s="52"/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>
        <v>0</v>
      </c>
      <c r="AG146" s="34">
        <v>0</v>
      </c>
      <c r="AH146" s="34">
        <v>0</v>
      </c>
      <c r="AI146" s="34">
        <f t="shared" si="12"/>
        <v>0</v>
      </c>
      <c r="AJ146" s="34">
        <f t="shared" si="10"/>
        <v>0</v>
      </c>
      <c r="AK146" s="34"/>
      <c r="AL146" s="34">
        <v>0</v>
      </c>
      <c r="AM146" s="34">
        <v>0</v>
      </c>
      <c r="AN146" s="34">
        <f t="shared" si="11"/>
        <v>0</v>
      </c>
      <c r="AO146" s="34"/>
    </row>
    <row r="147" spans="1:41">
      <c r="A147" s="251">
        <f t="shared" si="13"/>
        <v>144</v>
      </c>
      <c r="D147" s="243">
        <v>0</v>
      </c>
      <c r="F147" s="52"/>
      <c r="G147" s="52"/>
      <c r="J147" s="52" t="s">
        <v>931</v>
      </c>
      <c r="K147" s="52">
        <v>45169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R147" s="34"/>
      <c r="S147" s="52"/>
      <c r="T147" s="52"/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v>0</v>
      </c>
      <c r="AD147" s="34">
        <v>0</v>
      </c>
      <c r="AE147" s="34">
        <v>0</v>
      </c>
      <c r="AF147" s="34">
        <v>0</v>
      </c>
      <c r="AG147" s="34">
        <v>0</v>
      </c>
      <c r="AH147" s="34">
        <v>0</v>
      </c>
      <c r="AI147" s="34">
        <f t="shared" si="12"/>
        <v>0</v>
      </c>
      <c r="AJ147" s="34">
        <f t="shared" si="10"/>
        <v>0</v>
      </c>
      <c r="AK147" s="34"/>
      <c r="AL147" s="34">
        <v>0</v>
      </c>
      <c r="AM147" s="34">
        <v>0</v>
      </c>
      <c r="AN147" s="34">
        <f t="shared" si="11"/>
        <v>0</v>
      </c>
      <c r="AO147" s="34"/>
    </row>
    <row r="148" spans="1:41">
      <c r="A148" s="251">
        <f t="shared" si="13"/>
        <v>145</v>
      </c>
      <c r="D148" s="243">
        <v>0</v>
      </c>
      <c r="F148" s="52"/>
      <c r="G148" s="52"/>
      <c r="J148" s="52" t="s">
        <v>931</v>
      </c>
      <c r="K148" s="52">
        <v>45169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R148" s="34"/>
      <c r="S148" s="52"/>
      <c r="T148" s="52"/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>
        <v>0</v>
      </c>
      <c r="AG148" s="34">
        <v>0</v>
      </c>
      <c r="AH148" s="34">
        <v>0</v>
      </c>
      <c r="AI148" s="34">
        <f t="shared" si="12"/>
        <v>0</v>
      </c>
      <c r="AJ148" s="34">
        <f t="shared" si="10"/>
        <v>0</v>
      </c>
      <c r="AK148" s="34"/>
      <c r="AL148" s="34">
        <v>0</v>
      </c>
      <c r="AM148" s="34">
        <v>0</v>
      </c>
      <c r="AN148" s="34">
        <f t="shared" si="11"/>
        <v>0</v>
      </c>
      <c r="AO148" s="34"/>
    </row>
    <row r="149" spans="1:41">
      <c r="A149" s="251">
        <f t="shared" si="13"/>
        <v>146</v>
      </c>
      <c r="D149" s="243">
        <v>0</v>
      </c>
      <c r="F149" s="52"/>
      <c r="G149" s="52"/>
      <c r="J149" s="52" t="s">
        <v>931</v>
      </c>
      <c r="K149" s="52">
        <v>45169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R149" s="34"/>
      <c r="S149" s="52"/>
      <c r="T149" s="52"/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>
        <v>0</v>
      </c>
      <c r="AG149" s="34">
        <v>0</v>
      </c>
      <c r="AH149" s="34">
        <v>0</v>
      </c>
      <c r="AI149" s="34">
        <f t="shared" si="12"/>
        <v>0</v>
      </c>
      <c r="AJ149" s="34">
        <f t="shared" si="10"/>
        <v>0</v>
      </c>
      <c r="AK149" s="34"/>
      <c r="AL149" s="34">
        <v>0</v>
      </c>
      <c r="AM149" s="34">
        <v>0</v>
      </c>
      <c r="AN149" s="34">
        <f t="shared" si="11"/>
        <v>0</v>
      </c>
      <c r="AO149" s="34"/>
    </row>
    <row r="150" spans="1:41">
      <c r="A150" s="251">
        <f t="shared" si="13"/>
        <v>147</v>
      </c>
      <c r="D150" s="243">
        <v>0</v>
      </c>
      <c r="F150" s="52"/>
      <c r="G150" s="52"/>
      <c r="J150" s="52" t="s">
        <v>931</v>
      </c>
      <c r="K150" s="52">
        <v>45169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R150" s="34"/>
      <c r="S150" s="52"/>
      <c r="T150" s="52"/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34">
        <v>0</v>
      </c>
      <c r="AC150" s="34">
        <v>0</v>
      </c>
      <c r="AD150" s="34">
        <v>0</v>
      </c>
      <c r="AE150" s="34">
        <v>0</v>
      </c>
      <c r="AF150" s="34">
        <v>0</v>
      </c>
      <c r="AG150" s="34">
        <v>0</v>
      </c>
      <c r="AH150" s="34">
        <v>0</v>
      </c>
      <c r="AI150" s="34">
        <f t="shared" si="12"/>
        <v>0</v>
      </c>
      <c r="AJ150" s="34">
        <f t="shared" si="10"/>
        <v>0</v>
      </c>
      <c r="AK150" s="34"/>
      <c r="AL150" s="34">
        <v>0</v>
      </c>
      <c r="AM150" s="34">
        <v>0</v>
      </c>
      <c r="AN150" s="34">
        <f t="shared" si="11"/>
        <v>0</v>
      </c>
      <c r="AO150" s="34"/>
    </row>
    <row r="151" spans="1:41">
      <c r="A151" s="251">
        <f t="shared" si="13"/>
        <v>148</v>
      </c>
      <c r="D151" s="243">
        <v>0</v>
      </c>
      <c r="F151" s="52"/>
      <c r="G151" s="52"/>
      <c r="J151" s="52" t="s">
        <v>931</v>
      </c>
      <c r="K151" s="52">
        <v>45169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R151" s="34"/>
      <c r="S151" s="52"/>
      <c r="T151" s="52"/>
      <c r="W151" s="34">
        <v>0</v>
      </c>
      <c r="X151" s="34">
        <v>0</v>
      </c>
      <c r="Y151" s="34">
        <v>0</v>
      </c>
      <c r="Z151" s="34">
        <v>0</v>
      </c>
      <c r="AA151" s="34">
        <v>0</v>
      </c>
      <c r="AB151" s="34">
        <v>0</v>
      </c>
      <c r="AC151" s="34">
        <v>0</v>
      </c>
      <c r="AD151" s="34">
        <v>0</v>
      </c>
      <c r="AE151" s="34">
        <v>0</v>
      </c>
      <c r="AF151" s="34">
        <v>0</v>
      </c>
      <c r="AG151" s="34">
        <v>0</v>
      </c>
      <c r="AH151" s="34">
        <v>0</v>
      </c>
      <c r="AI151" s="34">
        <f t="shared" si="12"/>
        <v>0</v>
      </c>
      <c r="AJ151" s="34">
        <f t="shared" si="10"/>
        <v>0</v>
      </c>
      <c r="AK151" s="34"/>
      <c r="AL151" s="34">
        <v>0</v>
      </c>
      <c r="AM151" s="34">
        <v>0</v>
      </c>
      <c r="AN151" s="34">
        <f t="shared" si="11"/>
        <v>0</v>
      </c>
      <c r="AO151" s="34"/>
    </row>
    <row r="152" spans="1:41">
      <c r="A152" s="251">
        <f t="shared" si="13"/>
        <v>149</v>
      </c>
      <c r="D152" s="243">
        <v>0</v>
      </c>
      <c r="F152" s="52"/>
      <c r="G152" s="52"/>
      <c r="J152" s="52" t="s">
        <v>931</v>
      </c>
      <c r="K152" s="52">
        <v>45169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R152" s="34"/>
      <c r="S152" s="52"/>
      <c r="T152" s="52"/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34">
        <v>0</v>
      </c>
      <c r="AC152" s="34">
        <v>0</v>
      </c>
      <c r="AD152" s="34">
        <v>0</v>
      </c>
      <c r="AE152" s="34">
        <v>0</v>
      </c>
      <c r="AF152" s="34">
        <v>0</v>
      </c>
      <c r="AG152" s="34">
        <v>0</v>
      </c>
      <c r="AH152" s="34">
        <v>0</v>
      </c>
      <c r="AI152" s="34">
        <f t="shared" si="12"/>
        <v>0</v>
      </c>
      <c r="AJ152" s="34">
        <f t="shared" si="10"/>
        <v>0</v>
      </c>
      <c r="AK152" s="34"/>
      <c r="AL152" s="34">
        <v>0</v>
      </c>
      <c r="AM152" s="34">
        <v>0</v>
      </c>
      <c r="AN152" s="34">
        <f t="shared" si="11"/>
        <v>0</v>
      </c>
      <c r="AO152" s="34"/>
    </row>
    <row r="153" spans="1:41">
      <c r="A153" s="251">
        <f t="shared" si="13"/>
        <v>150</v>
      </c>
      <c r="D153" s="243">
        <v>0</v>
      </c>
      <c r="F153" s="52"/>
      <c r="G153" s="52"/>
      <c r="J153" s="52" t="s">
        <v>931</v>
      </c>
      <c r="K153" s="52">
        <v>45169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R153" s="34"/>
      <c r="S153" s="52"/>
      <c r="T153" s="52"/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4">
        <f t="shared" si="12"/>
        <v>0</v>
      </c>
      <c r="AJ153" s="34">
        <f t="shared" si="10"/>
        <v>0</v>
      </c>
      <c r="AK153" s="34"/>
      <c r="AL153" s="34">
        <v>0</v>
      </c>
      <c r="AM153" s="34">
        <v>0</v>
      </c>
      <c r="AN153" s="34">
        <f t="shared" si="11"/>
        <v>0</v>
      </c>
      <c r="AO153" s="34"/>
    </row>
    <row r="154" spans="1:41">
      <c r="A154" s="251">
        <f t="shared" si="13"/>
        <v>151</v>
      </c>
      <c r="D154" s="243">
        <v>0</v>
      </c>
      <c r="F154" s="52"/>
      <c r="G154" s="52"/>
      <c r="J154" s="52" t="s">
        <v>931</v>
      </c>
      <c r="K154" s="52">
        <v>45169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R154" s="34"/>
      <c r="S154" s="52"/>
      <c r="T154" s="52"/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>
        <v>0</v>
      </c>
      <c r="AG154" s="34">
        <v>0</v>
      </c>
      <c r="AH154" s="34">
        <v>0</v>
      </c>
      <c r="AI154" s="34">
        <f t="shared" si="12"/>
        <v>0</v>
      </c>
      <c r="AJ154" s="34">
        <f t="shared" si="10"/>
        <v>0</v>
      </c>
      <c r="AK154" s="34"/>
      <c r="AL154" s="34">
        <v>0</v>
      </c>
      <c r="AM154" s="34">
        <v>0</v>
      </c>
      <c r="AN154" s="34">
        <f t="shared" si="11"/>
        <v>0</v>
      </c>
      <c r="AO154" s="34"/>
    </row>
    <row r="155" spans="1:41">
      <c r="A155" s="251">
        <f t="shared" si="13"/>
        <v>152</v>
      </c>
      <c r="D155" s="243">
        <v>0</v>
      </c>
      <c r="F155" s="52"/>
      <c r="G155" s="52"/>
      <c r="J155" s="52" t="s">
        <v>931</v>
      </c>
      <c r="K155" s="52">
        <v>45169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R155" s="34"/>
      <c r="S155" s="52"/>
      <c r="T155" s="52"/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  <c r="AH155" s="34">
        <v>0</v>
      </c>
      <c r="AI155" s="34">
        <f t="shared" si="12"/>
        <v>0</v>
      </c>
      <c r="AJ155" s="34">
        <f t="shared" si="10"/>
        <v>0</v>
      </c>
      <c r="AK155" s="34"/>
      <c r="AL155" s="34">
        <v>0</v>
      </c>
      <c r="AM155" s="34">
        <v>0</v>
      </c>
      <c r="AN155" s="34">
        <f t="shared" si="11"/>
        <v>0</v>
      </c>
      <c r="AO155" s="34"/>
    </row>
    <row r="156" spans="1:41">
      <c r="A156" s="251">
        <f t="shared" si="13"/>
        <v>153</v>
      </c>
      <c r="D156" s="243">
        <v>0</v>
      </c>
      <c r="F156" s="52"/>
      <c r="G156" s="52"/>
      <c r="J156" s="52" t="s">
        <v>931</v>
      </c>
      <c r="K156" s="52">
        <v>45169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R156" s="34"/>
      <c r="S156" s="52"/>
      <c r="T156" s="52"/>
      <c r="W156" s="34">
        <v>0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  <c r="AF156" s="34">
        <v>0</v>
      </c>
      <c r="AG156" s="34">
        <v>0</v>
      </c>
      <c r="AH156" s="34">
        <v>0</v>
      </c>
      <c r="AI156" s="34">
        <f t="shared" si="12"/>
        <v>0</v>
      </c>
      <c r="AJ156" s="34">
        <f t="shared" si="10"/>
        <v>0</v>
      </c>
      <c r="AK156" s="34"/>
      <c r="AL156" s="34">
        <v>0</v>
      </c>
      <c r="AM156" s="34">
        <v>0</v>
      </c>
      <c r="AN156" s="34">
        <f t="shared" si="11"/>
        <v>0</v>
      </c>
      <c r="AO156" s="34"/>
    </row>
    <row r="157" spans="1:41">
      <c r="A157" s="251">
        <f t="shared" si="13"/>
        <v>154</v>
      </c>
      <c r="D157" s="243">
        <v>0</v>
      </c>
      <c r="F157" s="52"/>
      <c r="G157" s="52"/>
      <c r="J157" s="52" t="s">
        <v>931</v>
      </c>
      <c r="K157" s="52">
        <v>45169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R157" s="34"/>
      <c r="S157" s="52"/>
      <c r="T157" s="52"/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0</v>
      </c>
      <c r="AF157" s="34">
        <v>0</v>
      </c>
      <c r="AG157" s="34">
        <v>0</v>
      </c>
      <c r="AH157" s="34">
        <v>0</v>
      </c>
      <c r="AI157" s="34">
        <f t="shared" si="12"/>
        <v>0</v>
      </c>
      <c r="AJ157" s="34">
        <f t="shared" si="10"/>
        <v>0</v>
      </c>
      <c r="AK157" s="34"/>
      <c r="AL157" s="34">
        <v>0</v>
      </c>
      <c r="AM157" s="34">
        <v>0</v>
      </c>
      <c r="AN157" s="34">
        <f t="shared" si="11"/>
        <v>0</v>
      </c>
      <c r="AO157" s="34"/>
    </row>
    <row r="158" spans="1:41">
      <c r="A158" s="251">
        <f t="shared" si="13"/>
        <v>155</v>
      </c>
      <c r="D158" s="243">
        <v>0</v>
      </c>
      <c r="F158" s="52"/>
      <c r="G158" s="52"/>
      <c r="J158" s="52" t="s">
        <v>931</v>
      </c>
      <c r="K158" s="52">
        <v>45169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R158" s="34"/>
      <c r="S158" s="52"/>
      <c r="T158" s="52"/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v>0</v>
      </c>
      <c r="AD158" s="34">
        <v>0</v>
      </c>
      <c r="AE158" s="34">
        <v>0</v>
      </c>
      <c r="AF158" s="34">
        <v>0</v>
      </c>
      <c r="AG158" s="34">
        <v>0</v>
      </c>
      <c r="AH158" s="34">
        <v>0</v>
      </c>
      <c r="AI158" s="34">
        <f t="shared" si="12"/>
        <v>0</v>
      </c>
      <c r="AJ158" s="34">
        <f t="shared" si="10"/>
        <v>0</v>
      </c>
      <c r="AK158" s="34"/>
      <c r="AL158" s="34">
        <v>0</v>
      </c>
      <c r="AM158" s="34">
        <v>0</v>
      </c>
      <c r="AN158" s="34">
        <f t="shared" si="11"/>
        <v>0</v>
      </c>
      <c r="AO158" s="34"/>
    </row>
    <row r="159" spans="1:41">
      <c r="A159" s="251">
        <f t="shared" si="13"/>
        <v>156</v>
      </c>
      <c r="D159" s="243">
        <v>0</v>
      </c>
      <c r="F159" s="52"/>
      <c r="G159" s="52"/>
      <c r="J159" s="52" t="s">
        <v>931</v>
      </c>
      <c r="K159" s="52">
        <v>45169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R159" s="34"/>
      <c r="S159" s="52"/>
      <c r="T159" s="52"/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0</v>
      </c>
      <c r="AE159" s="34">
        <v>0</v>
      </c>
      <c r="AF159" s="34">
        <v>0</v>
      </c>
      <c r="AG159" s="34">
        <v>0</v>
      </c>
      <c r="AH159" s="34">
        <v>0</v>
      </c>
      <c r="AI159" s="34">
        <f t="shared" si="12"/>
        <v>0</v>
      </c>
      <c r="AJ159" s="34">
        <f t="shared" si="10"/>
        <v>0</v>
      </c>
      <c r="AK159" s="34"/>
      <c r="AL159" s="34">
        <v>0</v>
      </c>
      <c r="AM159" s="34">
        <v>0</v>
      </c>
      <c r="AN159" s="34">
        <f t="shared" si="11"/>
        <v>0</v>
      </c>
      <c r="AO159" s="34"/>
    </row>
    <row r="160" spans="1:41">
      <c r="A160" s="251">
        <f t="shared" si="13"/>
        <v>157</v>
      </c>
      <c r="D160" s="243">
        <v>0</v>
      </c>
      <c r="F160" s="52"/>
      <c r="G160" s="52"/>
      <c r="J160" s="52" t="s">
        <v>931</v>
      </c>
      <c r="K160" s="52">
        <v>45169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R160" s="34"/>
      <c r="S160" s="52"/>
      <c r="T160" s="52"/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v>0</v>
      </c>
      <c r="AD160" s="34">
        <v>0</v>
      </c>
      <c r="AE160" s="34">
        <v>0</v>
      </c>
      <c r="AF160" s="34">
        <v>0</v>
      </c>
      <c r="AG160" s="34">
        <v>0</v>
      </c>
      <c r="AH160" s="34">
        <v>0</v>
      </c>
      <c r="AI160" s="34">
        <f t="shared" si="12"/>
        <v>0</v>
      </c>
      <c r="AJ160" s="34">
        <f t="shared" si="10"/>
        <v>0</v>
      </c>
      <c r="AK160" s="34"/>
      <c r="AL160" s="34">
        <v>0</v>
      </c>
      <c r="AM160" s="34">
        <v>0</v>
      </c>
      <c r="AN160" s="34">
        <f t="shared" si="11"/>
        <v>0</v>
      </c>
      <c r="AO160" s="34"/>
    </row>
    <row r="161" spans="1:41">
      <c r="A161" s="251">
        <f t="shared" si="13"/>
        <v>158</v>
      </c>
      <c r="D161" s="243">
        <v>0</v>
      </c>
      <c r="F161" s="52"/>
      <c r="G161" s="52"/>
      <c r="J161" s="52" t="s">
        <v>931</v>
      </c>
      <c r="K161" s="52">
        <v>45169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R161" s="34"/>
      <c r="S161" s="52"/>
      <c r="T161" s="52"/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0</v>
      </c>
      <c r="AD161" s="34">
        <v>0</v>
      </c>
      <c r="AE161" s="34">
        <v>0</v>
      </c>
      <c r="AF161" s="34">
        <v>0</v>
      </c>
      <c r="AG161" s="34">
        <v>0</v>
      </c>
      <c r="AH161" s="34">
        <v>0</v>
      </c>
      <c r="AI161" s="34">
        <f t="shared" si="12"/>
        <v>0</v>
      </c>
      <c r="AJ161" s="34">
        <f t="shared" si="10"/>
        <v>0</v>
      </c>
      <c r="AK161" s="34"/>
      <c r="AL161" s="34">
        <v>0</v>
      </c>
      <c r="AM161" s="34">
        <v>0</v>
      </c>
      <c r="AN161" s="34">
        <f t="shared" si="11"/>
        <v>0</v>
      </c>
      <c r="AO161" s="34"/>
    </row>
    <row r="162" spans="1:41">
      <c r="A162" s="251">
        <f t="shared" si="13"/>
        <v>159</v>
      </c>
      <c r="D162" s="243">
        <v>0</v>
      </c>
      <c r="F162" s="52"/>
      <c r="G162" s="52"/>
      <c r="J162" s="52" t="s">
        <v>931</v>
      </c>
      <c r="K162" s="52">
        <v>45169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R162" s="34"/>
      <c r="S162" s="52"/>
      <c r="T162" s="52"/>
      <c r="W162" s="34">
        <v>0</v>
      </c>
      <c r="X162" s="34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v>0</v>
      </c>
      <c r="AD162" s="34">
        <v>0</v>
      </c>
      <c r="AE162" s="34">
        <v>0</v>
      </c>
      <c r="AF162" s="34">
        <v>0</v>
      </c>
      <c r="AG162" s="34">
        <v>0</v>
      </c>
      <c r="AH162" s="34">
        <v>0</v>
      </c>
      <c r="AI162" s="34">
        <f t="shared" si="12"/>
        <v>0</v>
      </c>
      <c r="AJ162" s="34">
        <f t="shared" si="10"/>
        <v>0</v>
      </c>
      <c r="AK162" s="34"/>
      <c r="AL162" s="34">
        <v>0</v>
      </c>
      <c r="AM162" s="34">
        <v>0</v>
      </c>
      <c r="AN162" s="34">
        <f t="shared" si="11"/>
        <v>0</v>
      </c>
      <c r="AO162" s="34"/>
    </row>
    <row r="163" spans="1:41">
      <c r="A163" s="251">
        <f t="shared" si="13"/>
        <v>160</v>
      </c>
      <c r="D163" s="243">
        <v>0</v>
      </c>
      <c r="F163" s="52"/>
      <c r="G163" s="52"/>
      <c r="J163" s="52" t="s">
        <v>931</v>
      </c>
      <c r="K163" s="52">
        <v>45169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R163" s="34"/>
      <c r="S163" s="52"/>
      <c r="T163" s="52"/>
      <c r="W163" s="34">
        <v>0</v>
      </c>
      <c r="X163" s="34">
        <v>0</v>
      </c>
      <c r="Y163" s="34">
        <v>0</v>
      </c>
      <c r="Z163" s="34">
        <v>0</v>
      </c>
      <c r="AA163" s="34">
        <v>0</v>
      </c>
      <c r="AB163" s="34">
        <v>0</v>
      </c>
      <c r="AC163" s="34">
        <v>0</v>
      </c>
      <c r="AD163" s="34">
        <v>0</v>
      </c>
      <c r="AE163" s="34">
        <v>0</v>
      </c>
      <c r="AF163" s="34">
        <v>0</v>
      </c>
      <c r="AG163" s="34">
        <v>0</v>
      </c>
      <c r="AH163" s="34">
        <v>0</v>
      </c>
      <c r="AI163" s="34">
        <f t="shared" si="12"/>
        <v>0</v>
      </c>
      <c r="AJ163" s="34">
        <f t="shared" si="10"/>
        <v>0</v>
      </c>
      <c r="AK163" s="34"/>
      <c r="AL163" s="34">
        <v>0</v>
      </c>
      <c r="AM163" s="34">
        <v>0</v>
      </c>
      <c r="AN163" s="34">
        <f t="shared" si="11"/>
        <v>0</v>
      </c>
      <c r="AO163" s="34"/>
    </row>
    <row r="164" spans="1:41">
      <c r="A164" s="251">
        <f t="shared" si="13"/>
        <v>161</v>
      </c>
      <c r="D164" s="243">
        <v>0</v>
      </c>
      <c r="F164" s="52"/>
      <c r="G164" s="52"/>
      <c r="J164" s="52" t="s">
        <v>931</v>
      </c>
      <c r="K164" s="52">
        <v>45169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R164" s="34"/>
      <c r="S164" s="52"/>
      <c r="T164" s="52"/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>
        <v>0</v>
      </c>
      <c r="AG164" s="34">
        <v>0</v>
      </c>
      <c r="AH164" s="34">
        <v>0</v>
      </c>
      <c r="AI164" s="34">
        <f t="shared" si="12"/>
        <v>0</v>
      </c>
      <c r="AJ164" s="34">
        <f t="shared" si="10"/>
        <v>0</v>
      </c>
      <c r="AK164" s="34"/>
      <c r="AL164" s="34">
        <v>0</v>
      </c>
      <c r="AM164" s="34">
        <v>0</v>
      </c>
      <c r="AN164" s="34">
        <f t="shared" si="11"/>
        <v>0</v>
      </c>
      <c r="AO164" s="34"/>
    </row>
    <row r="165" spans="1:41">
      <c r="A165" s="251">
        <f t="shared" si="13"/>
        <v>162</v>
      </c>
      <c r="D165" s="243">
        <v>0</v>
      </c>
      <c r="F165" s="52"/>
      <c r="G165" s="52"/>
      <c r="J165" s="52" t="s">
        <v>931</v>
      </c>
      <c r="K165" s="52">
        <v>45169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R165" s="34"/>
      <c r="S165" s="52"/>
      <c r="T165" s="52"/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0</v>
      </c>
      <c r="AD165" s="34">
        <v>0</v>
      </c>
      <c r="AE165" s="34">
        <v>0</v>
      </c>
      <c r="AF165" s="34">
        <v>0</v>
      </c>
      <c r="AG165" s="34">
        <v>0</v>
      </c>
      <c r="AH165" s="34">
        <v>0</v>
      </c>
      <c r="AI165" s="34">
        <f t="shared" si="12"/>
        <v>0</v>
      </c>
      <c r="AJ165" s="34">
        <f t="shared" si="10"/>
        <v>0</v>
      </c>
      <c r="AK165" s="34"/>
      <c r="AL165" s="34">
        <v>0</v>
      </c>
      <c r="AM165" s="34">
        <v>0</v>
      </c>
      <c r="AN165" s="34">
        <f t="shared" si="11"/>
        <v>0</v>
      </c>
      <c r="AO165" s="34"/>
    </row>
    <row r="166" spans="1:41">
      <c r="A166" s="251">
        <f t="shared" si="13"/>
        <v>163</v>
      </c>
      <c r="D166" s="243">
        <v>0</v>
      </c>
      <c r="F166" s="52"/>
      <c r="G166" s="52"/>
      <c r="J166" s="52" t="s">
        <v>931</v>
      </c>
      <c r="K166" s="52">
        <v>45169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R166" s="34"/>
      <c r="S166" s="52"/>
      <c r="T166" s="52"/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0</v>
      </c>
      <c r="AD166" s="34">
        <v>0</v>
      </c>
      <c r="AE166" s="34">
        <v>0</v>
      </c>
      <c r="AF166" s="34">
        <v>0</v>
      </c>
      <c r="AG166" s="34">
        <v>0</v>
      </c>
      <c r="AH166" s="34">
        <v>0</v>
      </c>
      <c r="AI166" s="34">
        <f t="shared" si="12"/>
        <v>0</v>
      </c>
      <c r="AJ166" s="34">
        <f t="shared" si="10"/>
        <v>0</v>
      </c>
      <c r="AK166" s="34"/>
      <c r="AL166" s="34">
        <v>0</v>
      </c>
      <c r="AM166" s="34">
        <v>0</v>
      </c>
      <c r="AN166" s="34">
        <f t="shared" si="11"/>
        <v>0</v>
      </c>
      <c r="AO166" s="34"/>
    </row>
    <row r="167" spans="1:41">
      <c r="A167" s="251">
        <f t="shared" si="13"/>
        <v>164</v>
      </c>
      <c r="D167" s="243">
        <v>0</v>
      </c>
      <c r="F167" s="52"/>
      <c r="G167" s="52"/>
      <c r="J167" s="52" t="s">
        <v>931</v>
      </c>
      <c r="K167" s="52">
        <v>45169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R167" s="34"/>
      <c r="S167" s="52"/>
      <c r="T167" s="52"/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4">
        <v>0</v>
      </c>
      <c r="AF167" s="34">
        <v>0</v>
      </c>
      <c r="AG167" s="34">
        <v>0</v>
      </c>
      <c r="AH167" s="34">
        <v>0</v>
      </c>
      <c r="AI167" s="34">
        <f t="shared" si="12"/>
        <v>0</v>
      </c>
      <c r="AJ167" s="34">
        <f t="shared" si="10"/>
        <v>0</v>
      </c>
      <c r="AK167" s="34"/>
      <c r="AL167" s="34">
        <v>0</v>
      </c>
      <c r="AM167" s="34">
        <v>0</v>
      </c>
      <c r="AN167" s="34">
        <f t="shared" si="11"/>
        <v>0</v>
      </c>
      <c r="AO167" s="34"/>
    </row>
    <row r="168" spans="1:41">
      <c r="A168" s="251">
        <f t="shared" si="13"/>
        <v>165</v>
      </c>
      <c r="D168" s="243">
        <v>0</v>
      </c>
      <c r="F168" s="52"/>
      <c r="G168" s="52"/>
      <c r="J168" s="52" t="s">
        <v>931</v>
      </c>
      <c r="K168" s="52">
        <v>45169</v>
      </c>
      <c r="L168" s="52">
        <v>0</v>
      </c>
      <c r="M168" s="52">
        <v>0</v>
      </c>
      <c r="N168" s="52">
        <v>0</v>
      </c>
      <c r="O168" s="52">
        <v>0</v>
      </c>
      <c r="P168" s="52">
        <v>0</v>
      </c>
      <c r="R168" s="34"/>
      <c r="S168" s="52"/>
      <c r="T168" s="52"/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v>0</v>
      </c>
      <c r="AD168" s="34">
        <v>0</v>
      </c>
      <c r="AE168" s="34">
        <v>0</v>
      </c>
      <c r="AF168" s="34">
        <v>0</v>
      </c>
      <c r="AG168" s="34">
        <v>0</v>
      </c>
      <c r="AH168" s="34">
        <v>0</v>
      </c>
      <c r="AI168" s="34">
        <f t="shared" si="12"/>
        <v>0</v>
      </c>
      <c r="AJ168" s="34">
        <f t="shared" si="10"/>
        <v>0</v>
      </c>
      <c r="AK168" s="34"/>
      <c r="AL168" s="34">
        <v>0</v>
      </c>
      <c r="AM168" s="34">
        <v>0</v>
      </c>
      <c r="AN168" s="34">
        <f t="shared" si="11"/>
        <v>0</v>
      </c>
      <c r="AO168" s="34"/>
    </row>
    <row r="169" spans="1:41">
      <c r="A169" s="251">
        <f t="shared" si="13"/>
        <v>166</v>
      </c>
      <c r="D169" s="243">
        <v>0</v>
      </c>
      <c r="F169" s="52"/>
      <c r="G169" s="52"/>
      <c r="J169" s="52" t="s">
        <v>931</v>
      </c>
      <c r="K169" s="52">
        <v>45169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R169" s="34"/>
      <c r="S169" s="52"/>
      <c r="T169" s="52"/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34">
        <v>0</v>
      </c>
      <c r="AC169" s="34">
        <v>0</v>
      </c>
      <c r="AD169" s="34">
        <v>0</v>
      </c>
      <c r="AE169" s="34">
        <v>0</v>
      </c>
      <c r="AF169" s="34">
        <v>0</v>
      </c>
      <c r="AG169" s="34">
        <v>0</v>
      </c>
      <c r="AH169" s="34">
        <v>0</v>
      </c>
      <c r="AI169" s="34">
        <f t="shared" si="12"/>
        <v>0</v>
      </c>
      <c r="AJ169" s="34">
        <f t="shared" si="10"/>
        <v>0</v>
      </c>
      <c r="AK169" s="34"/>
      <c r="AL169" s="34">
        <v>0</v>
      </c>
      <c r="AM169" s="34">
        <v>0</v>
      </c>
      <c r="AN169" s="34">
        <f t="shared" si="11"/>
        <v>0</v>
      </c>
      <c r="AO169" s="34"/>
    </row>
    <row r="170" spans="1:41">
      <c r="A170" s="251">
        <f t="shared" si="13"/>
        <v>167</v>
      </c>
      <c r="D170" s="243">
        <v>0</v>
      </c>
      <c r="F170" s="52"/>
      <c r="G170" s="52"/>
      <c r="J170" s="52" t="s">
        <v>931</v>
      </c>
      <c r="K170" s="52">
        <v>45169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R170" s="34"/>
      <c r="S170" s="52"/>
      <c r="T170" s="52"/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0</v>
      </c>
      <c r="AD170" s="34">
        <v>0</v>
      </c>
      <c r="AE170" s="34">
        <v>0</v>
      </c>
      <c r="AF170" s="34">
        <v>0</v>
      </c>
      <c r="AG170" s="34">
        <v>0</v>
      </c>
      <c r="AH170" s="34">
        <v>0</v>
      </c>
      <c r="AI170" s="34">
        <f t="shared" si="12"/>
        <v>0</v>
      </c>
      <c r="AJ170" s="34">
        <f t="shared" si="10"/>
        <v>0</v>
      </c>
      <c r="AK170" s="34"/>
      <c r="AL170" s="34">
        <v>0</v>
      </c>
      <c r="AM170" s="34">
        <v>0</v>
      </c>
      <c r="AN170" s="34">
        <f t="shared" si="11"/>
        <v>0</v>
      </c>
      <c r="AO170" s="34"/>
    </row>
    <row r="171" spans="1:41">
      <c r="A171" s="251">
        <f t="shared" si="13"/>
        <v>168</v>
      </c>
      <c r="D171" s="243">
        <v>0</v>
      </c>
      <c r="F171" s="52"/>
      <c r="G171" s="52"/>
      <c r="J171" s="52" t="s">
        <v>931</v>
      </c>
      <c r="K171" s="52">
        <v>45169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R171" s="34"/>
      <c r="S171" s="52"/>
      <c r="T171" s="52"/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  <c r="AF171" s="34">
        <v>0</v>
      </c>
      <c r="AG171" s="34">
        <v>0</v>
      </c>
      <c r="AH171" s="34">
        <v>0</v>
      </c>
      <c r="AI171" s="34">
        <f t="shared" si="12"/>
        <v>0</v>
      </c>
      <c r="AJ171" s="34">
        <f t="shared" si="10"/>
        <v>0</v>
      </c>
      <c r="AK171" s="34"/>
      <c r="AL171" s="34">
        <v>0</v>
      </c>
      <c r="AM171" s="34">
        <v>0</v>
      </c>
      <c r="AN171" s="34">
        <f t="shared" si="11"/>
        <v>0</v>
      </c>
      <c r="AO171" s="34"/>
    </row>
    <row r="172" spans="1:41">
      <c r="A172" s="251">
        <f t="shared" si="13"/>
        <v>169</v>
      </c>
      <c r="D172" s="243">
        <v>0</v>
      </c>
      <c r="F172" s="52"/>
      <c r="G172" s="52"/>
      <c r="J172" s="52" t="s">
        <v>931</v>
      </c>
      <c r="K172" s="52">
        <v>45169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R172" s="34"/>
      <c r="S172" s="52"/>
      <c r="T172" s="52"/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v>0</v>
      </c>
      <c r="AD172" s="34">
        <v>0</v>
      </c>
      <c r="AE172" s="34">
        <v>0</v>
      </c>
      <c r="AF172" s="34">
        <v>0</v>
      </c>
      <c r="AG172" s="34">
        <v>0</v>
      </c>
      <c r="AH172" s="34">
        <v>0</v>
      </c>
      <c r="AI172" s="34">
        <f t="shared" si="12"/>
        <v>0</v>
      </c>
      <c r="AJ172" s="34">
        <f t="shared" si="10"/>
        <v>0</v>
      </c>
      <c r="AK172" s="34"/>
      <c r="AL172" s="34">
        <v>0</v>
      </c>
      <c r="AM172" s="34">
        <v>0</v>
      </c>
      <c r="AN172" s="34">
        <f t="shared" si="11"/>
        <v>0</v>
      </c>
      <c r="AO172" s="34"/>
    </row>
    <row r="173" spans="1:41">
      <c r="A173" s="251">
        <f t="shared" si="13"/>
        <v>170</v>
      </c>
      <c r="D173" s="243">
        <v>0</v>
      </c>
      <c r="F173" s="52"/>
      <c r="G173" s="52"/>
      <c r="J173" s="52" t="s">
        <v>931</v>
      </c>
      <c r="K173" s="52">
        <v>45169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R173" s="34"/>
      <c r="S173" s="52"/>
      <c r="T173" s="52"/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v>0</v>
      </c>
      <c r="AD173" s="34">
        <v>0</v>
      </c>
      <c r="AE173" s="34">
        <v>0</v>
      </c>
      <c r="AF173" s="34">
        <v>0</v>
      </c>
      <c r="AG173" s="34">
        <v>0</v>
      </c>
      <c r="AH173" s="34">
        <v>0</v>
      </c>
      <c r="AI173" s="34">
        <f t="shared" si="12"/>
        <v>0</v>
      </c>
      <c r="AJ173" s="34">
        <f t="shared" si="10"/>
        <v>0</v>
      </c>
      <c r="AK173" s="34"/>
      <c r="AL173" s="34">
        <v>0</v>
      </c>
      <c r="AM173" s="34">
        <v>0</v>
      </c>
      <c r="AN173" s="34">
        <f t="shared" si="11"/>
        <v>0</v>
      </c>
      <c r="AO173" s="34"/>
    </row>
    <row r="174" spans="1:41">
      <c r="A174" s="251">
        <f t="shared" si="13"/>
        <v>171</v>
      </c>
      <c r="D174" s="243">
        <v>0</v>
      </c>
      <c r="F174" s="52"/>
      <c r="G174" s="52"/>
      <c r="J174" s="52" t="s">
        <v>931</v>
      </c>
      <c r="K174" s="52">
        <v>45169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R174" s="34"/>
      <c r="S174" s="52"/>
      <c r="T174" s="52"/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v>0</v>
      </c>
      <c r="AD174" s="34">
        <v>0</v>
      </c>
      <c r="AE174" s="34">
        <v>0</v>
      </c>
      <c r="AF174" s="34">
        <v>0</v>
      </c>
      <c r="AG174" s="34">
        <v>0</v>
      </c>
      <c r="AH174" s="34">
        <v>0</v>
      </c>
      <c r="AI174" s="34">
        <f t="shared" si="12"/>
        <v>0</v>
      </c>
      <c r="AJ174" s="34">
        <f t="shared" si="10"/>
        <v>0</v>
      </c>
      <c r="AK174" s="34"/>
      <c r="AL174" s="34">
        <v>0</v>
      </c>
      <c r="AM174" s="34">
        <v>0</v>
      </c>
      <c r="AN174" s="34">
        <f t="shared" si="11"/>
        <v>0</v>
      </c>
      <c r="AO174" s="34"/>
    </row>
    <row r="175" spans="1:41">
      <c r="A175" s="251">
        <f t="shared" si="13"/>
        <v>172</v>
      </c>
      <c r="D175" s="243">
        <v>0</v>
      </c>
      <c r="F175" s="52"/>
      <c r="G175" s="52"/>
      <c r="J175" s="52" t="s">
        <v>931</v>
      </c>
      <c r="K175" s="52">
        <v>45169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R175" s="34"/>
      <c r="S175" s="52"/>
      <c r="T175" s="52"/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v>0</v>
      </c>
      <c r="AD175" s="34">
        <v>0</v>
      </c>
      <c r="AE175" s="34">
        <v>0</v>
      </c>
      <c r="AF175" s="34">
        <v>0</v>
      </c>
      <c r="AG175" s="34">
        <v>0</v>
      </c>
      <c r="AH175" s="34">
        <v>0</v>
      </c>
      <c r="AI175" s="34">
        <f t="shared" si="12"/>
        <v>0</v>
      </c>
      <c r="AJ175" s="34">
        <f t="shared" si="10"/>
        <v>0</v>
      </c>
      <c r="AK175" s="34"/>
      <c r="AL175" s="34">
        <v>0</v>
      </c>
      <c r="AM175" s="34">
        <v>0</v>
      </c>
      <c r="AN175" s="34">
        <f t="shared" si="11"/>
        <v>0</v>
      </c>
      <c r="AO175" s="34"/>
    </row>
    <row r="176" spans="1:41">
      <c r="A176" s="251">
        <f t="shared" si="13"/>
        <v>173</v>
      </c>
      <c r="D176" s="243">
        <v>0</v>
      </c>
      <c r="F176" s="52"/>
      <c r="G176" s="52"/>
      <c r="J176" s="52" t="s">
        <v>931</v>
      </c>
      <c r="K176" s="52">
        <v>45169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R176" s="34"/>
      <c r="S176" s="52"/>
      <c r="T176" s="52"/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0</v>
      </c>
      <c r="AE176" s="34">
        <v>0</v>
      </c>
      <c r="AF176" s="34">
        <v>0</v>
      </c>
      <c r="AG176" s="34">
        <v>0</v>
      </c>
      <c r="AH176" s="34">
        <v>0</v>
      </c>
      <c r="AI176" s="34">
        <f t="shared" si="12"/>
        <v>0</v>
      </c>
      <c r="AJ176" s="34">
        <f t="shared" si="10"/>
        <v>0</v>
      </c>
      <c r="AK176" s="34"/>
      <c r="AL176" s="34">
        <v>0</v>
      </c>
      <c r="AM176" s="34">
        <v>0</v>
      </c>
      <c r="AN176" s="34">
        <f t="shared" si="11"/>
        <v>0</v>
      </c>
      <c r="AO176" s="34"/>
    </row>
    <row r="177" spans="1:41">
      <c r="A177" s="251">
        <f t="shared" si="13"/>
        <v>174</v>
      </c>
      <c r="D177" s="243">
        <v>0</v>
      </c>
      <c r="F177" s="52"/>
      <c r="G177" s="52"/>
      <c r="J177" s="52" t="s">
        <v>931</v>
      </c>
      <c r="K177" s="52">
        <v>45169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R177" s="34"/>
      <c r="S177" s="52"/>
      <c r="T177" s="52"/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v>0</v>
      </c>
      <c r="AD177" s="34">
        <v>0</v>
      </c>
      <c r="AE177" s="34">
        <v>0</v>
      </c>
      <c r="AF177" s="34">
        <v>0</v>
      </c>
      <c r="AG177" s="34">
        <v>0</v>
      </c>
      <c r="AH177" s="34">
        <v>0</v>
      </c>
      <c r="AI177" s="34">
        <f t="shared" si="12"/>
        <v>0</v>
      </c>
      <c r="AJ177" s="34">
        <f t="shared" si="10"/>
        <v>0</v>
      </c>
      <c r="AK177" s="34"/>
      <c r="AL177" s="34">
        <v>0</v>
      </c>
      <c r="AM177" s="34">
        <v>0</v>
      </c>
      <c r="AN177" s="34">
        <f t="shared" si="11"/>
        <v>0</v>
      </c>
      <c r="AO177" s="34"/>
    </row>
    <row r="178" spans="1:41">
      <c r="A178" s="251">
        <f t="shared" si="13"/>
        <v>175</v>
      </c>
      <c r="D178" s="243">
        <v>0</v>
      </c>
      <c r="F178" s="52"/>
      <c r="G178" s="52"/>
      <c r="J178" s="52" t="s">
        <v>931</v>
      </c>
      <c r="K178" s="52">
        <v>45169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R178" s="34"/>
      <c r="S178" s="52"/>
      <c r="T178" s="52"/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  <c r="AH178" s="34">
        <v>0</v>
      </c>
      <c r="AI178" s="34">
        <f t="shared" si="12"/>
        <v>0</v>
      </c>
      <c r="AJ178" s="34">
        <f t="shared" si="10"/>
        <v>0</v>
      </c>
      <c r="AK178" s="34"/>
      <c r="AL178" s="34">
        <v>0</v>
      </c>
      <c r="AM178" s="34">
        <v>0</v>
      </c>
      <c r="AN178" s="34">
        <f t="shared" si="11"/>
        <v>0</v>
      </c>
      <c r="AO178" s="34"/>
    </row>
    <row r="179" spans="1:41">
      <c r="A179" s="251">
        <f t="shared" si="13"/>
        <v>176</v>
      </c>
      <c r="D179" s="243">
        <v>0</v>
      </c>
      <c r="F179" s="52"/>
      <c r="G179" s="52"/>
      <c r="J179" s="52" t="s">
        <v>931</v>
      </c>
      <c r="K179" s="52">
        <v>45169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R179" s="34"/>
      <c r="S179" s="52"/>
      <c r="T179" s="52"/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0</v>
      </c>
      <c r="AG179" s="34">
        <v>0</v>
      </c>
      <c r="AH179" s="34">
        <v>0</v>
      </c>
      <c r="AI179" s="34">
        <f t="shared" si="12"/>
        <v>0</v>
      </c>
      <c r="AJ179" s="34">
        <f t="shared" si="10"/>
        <v>0</v>
      </c>
      <c r="AK179" s="34"/>
      <c r="AL179" s="34">
        <v>0</v>
      </c>
      <c r="AM179" s="34">
        <v>0</v>
      </c>
      <c r="AN179" s="34">
        <f t="shared" si="11"/>
        <v>0</v>
      </c>
      <c r="AO179" s="34"/>
    </row>
    <row r="180" spans="1:41">
      <c r="A180" s="251">
        <f t="shared" si="13"/>
        <v>177</v>
      </c>
      <c r="D180" s="243">
        <v>0</v>
      </c>
      <c r="F180" s="52"/>
      <c r="G180" s="52"/>
      <c r="J180" s="52" t="s">
        <v>931</v>
      </c>
      <c r="K180" s="52">
        <v>45169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R180" s="34"/>
      <c r="S180" s="52"/>
      <c r="T180" s="52"/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0</v>
      </c>
      <c r="AC180" s="34">
        <v>0</v>
      </c>
      <c r="AD180" s="34">
        <v>0</v>
      </c>
      <c r="AE180" s="34">
        <v>0</v>
      </c>
      <c r="AF180" s="34">
        <v>0</v>
      </c>
      <c r="AG180" s="34">
        <v>0</v>
      </c>
      <c r="AH180" s="34">
        <v>0</v>
      </c>
      <c r="AI180" s="34">
        <f t="shared" si="12"/>
        <v>0</v>
      </c>
      <c r="AJ180" s="34">
        <f t="shared" si="10"/>
        <v>0</v>
      </c>
      <c r="AK180" s="34"/>
      <c r="AL180" s="34">
        <v>0</v>
      </c>
      <c r="AM180" s="34">
        <v>0</v>
      </c>
      <c r="AN180" s="34">
        <f t="shared" si="11"/>
        <v>0</v>
      </c>
      <c r="AO180" s="34"/>
    </row>
    <row r="181" spans="1:41">
      <c r="A181" s="251">
        <f t="shared" si="13"/>
        <v>178</v>
      </c>
      <c r="D181" s="243">
        <v>0</v>
      </c>
      <c r="F181" s="52"/>
      <c r="G181" s="52"/>
      <c r="J181" s="52" t="s">
        <v>931</v>
      </c>
      <c r="K181" s="52">
        <v>45169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R181" s="34"/>
      <c r="S181" s="52"/>
      <c r="T181" s="52"/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0</v>
      </c>
      <c r="AC181" s="34">
        <v>0</v>
      </c>
      <c r="AD181" s="34">
        <v>0</v>
      </c>
      <c r="AE181" s="34">
        <v>0</v>
      </c>
      <c r="AF181" s="34">
        <v>0</v>
      </c>
      <c r="AG181" s="34">
        <v>0</v>
      </c>
      <c r="AH181" s="34">
        <v>0</v>
      </c>
      <c r="AI181" s="34">
        <f t="shared" si="12"/>
        <v>0</v>
      </c>
      <c r="AJ181" s="34">
        <f t="shared" si="10"/>
        <v>0</v>
      </c>
      <c r="AK181" s="34"/>
      <c r="AL181" s="34">
        <v>0</v>
      </c>
      <c r="AM181" s="34">
        <v>0</v>
      </c>
      <c r="AN181" s="34">
        <f t="shared" si="11"/>
        <v>0</v>
      </c>
      <c r="AO181" s="34"/>
    </row>
    <row r="182" spans="1:41">
      <c r="A182" s="251">
        <f t="shared" si="13"/>
        <v>179</v>
      </c>
      <c r="D182" s="243">
        <v>0</v>
      </c>
      <c r="F182" s="52"/>
      <c r="G182" s="52"/>
      <c r="J182" s="52" t="s">
        <v>931</v>
      </c>
      <c r="K182" s="52">
        <v>45169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R182" s="34"/>
      <c r="S182" s="52"/>
      <c r="T182" s="52"/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0</v>
      </c>
      <c r="AI182" s="34">
        <f t="shared" si="12"/>
        <v>0</v>
      </c>
      <c r="AJ182" s="34">
        <f t="shared" si="10"/>
        <v>0</v>
      </c>
      <c r="AK182" s="34"/>
      <c r="AL182" s="34">
        <v>0</v>
      </c>
      <c r="AM182" s="34">
        <v>0</v>
      </c>
      <c r="AN182" s="34">
        <f t="shared" si="11"/>
        <v>0</v>
      </c>
      <c r="AO182" s="34"/>
    </row>
    <row r="183" spans="1:41">
      <c r="A183" s="251">
        <f t="shared" si="13"/>
        <v>180</v>
      </c>
      <c r="D183" s="243">
        <v>0</v>
      </c>
      <c r="F183" s="52"/>
      <c r="G183" s="52"/>
      <c r="J183" s="52" t="s">
        <v>931</v>
      </c>
      <c r="K183" s="52">
        <v>45169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R183" s="34"/>
      <c r="S183" s="52"/>
      <c r="T183" s="52"/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0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  <c r="AH183" s="34">
        <v>0</v>
      </c>
      <c r="AI183" s="34">
        <f t="shared" si="12"/>
        <v>0</v>
      </c>
      <c r="AJ183" s="34">
        <f t="shared" si="10"/>
        <v>0</v>
      </c>
      <c r="AK183" s="34"/>
      <c r="AL183" s="34">
        <v>0</v>
      </c>
      <c r="AM183" s="34">
        <v>0</v>
      </c>
      <c r="AN183" s="34">
        <f t="shared" si="11"/>
        <v>0</v>
      </c>
      <c r="AO183" s="34"/>
    </row>
    <row r="184" spans="1:41">
      <c r="A184" s="251">
        <f t="shared" si="13"/>
        <v>181</v>
      </c>
      <c r="D184" s="243">
        <v>0</v>
      </c>
      <c r="F184" s="52"/>
      <c r="G184" s="52"/>
      <c r="J184" s="52" t="s">
        <v>931</v>
      </c>
      <c r="K184" s="52">
        <v>45169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R184" s="34"/>
      <c r="S184" s="52"/>
      <c r="T184" s="52"/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  <c r="AH184" s="34">
        <v>0</v>
      </c>
      <c r="AI184" s="34">
        <f t="shared" si="12"/>
        <v>0</v>
      </c>
      <c r="AJ184" s="34">
        <f t="shared" si="10"/>
        <v>0</v>
      </c>
      <c r="AK184" s="34"/>
      <c r="AL184" s="34">
        <v>0</v>
      </c>
      <c r="AM184" s="34">
        <v>0</v>
      </c>
      <c r="AN184" s="34">
        <f t="shared" si="11"/>
        <v>0</v>
      </c>
      <c r="AO184" s="34"/>
    </row>
    <row r="185" spans="1:41">
      <c r="A185" s="251">
        <f t="shared" si="13"/>
        <v>182</v>
      </c>
      <c r="D185" s="243">
        <v>0</v>
      </c>
      <c r="F185" s="52"/>
      <c r="G185" s="52"/>
      <c r="J185" s="52" t="s">
        <v>931</v>
      </c>
      <c r="K185" s="52">
        <v>45169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R185" s="34"/>
      <c r="S185" s="52"/>
      <c r="T185" s="52"/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34">
        <v>0</v>
      </c>
      <c r="AC185" s="34">
        <v>0</v>
      </c>
      <c r="AD185" s="34">
        <v>0</v>
      </c>
      <c r="AE185" s="34">
        <v>0</v>
      </c>
      <c r="AF185" s="34">
        <v>0</v>
      </c>
      <c r="AG185" s="34">
        <v>0</v>
      </c>
      <c r="AH185" s="34">
        <v>0</v>
      </c>
      <c r="AI185" s="34">
        <f t="shared" si="12"/>
        <v>0</v>
      </c>
      <c r="AJ185" s="34">
        <f t="shared" si="10"/>
        <v>0</v>
      </c>
      <c r="AK185" s="34"/>
      <c r="AL185" s="34">
        <v>0</v>
      </c>
      <c r="AM185" s="34">
        <v>0</v>
      </c>
      <c r="AN185" s="34">
        <f t="shared" si="11"/>
        <v>0</v>
      </c>
      <c r="AO185" s="34"/>
    </row>
    <row r="186" spans="1:41">
      <c r="A186" s="251">
        <f t="shared" si="13"/>
        <v>183</v>
      </c>
      <c r="D186" s="243">
        <v>0</v>
      </c>
      <c r="F186" s="52"/>
      <c r="G186" s="52"/>
      <c r="J186" s="52" t="s">
        <v>931</v>
      </c>
      <c r="K186" s="52">
        <v>45169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R186" s="34"/>
      <c r="S186" s="52"/>
      <c r="T186" s="52"/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</v>
      </c>
      <c r="AC186" s="34">
        <v>0</v>
      </c>
      <c r="AD186" s="34">
        <v>0</v>
      </c>
      <c r="AE186" s="34">
        <v>0</v>
      </c>
      <c r="AF186" s="34">
        <v>0</v>
      </c>
      <c r="AG186" s="34">
        <v>0</v>
      </c>
      <c r="AH186" s="34">
        <v>0</v>
      </c>
      <c r="AI186" s="34">
        <f t="shared" si="12"/>
        <v>0</v>
      </c>
      <c r="AJ186" s="34">
        <f t="shared" si="10"/>
        <v>0</v>
      </c>
      <c r="AK186" s="34"/>
      <c r="AL186" s="34">
        <v>0</v>
      </c>
      <c r="AM186" s="34">
        <v>0</v>
      </c>
      <c r="AN186" s="34">
        <f t="shared" si="11"/>
        <v>0</v>
      </c>
      <c r="AO186" s="34"/>
    </row>
    <row r="187" spans="1:41">
      <c r="A187" s="251">
        <f t="shared" si="13"/>
        <v>184</v>
      </c>
      <c r="D187" s="243">
        <v>0</v>
      </c>
      <c r="F187" s="52"/>
      <c r="G187" s="52"/>
      <c r="J187" s="52" t="s">
        <v>931</v>
      </c>
      <c r="K187" s="52">
        <v>45169</v>
      </c>
      <c r="L187" s="52">
        <v>0</v>
      </c>
      <c r="M187" s="52">
        <v>0</v>
      </c>
      <c r="N187" s="52">
        <v>0</v>
      </c>
      <c r="O187" s="52">
        <v>0</v>
      </c>
      <c r="P187" s="52">
        <v>0</v>
      </c>
      <c r="R187" s="34"/>
      <c r="S187" s="52"/>
      <c r="T187" s="52"/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0</v>
      </c>
      <c r="AC187" s="34">
        <v>0</v>
      </c>
      <c r="AD187" s="34">
        <v>0</v>
      </c>
      <c r="AE187" s="34">
        <v>0</v>
      </c>
      <c r="AF187" s="34">
        <v>0</v>
      </c>
      <c r="AG187" s="34">
        <v>0</v>
      </c>
      <c r="AH187" s="34">
        <v>0</v>
      </c>
      <c r="AI187" s="34">
        <f t="shared" si="12"/>
        <v>0</v>
      </c>
      <c r="AJ187" s="34">
        <f t="shared" si="10"/>
        <v>0</v>
      </c>
      <c r="AK187" s="34"/>
      <c r="AL187" s="34">
        <v>0</v>
      </c>
      <c r="AM187" s="34">
        <v>0</v>
      </c>
      <c r="AN187" s="34">
        <f t="shared" si="11"/>
        <v>0</v>
      </c>
      <c r="AO187" s="34"/>
    </row>
    <row r="188" spans="1:41">
      <c r="A188" s="251">
        <f t="shared" si="13"/>
        <v>185</v>
      </c>
      <c r="D188" s="243">
        <v>0</v>
      </c>
      <c r="F188" s="52"/>
      <c r="G188" s="52"/>
      <c r="J188" s="52" t="s">
        <v>931</v>
      </c>
      <c r="K188" s="52">
        <v>45169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R188" s="34"/>
      <c r="S188" s="52"/>
      <c r="T188" s="52"/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34">
        <v>0</v>
      </c>
      <c r="AC188" s="34">
        <v>0</v>
      </c>
      <c r="AD188" s="34">
        <v>0</v>
      </c>
      <c r="AE188" s="34">
        <v>0</v>
      </c>
      <c r="AF188" s="34">
        <v>0</v>
      </c>
      <c r="AG188" s="34">
        <v>0</v>
      </c>
      <c r="AH188" s="34">
        <v>0</v>
      </c>
      <c r="AI188" s="34">
        <f t="shared" si="12"/>
        <v>0</v>
      </c>
      <c r="AJ188" s="34">
        <f t="shared" si="10"/>
        <v>0</v>
      </c>
      <c r="AK188" s="34"/>
      <c r="AL188" s="34">
        <v>0</v>
      </c>
      <c r="AM188" s="34">
        <v>0</v>
      </c>
      <c r="AN188" s="34">
        <f t="shared" si="11"/>
        <v>0</v>
      </c>
      <c r="AO188" s="34"/>
    </row>
    <row r="189" spans="1:41">
      <c r="A189" s="251">
        <f t="shared" si="13"/>
        <v>186</v>
      </c>
      <c r="D189" s="243">
        <v>0</v>
      </c>
      <c r="F189" s="52"/>
      <c r="G189" s="52"/>
      <c r="J189" s="52" t="s">
        <v>931</v>
      </c>
      <c r="K189" s="52">
        <v>45169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R189" s="34"/>
      <c r="S189" s="52"/>
      <c r="T189" s="52"/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  <c r="AG189" s="34">
        <v>0</v>
      </c>
      <c r="AH189" s="34">
        <v>0</v>
      </c>
      <c r="AI189" s="34">
        <f t="shared" si="12"/>
        <v>0</v>
      </c>
      <c r="AJ189" s="34">
        <f t="shared" si="10"/>
        <v>0</v>
      </c>
      <c r="AK189" s="34"/>
      <c r="AL189" s="34">
        <v>0</v>
      </c>
      <c r="AM189" s="34">
        <v>0</v>
      </c>
      <c r="AN189" s="34">
        <f t="shared" si="11"/>
        <v>0</v>
      </c>
      <c r="AO189" s="34"/>
    </row>
    <row r="190" spans="1:41">
      <c r="A190" s="251">
        <f t="shared" si="13"/>
        <v>187</v>
      </c>
      <c r="D190" s="243">
        <v>0</v>
      </c>
      <c r="F190" s="52"/>
      <c r="G190" s="52"/>
      <c r="J190" s="52" t="s">
        <v>931</v>
      </c>
      <c r="K190" s="52">
        <v>45169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R190" s="34"/>
      <c r="S190" s="52"/>
      <c r="T190" s="52"/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  <c r="AF190" s="34">
        <v>0</v>
      </c>
      <c r="AG190" s="34">
        <v>0</v>
      </c>
      <c r="AH190" s="34">
        <v>0</v>
      </c>
      <c r="AI190" s="34">
        <f t="shared" si="12"/>
        <v>0</v>
      </c>
      <c r="AJ190" s="34">
        <f t="shared" si="10"/>
        <v>0</v>
      </c>
      <c r="AK190" s="34"/>
      <c r="AL190" s="34">
        <v>0</v>
      </c>
      <c r="AM190" s="34">
        <v>0</v>
      </c>
      <c r="AN190" s="34">
        <f t="shared" si="11"/>
        <v>0</v>
      </c>
      <c r="AO190" s="34"/>
    </row>
    <row r="191" spans="1:41">
      <c r="A191" s="251">
        <f t="shared" si="13"/>
        <v>188</v>
      </c>
      <c r="D191" s="243">
        <v>0</v>
      </c>
      <c r="F191" s="52"/>
      <c r="G191" s="52"/>
      <c r="J191" s="52" t="s">
        <v>931</v>
      </c>
      <c r="K191" s="52">
        <v>45169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R191" s="34"/>
      <c r="S191" s="52"/>
      <c r="T191" s="52"/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v>0</v>
      </c>
      <c r="AD191" s="34">
        <v>0</v>
      </c>
      <c r="AE191" s="34">
        <v>0</v>
      </c>
      <c r="AF191" s="34">
        <v>0</v>
      </c>
      <c r="AG191" s="34">
        <v>0</v>
      </c>
      <c r="AH191" s="34">
        <v>0</v>
      </c>
      <c r="AI191" s="34">
        <f t="shared" si="12"/>
        <v>0</v>
      </c>
      <c r="AJ191" s="34">
        <f t="shared" si="10"/>
        <v>0</v>
      </c>
      <c r="AK191" s="34"/>
      <c r="AL191" s="34">
        <v>0</v>
      </c>
      <c r="AM191" s="34">
        <v>0</v>
      </c>
      <c r="AN191" s="34">
        <f t="shared" si="11"/>
        <v>0</v>
      </c>
      <c r="AO191" s="34"/>
    </row>
    <row r="192" spans="1:41" s="260" customFormat="1">
      <c r="A192" s="250"/>
      <c r="F192" s="261"/>
      <c r="G192" s="261"/>
      <c r="R192" s="262">
        <f>SUM(R4:R191)</f>
        <v>1073924716.2728662</v>
      </c>
      <c r="S192" s="263"/>
      <c r="T192" s="263"/>
      <c r="W192" s="262">
        <f>SUM(W4:W191)</f>
        <v>135467072.38</v>
      </c>
      <c r="X192" s="262">
        <f>SUM(X4:X191)</f>
        <v>140754770.65000001</v>
      </c>
      <c r="Y192" s="262">
        <f>SUM(Y4:Y191)</f>
        <v>140647873.16</v>
      </c>
      <c r="Z192" s="262">
        <f>SUM(Z4:Z191)</f>
        <v>168948556.12</v>
      </c>
      <c r="AA192" s="262">
        <f>SUM(AA4:AA191)</f>
        <v>152950703.87</v>
      </c>
      <c r="AB192" s="262"/>
      <c r="AC192" s="262"/>
      <c r="AD192" s="262"/>
      <c r="AE192" s="262"/>
      <c r="AF192" s="262"/>
      <c r="AG192" s="262"/>
      <c r="AH192" s="262"/>
      <c r="AI192" s="262">
        <f t="shared" si="12"/>
        <v>738768976.17999995</v>
      </c>
      <c r="AJ192" s="262">
        <f t="shared" si="10"/>
        <v>335155740.0928663</v>
      </c>
      <c r="AK192" s="262"/>
      <c r="AL192" s="262">
        <f>SUM(AL4:AL191)</f>
        <v>152950703.87</v>
      </c>
      <c r="AM192" s="262">
        <f>SUM(AM4:AM191)</f>
        <v>426220550.08879077</v>
      </c>
      <c r="AN192" s="262">
        <f>SUM(AN4:AN191)</f>
        <v>579171253.95879066</v>
      </c>
      <c r="AO192" s="262"/>
    </row>
    <row r="193" spans="5:40">
      <c r="W193" s="264">
        <v>0</v>
      </c>
      <c r="X193" s="264">
        <v>0</v>
      </c>
      <c r="Y193" s="264">
        <v>0</v>
      </c>
      <c r="Z193" s="264">
        <v>-0.57999998331069946</v>
      </c>
      <c r="AA193" s="264">
        <v>0</v>
      </c>
      <c r="AB193" s="264"/>
      <c r="AC193" s="264"/>
      <c r="AD193" s="264"/>
      <c r="AE193" s="264"/>
      <c r="AF193" s="264"/>
      <c r="AG193" s="264"/>
      <c r="AH193" s="264"/>
      <c r="AI193" s="264"/>
      <c r="AL193" s="237">
        <v>0</v>
      </c>
      <c r="AM193" s="237">
        <v>-420009699.3787908</v>
      </c>
    </row>
    <row r="194" spans="5:40">
      <c r="F194" s="254"/>
      <c r="J194" s="236"/>
      <c r="Q194" s="236"/>
      <c r="X194" s="237"/>
      <c r="Z194" s="237"/>
      <c r="AA194" s="237"/>
      <c r="AB194" s="237"/>
      <c r="AC194" s="237"/>
      <c r="AD194" s="237"/>
      <c r="AE194" s="237"/>
      <c r="AF194" s="237"/>
      <c r="AG194" s="237"/>
      <c r="AH194" s="237"/>
      <c r="AI194" s="237"/>
    </row>
    <row r="195" spans="5:40">
      <c r="E195" s="265"/>
      <c r="Q195" s="236"/>
      <c r="U195" s="239"/>
      <c r="V195" s="239"/>
      <c r="W195" s="266">
        <v>134947072.38</v>
      </c>
      <c r="X195" s="266">
        <v>140754770.65000001</v>
      </c>
      <c r="Y195" s="266">
        <v>140647873.16</v>
      </c>
      <c r="Z195" s="266">
        <v>168948556.12</v>
      </c>
      <c r="AA195" s="266">
        <v>152950703.87</v>
      </c>
      <c r="AB195" s="266">
        <v>140695365.65000001</v>
      </c>
      <c r="AC195" s="266">
        <v>140695365.65000001</v>
      </c>
      <c r="AD195" s="266">
        <v>140695365.65000001</v>
      </c>
      <c r="AE195" s="266">
        <v>140695365.65000001</v>
      </c>
      <c r="AF195" s="266">
        <v>140695365.65000001</v>
      </c>
      <c r="AG195" s="266">
        <v>140695365.65000001</v>
      </c>
      <c r="AH195" s="266">
        <v>140695365.65000001</v>
      </c>
      <c r="AI195" s="266"/>
      <c r="AL195" s="266">
        <v>152950703.87</v>
      </c>
      <c r="AM195" s="266">
        <v>426220549.92212409</v>
      </c>
      <c r="AN195" s="266">
        <v>579171253.79212403</v>
      </c>
    </row>
    <row r="196" spans="5:40">
      <c r="E196" s="265"/>
      <c r="I196" s="239"/>
      <c r="R196" s="34"/>
      <c r="U196" s="236"/>
      <c r="V196" s="236"/>
      <c r="W196" s="266">
        <f>W192-W195</f>
        <v>520000</v>
      </c>
      <c r="X196" s="266">
        <f>X192-X195</f>
        <v>0</v>
      </c>
      <c r="Y196" s="266">
        <f>Y192-Y195</f>
        <v>0</v>
      </c>
      <c r="Z196" s="266">
        <f t="shared" ref="Z196:AH196" si="14">Z192-Z195</f>
        <v>0</v>
      </c>
      <c r="AA196" s="266">
        <f t="shared" si="14"/>
        <v>0</v>
      </c>
      <c r="AB196" s="266">
        <f t="shared" si="14"/>
        <v>-140695365.65000001</v>
      </c>
      <c r="AC196" s="266">
        <f t="shared" si="14"/>
        <v>-140695365.65000001</v>
      </c>
      <c r="AD196" s="266">
        <f t="shared" si="14"/>
        <v>-140695365.65000001</v>
      </c>
      <c r="AE196" s="266">
        <f t="shared" si="14"/>
        <v>-140695365.65000001</v>
      </c>
      <c r="AF196" s="266">
        <f t="shared" si="14"/>
        <v>-140695365.65000001</v>
      </c>
      <c r="AG196" s="266">
        <f t="shared" si="14"/>
        <v>-140695365.65000001</v>
      </c>
      <c r="AH196" s="266">
        <f t="shared" si="14"/>
        <v>-140695365.65000001</v>
      </c>
      <c r="AI196" s="266"/>
      <c r="AL196" s="266">
        <f>AL192-AL195</f>
        <v>0</v>
      </c>
      <c r="AM196" s="266">
        <f>AM192-AM195</f>
        <v>0.16666668653488159</v>
      </c>
      <c r="AN196" s="266">
        <f>AN192-AN195</f>
        <v>0.16666662693023682</v>
      </c>
    </row>
    <row r="197" spans="5:40">
      <c r="E197" s="265"/>
      <c r="Q197" s="236"/>
      <c r="U197" s="239"/>
      <c r="V197" s="239"/>
      <c r="Y197" s="255"/>
    </row>
    <row r="198" spans="5:40">
      <c r="Q198" s="239"/>
      <c r="U198" s="239"/>
      <c r="V198" s="239"/>
    </row>
    <row r="199" spans="5:40">
      <c r="U199" s="236"/>
      <c r="V199" s="239"/>
      <c r="Y199" s="255"/>
    </row>
    <row r="200" spans="5:40">
      <c r="U200" s="239"/>
      <c r="V200" s="239"/>
      <c r="X200" s="237"/>
      <c r="Y200" s="255"/>
    </row>
    <row r="201" spans="5:40" ht="14">
      <c r="T201" s="267"/>
      <c r="U201" s="255"/>
      <c r="V201" s="255"/>
      <c r="X201" s="237"/>
      <c r="Y201" s="255"/>
    </row>
  </sheetData>
  <autoFilter ref="A3:AP193" xr:uid="{9BEAA951-56DB-4891-8357-750528F7B571}"/>
  <conditionalFormatting sqref="B118">
    <cfRule type="duplicateValues" dxfId="29" priority="1"/>
  </conditionalFormatting>
  <pageMargins left="0.7" right="0.7" top="0.75" bottom="0.75" header="0.3" footer="0.3"/>
  <pageSetup orientation="portrait" r:id="rId1"/>
  <headerFooter>
    <oddFooter>&amp;R_x000D_&amp;1#&amp;"Arial"&amp;10&amp;K000000 Internal I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7A14-392E-49FA-B6D3-4DC4F29A4A58}">
  <sheetPr>
    <tabColor rgb="FFFFC000"/>
  </sheetPr>
  <dimension ref="A2:N13"/>
  <sheetViews>
    <sheetView workbookViewId="0">
      <selection activeCell="C18" sqref="C18"/>
    </sheetView>
  </sheetViews>
  <sheetFormatPr defaultRowHeight="14.5"/>
  <cols>
    <col min="1" max="1" width="12.26953125" customWidth="1"/>
    <col min="2" max="2" width="12.7265625" bestFit="1" customWidth="1"/>
    <col min="3" max="3" width="13.453125" bestFit="1" customWidth="1"/>
    <col min="4" max="4" width="12.54296875" bestFit="1" customWidth="1"/>
    <col min="5" max="5" width="11.90625" bestFit="1" customWidth="1"/>
    <col min="6" max="6" width="13" bestFit="1" customWidth="1"/>
    <col min="7" max="7" width="12.7265625" bestFit="1" customWidth="1"/>
    <col min="8" max="8" width="12.6328125" bestFit="1" customWidth="1"/>
    <col min="9" max="9" width="13.08984375" bestFit="1" customWidth="1"/>
    <col min="10" max="10" width="12.90625" bestFit="1" customWidth="1"/>
    <col min="11" max="11" width="12.453125" bestFit="1" customWidth="1"/>
    <col min="12" max="12" width="12.7265625" bestFit="1" customWidth="1"/>
    <col min="13" max="13" width="13.26953125" bestFit="1" customWidth="1"/>
    <col min="14" max="16" width="11.36328125" bestFit="1" customWidth="1"/>
  </cols>
  <sheetData>
    <row r="2" spans="1:14">
      <c r="A2" s="232" t="s">
        <v>9</v>
      </c>
      <c r="B2" t="s">
        <v>500</v>
      </c>
    </row>
    <row r="3" spans="1:14">
      <c r="A3" s="232" t="s">
        <v>474</v>
      </c>
      <c r="B3" t="s">
        <v>501</v>
      </c>
    </row>
    <row r="4" spans="1:14">
      <c r="A4" s="232" t="s">
        <v>472</v>
      </c>
      <c r="B4" t="s">
        <v>501</v>
      </c>
    </row>
    <row r="5" spans="1:14">
      <c r="A5" s="232" t="s">
        <v>10</v>
      </c>
      <c r="B5" t="s">
        <v>42</v>
      </c>
    </row>
    <row r="7" spans="1:14">
      <c r="B7" s="232" t="s">
        <v>516</v>
      </c>
    </row>
    <row r="8" spans="1:14">
      <c r="A8" s="232" t="s">
        <v>471</v>
      </c>
      <c r="B8" t="s">
        <v>503</v>
      </c>
      <c r="C8" t="s">
        <v>504</v>
      </c>
      <c r="D8" t="s">
        <v>505</v>
      </c>
      <c r="E8" t="s">
        <v>506</v>
      </c>
      <c r="F8" t="s">
        <v>507</v>
      </c>
      <c r="G8" t="s">
        <v>508</v>
      </c>
      <c r="H8" t="s">
        <v>509</v>
      </c>
      <c r="I8" t="s">
        <v>510</v>
      </c>
      <c r="J8" t="s">
        <v>511</v>
      </c>
      <c r="K8" t="s">
        <v>512</v>
      </c>
      <c r="L8" t="s">
        <v>513</v>
      </c>
      <c r="M8" t="s">
        <v>514</v>
      </c>
      <c r="N8" t="s">
        <v>515</v>
      </c>
    </row>
    <row r="9" spans="1:14">
      <c r="A9" t="s">
        <v>62</v>
      </c>
      <c r="B9" s="233">
        <v>1850</v>
      </c>
      <c r="C9" s="233">
        <v>700</v>
      </c>
      <c r="D9" s="233">
        <v>1850</v>
      </c>
      <c r="E9" s="233">
        <v>1850</v>
      </c>
      <c r="F9" s="233">
        <v>1850</v>
      </c>
      <c r="G9" s="233">
        <v>1850</v>
      </c>
      <c r="H9" s="233">
        <v>1850</v>
      </c>
      <c r="I9" s="233">
        <v>700</v>
      </c>
      <c r="J9" s="233">
        <v>1850</v>
      </c>
      <c r="K9" s="233">
        <v>700</v>
      </c>
      <c r="L9" s="233">
        <v>1850</v>
      </c>
      <c r="M9" s="233">
        <v>1850</v>
      </c>
      <c r="N9" s="233">
        <v>18750</v>
      </c>
    </row>
    <row r="10" spans="1:14">
      <c r="A10" t="s">
        <v>80</v>
      </c>
      <c r="B10" s="233">
        <v>800</v>
      </c>
      <c r="C10" s="233">
        <v>400</v>
      </c>
      <c r="D10" s="233">
        <v>800</v>
      </c>
      <c r="E10" s="233">
        <v>800</v>
      </c>
      <c r="F10" s="233">
        <v>800</v>
      </c>
      <c r="G10" s="233">
        <v>800</v>
      </c>
      <c r="H10" s="233">
        <v>800</v>
      </c>
      <c r="I10" s="233">
        <v>400</v>
      </c>
      <c r="J10" s="233">
        <v>800</v>
      </c>
      <c r="K10" s="233">
        <v>400</v>
      </c>
      <c r="L10" s="233">
        <v>800</v>
      </c>
      <c r="M10" s="233">
        <v>800</v>
      </c>
      <c r="N10" s="233">
        <v>8400</v>
      </c>
    </row>
    <row r="11" spans="1:14">
      <c r="A11" t="s">
        <v>115</v>
      </c>
      <c r="B11" s="233">
        <v>1550</v>
      </c>
      <c r="C11" s="233">
        <v>2200</v>
      </c>
      <c r="D11" s="233">
        <v>2500</v>
      </c>
      <c r="E11" s="233">
        <v>1100</v>
      </c>
      <c r="F11" s="233">
        <v>2500</v>
      </c>
      <c r="G11" s="233">
        <v>1600</v>
      </c>
      <c r="H11" s="233">
        <v>2500</v>
      </c>
      <c r="I11" s="233">
        <v>2200</v>
      </c>
      <c r="J11" s="233">
        <v>1600</v>
      </c>
      <c r="K11" s="233">
        <v>2750</v>
      </c>
      <c r="L11" s="233">
        <v>900</v>
      </c>
      <c r="M11" s="233">
        <v>2250</v>
      </c>
      <c r="N11" s="233">
        <v>23650</v>
      </c>
    </row>
    <row r="12" spans="1:14">
      <c r="A12" t="s">
        <v>194</v>
      </c>
      <c r="B12" s="233">
        <v>1500</v>
      </c>
      <c r="C12" s="233">
        <v>700</v>
      </c>
      <c r="D12" s="233">
        <v>1000</v>
      </c>
      <c r="E12" s="233">
        <v>1650</v>
      </c>
      <c r="F12" s="233">
        <v>1000</v>
      </c>
      <c r="G12" s="233">
        <v>300</v>
      </c>
      <c r="H12" s="233">
        <v>1000</v>
      </c>
      <c r="I12" s="233">
        <v>700</v>
      </c>
      <c r="J12" s="233">
        <v>300</v>
      </c>
      <c r="K12" s="233">
        <v>700</v>
      </c>
      <c r="L12" s="233">
        <v>1250</v>
      </c>
      <c r="M12" s="233">
        <v>1200</v>
      </c>
      <c r="N12" s="233">
        <v>11300</v>
      </c>
    </row>
    <row r="13" spans="1:14">
      <c r="A13" t="s">
        <v>502</v>
      </c>
      <c r="B13" s="233">
        <v>5700</v>
      </c>
      <c r="C13" s="233">
        <v>4000</v>
      </c>
      <c r="D13" s="233">
        <v>6150</v>
      </c>
      <c r="E13" s="233">
        <v>5400</v>
      </c>
      <c r="F13" s="233">
        <v>6150</v>
      </c>
      <c r="G13" s="233">
        <v>4550</v>
      </c>
      <c r="H13" s="233">
        <v>6150</v>
      </c>
      <c r="I13" s="233">
        <v>4000</v>
      </c>
      <c r="J13" s="233">
        <v>4550</v>
      </c>
      <c r="K13" s="233">
        <v>4550</v>
      </c>
      <c r="L13" s="233">
        <v>4800</v>
      </c>
      <c r="M13" s="233">
        <v>6100</v>
      </c>
      <c r="N13" s="233">
        <v>62100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89C0-0A23-4A5B-A737-E3EA78FE01C1}">
  <sheetPr>
    <tabColor rgb="FFFFC000"/>
  </sheetPr>
  <dimension ref="A1:AP201"/>
  <sheetViews>
    <sheetView zoomScale="80" zoomScaleNormal="80" workbookViewId="0">
      <pane xSplit="4" ySplit="3" topLeftCell="R4" activePane="bottomRight" state="frozen"/>
      <selection pane="topRight" activeCell="E1" sqref="E1"/>
      <selection pane="bottomLeft" activeCell="A4" sqref="A4"/>
      <selection pane="bottomRight" activeCell="D3" sqref="D3"/>
    </sheetView>
  </sheetViews>
  <sheetFormatPr defaultColWidth="9.1796875" defaultRowHeight="11.5" outlineLevelCol="1"/>
  <cols>
    <col min="1" max="1" width="5.6328125" style="53" customWidth="1"/>
    <col min="2" max="2" width="14.6328125" style="52" customWidth="1"/>
    <col min="3" max="3" width="14.54296875" style="52" bestFit="1" customWidth="1"/>
    <col min="4" max="4" width="40.36328125" style="52" customWidth="1"/>
    <col min="5" max="5" width="12.26953125" style="52" bestFit="1" customWidth="1"/>
    <col min="6" max="6" width="11.08984375" style="235" customWidth="1"/>
    <col min="7" max="7" width="14.36328125" style="235" customWidth="1"/>
    <col min="8" max="8" width="16.1796875" style="52" customWidth="1"/>
    <col min="9" max="9" width="42.453125" style="52" customWidth="1"/>
    <col min="10" max="10" width="14.36328125" style="52" bestFit="1" customWidth="1"/>
    <col min="11" max="11" width="16.1796875" style="52" bestFit="1" customWidth="1"/>
    <col min="12" max="12" width="9.08984375" style="52" bestFit="1" customWidth="1"/>
    <col min="13" max="13" width="27.1796875" style="52" bestFit="1" customWidth="1"/>
    <col min="14" max="14" width="13.54296875" style="52" bestFit="1" customWidth="1"/>
    <col min="15" max="15" width="41.08984375" style="52" bestFit="1" customWidth="1"/>
    <col min="16" max="16" width="11.7265625" style="52" bestFit="1" customWidth="1"/>
    <col min="17" max="17" width="8.36328125" style="52" customWidth="1"/>
    <col min="18" max="18" width="14.36328125" style="237" bestFit="1" customWidth="1"/>
    <col min="19" max="19" width="12.08984375" style="238" bestFit="1" customWidth="1"/>
    <col min="20" max="20" width="12" style="255" customWidth="1"/>
    <col min="21" max="21" width="10.6328125" style="52" customWidth="1"/>
    <col min="22" max="22" width="14.7265625" style="52" bestFit="1" customWidth="1"/>
    <col min="23" max="23" width="11.6328125" style="237" bestFit="1" customWidth="1"/>
    <col min="24" max="24" width="11.81640625" style="255" bestFit="1" customWidth="1"/>
    <col min="25" max="25" width="11.6328125" style="237" bestFit="1" customWidth="1"/>
    <col min="26" max="26" width="11.6328125" style="255" bestFit="1" customWidth="1"/>
    <col min="27" max="27" width="13.6328125" style="255" bestFit="1" customWidth="1"/>
    <col min="28" max="28" width="12.26953125" style="255" customWidth="1"/>
    <col min="29" max="29" width="12" style="255" customWidth="1"/>
    <col min="30" max="30" width="12.453125" style="255" customWidth="1"/>
    <col min="31" max="31" width="12.26953125" style="255" customWidth="1"/>
    <col min="32" max="32" width="12.08984375" style="255" customWidth="1"/>
    <col min="33" max="33" width="12.1796875" style="255" customWidth="1"/>
    <col min="34" max="34" width="12.453125" style="255" customWidth="1"/>
    <col min="35" max="35" width="14.08984375" style="241" bestFit="1" customWidth="1"/>
    <col min="36" max="36" width="12" style="237" customWidth="1"/>
    <col min="37" max="37" width="0.453125" style="237" hidden="1" customWidth="1"/>
    <col min="38" max="38" width="16.26953125" style="237" hidden="1" customWidth="1" outlineLevel="1"/>
    <col min="39" max="40" width="14.08984375" style="237" hidden="1" customWidth="1" outlineLevel="1"/>
    <col min="41" max="41" width="0.453125" style="237" customWidth="1" collapsed="1"/>
    <col min="42" max="42" width="49.26953125" style="52" bestFit="1" customWidth="1"/>
    <col min="43" max="16384" width="9.1796875" style="52"/>
  </cols>
  <sheetData>
    <row r="1" spans="1:42">
      <c r="A1" s="52" t="s">
        <v>518</v>
      </c>
      <c r="C1" s="234">
        <v>45169</v>
      </c>
      <c r="F1" s="52"/>
      <c r="Q1" s="236"/>
      <c r="T1" s="237"/>
      <c r="U1" s="239"/>
      <c r="V1" s="239"/>
      <c r="W1" s="240">
        <v>1</v>
      </c>
      <c r="X1" s="240">
        <f>W1+1</f>
        <v>2</v>
      </c>
      <c r="Y1" s="240">
        <f t="shared" ref="Y1:AH1" si="0">X1+1</f>
        <v>3</v>
      </c>
      <c r="Z1" s="240">
        <f t="shared" si="0"/>
        <v>4</v>
      </c>
      <c r="AA1" s="240">
        <f t="shared" si="0"/>
        <v>5</v>
      </c>
      <c r="AB1" s="240">
        <f t="shared" si="0"/>
        <v>6</v>
      </c>
      <c r="AC1" s="240">
        <f t="shared" si="0"/>
        <v>7</v>
      </c>
      <c r="AD1" s="240">
        <f t="shared" si="0"/>
        <v>8</v>
      </c>
      <c r="AE1" s="240">
        <f t="shared" si="0"/>
        <v>9</v>
      </c>
      <c r="AF1" s="240">
        <f t="shared" si="0"/>
        <v>10</v>
      </c>
      <c r="AG1" s="240">
        <f t="shared" si="0"/>
        <v>11</v>
      </c>
      <c r="AH1" s="240">
        <f t="shared" si="0"/>
        <v>12</v>
      </c>
      <c r="AL1" s="240">
        <f>MATCH(C1,W3:AH3,0)</f>
        <v>5</v>
      </c>
    </row>
    <row r="2" spans="1:42">
      <c r="F2" s="52"/>
      <c r="I2" s="236"/>
      <c r="J2" s="236"/>
      <c r="Q2" s="239"/>
      <c r="R2" s="34">
        <f>SUBTOTAL(9,R4:R1048576)</f>
        <v>2147849432.5457325</v>
      </c>
      <c r="S2" s="242">
        <f>SUBTOTAL(9,S4:S4)</f>
        <v>0</v>
      </c>
      <c r="T2" s="34"/>
      <c r="W2" s="34">
        <f t="shared" ref="W2:AI2" si="1">SUBTOTAL(9,W4:W191)</f>
        <v>135467072.38</v>
      </c>
      <c r="X2" s="34">
        <f t="shared" si="1"/>
        <v>140754770.65000001</v>
      </c>
      <c r="Y2" s="34">
        <f t="shared" si="1"/>
        <v>140647873.16</v>
      </c>
      <c r="Z2" s="34">
        <f t="shared" si="1"/>
        <v>168948556.12</v>
      </c>
      <c r="AA2" s="34">
        <f t="shared" si="1"/>
        <v>152950703.87</v>
      </c>
      <c r="AB2" s="243">
        <f t="shared" si="1"/>
        <v>0</v>
      </c>
      <c r="AC2" s="243">
        <f t="shared" si="1"/>
        <v>0</v>
      </c>
      <c r="AD2" s="243">
        <f t="shared" si="1"/>
        <v>0</v>
      </c>
      <c r="AE2" s="243">
        <f t="shared" si="1"/>
        <v>0</v>
      </c>
      <c r="AF2" s="243">
        <f t="shared" si="1"/>
        <v>0</v>
      </c>
      <c r="AG2" s="243">
        <f t="shared" si="1"/>
        <v>0</v>
      </c>
      <c r="AH2" s="243">
        <f t="shared" si="1"/>
        <v>0</v>
      </c>
      <c r="AI2" s="244">
        <f t="shared" si="1"/>
        <v>738768976.17999995</v>
      </c>
      <c r="AJ2" s="34">
        <f>SUBTOTAL(9,AJ4:AJ1048576)</f>
        <v>670311480.1857326</v>
      </c>
      <c r="AK2" s="34"/>
      <c r="AL2" s="34">
        <f>SUBTOTAL(9,AL4:AL191)</f>
        <v>152950703.87</v>
      </c>
      <c r="AM2" s="34">
        <f>SUBTOTAL(9,AM4:AM191)</f>
        <v>426220550.08879077</v>
      </c>
      <c r="AN2" s="34">
        <f>SUBTOTAL(9,AN4:AN191)</f>
        <v>579171253.95879066</v>
      </c>
      <c r="AO2" s="34"/>
    </row>
    <row r="3" spans="1:42" s="250" customFormat="1">
      <c r="A3" s="245" t="s">
        <v>519</v>
      </c>
      <c r="B3" s="245" t="s">
        <v>524</v>
      </c>
      <c r="C3" s="245" t="s">
        <v>520</v>
      </c>
      <c r="D3" s="245" t="s">
        <v>521</v>
      </c>
      <c r="E3" s="245" t="s">
        <v>522</v>
      </c>
      <c r="F3" s="245" t="s">
        <v>525</v>
      </c>
      <c r="G3" s="245" t="s">
        <v>526</v>
      </c>
      <c r="H3" s="245" t="s">
        <v>527</v>
      </c>
      <c r="I3" s="245" t="s">
        <v>528</v>
      </c>
      <c r="J3" s="245" t="s">
        <v>23</v>
      </c>
      <c r="K3" s="245" t="s">
        <v>24</v>
      </c>
      <c r="L3" s="245" t="s">
        <v>25</v>
      </c>
      <c r="M3" s="245" t="s">
        <v>26</v>
      </c>
      <c r="N3" s="245" t="s">
        <v>538</v>
      </c>
      <c r="O3" s="245" t="s">
        <v>539</v>
      </c>
      <c r="P3" s="245" t="s">
        <v>540</v>
      </c>
      <c r="Q3" s="245" t="s">
        <v>529</v>
      </c>
      <c r="R3" s="246" t="s">
        <v>530</v>
      </c>
      <c r="S3" s="247" t="s">
        <v>531</v>
      </c>
      <c r="T3" s="245" t="s">
        <v>32</v>
      </c>
      <c r="U3" s="245" t="s">
        <v>532</v>
      </c>
      <c r="V3" s="245" t="s">
        <v>533</v>
      </c>
      <c r="W3" s="248">
        <v>45046</v>
      </c>
      <c r="X3" s="248">
        <v>45077</v>
      </c>
      <c r="Y3" s="248">
        <v>45107</v>
      </c>
      <c r="Z3" s="248">
        <v>45138</v>
      </c>
      <c r="AA3" s="268">
        <v>45169</v>
      </c>
      <c r="AB3" s="248">
        <v>45199</v>
      </c>
      <c r="AC3" s="248">
        <v>45230</v>
      </c>
      <c r="AD3" s="248">
        <v>45260</v>
      </c>
      <c r="AE3" s="248">
        <v>45291</v>
      </c>
      <c r="AF3" s="248">
        <v>45322</v>
      </c>
      <c r="AG3" s="248">
        <v>45351</v>
      </c>
      <c r="AH3" s="248">
        <v>45382</v>
      </c>
      <c r="AI3" s="249" t="s">
        <v>534</v>
      </c>
      <c r="AJ3" s="246" t="s">
        <v>535</v>
      </c>
      <c r="AK3" s="246"/>
      <c r="AL3" s="246" t="s">
        <v>536</v>
      </c>
      <c r="AM3" s="246" t="s">
        <v>537</v>
      </c>
      <c r="AN3" s="246" t="s">
        <v>15</v>
      </c>
      <c r="AO3" s="246"/>
      <c r="AP3" s="245" t="s">
        <v>0</v>
      </c>
    </row>
    <row r="4" spans="1:42">
      <c r="A4" s="251">
        <v>1</v>
      </c>
      <c r="B4" s="252" t="s">
        <v>542</v>
      </c>
      <c r="C4" s="52" t="s">
        <v>229</v>
      </c>
      <c r="D4" s="52" t="s">
        <v>230</v>
      </c>
      <c r="E4" s="52" t="s">
        <v>115</v>
      </c>
      <c r="F4" s="52" t="s">
        <v>543</v>
      </c>
      <c r="G4" s="52" t="s">
        <v>544</v>
      </c>
      <c r="H4" s="52" t="s">
        <v>545</v>
      </c>
      <c r="I4" s="52" t="s">
        <v>546</v>
      </c>
      <c r="J4" s="52">
        <v>3801607000</v>
      </c>
      <c r="K4" s="52" t="s">
        <v>117</v>
      </c>
      <c r="L4" s="52">
        <v>621900000</v>
      </c>
      <c r="M4" s="52" t="s">
        <v>231</v>
      </c>
      <c r="N4" s="52">
        <v>601050</v>
      </c>
      <c r="O4" s="52" t="s">
        <v>232</v>
      </c>
      <c r="P4" s="52" t="s">
        <v>67</v>
      </c>
      <c r="Q4" s="52" t="s">
        <v>547</v>
      </c>
      <c r="R4" s="34">
        <v>2800000</v>
      </c>
      <c r="S4" s="52"/>
      <c r="T4" s="52" t="s">
        <v>50</v>
      </c>
      <c r="U4" s="52" t="s">
        <v>548</v>
      </c>
      <c r="V4" s="52" t="s">
        <v>549</v>
      </c>
      <c r="W4" s="34">
        <v>0</v>
      </c>
      <c r="X4" s="34">
        <v>0</v>
      </c>
      <c r="Y4" s="34">
        <v>300000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f>SUM(W4:AH4)</f>
        <v>300000</v>
      </c>
      <c r="AJ4" s="34">
        <f t="shared" ref="AJ4:AJ67" si="2">R4-AI4</f>
        <v>2500000</v>
      </c>
      <c r="AK4" s="34"/>
      <c r="AL4" s="34">
        <v>0</v>
      </c>
      <c r="AM4" s="34">
        <v>300000</v>
      </c>
      <c r="AN4" s="34">
        <f t="shared" ref="AN4:AN67" si="3">SUM(AL4:AM4)</f>
        <v>300000</v>
      </c>
      <c r="AO4" s="34"/>
      <c r="AP4" s="52" t="s">
        <v>550</v>
      </c>
    </row>
    <row r="5" spans="1:42">
      <c r="A5" s="251">
        <f>A4+1</f>
        <v>2</v>
      </c>
      <c r="B5" s="52" t="s">
        <v>551</v>
      </c>
      <c r="C5" s="52" t="s">
        <v>229</v>
      </c>
      <c r="D5" s="52" t="s">
        <v>230</v>
      </c>
      <c r="E5" s="52" t="s">
        <v>115</v>
      </c>
      <c r="F5" s="52" t="s">
        <v>552</v>
      </c>
      <c r="G5" s="52" t="s">
        <v>544</v>
      </c>
      <c r="H5" s="52" t="s">
        <v>553</v>
      </c>
      <c r="I5" s="52" t="s">
        <v>554</v>
      </c>
      <c r="J5" s="52">
        <v>3801607000</v>
      </c>
      <c r="K5" s="52" t="s">
        <v>117</v>
      </c>
      <c r="L5" s="52">
        <v>621900000</v>
      </c>
      <c r="M5" s="52" t="s">
        <v>231</v>
      </c>
      <c r="N5" s="52">
        <v>601050</v>
      </c>
      <c r="O5" s="52" t="s">
        <v>232</v>
      </c>
      <c r="P5" s="52" t="s">
        <v>67</v>
      </c>
      <c r="Q5" s="52" t="s">
        <v>547</v>
      </c>
      <c r="R5" s="34">
        <v>3000000</v>
      </c>
      <c r="S5" s="52"/>
      <c r="T5" s="52" t="s">
        <v>50</v>
      </c>
      <c r="U5" s="52" t="s">
        <v>548</v>
      </c>
      <c r="V5" s="52" t="s">
        <v>549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f t="shared" ref="AI5:AI68" si="4">SUM(W5:AH5)</f>
        <v>0</v>
      </c>
      <c r="AJ5" s="34">
        <f t="shared" si="2"/>
        <v>3000000</v>
      </c>
      <c r="AK5" s="34"/>
      <c r="AL5" s="34">
        <v>0</v>
      </c>
      <c r="AM5" s="34">
        <v>0</v>
      </c>
      <c r="AN5" s="34">
        <f t="shared" si="3"/>
        <v>0</v>
      </c>
      <c r="AO5" s="34"/>
      <c r="AP5" s="52" t="s">
        <v>550</v>
      </c>
    </row>
    <row r="6" spans="1:42">
      <c r="A6" s="251">
        <f t="shared" ref="A6:A69" si="5">A5+1</f>
        <v>3</v>
      </c>
      <c r="B6" s="52" t="s">
        <v>555</v>
      </c>
      <c r="C6" s="52" t="s">
        <v>38</v>
      </c>
      <c r="D6" s="52" t="s">
        <v>39</v>
      </c>
      <c r="E6" s="52" t="s">
        <v>40</v>
      </c>
      <c r="F6" s="52" t="s">
        <v>552</v>
      </c>
      <c r="G6" s="52" t="s">
        <v>556</v>
      </c>
      <c r="H6" s="52" t="s">
        <v>557</v>
      </c>
      <c r="I6" s="52" t="s">
        <v>558</v>
      </c>
      <c r="J6" s="52">
        <v>3801100600</v>
      </c>
      <c r="K6" s="52" t="s">
        <v>46</v>
      </c>
      <c r="L6" s="52">
        <v>621300000</v>
      </c>
      <c r="M6" s="52" t="s">
        <v>47</v>
      </c>
      <c r="N6" s="52">
        <v>601020</v>
      </c>
      <c r="O6" s="52" t="s">
        <v>48</v>
      </c>
      <c r="P6" s="52" t="s">
        <v>49</v>
      </c>
      <c r="Q6" s="52" t="s">
        <v>547</v>
      </c>
      <c r="R6" s="34">
        <v>2000000</v>
      </c>
      <c r="S6" s="34">
        <v>2000000</v>
      </c>
      <c r="T6" s="52" t="s">
        <v>50</v>
      </c>
      <c r="U6" s="52" t="s">
        <v>548</v>
      </c>
      <c r="V6" s="52" t="s">
        <v>559</v>
      </c>
      <c r="W6" s="34">
        <v>485035</v>
      </c>
      <c r="X6" s="34">
        <v>1514965</v>
      </c>
      <c r="Y6" s="34">
        <v>0</v>
      </c>
      <c r="Z6" s="34">
        <v>0</v>
      </c>
      <c r="AA6" s="269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f t="shared" si="4"/>
        <v>2000000</v>
      </c>
      <c r="AJ6" s="34">
        <f t="shared" si="2"/>
        <v>0</v>
      </c>
      <c r="AK6" s="34"/>
      <c r="AL6" s="34">
        <v>0</v>
      </c>
      <c r="AM6" s="34">
        <v>239057.63</v>
      </c>
      <c r="AN6" s="34">
        <f t="shared" si="3"/>
        <v>239057.63</v>
      </c>
      <c r="AO6" s="34"/>
    </row>
    <row r="7" spans="1:42">
      <c r="A7" s="251">
        <f t="shared" si="5"/>
        <v>4</v>
      </c>
      <c r="B7" s="52" t="s">
        <v>560</v>
      </c>
      <c r="C7" s="52" t="s">
        <v>71</v>
      </c>
      <c r="D7" s="52" t="s">
        <v>72</v>
      </c>
      <c r="E7" s="52" t="s">
        <v>40</v>
      </c>
      <c r="F7" s="52" t="s">
        <v>552</v>
      </c>
      <c r="G7" s="52" t="s">
        <v>561</v>
      </c>
      <c r="H7" s="52" t="s">
        <v>562</v>
      </c>
      <c r="I7" s="52" t="s">
        <v>563</v>
      </c>
      <c r="J7" s="52">
        <v>3801100600</v>
      </c>
      <c r="K7" s="52" t="s">
        <v>46</v>
      </c>
      <c r="L7" s="52">
        <v>625900000</v>
      </c>
      <c r="M7" s="52" t="s">
        <v>74</v>
      </c>
      <c r="N7" s="52">
        <v>603040</v>
      </c>
      <c r="O7" s="52" t="s">
        <v>75</v>
      </c>
      <c r="P7" s="52" t="s">
        <v>67</v>
      </c>
      <c r="Q7" s="52" t="s">
        <v>547</v>
      </c>
      <c r="R7" s="34">
        <f>15000000*0</f>
        <v>0</v>
      </c>
      <c r="S7" s="34"/>
      <c r="T7" s="52" t="s">
        <v>561</v>
      </c>
      <c r="U7" s="52" t="s">
        <v>561</v>
      </c>
      <c r="V7" s="52" t="s">
        <v>559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f t="shared" si="4"/>
        <v>0</v>
      </c>
      <c r="AJ7" s="34">
        <f t="shared" si="2"/>
        <v>0</v>
      </c>
      <c r="AK7" s="34"/>
      <c r="AL7" s="34">
        <v>0</v>
      </c>
      <c r="AM7" s="34">
        <v>0</v>
      </c>
      <c r="AN7" s="34">
        <f t="shared" si="3"/>
        <v>0</v>
      </c>
      <c r="AO7" s="34"/>
      <c r="AP7" s="52" t="s">
        <v>564</v>
      </c>
    </row>
    <row r="8" spans="1:42">
      <c r="A8" s="251">
        <f t="shared" si="5"/>
        <v>5</v>
      </c>
      <c r="B8" s="52" t="s">
        <v>565</v>
      </c>
      <c r="C8" s="52" t="s">
        <v>279</v>
      </c>
      <c r="D8" s="52" t="s">
        <v>280</v>
      </c>
      <c r="E8" s="52" t="s">
        <v>40</v>
      </c>
      <c r="F8" s="52" t="s">
        <v>552</v>
      </c>
      <c r="G8" s="52" t="s">
        <v>566</v>
      </c>
      <c r="H8" s="52" t="s">
        <v>567</v>
      </c>
      <c r="I8" s="52" t="s">
        <v>568</v>
      </c>
      <c r="J8" s="52">
        <v>3801100600</v>
      </c>
      <c r="K8" s="52" t="s">
        <v>46</v>
      </c>
      <c r="L8" s="52">
        <v>621130000</v>
      </c>
      <c r="M8" s="52" t="s">
        <v>282</v>
      </c>
      <c r="N8" s="52">
        <v>601010</v>
      </c>
      <c r="O8" s="52" t="s">
        <v>59</v>
      </c>
      <c r="P8" s="52" t="s">
        <v>49</v>
      </c>
      <c r="Q8" s="52" t="s">
        <v>547</v>
      </c>
      <c r="R8" s="34">
        <v>36000000</v>
      </c>
      <c r="S8" s="34"/>
      <c r="T8" s="52" t="s">
        <v>50</v>
      </c>
      <c r="U8" s="52" t="s">
        <v>548</v>
      </c>
      <c r="V8" s="52" t="s">
        <v>559</v>
      </c>
      <c r="W8" s="34">
        <v>20000000</v>
      </c>
      <c r="X8" s="34">
        <v>16000000</v>
      </c>
      <c r="Y8" s="34">
        <v>0</v>
      </c>
      <c r="Z8" s="34">
        <v>-1.3969838619232178E-9</v>
      </c>
      <c r="AA8" s="34">
        <v>1.7462298274040222E-10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f t="shared" si="4"/>
        <v>36000000</v>
      </c>
      <c r="AJ8" s="34">
        <f t="shared" si="2"/>
        <v>0</v>
      </c>
      <c r="AK8" s="34"/>
      <c r="AL8" s="34">
        <v>1.7462298274040222E-10</v>
      </c>
      <c r="AM8" s="34">
        <v>363222.02999999939</v>
      </c>
      <c r="AN8" s="34">
        <f t="shared" si="3"/>
        <v>363222.02999999956</v>
      </c>
      <c r="AO8" s="34"/>
    </row>
    <row r="9" spans="1:42">
      <c r="A9" s="251">
        <f t="shared" si="5"/>
        <v>6</v>
      </c>
      <c r="B9" s="52" t="s">
        <v>569</v>
      </c>
      <c r="C9" s="52" t="s">
        <v>139</v>
      </c>
      <c r="D9" s="52" t="s">
        <v>140</v>
      </c>
      <c r="E9" s="52" t="s">
        <v>141</v>
      </c>
      <c r="F9" s="52" t="s">
        <v>543</v>
      </c>
      <c r="G9" s="52" t="s">
        <v>570</v>
      </c>
      <c r="H9" s="52" t="s">
        <v>571</v>
      </c>
      <c r="I9" s="52" t="s">
        <v>572</v>
      </c>
      <c r="J9" s="52">
        <v>3801609000</v>
      </c>
      <c r="K9" s="52" t="s">
        <v>84</v>
      </c>
      <c r="L9" s="52">
        <v>623900170</v>
      </c>
      <c r="M9" s="52" t="s">
        <v>92</v>
      </c>
      <c r="N9" s="52">
        <v>603050</v>
      </c>
      <c r="O9" s="52" t="s">
        <v>93</v>
      </c>
      <c r="P9" s="52" t="s">
        <v>87</v>
      </c>
      <c r="Q9" s="52" t="s">
        <v>547</v>
      </c>
      <c r="R9" s="34">
        <v>567600</v>
      </c>
      <c r="S9" s="253">
        <v>567600</v>
      </c>
      <c r="T9" s="236" t="s">
        <v>63</v>
      </c>
      <c r="U9" s="236" t="s">
        <v>451</v>
      </c>
      <c r="V9" s="52" t="s">
        <v>549</v>
      </c>
      <c r="W9" s="34">
        <v>47300</v>
      </c>
      <c r="X9" s="34">
        <v>47300</v>
      </c>
      <c r="Y9" s="34">
        <v>47300</v>
      </c>
      <c r="Z9" s="34">
        <v>47300</v>
      </c>
      <c r="AA9" s="34">
        <v>47300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f t="shared" si="4"/>
        <v>236500</v>
      </c>
      <c r="AJ9" s="34">
        <f t="shared" si="2"/>
        <v>331100</v>
      </c>
      <c r="AK9" s="34"/>
      <c r="AL9" s="34">
        <v>47300</v>
      </c>
      <c r="AM9" s="34">
        <v>141900</v>
      </c>
      <c r="AN9" s="34">
        <f t="shared" si="3"/>
        <v>189200</v>
      </c>
      <c r="AO9" s="34"/>
    </row>
    <row r="10" spans="1:42">
      <c r="A10" s="251">
        <f t="shared" si="5"/>
        <v>7</v>
      </c>
      <c r="B10" s="52" t="s">
        <v>573</v>
      </c>
      <c r="C10" s="52" t="s">
        <v>144</v>
      </c>
      <c r="D10" s="52" t="s">
        <v>145</v>
      </c>
      <c r="E10" s="52" t="s">
        <v>141</v>
      </c>
      <c r="F10" s="52" t="s">
        <v>552</v>
      </c>
      <c r="G10" s="52" t="s">
        <v>574</v>
      </c>
      <c r="H10" s="52" t="s">
        <v>575</v>
      </c>
      <c r="I10" s="52" t="s">
        <v>576</v>
      </c>
      <c r="J10" s="52">
        <v>3801609000</v>
      </c>
      <c r="K10" s="52" t="s">
        <v>84</v>
      </c>
      <c r="L10" s="52">
        <v>623900170</v>
      </c>
      <c r="M10" s="52" t="s">
        <v>92</v>
      </c>
      <c r="N10" s="52">
        <v>603050</v>
      </c>
      <c r="O10" s="52" t="s">
        <v>93</v>
      </c>
      <c r="P10" s="52" t="s">
        <v>87</v>
      </c>
      <c r="Q10" s="52" t="s">
        <v>577</v>
      </c>
      <c r="R10" s="34">
        <f>227000/1.57</f>
        <v>144585.98726114648</v>
      </c>
      <c r="S10" s="253"/>
      <c r="T10" s="236" t="s">
        <v>63</v>
      </c>
      <c r="U10" s="52" t="s">
        <v>548</v>
      </c>
      <c r="V10" s="52" t="s">
        <v>559</v>
      </c>
      <c r="W10" s="34">
        <v>0</v>
      </c>
      <c r="X10" s="34">
        <v>144585.99</v>
      </c>
      <c r="Y10" s="34">
        <v>1.2732925824820995E-11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f t="shared" si="4"/>
        <v>144585.99</v>
      </c>
      <c r="AJ10" s="34">
        <f t="shared" si="2"/>
        <v>-2.7388535090722144E-3</v>
      </c>
      <c r="AK10" s="34"/>
      <c r="AL10" s="34">
        <v>0</v>
      </c>
      <c r="AM10" s="34">
        <v>14764.687261145984</v>
      </c>
      <c r="AN10" s="34">
        <f t="shared" si="3"/>
        <v>14764.687261145984</v>
      </c>
      <c r="AO10" s="34"/>
    </row>
    <row r="11" spans="1:42">
      <c r="A11" s="251">
        <f t="shared" si="5"/>
        <v>8</v>
      </c>
      <c r="B11" s="52" t="s">
        <v>578</v>
      </c>
      <c r="C11" s="52" t="s">
        <v>139</v>
      </c>
      <c r="D11" s="52" t="s">
        <v>140</v>
      </c>
      <c r="E11" s="52" t="s">
        <v>141</v>
      </c>
      <c r="F11" s="52" t="s">
        <v>552</v>
      </c>
      <c r="G11" s="52" t="s">
        <v>570</v>
      </c>
      <c r="H11" s="52" t="s">
        <v>579</v>
      </c>
      <c r="I11" s="52" t="s">
        <v>580</v>
      </c>
      <c r="J11" s="52">
        <v>3801609000</v>
      </c>
      <c r="K11" s="52" t="s">
        <v>84</v>
      </c>
      <c r="L11" s="52">
        <v>623900170</v>
      </c>
      <c r="M11" s="52" t="s">
        <v>92</v>
      </c>
      <c r="N11" s="52">
        <v>603050</v>
      </c>
      <c r="O11" s="52" t="s">
        <v>93</v>
      </c>
      <c r="P11" s="52" t="s">
        <v>87</v>
      </c>
      <c r="Q11" s="52" t="s">
        <v>547</v>
      </c>
      <c r="R11" s="34">
        <v>72000</v>
      </c>
      <c r="S11" s="253"/>
      <c r="T11" s="236" t="s">
        <v>63</v>
      </c>
      <c r="U11" s="236" t="s">
        <v>451</v>
      </c>
      <c r="V11" s="52" t="s">
        <v>549</v>
      </c>
      <c r="W11" s="34">
        <v>2000</v>
      </c>
      <c r="X11" s="34">
        <v>5000</v>
      </c>
      <c r="Y11" s="34">
        <v>4000</v>
      </c>
      <c r="Z11" s="34">
        <v>5000</v>
      </c>
      <c r="AA11" s="34">
        <v>4000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f t="shared" si="4"/>
        <v>20000</v>
      </c>
      <c r="AJ11" s="34">
        <f t="shared" si="2"/>
        <v>52000</v>
      </c>
      <c r="AK11" s="34"/>
      <c r="AL11" s="34">
        <v>4000</v>
      </c>
      <c r="AM11" s="34">
        <v>14612.85</v>
      </c>
      <c r="AN11" s="34">
        <f t="shared" si="3"/>
        <v>18612.849999999999</v>
      </c>
      <c r="AO11" s="34"/>
    </row>
    <row r="12" spans="1:42">
      <c r="A12" s="251">
        <f t="shared" si="5"/>
        <v>9</v>
      </c>
      <c r="B12" s="52" t="s">
        <v>582</v>
      </c>
      <c r="C12" s="52" t="s">
        <v>271</v>
      </c>
      <c r="D12" s="52" t="s">
        <v>272</v>
      </c>
      <c r="E12" s="52" t="s">
        <v>141</v>
      </c>
      <c r="F12" s="52" t="s">
        <v>552</v>
      </c>
      <c r="G12" s="52" t="s">
        <v>583</v>
      </c>
      <c r="H12" s="52" t="s">
        <v>584</v>
      </c>
      <c r="I12" s="52" t="s">
        <v>272</v>
      </c>
      <c r="J12" s="52">
        <v>3801609000</v>
      </c>
      <c r="K12" s="52" t="s">
        <v>84</v>
      </c>
      <c r="L12" s="52">
        <v>623900170</v>
      </c>
      <c r="M12" s="52" t="s">
        <v>92</v>
      </c>
      <c r="N12" s="52">
        <v>603050</v>
      </c>
      <c r="O12" s="52" t="s">
        <v>93</v>
      </c>
      <c r="P12" s="52" t="s">
        <v>67</v>
      </c>
      <c r="Q12" s="52" t="s">
        <v>547</v>
      </c>
      <c r="R12" s="34">
        <v>2100000</v>
      </c>
      <c r="S12" s="253">
        <v>2100000</v>
      </c>
      <c r="T12" s="236" t="s">
        <v>63</v>
      </c>
      <c r="U12" s="52" t="s">
        <v>451</v>
      </c>
      <c r="V12" s="52" t="s">
        <v>549</v>
      </c>
      <c r="W12" s="34">
        <v>0</v>
      </c>
      <c r="X12" s="34">
        <v>0</v>
      </c>
      <c r="Y12" s="34">
        <v>128000</v>
      </c>
      <c r="Z12" s="34">
        <v>100000</v>
      </c>
      <c r="AA12" s="34">
        <v>92000.000000000029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f t="shared" si="4"/>
        <v>320000</v>
      </c>
      <c r="AJ12" s="34">
        <f t="shared" si="2"/>
        <v>1780000</v>
      </c>
      <c r="AK12" s="34"/>
      <c r="AL12" s="34">
        <v>92000.000000000029</v>
      </c>
      <c r="AM12" s="34">
        <v>319135.58999999997</v>
      </c>
      <c r="AN12" s="34">
        <f t="shared" si="3"/>
        <v>411135.58999999997</v>
      </c>
      <c r="AO12" s="34"/>
    </row>
    <row r="13" spans="1:42">
      <c r="A13" s="251">
        <f t="shared" si="5"/>
        <v>10</v>
      </c>
      <c r="B13" s="52" t="s">
        <v>585</v>
      </c>
      <c r="C13" s="52" t="s">
        <v>267</v>
      </c>
      <c r="D13" s="52" t="s">
        <v>268</v>
      </c>
      <c r="E13" s="52" t="s">
        <v>141</v>
      </c>
      <c r="F13" s="52" t="s">
        <v>552</v>
      </c>
      <c r="G13" s="52" t="s">
        <v>583</v>
      </c>
      <c r="H13" s="52" t="s">
        <v>584</v>
      </c>
      <c r="I13" s="52" t="s">
        <v>586</v>
      </c>
      <c r="J13" s="52">
        <v>3801609000</v>
      </c>
      <c r="K13" s="52" t="s">
        <v>84</v>
      </c>
      <c r="L13" s="52">
        <v>623900170</v>
      </c>
      <c r="M13" s="52" t="s">
        <v>92</v>
      </c>
      <c r="N13" s="52">
        <v>603050</v>
      </c>
      <c r="O13" s="52" t="s">
        <v>93</v>
      </c>
      <c r="P13" s="52" t="s">
        <v>67</v>
      </c>
      <c r="Q13" s="52" t="s">
        <v>547</v>
      </c>
      <c r="R13" s="34">
        <f>11150000-2100000</f>
        <v>9050000</v>
      </c>
      <c r="S13" s="253">
        <f>8046500-S12</f>
        <v>5946500</v>
      </c>
      <c r="T13" s="236" t="s">
        <v>63</v>
      </c>
      <c r="U13" s="236" t="s">
        <v>451</v>
      </c>
      <c r="V13" s="52" t="s">
        <v>549</v>
      </c>
      <c r="W13" s="34">
        <v>0</v>
      </c>
      <c r="X13" s="34">
        <v>263000</v>
      </c>
      <c r="Y13" s="34">
        <v>299999.5</v>
      </c>
      <c r="Z13" s="34">
        <v>326000</v>
      </c>
      <c r="AA13" s="34">
        <v>420000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f t="shared" si="4"/>
        <v>1308999.5</v>
      </c>
      <c r="AJ13" s="34">
        <f t="shared" si="2"/>
        <v>7741000.5</v>
      </c>
      <c r="AK13" s="34"/>
      <c r="AL13" s="34">
        <v>420000</v>
      </c>
      <c r="AM13" s="34">
        <v>1104807</v>
      </c>
      <c r="AN13" s="34">
        <f t="shared" si="3"/>
        <v>1524807</v>
      </c>
      <c r="AO13" s="34"/>
    </row>
    <row r="14" spans="1:42">
      <c r="A14" s="251">
        <f t="shared" si="5"/>
        <v>11</v>
      </c>
      <c r="B14" s="52" t="s">
        <v>587</v>
      </c>
      <c r="C14" s="52" t="s">
        <v>218</v>
      </c>
      <c r="D14" s="52" t="s">
        <v>219</v>
      </c>
      <c r="E14" s="52" t="s">
        <v>62</v>
      </c>
      <c r="F14" s="52" t="s">
        <v>552</v>
      </c>
      <c r="G14" s="52" t="s">
        <v>570</v>
      </c>
      <c r="H14" s="52" t="s">
        <v>588</v>
      </c>
      <c r="I14" s="52" t="s">
        <v>589</v>
      </c>
      <c r="J14" s="52">
        <v>3801100600</v>
      </c>
      <c r="K14" s="52" t="s">
        <v>46</v>
      </c>
      <c r="L14" s="52">
        <v>621150000</v>
      </c>
      <c r="M14" s="52" t="s">
        <v>58</v>
      </c>
      <c r="N14" s="52">
        <v>601010</v>
      </c>
      <c r="O14" s="52" t="s">
        <v>59</v>
      </c>
      <c r="P14" s="52" t="s">
        <v>67</v>
      </c>
      <c r="Q14" s="52" t="s">
        <v>547</v>
      </c>
      <c r="R14" s="34">
        <v>900000</v>
      </c>
      <c r="S14" s="253">
        <v>720000</v>
      </c>
      <c r="T14" s="236" t="s">
        <v>63</v>
      </c>
      <c r="U14" s="236" t="s">
        <v>451</v>
      </c>
      <c r="V14" s="236" t="s">
        <v>549</v>
      </c>
      <c r="W14" s="34">
        <v>75000</v>
      </c>
      <c r="X14" s="34">
        <v>75000</v>
      </c>
      <c r="Y14" s="34">
        <v>75000</v>
      </c>
      <c r="Z14" s="34">
        <v>75000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f t="shared" si="4"/>
        <v>300000</v>
      </c>
      <c r="AJ14" s="34">
        <f t="shared" si="2"/>
        <v>600000</v>
      </c>
      <c r="AK14" s="34"/>
      <c r="AL14" s="34">
        <v>0</v>
      </c>
      <c r="AM14" s="34">
        <v>240000</v>
      </c>
      <c r="AN14" s="34">
        <f t="shared" si="3"/>
        <v>240000</v>
      </c>
      <c r="AO14" s="34"/>
      <c r="AP14" s="52" t="s">
        <v>590</v>
      </c>
    </row>
    <row r="15" spans="1:42">
      <c r="A15" s="251">
        <f t="shared" si="5"/>
        <v>12</v>
      </c>
      <c r="B15" s="52" t="s">
        <v>591</v>
      </c>
      <c r="C15" s="52" t="s">
        <v>101</v>
      </c>
      <c r="D15" s="52" t="s">
        <v>102</v>
      </c>
      <c r="E15" s="52" t="s">
        <v>62</v>
      </c>
      <c r="F15" s="52" t="s">
        <v>552</v>
      </c>
      <c r="G15" s="52" t="s">
        <v>570</v>
      </c>
      <c r="H15" s="52" t="s">
        <v>592</v>
      </c>
      <c r="I15" s="52" t="s">
        <v>593</v>
      </c>
      <c r="J15" s="52">
        <v>3801100600</v>
      </c>
      <c r="K15" s="52" t="s">
        <v>46</v>
      </c>
      <c r="L15" s="52">
        <v>621150000</v>
      </c>
      <c r="M15" s="52" t="s">
        <v>58</v>
      </c>
      <c r="N15" s="52">
        <v>601010</v>
      </c>
      <c r="O15" s="52" t="s">
        <v>59</v>
      </c>
      <c r="P15" s="52" t="s">
        <v>67</v>
      </c>
      <c r="Q15" s="52" t="s">
        <v>547</v>
      </c>
      <c r="R15" s="34">
        <v>1680000</v>
      </c>
      <c r="S15" s="253">
        <f>600000</f>
        <v>600000</v>
      </c>
      <c r="T15" s="236" t="s">
        <v>63</v>
      </c>
      <c r="U15" s="236" t="s">
        <v>451</v>
      </c>
      <c r="V15" s="236" t="s">
        <v>549</v>
      </c>
      <c r="W15" s="34">
        <v>140000</v>
      </c>
      <c r="X15" s="34">
        <v>50000</v>
      </c>
      <c r="Y15" s="34">
        <v>50000</v>
      </c>
      <c r="Z15" s="34">
        <v>50000</v>
      </c>
      <c r="AA15" s="34">
        <v>-40000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f t="shared" si="4"/>
        <v>250000</v>
      </c>
      <c r="AJ15" s="34">
        <f t="shared" si="2"/>
        <v>1430000</v>
      </c>
      <c r="AK15" s="34"/>
      <c r="AL15" s="34">
        <v>-40000</v>
      </c>
      <c r="AM15" s="34">
        <v>50000</v>
      </c>
      <c r="AN15" s="34">
        <f t="shared" si="3"/>
        <v>10000</v>
      </c>
      <c r="AO15" s="34"/>
      <c r="AP15" s="52" t="s">
        <v>594</v>
      </c>
    </row>
    <row r="16" spans="1:42">
      <c r="A16" s="251">
        <f t="shared" si="5"/>
        <v>13</v>
      </c>
      <c r="B16" s="52" t="s">
        <v>596</v>
      </c>
      <c r="C16" s="52" t="s">
        <v>60</v>
      </c>
      <c r="D16" s="52" t="s">
        <v>61</v>
      </c>
      <c r="E16" s="52" t="s">
        <v>62</v>
      </c>
      <c r="F16" s="52" t="s">
        <v>552</v>
      </c>
      <c r="G16" s="52" t="s">
        <v>597</v>
      </c>
      <c r="H16" s="52" t="s">
        <v>598</v>
      </c>
      <c r="I16" s="52" t="s">
        <v>599</v>
      </c>
      <c r="J16" s="52">
        <v>3801100600</v>
      </c>
      <c r="K16" s="52" t="s">
        <v>46</v>
      </c>
      <c r="L16" s="52">
        <v>621150000</v>
      </c>
      <c r="M16" s="52" t="s">
        <v>58</v>
      </c>
      <c r="N16" s="52">
        <v>601010</v>
      </c>
      <c r="O16" s="52" t="s">
        <v>59</v>
      </c>
      <c r="P16" s="52" t="s">
        <v>67</v>
      </c>
      <c r="Q16" s="52" t="s">
        <v>547</v>
      </c>
      <c r="R16" s="34">
        <v>1100000</v>
      </c>
      <c r="S16" s="253">
        <v>1050000</v>
      </c>
      <c r="T16" s="236" t="s">
        <v>50</v>
      </c>
      <c r="U16" s="236" t="s">
        <v>600</v>
      </c>
      <c r="V16" s="236" t="s">
        <v>549</v>
      </c>
      <c r="W16" s="34">
        <v>91666.67</v>
      </c>
      <c r="X16" s="34">
        <v>-91666.67</v>
      </c>
      <c r="Y16" s="34">
        <v>0</v>
      </c>
      <c r="Z16" s="34">
        <v>512500</v>
      </c>
      <c r="AA16" s="34">
        <v>10000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f t="shared" si="4"/>
        <v>522500</v>
      </c>
      <c r="AJ16" s="34">
        <f t="shared" si="2"/>
        <v>577500</v>
      </c>
      <c r="AK16" s="34"/>
      <c r="AL16" s="34">
        <v>10000</v>
      </c>
      <c r="AM16" s="34">
        <v>502500</v>
      </c>
      <c r="AN16" s="34">
        <f t="shared" si="3"/>
        <v>512500</v>
      </c>
      <c r="AO16" s="34"/>
      <c r="AP16" s="52" t="s">
        <v>601</v>
      </c>
    </row>
    <row r="17" spans="1:42">
      <c r="A17" s="251">
        <f t="shared" si="5"/>
        <v>14</v>
      </c>
      <c r="B17" s="52" t="s">
        <v>602</v>
      </c>
      <c r="C17" s="52" t="s">
        <v>94</v>
      </c>
      <c r="D17" s="52" t="s">
        <v>95</v>
      </c>
      <c r="E17" s="52" t="s">
        <v>62</v>
      </c>
      <c r="F17" s="52" t="s">
        <v>552</v>
      </c>
      <c r="G17" s="52" t="s">
        <v>603</v>
      </c>
      <c r="H17" s="52" t="s">
        <v>604</v>
      </c>
      <c r="I17" s="52" t="s">
        <v>605</v>
      </c>
      <c r="J17" s="52">
        <v>3801100600</v>
      </c>
      <c r="K17" s="52" t="s">
        <v>46</v>
      </c>
      <c r="L17" s="52">
        <v>621150000</v>
      </c>
      <c r="M17" s="52" t="s">
        <v>58</v>
      </c>
      <c r="N17" s="52">
        <v>601010</v>
      </c>
      <c r="O17" s="52" t="s">
        <v>59</v>
      </c>
      <c r="P17" s="52" t="s">
        <v>67</v>
      </c>
      <c r="Q17" s="52" t="s">
        <v>547</v>
      </c>
      <c r="R17" s="34">
        <v>1300000</v>
      </c>
      <c r="S17" s="253">
        <v>1091740</v>
      </c>
      <c r="T17" s="52" t="s">
        <v>63</v>
      </c>
      <c r="U17" s="236" t="s">
        <v>451</v>
      </c>
      <c r="V17" s="236" t="s">
        <v>549</v>
      </c>
      <c r="W17" s="34">
        <v>108333.33</v>
      </c>
      <c r="X17" s="34">
        <v>108332.99999999999</v>
      </c>
      <c r="Y17" s="34">
        <v>273421.91000000003</v>
      </c>
      <c r="Z17" s="34">
        <v>177800</v>
      </c>
      <c r="AA17" s="34">
        <v>200000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f t="shared" si="4"/>
        <v>867888.24</v>
      </c>
      <c r="AJ17" s="34">
        <f t="shared" si="2"/>
        <v>432111.76</v>
      </c>
      <c r="AK17" s="34"/>
      <c r="AL17" s="34">
        <v>200000</v>
      </c>
      <c r="AM17" s="34">
        <v>867888.24476190435</v>
      </c>
      <c r="AN17" s="34">
        <f t="shared" si="3"/>
        <v>1067888.2447619042</v>
      </c>
      <c r="AO17" s="34"/>
    </row>
    <row r="18" spans="1:42">
      <c r="A18" s="251">
        <f t="shared" si="5"/>
        <v>15</v>
      </c>
      <c r="B18" s="52" t="s">
        <v>608</v>
      </c>
      <c r="C18" s="52" t="s">
        <v>53</v>
      </c>
      <c r="D18" s="52" t="s">
        <v>54</v>
      </c>
      <c r="E18" s="52" t="s">
        <v>40</v>
      </c>
      <c r="F18" s="52" t="s">
        <v>552</v>
      </c>
      <c r="G18" s="52" t="s">
        <v>609</v>
      </c>
      <c r="H18" s="52" t="s">
        <v>610</v>
      </c>
      <c r="I18" s="52" t="s">
        <v>611</v>
      </c>
      <c r="J18" s="52">
        <v>3801100600</v>
      </c>
      <c r="K18" s="52" t="s">
        <v>46</v>
      </c>
      <c r="L18" s="52">
        <v>621150000</v>
      </c>
      <c r="M18" s="52" t="s">
        <v>58</v>
      </c>
      <c r="N18" s="52">
        <v>601010</v>
      </c>
      <c r="O18" s="52" t="s">
        <v>59</v>
      </c>
      <c r="P18" s="52" t="s">
        <v>49</v>
      </c>
      <c r="Q18" s="52" t="s">
        <v>547</v>
      </c>
      <c r="R18" s="34">
        <v>5000000</v>
      </c>
      <c r="S18" s="34">
        <v>5000000</v>
      </c>
      <c r="T18" s="52" t="s">
        <v>50</v>
      </c>
      <c r="U18" s="52" t="s">
        <v>548</v>
      </c>
      <c r="V18" s="52" t="s">
        <v>559</v>
      </c>
      <c r="W18" s="34">
        <v>5000000</v>
      </c>
      <c r="X18" s="34">
        <v>0</v>
      </c>
      <c r="Y18" s="34">
        <v>0</v>
      </c>
      <c r="Z18" s="34">
        <v>-1.4551915228366852E-10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f t="shared" si="4"/>
        <v>5000000</v>
      </c>
      <c r="AJ18" s="34">
        <f t="shared" si="2"/>
        <v>0</v>
      </c>
      <c r="AK18" s="34"/>
      <c r="AL18" s="34">
        <v>0</v>
      </c>
      <c r="AM18" s="34">
        <v>83633.90000000014</v>
      </c>
      <c r="AN18" s="34">
        <f t="shared" si="3"/>
        <v>83633.90000000014</v>
      </c>
      <c r="AO18" s="34"/>
    </row>
    <row r="19" spans="1:42">
      <c r="A19" s="251">
        <f t="shared" si="5"/>
        <v>16</v>
      </c>
      <c r="B19" s="52" t="s">
        <v>612</v>
      </c>
      <c r="C19" s="52" t="s">
        <v>165</v>
      </c>
      <c r="D19" s="52" t="s">
        <v>166</v>
      </c>
      <c r="E19" s="52" t="s">
        <v>40</v>
      </c>
      <c r="F19" s="52" t="s">
        <v>552</v>
      </c>
      <c r="G19" s="52" t="s">
        <v>613</v>
      </c>
      <c r="H19" s="52" t="s">
        <v>614</v>
      </c>
      <c r="I19" s="52" t="s">
        <v>615</v>
      </c>
      <c r="J19" s="52">
        <v>3801100600</v>
      </c>
      <c r="K19" s="52" t="s">
        <v>46</v>
      </c>
      <c r="L19" s="52">
        <v>621500000</v>
      </c>
      <c r="M19" s="52" t="s">
        <v>109</v>
      </c>
      <c r="N19" s="52">
        <v>601030</v>
      </c>
      <c r="O19" s="52" t="s">
        <v>110</v>
      </c>
      <c r="P19" s="52" t="s">
        <v>67</v>
      </c>
      <c r="Q19" s="52" t="s">
        <v>547</v>
      </c>
      <c r="R19" s="34">
        <v>850000</v>
      </c>
      <c r="S19" s="34"/>
      <c r="T19" s="236" t="s">
        <v>63</v>
      </c>
      <c r="U19" s="239" t="s">
        <v>451</v>
      </c>
      <c r="V19" s="52" t="s">
        <v>559</v>
      </c>
      <c r="W19" s="34">
        <v>283333.33</v>
      </c>
      <c r="X19" s="34">
        <v>399999.99999999994</v>
      </c>
      <c r="Y19" s="34">
        <v>166666.5</v>
      </c>
      <c r="Z19" s="34">
        <v>824000</v>
      </c>
      <c r="AA19" s="34">
        <v>-849999.83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f t="shared" si="4"/>
        <v>824000.00000000012</v>
      </c>
      <c r="AJ19" s="34">
        <f t="shared" si="2"/>
        <v>25999.999999999884</v>
      </c>
      <c r="AK19" s="34"/>
      <c r="AL19" s="34">
        <v>-849999.83</v>
      </c>
      <c r="AM19" s="34">
        <v>0</v>
      </c>
      <c r="AN19" s="34">
        <f t="shared" si="3"/>
        <v>-849999.83</v>
      </c>
      <c r="AO19" s="34"/>
    </row>
    <row r="20" spans="1:42">
      <c r="A20" s="251">
        <f t="shared" si="5"/>
        <v>17</v>
      </c>
      <c r="B20" s="52" t="s">
        <v>616</v>
      </c>
      <c r="C20" s="52" t="s">
        <v>106</v>
      </c>
      <c r="D20" s="52" t="s">
        <v>107</v>
      </c>
      <c r="E20" s="52" t="s">
        <v>62</v>
      </c>
      <c r="F20" s="52" t="s">
        <v>552</v>
      </c>
      <c r="G20" s="52" t="s">
        <v>570</v>
      </c>
      <c r="H20" s="52" t="s">
        <v>617</v>
      </c>
      <c r="I20" s="52" t="s">
        <v>618</v>
      </c>
      <c r="J20" s="52">
        <v>3801100600</v>
      </c>
      <c r="K20" s="52" t="s">
        <v>46</v>
      </c>
      <c r="L20" s="52">
        <v>621500000</v>
      </c>
      <c r="M20" s="52" t="s">
        <v>109</v>
      </c>
      <c r="N20" s="52">
        <v>601030</v>
      </c>
      <c r="O20" s="52" t="s">
        <v>110</v>
      </c>
      <c r="P20" s="52" t="s">
        <v>67</v>
      </c>
      <c r="Q20" s="52" t="s">
        <v>547</v>
      </c>
      <c r="R20" s="34">
        <v>7600000</v>
      </c>
      <c r="S20" s="253">
        <v>1100000</v>
      </c>
      <c r="T20" s="236" t="s">
        <v>63</v>
      </c>
      <c r="U20" s="236" t="s">
        <v>451</v>
      </c>
      <c r="V20" s="236" t="s">
        <v>549</v>
      </c>
      <c r="W20" s="34">
        <v>633333.32999999996</v>
      </c>
      <c r="X20" s="34">
        <v>633333.00000000012</v>
      </c>
      <c r="Y20" s="34">
        <v>633333</v>
      </c>
      <c r="Z20" s="34">
        <v>633333</v>
      </c>
      <c r="AA20" s="34">
        <v>633333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f t="shared" si="4"/>
        <v>3166665.33</v>
      </c>
      <c r="AJ20" s="34">
        <f t="shared" si="2"/>
        <v>4433334.67</v>
      </c>
      <c r="AK20" s="34"/>
      <c r="AL20" s="34">
        <v>633333</v>
      </c>
      <c r="AM20" s="34">
        <v>2066665.333333333</v>
      </c>
      <c r="AN20" s="34">
        <f t="shared" si="3"/>
        <v>2699998.333333333</v>
      </c>
      <c r="AO20" s="34"/>
      <c r="AP20" s="52" t="s">
        <v>619</v>
      </c>
    </row>
    <row r="21" spans="1:42">
      <c r="A21" s="251">
        <f t="shared" si="5"/>
        <v>18</v>
      </c>
      <c r="B21" s="52" t="s">
        <v>620</v>
      </c>
      <c r="C21" s="52" t="s">
        <v>111</v>
      </c>
      <c r="D21" s="52" t="s">
        <v>112</v>
      </c>
      <c r="E21" s="52" t="s">
        <v>62</v>
      </c>
      <c r="F21" s="52" t="s">
        <v>552</v>
      </c>
      <c r="G21" s="52" t="s">
        <v>570</v>
      </c>
      <c r="H21" s="52" t="s">
        <v>575</v>
      </c>
      <c r="I21" s="52" t="s">
        <v>621</v>
      </c>
      <c r="J21" s="52">
        <v>3801100600</v>
      </c>
      <c r="K21" s="52" t="s">
        <v>46</v>
      </c>
      <c r="L21" s="52">
        <v>621150000</v>
      </c>
      <c r="M21" s="52" t="s">
        <v>58</v>
      </c>
      <c r="N21" s="52">
        <v>601010</v>
      </c>
      <c r="O21" s="52" t="s">
        <v>59</v>
      </c>
      <c r="P21" s="52" t="s">
        <v>67</v>
      </c>
      <c r="Q21" s="52" t="s">
        <v>547</v>
      </c>
      <c r="R21" s="34">
        <v>10300000</v>
      </c>
      <c r="S21" s="253"/>
      <c r="T21" s="236" t="s">
        <v>63</v>
      </c>
      <c r="U21" s="236" t="s">
        <v>451</v>
      </c>
      <c r="V21" s="236" t="s">
        <v>549</v>
      </c>
      <c r="W21" s="34">
        <v>858333.33</v>
      </c>
      <c r="X21" s="34">
        <v>858333.00000000012</v>
      </c>
      <c r="Y21" s="34">
        <v>858333</v>
      </c>
      <c r="Z21" s="34">
        <v>858333</v>
      </c>
      <c r="AA21" s="34">
        <v>858333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f t="shared" si="4"/>
        <v>4291665.33</v>
      </c>
      <c r="AJ21" s="34">
        <f t="shared" si="2"/>
        <v>6008334.6699999999</v>
      </c>
      <c r="AK21" s="34"/>
      <c r="AL21" s="34">
        <v>858333</v>
      </c>
      <c r="AM21" s="34">
        <v>4291665.333333334</v>
      </c>
      <c r="AN21" s="34">
        <f t="shared" si="3"/>
        <v>5149998.333333334</v>
      </c>
      <c r="AO21" s="34"/>
    </row>
    <row r="22" spans="1:42">
      <c r="A22" s="251">
        <f t="shared" si="5"/>
        <v>19</v>
      </c>
      <c r="B22" s="52" t="s">
        <v>622</v>
      </c>
      <c r="C22" s="52" t="s">
        <v>160</v>
      </c>
      <c r="D22" s="52" t="s">
        <v>161</v>
      </c>
      <c r="E22" s="52" t="s">
        <v>40</v>
      </c>
      <c r="F22" s="52" t="s">
        <v>552</v>
      </c>
      <c r="G22" s="52" t="s">
        <v>613</v>
      </c>
      <c r="H22" s="52" t="s">
        <v>557</v>
      </c>
      <c r="I22" s="52" t="s">
        <v>623</v>
      </c>
      <c r="J22" s="52">
        <v>3801100600</v>
      </c>
      <c r="K22" s="52" t="s">
        <v>46</v>
      </c>
      <c r="L22" s="52">
        <v>621500000</v>
      </c>
      <c r="M22" s="52" t="s">
        <v>109</v>
      </c>
      <c r="N22" s="52">
        <v>601030</v>
      </c>
      <c r="O22" s="52" t="s">
        <v>110</v>
      </c>
      <c r="P22" s="52" t="s">
        <v>67</v>
      </c>
      <c r="Q22" s="52" t="s">
        <v>547</v>
      </c>
      <c r="R22" s="34">
        <v>18200000</v>
      </c>
      <c r="S22" s="34">
        <v>17902677</v>
      </c>
      <c r="T22" s="236" t="s">
        <v>63</v>
      </c>
      <c r="U22" s="239" t="s">
        <v>451</v>
      </c>
      <c r="V22" s="52" t="s">
        <v>559</v>
      </c>
      <c r="W22" s="34">
        <v>6066666.6699999999</v>
      </c>
      <c r="X22" s="34">
        <v>6473189.3300000001</v>
      </c>
      <c r="Y22" s="34">
        <v>5660144.0000000009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f t="shared" si="4"/>
        <v>18200000</v>
      </c>
      <c r="AJ22" s="34">
        <f t="shared" si="2"/>
        <v>0</v>
      </c>
      <c r="AK22" s="34"/>
      <c r="AL22" s="34">
        <v>0</v>
      </c>
      <c r="AM22" s="34">
        <v>297322.03666666971</v>
      </c>
      <c r="AN22" s="34">
        <f t="shared" si="3"/>
        <v>297322.03666666971</v>
      </c>
      <c r="AO22" s="34"/>
    </row>
    <row r="23" spans="1:42">
      <c r="A23" s="251">
        <f t="shared" si="5"/>
        <v>20</v>
      </c>
      <c r="B23" s="52" t="s">
        <v>625</v>
      </c>
      <c r="C23" s="52" t="s">
        <v>223</v>
      </c>
      <c r="D23" s="52" t="s">
        <v>224</v>
      </c>
      <c r="E23" s="52" t="s">
        <v>80</v>
      </c>
      <c r="F23" s="52" t="s">
        <v>552</v>
      </c>
      <c r="G23" s="52" t="s">
        <v>570</v>
      </c>
      <c r="H23" s="52" t="s">
        <v>626</v>
      </c>
      <c r="I23" s="52" t="s">
        <v>627</v>
      </c>
      <c r="J23" s="52">
        <v>3801609000</v>
      </c>
      <c r="K23" s="52" t="s">
        <v>84</v>
      </c>
      <c r="L23" s="52">
        <v>621150000</v>
      </c>
      <c r="M23" s="52" t="s">
        <v>225</v>
      </c>
      <c r="N23" s="52">
        <v>601010</v>
      </c>
      <c r="O23" s="52" t="s">
        <v>59</v>
      </c>
      <c r="P23" s="52" t="s">
        <v>87</v>
      </c>
      <c r="Q23" s="52" t="s">
        <v>547</v>
      </c>
      <c r="R23" s="34">
        <v>13496880</v>
      </c>
      <c r="S23" s="236">
        <v>13496805</v>
      </c>
      <c r="T23" s="236" t="s">
        <v>63</v>
      </c>
      <c r="U23" s="236" t="s">
        <v>451</v>
      </c>
      <c r="V23" s="236" t="s">
        <v>549</v>
      </c>
      <c r="W23" s="34">
        <v>1124734</v>
      </c>
      <c r="X23" s="34">
        <v>1124734</v>
      </c>
      <c r="Y23" s="34">
        <v>1024412.0000000002</v>
      </c>
      <c r="Z23" s="34">
        <v>1024411.9999999998</v>
      </c>
      <c r="AA23" s="34">
        <v>969084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f t="shared" si="4"/>
        <v>5267376</v>
      </c>
      <c r="AJ23" s="34">
        <f t="shared" si="2"/>
        <v>8229504</v>
      </c>
      <c r="AK23" s="34"/>
      <c r="AL23" s="34">
        <v>969084</v>
      </c>
      <c r="AM23" s="34">
        <v>2294468.3600000003</v>
      </c>
      <c r="AN23" s="34">
        <f t="shared" si="3"/>
        <v>3263552.3600000003</v>
      </c>
      <c r="AO23" s="34"/>
    </row>
    <row r="24" spans="1:42">
      <c r="A24" s="251">
        <f t="shared" si="5"/>
        <v>21</v>
      </c>
      <c r="B24" s="52" t="s">
        <v>628</v>
      </c>
      <c r="C24" s="52" t="s">
        <v>210</v>
      </c>
      <c r="D24" s="52" t="s">
        <v>211</v>
      </c>
      <c r="E24" s="52" t="s">
        <v>62</v>
      </c>
      <c r="F24" s="52" t="s">
        <v>552</v>
      </c>
      <c r="G24" s="52" t="s">
        <v>570</v>
      </c>
      <c r="H24" s="52" t="s">
        <v>626</v>
      </c>
      <c r="I24" s="52" t="s">
        <v>627</v>
      </c>
      <c r="J24" s="52">
        <v>3801100600</v>
      </c>
      <c r="K24" s="52" t="s">
        <v>46</v>
      </c>
      <c r="L24" s="52">
        <v>621150000</v>
      </c>
      <c r="M24" s="52" t="s">
        <v>58</v>
      </c>
      <c r="N24" s="52">
        <v>601010</v>
      </c>
      <c r="O24" s="52" t="s">
        <v>59</v>
      </c>
      <c r="P24" s="52" t="s">
        <v>67</v>
      </c>
      <c r="Q24" s="52" t="s">
        <v>547</v>
      </c>
      <c r="R24" s="34">
        <v>13830608</v>
      </c>
      <c r="S24" s="253">
        <f>11560566+1356000</f>
        <v>12916566</v>
      </c>
      <c r="T24" s="236" t="s">
        <v>63</v>
      </c>
      <c r="U24" s="236" t="s">
        <v>451</v>
      </c>
      <c r="V24" s="236" t="s">
        <v>549</v>
      </c>
      <c r="W24" s="34">
        <v>1152550.67</v>
      </c>
      <c r="X24" s="34">
        <v>1076381</v>
      </c>
      <c r="Y24" s="34">
        <v>1050000.0000000002</v>
      </c>
      <c r="Z24" s="34">
        <v>1002000</v>
      </c>
      <c r="AA24" s="34">
        <v>958853.74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f t="shared" si="4"/>
        <v>5239785.41</v>
      </c>
      <c r="AJ24" s="34">
        <f t="shared" si="2"/>
        <v>8590822.5899999999</v>
      </c>
      <c r="AK24" s="34"/>
      <c r="AL24" s="34">
        <v>958853.74</v>
      </c>
      <c r="AM24" s="34">
        <v>2137087.11666667</v>
      </c>
      <c r="AN24" s="34">
        <f t="shared" si="3"/>
        <v>3095940.8566666702</v>
      </c>
      <c r="AO24" s="34"/>
      <c r="AP24" s="52" t="s">
        <v>629</v>
      </c>
    </row>
    <row r="25" spans="1:42">
      <c r="A25" s="251">
        <f t="shared" si="5"/>
        <v>22</v>
      </c>
      <c r="B25" s="52" t="s">
        <v>630</v>
      </c>
      <c r="C25" s="52" t="s">
        <v>263</v>
      </c>
      <c r="D25" s="52" t="s">
        <v>264</v>
      </c>
      <c r="E25" s="52" t="s">
        <v>141</v>
      </c>
      <c r="F25" s="52" t="s">
        <v>552</v>
      </c>
      <c r="G25" s="52" t="s">
        <v>570</v>
      </c>
      <c r="H25" s="52" t="s">
        <v>584</v>
      </c>
      <c r="I25" s="52" t="s">
        <v>631</v>
      </c>
      <c r="J25" s="52">
        <v>3801609000</v>
      </c>
      <c r="K25" s="52" t="s">
        <v>84</v>
      </c>
      <c r="L25" s="52">
        <v>623900170</v>
      </c>
      <c r="M25" s="52" t="s">
        <v>92</v>
      </c>
      <c r="N25" s="52">
        <v>603050</v>
      </c>
      <c r="O25" s="52" t="s">
        <v>93</v>
      </c>
      <c r="P25" s="52" t="s">
        <v>67</v>
      </c>
      <c r="Q25" s="52" t="s">
        <v>547</v>
      </c>
      <c r="R25" s="34">
        <v>12288000</v>
      </c>
      <c r="S25" s="253">
        <v>9888000</v>
      </c>
      <c r="T25" s="236" t="s">
        <v>63</v>
      </c>
      <c r="U25" s="236" t="s">
        <v>451</v>
      </c>
      <c r="V25" s="52" t="s">
        <v>549</v>
      </c>
      <c r="W25" s="34">
        <v>900000</v>
      </c>
      <c r="X25" s="34">
        <v>1024000</v>
      </c>
      <c r="Y25" s="34">
        <v>924000</v>
      </c>
      <c r="Z25" s="34">
        <v>874000</v>
      </c>
      <c r="AA25" s="34">
        <v>804000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f t="shared" si="4"/>
        <v>4526000</v>
      </c>
      <c r="AJ25" s="34">
        <f t="shared" si="2"/>
        <v>7762000</v>
      </c>
      <c r="AK25" s="34"/>
      <c r="AL25" s="34">
        <v>804000</v>
      </c>
      <c r="AM25" s="34">
        <v>3624320.34</v>
      </c>
      <c r="AN25" s="34">
        <f t="shared" si="3"/>
        <v>4428320.34</v>
      </c>
      <c r="AO25" s="34"/>
      <c r="AP25" s="52" t="s">
        <v>632</v>
      </c>
    </row>
    <row r="26" spans="1:42">
      <c r="A26" s="251">
        <f t="shared" si="5"/>
        <v>23</v>
      </c>
      <c r="B26" s="52" t="s">
        <v>633</v>
      </c>
      <c r="C26" s="52" t="s">
        <v>150</v>
      </c>
      <c r="D26" s="52" t="s">
        <v>151</v>
      </c>
      <c r="E26" s="52" t="s">
        <v>141</v>
      </c>
      <c r="F26" s="52" t="s">
        <v>552</v>
      </c>
      <c r="G26" s="52" t="s">
        <v>570</v>
      </c>
      <c r="H26" s="52" t="s">
        <v>584</v>
      </c>
      <c r="I26" s="52" t="s">
        <v>634</v>
      </c>
      <c r="J26" s="52">
        <v>3801609000</v>
      </c>
      <c r="K26" s="52" t="s">
        <v>84</v>
      </c>
      <c r="L26" s="52">
        <v>623900170</v>
      </c>
      <c r="M26" s="52" t="s">
        <v>92</v>
      </c>
      <c r="N26" s="52">
        <v>603050</v>
      </c>
      <c r="O26" s="52" t="s">
        <v>93</v>
      </c>
      <c r="P26" s="52" t="s">
        <v>87</v>
      </c>
      <c r="Q26" s="52" t="s">
        <v>547</v>
      </c>
      <c r="R26" s="34">
        <v>612000</v>
      </c>
      <c r="S26" s="253">
        <v>612000</v>
      </c>
      <c r="T26" s="236" t="s">
        <v>63</v>
      </c>
      <c r="U26" s="236" t="s">
        <v>451</v>
      </c>
      <c r="V26" s="52" t="s">
        <v>549</v>
      </c>
      <c r="W26" s="34">
        <v>81000</v>
      </c>
      <c r="X26" s="34">
        <v>34000</v>
      </c>
      <c r="Y26" s="34">
        <v>68000</v>
      </c>
      <c r="Z26" s="34">
        <v>34000</v>
      </c>
      <c r="AA26" s="34">
        <v>68000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f t="shared" si="4"/>
        <v>285000</v>
      </c>
      <c r="AJ26" s="34">
        <f t="shared" si="2"/>
        <v>327000</v>
      </c>
      <c r="AK26" s="34"/>
      <c r="AL26" s="34">
        <v>68000</v>
      </c>
      <c r="AM26" s="34">
        <v>141000</v>
      </c>
      <c r="AN26" s="34">
        <f t="shared" si="3"/>
        <v>209000</v>
      </c>
      <c r="AO26" s="34"/>
    </row>
    <row r="27" spans="1:42">
      <c r="A27" s="251">
        <f t="shared" si="5"/>
        <v>24</v>
      </c>
      <c r="B27" s="52" t="s">
        <v>635</v>
      </c>
      <c r="C27" s="52" t="s">
        <v>150</v>
      </c>
      <c r="D27" s="52" t="s">
        <v>151</v>
      </c>
      <c r="E27" s="52" t="s">
        <v>141</v>
      </c>
      <c r="F27" s="52" t="s">
        <v>552</v>
      </c>
      <c r="G27" s="52" t="s">
        <v>609</v>
      </c>
      <c r="H27" s="52" t="s">
        <v>636</v>
      </c>
      <c r="I27" s="52" t="s">
        <v>637</v>
      </c>
      <c r="J27" s="52">
        <v>3801609000</v>
      </c>
      <c r="K27" s="52" t="s">
        <v>84</v>
      </c>
      <c r="L27" s="52">
        <v>623900170</v>
      </c>
      <c r="M27" s="52" t="s">
        <v>92</v>
      </c>
      <c r="N27" s="52">
        <v>603050</v>
      </c>
      <c r="O27" s="52" t="s">
        <v>93</v>
      </c>
      <c r="P27" s="52" t="s">
        <v>87</v>
      </c>
      <c r="Q27" s="52" t="s">
        <v>547</v>
      </c>
      <c r="R27" s="34">
        <v>240000</v>
      </c>
      <c r="S27" s="253">
        <v>240000</v>
      </c>
      <c r="T27" s="236" t="s">
        <v>63</v>
      </c>
      <c r="U27" s="52" t="s">
        <v>548</v>
      </c>
      <c r="V27" s="52" t="s">
        <v>559</v>
      </c>
      <c r="W27" s="34">
        <v>240000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f t="shared" si="4"/>
        <v>240000</v>
      </c>
      <c r="AJ27" s="34">
        <f t="shared" si="2"/>
        <v>0</v>
      </c>
      <c r="AK27" s="34"/>
      <c r="AL27" s="34">
        <v>0</v>
      </c>
      <c r="AM27" s="34">
        <v>120000</v>
      </c>
      <c r="AN27" s="34">
        <f t="shared" si="3"/>
        <v>120000</v>
      </c>
      <c r="AO27" s="34"/>
    </row>
    <row r="28" spans="1:42">
      <c r="A28" s="251">
        <f t="shared" si="5"/>
        <v>25</v>
      </c>
      <c r="B28" s="52" t="s">
        <v>638</v>
      </c>
      <c r="C28" s="52" t="s">
        <v>53</v>
      </c>
      <c r="D28" s="52" t="s">
        <v>54</v>
      </c>
      <c r="E28" s="52" t="s">
        <v>40</v>
      </c>
      <c r="F28" s="52" t="s">
        <v>552</v>
      </c>
      <c r="G28" s="52" t="s">
        <v>561</v>
      </c>
      <c r="H28" s="52" t="s">
        <v>610</v>
      </c>
      <c r="I28" s="52" t="s">
        <v>639</v>
      </c>
      <c r="J28" s="52">
        <v>3801100600</v>
      </c>
      <c r="K28" s="52" t="s">
        <v>46</v>
      </c>
      <c r="L28" s="52">
        <v>621150000</v>
      </c>
      <c r="M28" s="52" t="s">
        <v>58</v>
      </c>
      <c r="N28" s="52">
        <v>601010</v>
      </c>
      <c r="O28" s="52" t="s">
        <v>59</v>
      </c>
      <c r="P28" s="52" t="s">
        <v>49</v>
      </c>
      <c r="Q28" s="52" t="s">
        <v>547</v>
      </c>
      <c r="R28" s="34">
        <f>30000000*0</f>
        <v>0</v>
      </c>
      <c r="S28" s="34"/>
      <c r="T28" s="52" t="s">
        <v>561</v>
      </c>
      <c r="U28" s="52" t="s">
        <v>561</v>
      </c>
      <c r="V28" s="52" t="s">
        <v>559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f t="shared" si="4"/>
        <v>0</v>
      </c>
      <c r="AJ28" s="34">
        <f t="shared" si="2"/>
        <v>0</v>
      </c>
      <c r="AK28" s="34"/>
      <c r="AL28" s="34">
        <v>0</v>
      </c>
      <c r="AM28" s="34">
        <v>0</v>
      </c>
      <c r="AN28" s="34">
        <f t="shared" si="3"/>
        <v>0</v>
      </c>
      <c r="AO28" s="34"/>
      <c r="AP28" s="52" t="s">
        <v>640</v>
      </c>
    </row>
    <row r="29" spans="1:42">
      <c r="A29" s="251">
        <f t="shared" si="5"/>
        <v>26</v>
      </c>
      <c r="B29" s="52" t="s">
        <v>641</v>
      </c>
      <c r="C29" s="52" t="s">
        <v>287</v>
      </c>
      <c r="D29" s="243" t="s">
        <v>288</v>
      </c>
      <c r="E29" s="52" t="s">
        <v>40</v>
      </c>
      <c r="F29" s="52" t="s">
        <v>552</v>
      </c>
      <c r="G29" s="52" t="s">
        <v>561</v>
      </c>
      <c r="H29" s="52" t="s">
        <v>610</v>
      </c>
      <c r="I29" s="52" t="s">
        <v>642</v>
      </c>
      <c r="J29" s="52">
        <v>3801100600</v>
      </c>
      <c r="K29" s="52" t="s">
        <v>46</v>
      </c>
      <c r="L29" s="52">
        <v>621900000</v>
      </c>
      <c r="M29" s="52" t="s">
        <v>231</v>
      </c>
      <c r="N29" s="52">
        <v>601050</v>
      </c>
      <c r="O29" s="52" t="s">
        <v>232</v>
      </c>
      <c r="P29" s="52" t="s">
        <v>49</v>
      </c>
      <c r="Q29" s="52" t="s">
        <v>547</v>
      </c>
      <c r="R29" s="34">
        <f>30000000*0</f>
        <v>0</v>
      </c>
      <c r="S29" s="34"/>
      <c r="T29" s="52" t="s">
        <v>561</v>
      </c>
      <c r="U29" s="52" t="s">
        <v>561</v>
      </c>
      <c r="V29" s="52" t="s">
        <v>559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f t="shared" si="4"/>
        <v>0</v>
      </c>
      <c r="AJ29" s="34">
        <f t="shared" si="2"/>
        <v>0</v>
      </c>
      <c r="AK29" s="34"/>
      <c r="AL29" s="34">
        <v>0</v>
      </c>
      <c r="AM29" s="34">
        <v>0</v>
      </c>
      <c r="AN29" s="34">
        <f t="shared" si="3"/>
        <v>0</v>
      </c>
      <c r="AO29" s="34"/>
      <c r="AP29" s="52" t="s">
        <v>643</v>
      </c>
    </row>
    <row r="30" spans="1:42">
      <c r="A30" s="251">
        <f t="shared" si="5"/>
        <v>27</v>
      </c>
      <c r="B30" s="52" t="s">
        <v>644</v>
      </c>
      <c r="C30" s="52" t="s">
        <v>220</v>
      </c>
      <c r="D30" s="243" t="s">
        <v>221</v>
      </c>
      <c r="E30" s="52" t="s">
        <v>62</v>
      </c>
      <c r="F30" s="52" t="s">
        <v>552</v>
      </c>
      <c r="G30" s="52" t="s">
        <v>613</v>
      </c>
      <c r="H30" s="52" t="s">
        <v>645</v>
      </c>
      <c r="I30" s="52" t="s">
        <v>646</v>
      </c>
      <c r="J30" s="52">
        <v>3801100600</v>
      </c>
      <c r="K30" s="52" t="s">
        <v>46</v>
      </c>
      <c r="L30" s="52">
        <v>621150000</v>
      </c>
      <c r="M30" s="52" t="s">
        <v>58</v>
      </c>
      <c r="N30" s="52">
        <v>601010</v>
      </c>
      <c r="O30" s="52" t="s">
        <v>59</v>
      </c>
      <c r="P30" s="52" t="s">
        <v>67</v>
      </c>
      <c r="Q30" s="52" t="s">
        <v>547</v>
      </c>
      <c r="R30" s="34">
        <v>2379000</v>
      </c>
      <c r="S30" s="253">
        <v>1938186</v>
      </c>
      <c r="T30" s="239" t="s">
        <v>63</v>
      </c>
      <c r="U30" s="52" t="s">
        <v>451</v>
      </c>
      <c r="V30" s="236" t="s">
        <v>559</v>
      </c>
      <c r="W30" s="34">
        <v>793000</v>
      </c>
      <c r="X30" s="34">
        <v>646062</v>
      </c>
      <c r="Y30" s="34">
        <v>610000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f t="shared" si="4"/>
        <v>2049062</v>
      </c>
      <c r="AJ30" s="34">
        <f t="shared" si="2"/>
        <v>329938</v>
      </c>
      <c r="AK30" s="34"/>
      <c r="AL30" s="34">
        <v>0</v>
      </c>
      <c r="AM30" s="34">
        <v>229939.12</v>
      </c>
      <c r="AN30" s="34">
        <f t="shared" si="3"/>
        <v>229939.12</v>
      </c>
      <c r="AO30" s="34"/>
      <c r="AP30" s="52" t="s">
        <v>647</v>
      </c>
    </row>
    <row r="31" spans="1:42">
      <c r="A31" s="251">
        <f t="shared" si="5"/>
        <v>28</v>
      </c>
      <c r="B31" s="52" t="s">
        <v>648</v>
      </c>
      <c r="C31" s="52" t="s">
        <v>287</v>
      </c>
      <c r="D31" s="243" t="s">
        <v>288</v>
      </c>
      <c r="E31" s="52" t="s">
        <v>40</v>
      </c>
      <c r="F31" s="52" t="s">
        <v>552</v>
      </c>
      <c r="G31" s="52" t="s">
        <v>609</v>
      </c>
      <c r="H31" s="52" t="s">
        <v>610</v>
      </c>
      <c r="I31" s="52" t="s">
        <v>649</v>
      </c>
      <c r="J31" s="52">
        <v>3801100600</v>
      </c>
      <c r="K31" s="52" t="s">
        <v>46</v>
      </c>
      <c r="L31" s="52">
        <v>621900000</v>
      </c>
      <c r="M31" s="52" t="s">
        <v>231</v>
      </c>
      <c r="N31" s="52">
        <v>601050</v>
      </c>
      <c r="O31" s="52" t="s">
        <v>232</v>
      </c>
      <c r="P31" s="52" t="s">
        <v>49</v>
      </c>
      <c r="Q31" s="52" t="s">
        <v>547</v>
      </c>
      <c r="R31" s="34">
        <v>40000000</v>
      </c>
      <c r="S31" s="34">
        <f>29980065+9999682.63</f>
        <v>39979747.630000003</v>
      </c>
      <c r="T31" s="52" t="s">
        <v>50</v>
      </c>
      <c r="U31" s="52" t="s">
        <v>548</v>
      </c>
      <c r="V31" s="52" t="s">
        <v>559</v>
      </c>
      <c r="W31" s="34">
        <v>29331685</v>
      </c>
      <c r="X31" s="34">
        <v>10668315</v>
      </c>
      <c r="Y31" s="34">
        <v>-1448838.0899999999</v>
      </c>
      <c r="Z31" s="34">
        <v>1448838.0899999989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f t="shared" si="4"/>
        <v>39999999.999999993</v>
      </c>
      <c r="AJ31" s="34">
        <f t="shared" si="2"/>
        <v>0</v>
      </c>
      <c r="AK31" s="34"/>
      <c r="AL31" s="34">
        <v>0</v>
      </c>
      <c r="AM31" s="34">
        <v>3044424.76</v>
      </c>
      <c r="AN31" s="34">
        <f t="shared" si="3"/>
        <v>3044424.76</v>
      </c>
      <c r="AO31" s="34"/>
      <c r="AP31" s="52" t="s">
        <v>643</v>
      </c>
    </row>
    <row r="32" spans="1:42">
      <c r="A32" s="251">
        <f t="shared" si="5"/>
        <v>29</v>
      </c>
      <c r="B32" s="52" t="s">
        <v>650</v>
      </c>
      <c r="C32" s="52" t="s">
        <v>214</v>
      </c>
      <c r="D32" s="243" t="s">
        <v>215</v>
      </c>
      <c r="E32" s="52" t="s">
        <v>216</v>
      </c>
      <c r="F32" s="52" t="s">
        <v>552</v>
      </c>
      <c r="G32" s="52" t="s">
        <v>570</v>
      </c>
      <c r="H32" s="52" t="s">
        <v>651</v>
      </c>
      <c r="I32" s="52" t="s">
        <v>652</v>
      </c>
      <c r="J32" s="52">
        <v>3801700400</v>
      </c>
      <c r="K32" s="52" t="s">
        <v>216</v>
      </c>
      <c r="L32" s="52">
        <v>623900115</v>
      </c>
      <c r="M32" s="52" t="s">
        <v>217</v>
      </c>
      <c r="N32" s="52">
        <v>605010</v>
      </c>
      <c r="O32" s="52" t="s">
        <v>86</v>
      </c>
      <c r="P32" s="52" t="s">
        <v>87</v>
      </c>
      <c r="Q32" s="52" t="s">
        <v>653</v>
      </c>
      <c r="R32" s="34">
        <f>56482*82.2</f>
        <v>4642820.4000000004</v>
      </c>
      <c r="S32" s="34">
        <f>56482*82.2</f>
        <v>4642820.4000000004</v>
      </c>
      <c r="T32" s="239" t="s">
        <v>63</v>
      </c>
      <c r="U32" s="236" t="s">
        <v>451</v>
      </c>
      <c r="V32" s="52" t="s">
        <v>549</v>
      </c>
      <c r="W32" s="34">
        <v>386901.7</v>
      </c>
      <c r="X32" s="34">
        <v>386915.39999999997</v>
      </c>
      <c r="Y32" s="34">
        <v>386915.4</v>
      </c>
      <c r="Z32" s="34">
        <v>386915.39999999991</v>
      </c>
      <c r="AA32" s="34">
        <v>383422.80000000005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f t="shared" si="4"/>
        <v>1931070.7</v>
      </c>
      <c r="AJ32" s="34">
        <f t="shared" si="2"/>
        <v>2711749.7</v>
      </c>
      <c r="AK32" s="34"/>
      <c r="AL32" s="34">
        <v>383422.80000000005</v>
      </c>
      <c r="AM32" s="34">
        <v>773830.79999999993</v>
      </c>
      <c r="AN32" s="34">
        <f t="shared" si="3"/>
        <v>1157253.6000000001</v>
      </c>
      <c r="AO32" s="34"/>
    </row>
    <row r="33" spans="1:42">
      <c r="A33" s="251">
        <f t="shared" si="5"/>
        <v>30</v>
      </c>
      <c r="B33" s="52" t="s">
        <v>654</v>
      </c>
      <c r="C33" s="52" t="s">
        <v>133</v>
      </c>
      <c r="D33" s="243" t="s">
        <v>134</v>
      </c>
      <c r="E33" s="52" t="s">
        <v>115</v>
      </c>
      <c r="F33" s="254">
        <v>45042</v>
      </c>
      <c r="G33" s="52" t="s">
        <v>570</v>
      </c>
      <c r="H33" s="52" t="s">
        <v>655</v>
      </c>
      <c r="I33" s="52" t="s">
        <v>656</v>
      </c>
      <c r="J33" s="52">
        <v>3801607000</v>
      </c>
      <c r="K33" s="52" t="s">
        <v>117</v>
      </c>
      <c r="L33" s="52">
        <v>629900000</v>
      </c>
      <c r="M33" s="52" t="s">
        <v>123</v>
      </c>
      <c r="N33" s="52">
        <v>606010</v>
      </c>
      <c r="O33" s="52" t="s">
        <v>124</v>
      </c>
      <c r="P33" s="52" t="s">
        <v>87</v>
      </c>
      <c r="Q33" s="52" t="s">
        <v>657</v>
      </c>
      <c r="R33" s="34">
        <f>32480*90</f>
        <v>2923200</v>
      </c>
      <c r="S33" s="236"/>
      <c r="T33" s="239" t="s">
        <v>63</v>
      </c>
      <c r="U33" s="236" t="s">
        <v>451</v>
      </c>
      <c r="V33" s="52" t="s">
        <v>549</v>
      </c>
      <c r="W33" s="34">
        <v>243600</v>
      </c>
      <c r="X33" s="34">
        <v>243600</v>
      </c>
      <c r="Y33" s="34">
        <v>243600</v>
      </c>
      <c r="Z33" s="34">
        <v>0</v>
      </c>
      <c r="AA33" s="34">
        <v>-730800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f t="shared" si="4"/>
        <v>0</v>
      </c>
      <c r="AJ33" s="34">
        <f t="shared" si="2"/>
        <v>2923200</v>
      </c>
      <c r="AK33" s="34"/>
      <c r="AL33" s="34">
        <v>-730800</v>
      </c>
      <c r="AM33" s="34">
        <v>0</v>
      </c>
      <c r="AN33" s="34">
        <f t="shared" si="3"/>
        <v>-730800</v>
      </c>
      <c r="AO33" s="34"/>
    </row>
    <row r="34" spans="1:42">
      <c r="A34" s="251">
        <f t="shared" si="5"/>
        <v>31</v>
      </c>
      <c r="B34" s="52" t="s">
        <v>658</v>
      </c>
      <c r="C34" s="52" t="s">
        <v>186</v>
      </c>
      <c r="D34" s="243" t="s">
        <v>187</v>
      </c>
      <c r="E34" s="52" t="s">
        <v>188</v>
      </c>
      <c r="F34" s="254">
        <v>45037</v>
      </c>
      <c r="G34" s="52" t="s">
        <v>570</v>
      </c>
      <c r="H34" s="52" t="s">
        <v>659</v>
      </c>
      <c r="I34" s="52" t="s">
        <v>660</v>
      </c>
      <c r="J34" s="52">
        <v>3801100220</v>
      </c>
      <c r="K34" s="52" t="s">
        <v>184</v>
      </c>
      <c r="L34" s="52">
        <v>623300000</v>
      </c>
      <c r="M34" s="52" t="s">
        <v>190</v>
      </c>
      <c r="N34" s="52">
        <v>606010</v>
      </c>
      <c r="O34" s="52" t="s">
        <v>124</v>
      </c>
      <c r="P34" s="52" t="s">
        <v>87</v>
      </c>
      <c r="Q34" s="52" t="s">
        <v>547</v>
      </c>
      <c r="R34" s="34">
        <v>33375250</v>
      </c>
      <c r="S34" s="52" t="s">
        <v>661</v>
      </c>
      <c r="T34" s="239" t="s">
        <v>63</v>
      </c>
      <c r="U34" s="236" t="s">
        <v>451</v>
      </c>
      <c r="V34" s="52" t="s">
        <v>549</v>
      </c>
      <c r="W34" s="34">
        <v>1877952</v>
      </c>
      <c r="X34" s="34">
        <v>2590000</v>
      </c>
      <c r="Y34" s="34">
        <v>2200000</v>
      </c>
      <c r="Z34" s="34">
        <v>2037600</v>
      </c>
      <c r="AA34" s="34">
        <v>2100000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f t="shared" si="4"/>
        <v>10805552</v>
      </c>
      <c r="AJ34" s="34">
        <f t="shared" si="2"/>
        <v>22569698</v>
      </c>
      <c r="AK34" s="34"/>
      <c r="AL34" s="34">
        <v>2100000</v>
      </c>
      <c r="AM34" s="34">
        <v>9428792.6799999997</v>
      </c>
      <c r="AN34" s="34">
        <f t="shared" si="3"/>
        <v>11528792.68</v>
      </c>
      <c r="AO34" s="34"/>
    </row>
    <row r="35" spans="1:42">
      <c r="A35" s="251">
        <f t="shared" si="5"/>
        <v>32</v>
      </c>
      <c r="B35" s="52" t="s">
        <v>662</v>
      </c>
      <c r="C35" s="52" t="s">
        <v>89</v>
      </c>
      <c r="D35" s="243" t="s">
        <v>90</v>
      </c>
      <c r="E35" s="52" t="s">
        <v>80</v>
      </c>
      <c r="F35" s="254">
        <v>45036</v>
      </c>
      <c r="G35" s="52" t="s">
        <v>583</v>
      </c>
      <c r="H35" s="52" t="s">
        <v>663</v>
      </c>
      <c r="I35" s="52" t="s">
        <v>664</v>
      </c>
      <c r="J35" s="52">
        <v>3801609000</v>
      </c>
      <c r="K35" s="52" t="s">
        <v>84</v>
      </c>
      <c r="L35" s="52">
        <v>623900170</v>
      </c>
      <c r="M35" s="52" t="s">
        <v>92</v>
      </c>
      <c r="N35" s="52">
        <v>603050</v>
      </c>
      <c r="O35" s="52" t="s">
        <v>93</v>
      </c>
      <c r="P35" s="52" t="s">
        <v>87</v>
      </c>
      <c r="Q35" s="52" t="s">
        <v>547</v>
      </c>
      <c r="R35" s="34">
        <f>4962875-443300</f>
        <v>4519575</v>
      </c>
      <c r="S35" s="34">
        <v>4519555.2</v>
      </c>
      <c r="T35" s="239" t="s">
        <v>63</v>
      </c>
      <c r="U35" s="236" t="s">
        <v>451</v>
      </c>
      <c r="V35" s="236" t="s">
        <v>549</v>
      </c>
      <c r="W35" s="34">
        <v>0</v>
      </c>
      <c r="X35" s="34">
        <v>410868.65</v>
      </c>
      <c r="Y35" s="34">
        <v>410868.65</v>
      </c>
      <c r="Z35" s="34">
        <v>410868.64999999997</v>
      </c>
      <c r="AA35" s="34">
        <v>397499.99999999994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f t="shared" si="4"/>
        <v>1630105.95</v>
      </c>
      <c r="AJ35" s="34">
        <f t="shared" si="2"/>
        <v>2889469.05</v>
      </c>
      <c r="AK35" s="34"/>
      <c r="AL35" s="34">
        <v>397499.99999999994</v>
      </c>
      <c r="AM35" s="34">
        <v>838640.70454545459</v>
      </c>
      <c r="AN35" s="34">
        <f t="shared" si="3"/>
        <v>1236140.7045454546</v>
      </c>
      <c r="AO35" s="34"/>
    </row>
    <row r="36" spans="1:42">
      <c r="A36" s="251">
        <f t="shared" si="5"/>
        <v>33</v>
      </c>
      <c r="B36" s="52" t="s">
        <v>665</v>
      </c>
      <c r="C36" s="52" t="s">
        <v>71</v>
      </c>
      <c r="D36" s="243" t="s">
        <v>72</v>
      </c>
      <c r="E36" s="52" t="s">
        <v>40</v>
      </c>
      <c r="F36" s="254">
        <v>45036</v>
      </c>
      <c r="G36" s="52" t="s">
        <v>609</v>
      </c>
      <c r="H36" s="52" t="s">
        <v>562</v>
      </c>
      <c r="I36" s="52" t="s">
        <v>563</v>
      </c>
      <c r="J36" s="52">
        <v>3801100600</v>
      </c>
      <c r="K36" s="52" t="s">
        <v>46</v>
      </c>
      <c r="L36" s="52">
        <v>625900000</v>
      </c>
      <c r="M36" s="52" t="s">
        <v>74</v>
      </c>
      <c r="N36" s="52">
        <v>603040</v>
      </c>
      <c r="O36" s="52" t="s">
        <v>75</v>
      </c>
      <c r="P36" s="52" t="s">
        <v>67</v>
      </c>
      <c r="Q36" s="52" t="s">
        <v>547</v>
      </c>
      <c r="R36" s="34">
        <v>23000000</v>
      </c>
      <c r="S36" s="34"/>
      <c r="T36" s="52" t="s">
        <v>50</v>
      </c>
      <c r="U36" s="52" t="s">
        <v>548</v>
      </c>
      <c r="V36" s="52" t="s">
        <v>559</v>
      </c>
      <c r="W36" s="34">
        <v>23000000</v>
      </c>
      <c r="X36" s="34">
        <v>0</v>
      </c>
      <c r="Y36" s="34">
        <v>3946.44</v>
      </c>
      <c r="Z36" s="34">
        <v>-3946.4399999985471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f t="shared" si="4"/>
        <v>23000000.000000004</v>
      </c>
      <c r="AJ36" s="34">
        <f t="shared" si="2"/>
        <v>0</v>
      </c>
      <c r="AK36" s="34"/>
      <c r="AL36" s="34">
        <v>0</v>
      </c>
      <c r="AM36" s="34">
        <v>4572138.6699999981</v>
      </c>
      <c r="AN36" s="34">
        <f t="shared" si="3"/>
        <v>4572138.6699999981</v>
      </c>
      <c r="AO36" s="34"/>
      <c r="AP36" s="52" t="s">
        <v>564</v>
      </c>
    </row>
    <row r="37" spans="1:42">
      <c r="A37" s="251">
        <f t="shared" si="5"/>
        <v>34</v>
      </c>
      <c r="B37" s="52" t="s">
        <v>666</v>
      </c>
      <c r="C37" s="52" t="s">
        <v>53</v>
      </c>
      <c r="D37" s="243" t="s">
        <v>54</v>
      </c>
      <c r="E37" s="52" t="s">
        <v>40</v>
      </c>
      <c r="F37" s="254">
        <v>45036</v>
      </c>
      <c r="G37" s="52" t="s">
        <v>609</v>
      </c>
      <c r="H37" s="52" t="s">
        <v>610</v>
      </c>
      <c r="I37" s="52" t="s">
        <v>667</v>
      </c>
      <c r="J37" s="52">
        <v>3801100600</v>
      </c>
      <c r="K37" s="52" t="s">
        <v>46</v>
      </c>
      <c r="L37" s="52">
        <v>621150000</v>
      </c>
      <c r="M37" s="52" t="s">
        <v>58</v>
      </c>
      <c r="N37" s="52">
        <v>601010</v>
      </c>
      <c r="O37" s="52" t="s">
        <v>59</v>
      </c>
      <c r="P37" s="52" t="s">
        <v>49</v>
      </c>
      <c r="Q37" s="52" t="s">
        <v>547</v>
      </c>
      <c r="R37" s="34">
        <v>35000000</v>
      </c>
      <c r="S37" s="34">
        <f>5000000+29550000</f>
        <v>34550000</v>
      </c>
      <c r="T37" s="52" t="s">
        <v>50</v>
      </c>
      <c r="U37" s="52" t="s">
        <v>548</v>
      </c>
      <c r="V37" s="52" t="s">
        <v>559</v>
      </c>
      <c r="W37" s="34">
        <v>30550000</v>
      </c>
      <c r="X37" s="34">
        <v>4450000</v>
      </c>
      <c r="Y37" s="34">
        <v>0</v>
      </c>
      <c r="Z37" s="34">
        <v>-3.4924596548080444E-10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f t="shared" si="4"/>
        <v>35000000</v>
      </c>
      <c r="AJ37" s="34">
        <f t="shared" si="2"/>
        <v>0</v>
      </c>
      <c r="AK37" s="34"/>
      <c r="AL37" s="34">
        <v>0</v>
      </c>
      <c r="AM37" s="34">
        <v>922000.85000000009</v>
      </c>
      <c r="AN37" s="34">
        <f t="shared" si="3"/>
        <v>922000.85000000009</v>
      </c>
      <c r="AO37" s="34"/>
      <c r="AP37" s="52" t="s">
        <v>640</v>
      </c>
    </row>
    <row r="38" spans="1:42">
      <c r="A38" s="251">
        <f t="shared" si="5"/>
        <v>35</v>
      </c>
      <c r="B38" s="52" t="s">
        <v>668</v>
      </c>
      <c r="C38" s="52" t="s">
        <v>168</v>
      </c>
      <c r="D38" s="243" t="s">
        <v>169</v>
      </c>
      <c r="E38" s="52" t="s">
        <v>155</v>
      </c>
      <c r="F38" s="254">
        <v>45036</v>
      </c>
      <c r="G38" s="52" t="s">
        <v>609</v>
      </c>
      <c r="H38" s="52" t="s">
        <v>669</v>
      </c>
      <c r="I38" s="52" t="s">
        <v>670</v>
      </c>
      <c r="J38" s="52">
        <v>3801604000</v>
      </c>
      <c r="K38" s="52" t="s">
        <v>156</v>
      </c>
      <c r="L38" s="52">
        <v>625900000</v>
      </c>
      <c r="M38" s="52" t="s">
        <v>74</v>
      </c>
      <c r="N38" s="52">
        <v>603040</v>
      </c>
      <c r="O38" s="52" t="s">
        <v>75</v>
      </c>
      <c r="P38" s="52" t="s">
        <v>87</v>
      </c>
      <c r="Q38" s="52" t="s">
        <v>547</v>
      </c>
      <c r="R38" s="34">
        <v>250000</v>
      </c>
      <c r="S38" s="52" t="s">
        <v>661</v>
      </c>
      <c r="T38" s="52" t="s">
        <v>50</v>
      </c>
      <c r="U38" s="52" t="s">
        <v>548</v>
      </c>
      <c r="V38" s="52" t="s">
        <v>559</v>
      </c>
      <c r="W38" s="34">
        <v>250000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f t="shared" si="4"/>
        <v>250000</v>
      </c>
      <c r="AJ38" s="34">
        <f t="shared" si="2"/>
        <v>0</v>
      </c>
      <c r="AK38" s="34"/>
      <c r="AL38" s="34">
        <v>0</v>
      </c>
      <c r="AM38" s="34">
        <v>185000</v>
      </c>
      <c r="AN38" s="34">
        <f t="shared" si="3"/>
        <v>185000</v>
      </c>
      <c r="AO38" s="34"/>
    </row>
    <row r="39" spans="1:42">
      <c r="A39" s="251">
        <f t="shared" si="5"/>
        <v>36</v>
      </c>
      <c r="B39" s="52" t="s">
        <v>671</v>
      </c>
      <c r="C39" s="52" t="s">
        <v>245</v>
      </c>
      <c r="D39" s="243" t="s">
        <v>246</v>
      </c>
      <c r="E39" s="52" t="s">
        <v>173</v>
      </c>
      <c r="F39" s="254">
        <v>45036</v>
      </c>
      <c r="G39" s="52" t="s">
        <v>609</v>
      </c>
      <c r="H39" s="52" t="s">
        <v>672</v>
      </c>
      <c r="I39" s="52" t="s">
        <v>673</v>
      </c>
      <c r="J39" s="52">
        <v>3801901600</v>
      </c>
      <c r="K39" s="52" t="s">
        <v>174</v>
      </c>
      <c r="L39" s="52">
        <v>629900000</v>
      </c>
      <c r="M39" s="52" t="s">
        <v>123</v>
      </c>
      <c r="N39" s="52">
        <v>606010</v>
      </c>
      <c r="O39" s="52" t="s">
        <v>124</v>
      </c>
      <c r="P39" s="52" t="s">
        <v>67</v>
      </c>
      <c r="Q39" s="52" t="s">
        <v>547</v>
      </c>
      <c r="R39" s="34">
        <v>1410000</v>
      </c>
      <c r="S39" s="52" t="s">
        <v>661</v>
      </c>
      <c r="T39" s="52" t="s">
        <v>50</v>
      </c>
      <c r="U39" s="52" t="s">
        <v>548</v>
      </c>
      <c r="V39" s="52" t="s">
        <v>559</v>
      </c>
      <c r="W39" s="34">
        <v>1410000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f t="shared" si="4"/>
        <v>1410000</v>
      </c>
      <c r="AJ39" s="34">
        <f t="shared" si="2"/>
        <v>0</v>
      </c>
      <c r="AK39" s="34"/>
      <c r="AL39" s="34">
        <v>0</v>
      </c>
      <c r="AM39" s="34">
        <v>520275</v>
      </c>
      <c r="AN39" s="34">
        <f t="shared" si="3"/>
        <v>520275</v>
      </c>
      <c r="AO39" s="34"/>
    </row>
    <row r="40" spans="1:42">
      <c r="A40" s="251">
        <f t="shared" si="5"/>
        <v>37</v>
      </c>
      <c r="B40" s="52" t="s">
        <v>674</v>
      </c>
      <c r="C40" s="52" t="s">
        <v>139</v>
      </c>
      <c r="D40" s="243" t="s">
        <v>140</v>
      </c>
      <c r="E40" s="52" t="s">
        <v>141</v>
      </c>
      <c r="F40" s="52"/>
      <c r="G40" s="52" t="s">
        <v>613</v>
      </c>
      <c r="H40" s="52" t="s">
        <v>675</v>
      </c>
      <c r="I40" s="52" t="s">
        <v>676</v>
      </c>
      <c r="J40" s="52">
        <v>3801609000</v>
      </c>
      <c r="K40" s="52" t="s">
        <v>84</v>
      </c>
      <c r="L40" s="52">
        <v>623900170</v>
      </c>
      <c r="M40" s="52" t="s">
        <v>92</v>
      </c>
      <c r="N40" s="52">
        <v>603050</v>
      </c>
      <c r="O40" s="52" t="s">
        <v>93</v>
      </c>
      <c r="P40" s="52" t="s">
        <v>87</v>
      </c>
      <c r="Q40" s="52" t="s">
        <v>547</v>
      </c>
      <c r="R40" s="34">
        <f>3900000-627347*3</f>
        <v>2017959</v>
      </c>
      <c r="S40" s="253"/>
      <c r="T40" s="239" t="s">
        <v>63</v>
      </c>
      <c r="U40" s="236" t="s">
        <v>451</v>
      </c>
      <c r="V40" s="236" t="s">
        <v>559</v>
      </c>
      <c r="W40" s="34">
        <v>627500</v>
      </c>
      <c r="X40" s="34">
        <v>627500</v>
      </c>
      <c r="Y40" s="34">
        <v>627499.99999999988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f t="shared" si="4"/>
        <v>1882500</v>
      </c>
      <c r="AJ40" s="34">
        <f t="shared" si="2"/>
        <v>135459</v>
      </c>
      <c r="AK40" s="34"/>
      <c r="AL40" s="34">
        <v>0</v>
      </c>
      <c r="AM40" s="34">
        <v>460.20000000006985</v>
      </c>
      <c r="AN40" s="34">
        <f t="shared" si="3"/>
        <v>460.20000000006985</v>
      </c>
      <c r="AO40" s="34"/>
      <c r="AP40" s="52" t="s">
        <v>677</v>
      </c>
    </row>
    <row r="41" spans="1:42">
      <c r="A41" s="251">
        <f t="shared" si="5"/>
        <v>38</v>
      </c>
      <c r="B41" s="52" t="s">
        <v>678</v>
      </c>
      <c r="C41" s="52" t="s">
        <v>113</v>
      </c>
      <c r="D41" s="243" t="s">
        <v>114</v>
      </c>
      <c r="E41" s="52" t="s">
        <v>115</v>
      </c>
      <c r="F41" s="52"/>
      <c r="G41" s="52" t="s">
        <v>570</v>
      </c>
      <c r="H41" s="52" t="s">
        <v>679</v>
      </c>
      <c r="I41" s="52" t="s">
        <v>680</v>
      </c>
      <c r="J41" s="52">
        <v>3801607000</v>
      </c>
      <c r="K41" s="52" t="s">
        <v>117</v>
      </c>
      <c r="L41" s="52">
        <v>625100300</v>
      </c>
      <c r="M41" s="52" t="s">
        <v>118</v>
      </c>
      <c r="N41" s="52">
        <v>603030</v>
      </c>
      <c r="O41" s="52" t="s">
        <v>119</v>
      </c>
      <c r="P41" s="52" t="s">
        <v>87</v>
      </c>
      <c r="Q41" s="52" t="s">
        <v>547</v>
      </c>
      <c r="R41" s="237">
        <v>2500000</v>
      </c>
      <c r="S41" s="237">
        <v>600750</v>
      </c>
      <c r="T41" s="239" t="s">
        <v>63</v>
      </c>
      <c r="U41" s="236" t="s">
        <v>451</v>
      </c>
      <c r="V41" s="236" t="s">
        <v>549</v>
      </c>
      <c r="W41" s="34">
        <v>130000</v>
      </c>
      <c r="X41" s="34">
        <v>130000</v>
      </c>
      <c r="Y41" s="34">
        <v>0</v>
      </c>
      <c r="Z41" s="34">
        <v>0</v>
      </c>
      <c r="AA41" s="34">
        <v>130000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f t="shared" si="4"/>
        <v>390000</v>
      </c>
      <c r="AJ41" s="34">
        <f t="shared" si="2"/>
        <v>2110000</v>
      </c>
      <c r="AK41" s="34"/>
      <c r="AL41" s="34">
        <v>130000</v>
      </c>
      <c r="AM41" s="237">
        <v>266250</v>
      </c>
      <c r="AN41" s="237">
        <f t="shared" si="3"/>
        <v>396250</v>
      </c>
      <c r="AO41" s="34"/>
      <c r="AP41" s="52" t="s">
        <v>681</v>
      </c>
    </row>
    <row r="42" spans="1:42">
      <c r="A42" s="251">
        <f t="shared" si="5"/>
        <v>39</v>
      </c>
      <c r="B42" s="52" t="s">
        <v>682</v>
      </c>
      <c r="C42" s="52" t="s">
        <v>89</v>
      </c>
      <c r="D42" s="243" t="s">
        <v>90</v>
      </c>
      <c r="E42" s="52" t="s">
        <v>80</v>
      </c>
      <c r="F42" s="52"/>
      <c r="G42" s="235" t="s">
        <v>683</v>
      </c>
      <c r="H42" s="52" t="s">
        <v>679</v>
      </c>
      <c r="I42" s="52" t="s">
        <v>664</v>
      </c>
      <c r="J42" s="52">
        <v>3801609000</v>
      </c>
      <c r="K42" s="52" t="s">
        <v>84</v>
      </c>
      <c r="L42" s="52">
        <v>623900170</v>
      </c>
      <c r="M42" s="52" t="s">
        <v>92</v>
      </c>
      <c r="N42" s="52">
        <v>603050</v>
      </c>
      <c r="O42" s="52" t="s">
        <v>93</v>
      </c>
      <c r="P42" s="52" t="s">
        <v>87</v>
      </c>
      <c r="Q42" s="52" t="s">
        <v>547</v>
      </c>
      <c r="R42" s="237">
        <v>443300</v>
      </c>
      <c r="S42" s="236">
        <v>443300</v>
      </c>
      <c r="T42" s="239" t="s">
        <v>63</v>
      </c>
      <c r="U42" s="239" t="s">
        <v>451</v>
      </c>
      <c r="V42" s="239" t="s">
        <v>559</v>
      </c>
      <c r="W42" s="34">
        <v>443300</v>
      </c>
      <c r="X42" s="34">
        <v>2.5465851649641991E-11</v>
      </c>
      <c r="Y42" s="34">
        <v>0</v>
      </c>
      <c r="Z42" s="34">
        <v>0</v>
      </c>
      <c r="AA42" s="34">
        <v>-1.4551915228366852E-11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f t="shared" si="4"/>
        <v>443300</v>
      </c>
      <c r="AJ42" s="34">
        <f t="shared" si="2"/>
        <v>0</v>
      </c>
      <c r="AK42" s="34"/>
      <c r="AL42" s="34">
        <v>-1.4551915228366852E-11</v>
      </c>
      <c r="AM42" s="237">
        <v>47003.390000000014</v>
      </c>
      <c r="AN42" s="237">
        <f t="shared" si="3"/>
        <v>47003.39</v>
      </c>
      <c r="AO42" s="34"/>
    </row>
    <row r="43" spans="1:42">
      <c r="A43" s="251">
        <f t="shared" si="5"/>
        <v>40</v>
      </c>
      <c r="B43" s="52" t="s">
        <v>684</v>
      </c>
      <c r="C43" s="52" t="s">
        <v>89</v>
      </c>
      <c r="D43" s="243" t="s">
        <v>90</v>
      </c>
      <c r="E43" s="52" t="s">
        <v>80</v>
      </c>
      <c r="F43" s="52"/>
      <c r="G43" s="235" t="s">
        <v>613</v>
      </c>
      <c r="H43" s="52" t="s">
        <v>685</v>
      </c>
      <c r="I43" s="239" t="s">
        <v>686</v>
      </c>
      <c r="J43" s="52">
        <v>3801609000</v>
      </c>
      <c r="K43" s="52" t="s">
        <v>84</v>
      </c>
      <c r="L43" s="52">
        <v>623900170</v>
      </c>
      <c r="M43" s="52" t="s">
        <v>92</v>
      </c>
      <c r="N43" s="52">
        <v>603050</v>
      </c>
      <c r="O43" s="52" t="s">
        <v>93</v>
      </c>
      <c r="P43" s="52" t="s">
        <v>87</v>
      </c>
      <c r="Q43" s="52" t="s">
        <v>547</v>
      </c>
      <c r="R43" s="237">
        <v>168000</v>
      </c>
      <c r="S43" s="255"/>
      <c r="T43" s="239" t="s">
        <v>50</v>
      </c>
      <c r="U43" s="239" t="s">
        <v>451</v>
      </c>
      <c r="V43" s="239" t="s">
        <v>559</v>
      </c>
      <c r="W43" s="34">
        <v>56000</v>
      </c>
      <c r="X43" s="34">
        <v>56000</v>
      </c>
      <c r="Y43" s="34">
        <v>56000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f t="shared" si="4"/>
        <v>168000</v>
      </c>
      <c r="AJ43" s="34">
        <f t="shared" si="2"/>
        <v>0</v>
      </c>
      <c r="AK43" s="34"/>
      <c r="AL43" s="34">
        <v>0</v>
      </c>
      <c r="AM43" s="237">
        <v>14000</v>
      </c>
      <c r="AN43" s="237">
        <f t="shared" si="3"/>
        <v>14000</v>
      </c>
      <c r="AO43" s="34"/>
    </row>
    <row r="44" spans="1:42">
      <c r="A44" s="251">
        <f t="shared" si="5"/>
        <v>41</v>
      </c>
      <c r="B44" s="52" t="s">
        <v>687</v>
      </c>
      <c r="C44" s="52" t="s">
        <v>78</v>
      </c>
      <c r="D44" s="243" t="s">
        <v>79</v>
      </c>
      <c r="E44" s="52" t="s">
        <v>80</v>
      </c>
      <c r="F44" s="52"/>
      <c r="G44" s="235" t="s">
        <v>613</v>
      </c>
      <c r="H44" s="52" t="s">
        <v>688</v>
      </c>
      <c r="I44" s="239" t="s">
        <v>689</v>
      </c>
      <c r="J44" s="52">
        <v>3801609000</v>
      </c>
      <c r="K44" s="52" t="s">
        <v>84</v>
      </c>
      <c r="L44" s="52">
        <v>623900110</v>
      </c>
      <c r="M44" s="52" t="s">
        <v>85</v>
      </c>
      <c r="N44" s="52">
        <v>605010</v>
      </c>
      <c r="O44" s="52" t="s">
        <v>86</v>
      </c>
      <c r="P44" s="52" t="s">
        <v>87</v>
      </c>
      <c r="Q44" s="52" t="s">
        <v>547</v>
      </c>
      <c r="R44" s="237">
        <v>1146000</v>
      </c>
      <c r="S44" s="255"/>
      <c r="T44" s="239" t="s">
        <v>50</v>
      </c>
      <c r="U44" s="239" t="s">
        <v>451</v>
      </c>
      <c r="V44" s="239" t="s">
        <v>690</v>
      </c>
      <c r="W44" s="34">
        <v>382000</v>
      </c>
      <c r="X44" s="34">
        <v>382000</v>
      </c>
      <c r="Y44" s="34">
        <v>382000</v>
      </c>
      <c r="Z44" s="34">
        <v>382000</v>
      </c>
      <c r="AA44" s="34">
        <v>382000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f t="shared" si="4"/>
        <v>1910000</v>
      </c>
      <c r="AJ44" s="34">
        <f t="shared" si="2"/>
        <v>-764000</v>
      </c>
      <c r="AK44" s="34"/>
      <c r="AL44" s="34">
        <v>382000</v>
      </c>
      <c r="AM44" s="237">
        <v>1910000</v>
      </c>
      <c r="AN44" s="237">
        <f t="shared" si="3"/>
        <v>2292000</v>
      </c>
      <c r="AO44" s="34"/>
    </row>
    <row r="45" spans="1:42">
      <c r="A45" s="251">
        <f t="shared" si="5"/>
        <v>42</v>
      </c>
      <c r="B45" s="52" t="s">
        <v>258</v>
      </c>
      <c r="C45" s="52" t="s">
        <v>256</v>
      </c>
      <c r="D45" s="243" t="s">
        <v>257</v>
      </c>
      <c r="E45" s="52" t="s">
        <v>258</v>
      </c>
      <c r="F45" s="52"/>
      <c r="G45" s="52" t="s">
        <v>258</v>
      </c>
      <c r="H45" s="52" t="s">
        <v>258</v>
      </c>
      <c r="I45" s="52" t="s">
        <v>258</v>
      </c>
      <c r="J45" s="52">
        <v>3801100600</v>
      </c>
      <c r="K45" s="52" t="s">
        <v>46</v>
      </c>
      <c r="L45" s="52">
        <v>629910002</v>
      </c>
      <c r="M45" s="52" t="s">
        <v>259</v>
      </c>
      <c r="N45" s="52">
        <v>607011</v>
      </c>
      <c r="O45" s="52" t="s">
        <v>260</v>
      </c>
      <c r="P45" s="52" t="s">
        <v>67</v>
      </c>
      <c r="Q45" s="52" t="s">
        <v>547</v>
      </c>
      <c r="R45" s="34"/>
      <c r="S45" s="52"/>
      <c r="T45" s="52" t="s">
        <v>50</v>
      </c>
      <c r="U45" s="239" t="s">
        <v>451</v>
      </c>
      <c r="V45" s="52" t="s">
        <v>549</v>
      </c>
      <c r="W45" s="34">
        <v>6641494</v>
      </c>
      <c r="X45" s="34">
        <v>1464886.2000000002</v>
      </c>
      <c r="Y45" s="34">
        <v>1077132.3999999994</v>
      </c>
      <c r="Z45" s="34">
        <v>3671786.16</v>
      </c>
      <c r="AA45" s="34">
        <v>3621794.04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f t="shared" si="4"/>
        <v>16477092.800000001</v>
      </c>
      <c r="AJ45" s="34">
        <f t="shared" si="2"/>
        <v>-16477092.800000001</v>
      </c>
      <c r="AK45" s="34"/>
      <c r="AL45" s="34">
        <v>3621794.04</v>
      </c>
      <c r="AM45" s="34">
        <v>7293580.1999999993</v>
      </c>
      <c r="AN45" s="34">
        <f t="shared" si="3"/>
        <v>10915374.239999998</v>
      </c>
      <c r="AO45" s="34"/>
    </row>
    <row r="46" spans="1:42">
      <c r="A46" s="251">
        <f t="shared" si="5"/>
        <v>43</v>
      </c>
      <c r="B46" s="52" t="s">
        <v>691</v>
      </c>
      <c r="C46" s="52" t="s">
        <v>201</v>
      </c>
      <c r="D46" s="243" t="s">
        <v>202</v>
      </c>
      <c r="E46" s="52" t="s">
        <v>194</v>
      </c>
      <c r="F46" s="254">
        <v>45050</v>
      </c>
      <c r="G46" s="52" t="s">
        <v>570</v>
      </c>
      <c r="H46" s="52" t="s">
        <v>692</v>
      </c>
      <c r="I46" s="52" t="s">
        <v>693</v>
      </c>
      <c r="J46" s="52">
        <v>3801601300</v>
      </c>
      <c r="K46" s="52" t="s">
        <v>196</v>
      </c>
      <c r="L46" s="52">
        <v>620250400</v>
      </c>
      <c r="M46" s="52" t="s">
        <v>204</v>
      </c>
      <c r="N46" s="52">
        <v>606010</v>
      </c>
      <c r="O46" s="52" t="s">
        <v>124</v>
      </c>
      <c r="P46" s="52" t="s">
        <v>87</v>
      </c>
      <c r="Q46" s="52" t="s">
        <v>694</v>
      </c>
      <c r="R46" s="34">
        <v>1800000</v>
      </c>
      <c r="S46" s="236"/>
      <c r="T46" s="236" t="s">
        <v>63</v>
      </c>
      <c r="U46" s="52" t="s">
        <v>695</v>
      </c>
      <c r="V46" s="52" t="s">
        <v>549</v>
      </c>
      <c r="W46" s="34">
        <v>300000</v>
      </c>
      <c r="X46" s="34">
        <v>0</v>
      </c>
      <c r="Y46" s="34">
        <v>150000</v>
      </c>
      <c r="Z46" s="34">
        <v>150000</v>
      </c>
      <c r="AA46" s="34">
        <v>127500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4">
        <f t="shared" si="4"/>
        <v>727500</v>
      </c>
      <c r="AJ46" s="34">
        <f t="shared" si="2"/>
        <v>1072500</v>
      </c>
      <c r="AK46" s="34"/>
      <c r="AL46" s="34">
        <v>127500</v>
      </c>
      <c r="AM46" s="34">
        <v>300000</v>
      </c>
      <c r="AN46" s="34">
        <f t="shared" si="3"/>
        <v>427500</v>
      </c>
      <c r="AO46" s="34"/>
    </row>
    <row r="47" spans="1:42">
      <c r="A47" s="251">
        <f t="shared" si="5"/>
        <v>44</v>
      </c>
      <c r="B47" s="52" t="s">
        <v>696</v>
      </c>
      <c r="C47" s="52" t="s">
        <v>192</v>
      </c>
      <c r="D47" s="243" t="s">
        <v>193</v>
      </c>
      <c r="E47" s="52" t="s">
        <v>194</v>
      </c>
      <c r="F47" s="254">
        <v>45152</v>
      </c>
      <c r="G47" s="52" t="s">
        <v>697</v>
      </c>
      <c r="H47" s="52" t="s">
        <v>698</v>
      </c>
      <c r="I47" s="52" t="s">
        <v>699</v>
      </c>
      <c r="J47" s="52">
        <v>3801601300</v>
      </c>
      <c r="K47" s="52" t="s">
        <v>196</v>
      </c>
      <c r="L47" s="52">
        <v>627000000</v>
      </c>
      <c r="M47" s="52" t="s">
        <v>197</v>
      </c>
      <c r="N47" s="52">
        <v>604010</v>
      </c>
      <c r="O47" s="52" t="s">
        <v>198</v>
      </c>
      <c r="P47" s="52" t="s">
        <v>87</v>
      </c>
      <c r="Q47" s="52" t="s">
        <v>694</v>
      </c>
      <c r="R47" s="34">
        <v>2500000</v>
      </c>
      <c r="S47" s="52"/>
      <c r="T47" s="236" t="s">
        <v>63</v>
      </c>
      <c r="U47" s="236" t="s">
        <v>451</v>
      </c>
      <c r="V47" s="52" t="s">
        <v>549</v>
      </c>
      <c r="W47" s="34">
        <v>100000</v>
      </c>
      <c r="X47" s="34">
        <v>100000</v>
      </c>
      <c r="Y47" s="34">
        <v>316000</v>
      </c>
      <c r="Z47" s="34">
        <v>180000</v>
      </c>
      <c r="AA47" s="34">
        <v>100000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0</v>
      </c>
      <c r="AI47" s="34">
        <f t="shared" si="4"/>
        <v>796000</v>
      </c>
      <c r="AJ47" s="34">
        <f t="shared" si="2"/>
        <v>1704000</v>
      </c>
      <c r="AK47" s="34"/>
      <c r="AL47" s="34">
        <v>100000</v>
      </c>
      <c r="AM47" s="34">
        <v>796000</v>
      </c>
      <c r="AN47" s="34">
        <f t="shared" si="3"/>
        <v>896000</v>
      </c>
      <c r="AO47" s="34"/>
    </row>
    <row r="48" spans="1:42">
      <c r="A48" s="251">
        <f t="shared" si="5"/>
        <v>45</v>
      </c>
      <c r="B48" s="52" t="s">
        <v>700</v>
      </c>
      <c r="C48" s="52" t="s">
        <v>157</v>
      </c>
      <c r="D48" s="243" t="s">
        <v>158</v>
      </c>
      <c r="E48" s="52" t="s">
        <v>62</v>
      </c>
      <c r="F48" s="254">
        <v>45041</v>
      </c>
      <c r="G48" s="52" t="s">
        <v>570</v>
      </c>
      <c r="H48" s="52" t="s">
        <v>336</v>
      </c>
      <c r="I48" s="52" t="s">
        <v>701</v>
      </c>
      <c r="J48" s="52">
        <v>3801100600</v>
      </c>
      <c r="K48" s="52" t="s">
        <v>46</v>
      </c>
      <c r="L48" s="52">
        <v>621150000</v>
      </c>
      <c r="M48" s="52" t="s">
        <v>58</v>
      </c>
      <c r="N48" s="52">
        <v>601010</v>
      </c>
      <c r="O48" s="52" t="s">
        <v>59</v>
      </c>
      <c r="P48" s="52" t="s">
        <v>67</v>
      </c>
      <c r="Q48" s="52" t="s">
        <v>547</v>
      </c>
      <c r="R48" s="34">
        <v>1500000</v>
      </c>
      <c r="S48" s="253">
        <v>1500000</v>
      </c>
      <c r="T48" s="236" t="s">
        <v>63</v>
      </c>
      <c r="U48" s="236" t="s">
        <v>451</v>
      </c>
      <c r="V48" s="236" t="s">
        <v>549</v>
      </c>
      <c r="W48" s="34">
        <v>125000</v>
      </c>
      <c r="X48" s="34">
        <v>125000</v>
      </c>
      <c r="Y48" s="34">
        <v>125000</v>
      </c>
      <c r="Z48" s="34">
        <v>125000</v>
      </c>
      <c r="AA48" s="34">
        <v>161859.07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f t="shared" si="4"/>
        <v>661859.07000000007</v>
      </c>
      <c r="AJ48" s="34">
        <f t="shared" si="2"/>
        <v>838140.92999999993</v>
      </c>
      <c r="AK48" s="34"/>
      <c r="AL48" s="34">
        <v>161859.07</v>
      </c>
      <c r="AM48" s="34">
        <v>125000</v>
      </c>
      <c r="AN48" s="34">
        <f t="shared" si="3"/>
        <v>286859.07</v>
      </c>
      <c r="AO48" s="34"/>
    </row>
    <row r="49" spans="1:42">
      <c r="A49" s="251">
        <f t="shared" si="5"/>
        <v>46</v>
      </c>
      <c r="B49" s="52" t="s">
        <v>702</v>
      </c>
      <c r="C49" s="52" t="s">
        <v>179</v>
      </c>
      <c r="D49" s="243" t="s">
        <v>180</v>
      </c>
      <c r="E49" s="52" t="s">
        <v>181</v>
      </c>
      <c r="F49" s="254">
        <v>45118</v>
      </c>
      <c r="G49" s="52" t="s">
        <v>570</v>
      </c>
      <c r="H49" s="52" t="s">
        <v>545</v>
      </c>
      <c r="I49" s="52" t="s">
        <v>703</v>
      </c>
      <c r="J49" s="52">
        <v>3801100220</v>
      </c>
      <c r="K49" s="52" t="s">
        <v>184</v>
      </c>
      <c r="L49" s="52">
        <v>624800010</v>
      </c>
      <c r="M49" s="52" t="s">
        <v>185</v>
      </c>
      <c r="N49" s="52">
        <v>606010</v>
      </c>
      <c r="O49" s="52" t="s">
        <v>124</v>
      </c>
      <c r="P49" s="52" t="s">
        <v>87</v>
      </c>
      <c r="Q49" s="52" t="s">
        <v>547</v>
      </c>
      <c r="R49" s="34">
        <v>7000000</v>
      </c>
      <c r="S49" s="52" t="s">
        <v>661</v>
      </c>
      <c r="T49" s="236" t="s">
        <v>63</v>
      </c>
      <c r="U49" s="236" t="s">
        <v>451</v>
      </c>
      <c r="V49" s="52" t="s">
        <v>549</v>
      </c>
      <c r="W49" s="34">
        <v>184353.34999999998</v>
      </c>
      <c r="X49" s="34">
        <v>454181.42000000004</v>
      </c>
      <c r="Y49" s="34">
        <v>539300.36</v>
      </c>
      <c r="Z49" s="34">
        <v>969154.16</v>
      </c>
      <c r="AA49" s="34">
        <v>875233.82000000007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f t="shared" si="4"/>
        <v>3022223.1100000003</v>
      </c>
      <c r="AJ49" s="34">
        <f t="shared" si="2"/>
        <v>3977776.8899999997</v>
      </c>
      <c r="AK49" s="34"/>
      <c r="AL49" s="34">
        <v>875233.82000000007</v>
      </c>
      <c r="AM49" s="34">
        <v>1805508.6</v>
      </c>
      <c r="AN49" s="34">
        <f t="shared" si="3"/>
        <v>2680742.42</v>
      </c>
      <c r="AO49" s="34"/>
    </row>
    <row r="50" spans="1:42">
      <c r="A50" s="251">
        <f t="shared" si="5"/>
        <v>47</v>
      </c>
      <c r="B50" s="52" t="s">
        <v>704</v>
      </c>
      <c r="C50" s="52" t="s">
        <v>53</v>
      </c>
      <c r="D50" s="243" t="s">
        <v>54</v>
      </c>
      <c r="E50" s="52" t="s">
        <v>40</v>
      </c>
      <c r="F50" s="52"/>
      <c r="G50" s="52" t="s">
        <v>570</v>
      </c>
      <c r="H50" s="52" t="s">
        <v>705</v>
      </c>
      <c r="I50" s="52" t="s">
        <v>706</v>
      </c>
      <c r="J50" s="52">
        <v>3801100600</v>
      </c>
      <c r="K50" s="52" t="s">
        <v>46</v>
      </c>
      <c r="L50" s="52">
        <v>621150000</v>
      </c>
      <c r="M50" s="52" t="s">
        <v>58</v>
      </c>
      <c r="N50" s="52">
        <v>601010</v>
      </c>
      <c r="O50" s="52" t="s">
        <v>59</v>
      </c>
      <c r="P50" s="52" t="s">
        <v>49</v>
      </c>
      <c r="Q50" s="52" t="s">
        <v>547</v>
      </c>
      <c r="R50" s="34">
        <v>900000</v>
      </c>
      <c r="S50" s="34"/>
      <c r="T50" s="52" t="s">
        <v>63</v>
      </c>
      <c r="U50" s="236" t="s">
        <v>451</v>
      </c>
      <c r="V50" s="236" t="s">
        <v>549</v>
      </c>
      <c r="W50" s="34">
        <v>75000</v>
      </c>
      <c r="X50" s="34">
        <v>75000</v>
      </c>
      <c r="Y50" s="34">
        <v>75000</v>
      </c>
      <c r="Z50" s="34">
        <v>75000</v>
      </c>
      <c r="AA50" s="34">
        <v>75000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f t="shared" si="4"/>
        <v>375000</v>
      </c>
      <c r="AJ50" s="34">
        <f t="shared" si="2"/>
        <v>525000</v>
      </c>
      <c r="AK50" s="34"/>
      <c r="AL50" s="34">
        <v>75000</v>
      </c>
      <c r="AM50" s="34">
        <v>315800</v>
      </c>
      <c r="AN50" s="34">
        <f t="shared" si="3"/>
        <v>390800</v>
      </c>
      <c r="AO50" s="34"/>
      <c r="AP50" s="52" t="s">
        <v>707</v>
      </c>
    </row>
    <row r="51" spans="1:42">
      <c r="A51" s="251">
        <f t="shared" si="5"/>
        <v>48</v>
      </c>
      <c r="B51" s="52" t="s">
        <v>708</v>
      </c>
      <c r="C51" s="52" t="s">
        <v>229</v>
      </c>
      <c r="D51" s="243" t="s">
        <v>230</v>
      </c>
      <c r="E51" s="52" t="s">
        <v>115</v>
      </c>
      <c r="F51" s="254">
        <v>45058</v>
      </c>
      <c r="G51" s="52" t="s">
        <v>709</v>
      </c>
      <c r="H51" s="52" t="s">
        <v>610</v>
      </c>
      <c r="I51" s="52" t="s">
        <v>710</v>
      </c>
      <c r="J51" s="52">
        <v>3801607000</v>
      </c>
      <c r="K51" s="52" t="s">
        <v>117</v>
      </c>
      <c r="L51" s="52">
        <v>621900000</v>
      </c>
      <c r="M51" s="52" t="s">
        <v>231</v>
      </c>
      <c r="N51" s="52">
        <v>601050</v>
      </c>
      <c r="O51" s="52" t="s">
        <v>232</v>
      </c>
      <c r="P51" s="52" t="s">
        <v>67</v>
      </c>
      <c r="Q51" s="52" t="s">
        <v>547</v>
      </c>
      <c r="R51" s="34">
        <v>2951000</v>
      </c>
      <c r="S51" s="236">
        <v>2950031.25</v>
      </c>
      <c r="T51" s="52" t="s">
        <v>50</v>
      </c>
      <c r="U51" s="52" t="s">
        <v>548</v>
      </c>
      <c r="V51" s="52" t="s">
        <v>559</v>
      </c>
      <c r="W51" s="34">
        <v>0</v>
      </c>
      <c r="X51" s="34">
        <v>0</v>
      </c>
      <c r="Y51" s="34">
        <v>2951000</v>
      </c>
      <c r="Z51" s="34">
        <v>-1.1641532182693481E-10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4">
        <f t="shared" si="4"/>
        <v>2951000</v>
      </c>
      <c r="AJ51" s="34">
        <f t="shared" si="2"/>
        <v>0</v>
      </c>
      <c r="AK51" s="34"/>
      <c r="AL51" s="34">
        <v>0</v>
      </c>
      <c r="AM51" s="34">
        <v>869562.8600000001</v>
      </c>
      <c r="AN51" s="34">
        <f t="shared" si="3"/>
        <v>869562.8600000001</v>
      </c>
      <c r="AO51" s="34"/>
    </row>
    <row r="52" spans="1:42">
      <c r="A52" s="251">
        <f t="shared" si="5"/>
        <v>49</v>
      </c>
      <c r="B52" s="52" t="s">
        <v>711</v>
      </c>
      <c r="C52" s="52" t="s">
        <v>205</v>
      </c>
      <c r="D52" s="243" t="s">
        <v>206</v>
      </c>
      <c r="E52" s="52" t="s">
        <v>194</v>
      </c>
      <c r="F52" s="254">
        <v>45056</v>
      </c>
      <c r="G52" s="52" t="s">
        <v>712</v>
      </c>
      <c r="H52" s="52" t="s">
        <v>713</v>
      </c>
      <c r="I52" s="52" t="s">
        <v>714</v>
      </c>
      <c r="J52" s="52">
        <v>3801601300</v>
      </c>
      <c r="K52" s="52" t="s">
        <v>196</v>
      </c>
      <c r="L52" s="52">
        <v>627000000</v>
      </c>
      <c r="M52" s="52" t="s">
        <v>197</v>
      </c>
      <c r="N52" s="52">
        <v>604010</v>
      </c>
      <c r="O52" s="52" t="s">
        <v>198</v>
      </c>
      <c r="P52" s="52" t="s">
        <v>87</v>
      </c>
      <c r="Q52" s="52" t="s">
        <v>547</v>
      </c>
      <c r="R52" s="34">
        <v>420000</v>
      </c>
      <c r="S52" s="239"/>
      <c r="T52" s="236" t="s">
        <v>63</v>
      </c>
      <c r="U52" s="236" t="s">
        <v>451</v>
      </c>
      <c r="V52" s="52" t="s">
        <v>549</v>
      </c>
      <c r="W52" s="34">
        <v>0</v>
      </c>
      <c r="X52" s="34">
        <v>70000</v>
      </c>
      <c r="Y52" s="34">
        <v>35000</v>
      </c>
      <c r="Z52" s="34">
        <v>35000</v>
      </c>
      <c r="AA52" s="34">
        <v>35000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4">
        <v>0</v>
      </c>
      <c r="AH52" s="34">
        <v>0</v>
      </c>
      <c r="AI52" s="34">
        <f t="shared" si="4"/>
        <v>175000</v>
      </c>
      <c r="AJ52" s="34">
        <f t="shared" si="2"/>
        <v>245000</v>
      </c>
      <c r="AK52" s="34"/>
      <c r="AL52" s="34">
        <v>35000</v>
      </c>
      <c r="AM52" s="34">
        <v>175000</v>
      </c>
      <c r="AN52" s="34">
        <f t="shared" si="3"/>
        <v>210000</v>
      </c>
      <c r="AO52" s="34"/>
    </row>
    <row r="53" spans="1:42">
      <c r="A53" s="251">
        <f t="shared" si="5"/>
        <v>50</v>
      </c>
      <c r="B53" s="52" t="s">
        <v>715</v>
      </c>
      <c r="C53" s="52" t="s">
        <v>139</v>
      </c>
      <c r="D53" s="243" t="s">
        <v>140</v>
      </c>
      <c r="E53" s="52" t="s">
        <v>141</v>
      </c>
      <c r="F53" s="254">
        <v>45111</v>
      </c>
      <c r="G53" s="52" t="s">
        <v>716</v>
      </c>
      <c r="H53" s="52" t="s">
        <v>675</v>
      </c>
      <c r="I53" s="52" t="s">
        <v>717</v>
      </c>
      <c r="J53" s="52">
        <v>3801609000</v>
      </c>
      <c r="K53" s="52" t="s">
        <v>84</v>
      </c>
      <c r="L53" s="52">
        <v>623900170</v>
      </c>
      <c r="M53" s="52" t="s">
        <v>92</v>
      </c>
      <c r="N53" s="52">
        <v>603050</v>
      </c>
      <c r="O53" s="52" t="s">
        <v>93</v>
      </c>
      <c r="P53" s="52" t="s">
        <v>87</v>
      </c>
      <c r="Q53" s="52" t="s">
        <v>547</v>
      </c>
      <c r="R53" s="34">
        <v>5880000</v>
      </c>
      <c r="S53" s="239"/>
      <c r="T53" s="239" t="s">
        <v>63</v>
      </c>
      <c r="U53" s="236" t="s">
        <v>451</v>
      </c>
      <c r="V53" s="52" t="s">
        <v>549</v>
      </c>
      <c r="W53" s="34"/>
      <c r="X53" s="34"/>
      <c r="Y53" s="34"/>
      <c r="Z53" s="34">
        <v>653000</v>
      </c>
      <c r="AA53" s="34">
        <v>653000</v>
      </c>
      <c r="AB53" s="34"/>
      <c r="AC53" s="34"/>
      <c r="AD53" s="34"/>
      <c r="AE53" s="34"/>
      <c r="AF53" s="34"/>
      <c r="AG53" s="34"/>
      <c r="AH53" s="34"/>
      <c r="AI53" s="34">
        <f t="shared" si="4"/>
        <v>1306000</v>
      </c>
      <c r="AJ53" s="34">
        <f t="shared" si="2"/>
        <v>4574000</v>
      </c>
      <c r="AK53" s="34"/>
      <c r="AL53" s="34">
        <v>653000</v>
      </c>
      <c r="AM53" s="34">
        <v>1306000</v>
      </c>
      <c r="AN53" s="34">
        <f t="shared" si="3"/>
        <v>1959000</v>
      </c>
      <c r="AO53" s="34"/>
    </row>
    <row r="54" spans="1:42">
      <c r="A54" s="251">
        <f t="shared" si="5"/>
        <v>51</v>
      </c>
      <c r="B54" s="52" t="s">
        <v>718</v>
      </c>
      <c r="C54" s="52" t="s">
        <v>144</v>
      </c>
      <c r="D54" s="243" t="s">
        <v>145</v>
      </c>
      <c r="E54" s="52" t="s">
        <v>141</v>
      </c>
      <c r="F54" s="254">
        <v>45054</v>
      </c>
      <c r="G54" s="52" t="s">
        <v>544</v>
      </c>
      <c r="H54" s="52" t="s">
        <v>719</v>
      </c>
      <c r="I54" s="52" t="s">
        <v>720</v>
      </c>
      <c r="J54" s="52">
        <v>3801609000</v>
      </c>
      <c r="K54" s="52" t="s">
        <v>84</v>
      </c>
      <c r="L54" s="52">
        <v>623900170</v>
      </c>
      <c r="M54" s="52" t="s">
        <v>92</v>
      </c>
      <c r="N54" s="52">
        <v>603050</v>
      </c>
      <c r="O54" s="52" t="s">
        <v>93</v>
      </c>
      <c r="P54" s="52" t="s">
        <v>87</v>
      </c>
      <c r="Q54" s="52" t="s">
        <v>547</v>
      </c>
      <c r="R54" s="34">
        <v>436000</v>
      </c>
      <c r="S54" s="253"/>
      <c r="T54" s="236" t="s">
        <v>63</v>
      </c>
      <c r="U54" s="236" t="s">
        <v>548</v>
      </c>
      <c r="V54" s="236" t="s">
        <v>559</v>
      </c>
      <c r="W54" s="34">
        <v>0</v>
      </c>
      <c r="X54" s="34">
        <v>0</v>
      </c>
      <c r="Y54" s="34">
        <v>436000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4">
        <f t="shared" si="4"/>
        <v>436000</v>
      </c>
      <c r="AJ54" s="34">
        <f t="shared" si="2"/>
        <v>0</v>
      </c>
      <c r="AK54" s="34"/>
      <c r="AL54" s="34">
        <v>0</v>
      </c>
      <c r="AM54" s="34">
        <v>436000</v>
      </c>
      <c r="AN54" s="34">
        <f t="shared" si="3"/>
        <v>436000</v>
      </c>
      <c r="AO54" s="34"/>
    </row>
    <row r="55" spans="1:42">
      <c r="A55" s="251">
        <f t="shared" si="5"/>
        <v>52</v>
      </c>
      <c r="B55" s="52" t="s">
        <v>721</v>
      </c>
      <c r="C55" s="52" t="s">
        <v>38</v>
      </c>
      <c r="D55" s="243" t="s">
        <v>39</v>
      </c>
      <c r="E55" s="52" t="s">
        <v>40</v>
      </c>
      <c r="F55" s="254">
        <v>45050</v>
      </c>
      <c r="G55" s="52" t="s">
        <v>574</v>
      </c>
      <c r="I55" s="52" t="s">
        <v>722</v>
      </c>
      <c r="J55" s="52">
        <v>3801100600</v>
      </c>
      <c r="K55" s="52" t="s">
        <v>46</v>
      </c>
      <c r="L55" s="52">
        <v>621300000</v>
      </c>
      <c r="M55" s="52" t="s">
        <v>47</v>
      </c>
      <c r="N55" s="52">
        <v>601020</v>
      </c>
      <c r="O55" s="52" t="s">
        <v>48</v>
      </c>
      <c r="P55" s="52" t="s">
        <v>49</v>
      </c>
      <c r="Q55" s="52" t="s">
        <v>547</v>
      </c>
      <c r="R55" s="34">
        <v>300000</v>
      </c>
      <c r="S55" s="34"/>
      <c r="T55" s="52" t="s">
        <v>50</v>
      </c>
      <c r="U55" s="52" t="s">
        <v>548</v>
      </c>
      <c r="V55" s="236" t="s">
        <v>559</v>
      </c>
      <c r="W55" s="34">
        <v>0</v>
      </c>
      <c r="X55" s="34">
        <v>0</v>
      </c>
      <c r="Y55" s="34">
        <v>0</v>
      </c>
      <c r="Z55" s="34">
        <v>0</v>
      </c>
      <c r="AA55" s="269">
        <v>300000</v>
      </c>
      <c r="AB55" s="34">
        <v>0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4">
        <f t="shared" si="4"/>
        <v>300000</v>
      </c>
      <c r="AJ55" s="34">
        <f t="shared" si="2"/>
        <v>0</v>
      </c>
      <c r="AK55" s="34"/>
      <c r="AL55" s="34">
        <v>300000</v>
      </c>
      <c r="AM55" s="34">
        <v>300000</v>
      </c>
      <c r="AN55" s="34">
        <f t="shared" si="3"/>
        <v>600000</v>
      </c>
      <c r="AO55" s="34"/>
    </row>
    <row r="56" spans="1:42">
      <c r="A56" s="251">
        <f t="shared" si="5"/>
        <v>53</v>
      </c>
      <c r="B56" s="52" t="s">
        <v>723</v>
      </c>
      <c r="C56" s="52" t="s">
        <v>71</v>
      </c>
      <c r="D56" s="243" t="s">
        <v>72</v>
      </c>
      <c r="E56" s="52" t="s">
        <v>40</v>
      </c>
      <c r="F56" s="254">
        <v>45048</v>
      </c>
      <c r="G56" s="52" t="s">
        <v>574</v>
      </c>
      <c r="H56" s="52" t="s">
        <v>562</v>
      </c>
      <c r="I56" s="52" t="s">
        <v>724</v>
      </c>
      <c r="J56" s="52">
        <v>3801100600</v>
      </c>
      <c r="K56" s="52" t="s">
        <v>46</v>
      </c>
      <c r="L56" s="52">
        <v>625900000</v>
      </c>
      <c r="M56" s="52" t="s">
        <v>74</v>
      </c>
      <c r="N56" s="52">
        <v>603040</v>
      </c>
      <c r="O56" s="52" t="s">
        <v>75</v>
      </c>
      <c r="P56" s="52" t="s">
        <v>67</v>
      </c>
      <c r="Q56" s="52" t="s">
        <v>547</v>
      </c>
      <c r="R56" s="34">
        <v>20000000</v>
      </c>
      <c r="S56" s="34"/>
      <c r="T56" s="52" t="s">
        <v>50</v>
      </c>
      <c r="U56" s="52" t="s">
        <v>548</v>
      </c>
      <c r="V56" s="52" t="s">
        <v>559</v>
      </c>
      <c r="W56" s="34">
        <v>0</v>
      </c>
      <c r="X56" s="34">
        <v>20000000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f t="shared" si="4"/>
        <v>20000000</v>
      </c>
      <c r="AJ56" s="34">
        <f t="shared" si="2"/>
        <v>0</v>
      </c>
      <c r="AK56" s="34"/>
      <c r="AL56" s="34">
        <v>0</v>
      </c>
      <c r="AM56" s="34">
        <v>6355877.4000000004</v>
      </c>
      <c r="AN56" s="34">
        <f t="shared" si="3"/>
        <v>6355877.4000000004</v>
      </c>
      <c r="AO56" s="34"/>
      <c r="AP56" s="52" t="s">
        <v>725</v>
      </c>
    </row>
    <row r="57" spans="1:42">
      <c r="A57" s="251">
        <f t="shared" si="5"/>
        <v>54</v>
      </c>
      <c r="B57" s="52" t="s">
        <v>726</v>
      </c>
      <c r="C57" s="52" t="s">
        <v>139</v>
      </c>
      <c r="D57" s="243" t="s">
        <v>140</v>
      </c>
      <c r="E57" s="52" t="s">
        <v>141</v>
      </c>
      <c r="F57" s="254">
        <v>45042</v>
      </c>
      <c r="G57" s="52" t="s">
        <v>574</v>
      </c>
      <c r="H57" s="52" t="s">
        <v>727</v>
      </c>
      <c r="I57" s="52" t="s">
        <v>728</v>
      </c>
      <c r="J57" s="52">
        <v>3801609000</v>
      </c>
      <c r="K57" s="52" t="s">
        <v>84</v>
      </c>
      <c r="L57" s="52">
        <v>623900170</v>
      </c>
      <c r="M57" s="52" t="s">
        <v>92</v>
      </c>
      <c r="N57" s="52">
        <v>603050</v>
      </c>
      <c r="O57" s="52" t="s">
        <v>93</v>
      </c>
      <c r="P57" s="52" t="s">
        <v>87</v>
      </c>
      <c r="Q57" s="52" t="s">
        <v>547</v>
      </c>
      <c r="R57" s="34">
        <v>9439</v>
      </c>
      <c r="S57" s="253"/>
      <c r="T57" s="52" t="s">
        <v>50</v>
      </c>
      <c r="U57" s="52" t="s">
        <v>548</v>
      </c>
      <c r="V57" s="52" t="s">
        <v>549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f t="shared" si="4"/>
        <v>0</v>
      </c>
      <c r="AJ57" s="34">
        <f t="shared" si="2"/>
        <v>9439</v>
      </c>
      <c r="AK57" s="34"/>
      <c r="AL57" s="34">
        <v>0</v>
      </c>
      <c r="AM57" s="34">
        <v>0</v>
      </c>
      <c r="AN57" s="34">
        <f t="shared" si="3"/>
        <v>0</v>
      </c>
      <c r="AO57" s="34"/>
    </row>
    <row r="58" spans="1:42">
      <c r="A58" s="251">
        <f t="shared" si="5"/>
        <v>55</v>
      </c>
      <c r="B58" s="52" t="s">
        <v>729</v>
      </c>
      <c r="C58" s="52" t="s">
        <v>113</v>
      </c>
      <c r="D58" s="243" t="s">
        <v>114</v>
      </c>
      <c r="E58" s="52" t="s">
        <v>115</v>
      </c>
      <c r="F58" s="254">
        <v>45048</v>
      </c>
      <c r="G58" s="52" t="s">
        <v>730</v>
      </c>
      <c r="H58" s="52" t="s">
        <v>663</v>
      </c>
      <c r="I58" s="52" t="s">
        <v>731</v>
      </c>
      <c r="J58" s="52">
        <v>3801607000</v>
      </c>
      <c r="K58" s="52" t="s">
        <v>117</v>
      </c>
      <c r="L58" s="52">
        <v>625100300</v>
      </c>
      <c r="M58" s="52" t="s">
        <v>118</v>
      </c>
      <c r="N58" s="52">
        <v>603030</v>
      </c>
      <c r="O58" s="52" t="s">
        <v>119</v>
      </c>
      <c r="P58" s="52" t="s">
        <v>87</v>
      </c>
      <c r="Q58" s="52" t="s">
        <v>547</v>
      </c>
      <c r="R58" s="34">
        <v>4452000</v>
      </c>
      <c r="S58" s="253">
        <v>1965416.7</v>
      </c>
      <c r="T58" s="52" t="s">
        <v>63</v>
      </c>
      <c r="U58" s="52" t="s">
        <v>451</v>
      </c>
      <c r="V58" s="52" t="s">
        <v>549</v>
      </c>
      <c r="W58" s="34">
        <v>0</v>
      </c>
      <c r="X58" s="34">
        <v>125000</v>
      </c>
      <c r="Y58" s="34">
        <v>125000</v>
      </c>
      <c r="Z58" s="34">
        <v>150000</v>
      </c>
      <c r="AA58" s="34">
        <v>215000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f t="shared" si="4"/>
        <v>615000</v>
      </c>
      <c r="AJ58" s="34">
        <f t="shared" si="2"/>
        <v>3837000</v>
      </c>
      <c r="AK58" s="34"/>
      <c r="AL58" s="34">
        <v>215000</v>
      </c>
      <c r="AM58" s="34">
        <v>615000</v>
      </c>
      <c r="AN58" s="34">
        <f t="shared" si="3"/>
        <v>830000</v>
      </c>
      <c r="AO58" s="34"/>
      <c r="AP58" s="52" t="s">
        <v>681</v>
      </c>
    </row>
    <row r="59" spans="1:42">
      <c r="A59" s="251">
        <f t="shared" si="5"/>
        <v>56</v>
      </c>
      <c r="B59" s="52" t="s">
        <v>732</v>
      </c>
      <c r="C59" s="52" t="s">
        <v>53</v>
      </c>
      <c r="D59" s="243" t="s">
        <v>54</v>
      </c>
      <c r="E59" s="52" t="s">
        <v>40</v>
      </c>
      <c r="F59" s="254">
        <v>45046</v>
      </c>
      <c r="G59" s="52" t="s">
        <v>574</v>
      </c>
      <c r="H59" s="52" t="s">
        <v>610</v>
      </c>
      <c r="I59" s="52" t="s">
        <v>733</v>
      </c>
      <c r="J59" s="52">
        <v>3801100600</v>
      </c>
      <c r="K59" s="52" t="s">
        <v>46</v>
      </c>
      <c r="L59" s="52">
        <v>621150000</v>
      </c>
      <c r="M59" s="52" t="s">
        <v>58</v>
      </c>
      <c r="N59" s="52">
        <v>601010</v>
      </c>
      <c r="O59" s="52" t="s">
        <v>59</v>
      </c>
      <c r="P59" s="52" t="s">
        <v>49</v>
      </c>
      <c r="Q59" s="52" t="s">
        <v>547</v>
      </c>
      <c r="R59" s="34">
        <v>25000000</v>
      </c>
      <c r="S59" s="34"/>
      <c r="T59" s="52" t="s">
        <v>50</v>
      </c>
      <c r="U59" s="52" t="s">
        <v>548</v>
      </c>
      <c r="V59" s="52" t="s">
        <v>559</v>
      </c>
      <c r="W59" s="34">
        <v>0</v>
      </c>
      <c r="X59" s="34">
        <v>25000000</v>
      </c>
      <c r="Y59" s="34">
        <v>0</v>
      </c>
      <c r="Z59" s="34">
        <v>-6.9849193096160889E-10</v>
      </c>
      <c r="AA59" s="34">
        <v>2.9103830456733704E-11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f t="shared" si="4"/>
        <v>25000000</v>
      </c>
      <c r="AJ59" s="34">
        <f t="shared" si="2"/>
        <v>0</v>
      </c>
      <c r="AK59" s="34"/>
      <c r="AL59" s="34">
        <v>2.9103830456733704E-11</v>
      </c>
      <c r="AM59" s="34">
        <v>204572.02999999927</v>
      </c>
      <c r="AN59" s="34">
        <f t="shared" si="3"/>
        <v>204572.0299999993</v>
      </c>
      <c r="AO59" s="34"/>
    </row>
    <row r="60" spans="1:42">
      <c r="A60" s="251">
        <f t="shared" si="5"/>
        <v>57</v>
      </c>
      <c r="B60" s="52" t="s">
        <v>734</v>
      </c>
      <c r="C60" s="52" t="s">
        <v>287</v>
      </c>
      <c r="D60" s="243" t="s">
        <v>288</v>
      </c>
      <c r="E60" s="52" t="s">
        <v>40</v>
      </c>
      <c r="F60" s="254">
        <v>45046</v>
      </c>
      <c r="G60" s="52" t="s">
        <v>574</v>
      </c>
      <c r="H60" s="52" t="s">
        <v>610</v>
      </c>
      <c r="I60" s="52" t="s">
        <v>735</v>
      </c>
      <c r="J60" s="52">
        <v>3801100600</v>
      </c>
      <c r="K60" s="52" t="s">
        <v>46</v>
      </c>
      <c r="L60" s="52">
        <v>621900000</v>
      </c>
      <c r="M60" s="52" t="s">
        <v>231</v>
      </c>
      <c r="N60" s="52">
        <v>601050</v>
      </c>
      <c r="O60" s="52" t="s">
        <v>232</v>
      </c>
      <c r="P60" s="52" t="s">
        <v>49</v>
      </c>
      <c r="Q60" s="52" t="s">
        <v>547</v>
      </c>
      <c r="R60" s="34">
        <v>25000000</v>
      </c>
      <c r="S60" s="34"/>
      <c r="T60" s="52" t="s">
        <v>50</v>
      </c>
      <c r="U60" s="52" t="s">
        <v>548</v>
      </c>
      <c r="V60" s="52" t="s">
        <v>559</v>
      </c>
      <c r="W60" s="34">
        <v>0</v>
      </c>
      <c r="X60" s="34">
        <v>25000000</v>
      </c>
      <c r="Y60" s="34">
        <v>1448838.0899999999</v>
      </c>
      <c r="Z60" s="34">
        <v>-1448838.0899999999</v>
      </c>
      <c r="AA60" s="34">
        <v>-2.3283064365386963E-10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f t="shared" si="4"/>
        <v>25000000</v>
      </c>
      <c r="AJ60" s="34">
        <f t="shared" si="2"/>
        <v>0</v>
      </c>
      <c r="AK60" s="34"/>
      <c r="AL60" s="34">
        <v>-2.3283064365386963E-10</v>
      </c>
      <c r="AM60" s="34">
        <v>2008657.1600000001</v>
      </c>
      <c r="AN60" s="34">
        <f t="shared" si="3"/>
        <v>2008657.16</v>
      </c>
      <c r="AO60" s="34"/>
    </row>
    <row r="61" spans="1:42">
      <c r="A61" s="251">
        <f t="shared" si="5"/>
        <v>58</v>
      </c>
      <c r="B61" s="52" t="s">
        <v>736</v>
      </c>
      <c r="C61" s="52" t="s">
        <v>157</v>
      </c>
      <c r="D61" s="243" t="s">
        <v>158</v>
      </c>
      <c r="E61" s="52" t="s">
        <v>62</v>
      </c>
      <c r="F61" s="254">
        <v>45041</v>
      </c>
      <c r="G61" s="52" t="s">
        <v>544</v>
      </c>
      <c r="H61" s="52" t="s">
        <v>737</v>
      </c>
      <c r="I61" s="52" t="s">
        <v>738</v>
      </c>
      <c r="J61" s="52">
        <v>3801100600</v>
      </c>
      <c r="K61" s="52" t="s">
        <v>46</v>
      </c>
      <c r="L61" s="52">
        <v>621150000</v>
      </c>
      <c r="M61" s="52" t="s">
        <v>58</v>
      </c>
      <c r="N61" s="52">
        <v>601010</v>
      </c>
      <c r="O61" s="52" t="s">
        <v>59</v>
      </c>
      <c r="P61" s="52" t="s">
        <v>67</v>
      </c>
      <c r="Q61" s="52" t="s">
        <v>547</v>
      </c>
      <c r="R61" s="34">
        <v>700000</v>
      </c>
      <c r="S61" s="52"/>
      <c r="T61" s="52" t="s">
        <v>50</v>
      </c>
      <c r="U61" s="52" t="s">
        <v>548</v>
      </c>
      <c r="V61" s="52" t="s">
        <v>559</v>
      </c>
      <c r="W61" s="34">
        <v>0</v>
      </c>
      <c r="X61" s="34">
        <v>0</v>
      </c>
      <c r="Y61" s="34">
        <v>700000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f t="shared" si="4"/>
        <v>700000</v>
      </c>
      <c r="AJ61" s="34">
        <f t="shared" si="2"/>
        <v>0</v>
      </c>
      <c r="AK61" s="34"/>
      <c r="AL61" s="34">
        <v>0</v>
      </c>
      <c r="AM61" s="34">
        <v>700000</v>
      </c>
      <c r="AN61" s="34">
        <f t="shared" si="3"/>
        <v>700000</v>
      </c>
      <c r="AO61" s="34"/>
    </row>
    <row r="62" spans="1:42">
      <c r="A62" s="251">
        <f t="shared" si="5"/>
        <v>59</v>
      </c>
      <c r="B62" s="52" t="s">
        <v>739</v>
      </c>
      <c r="C62" s="52" t="s">
        <v>245</v>
      </c>
      <c r="D62" s="243" t="s">
        <v>246</v>
      </c>
      <c r="E62" s="52" t="s">
        <v>173</v>
      </c>
      <c r="F62" s="254">
        <v>45063</v>
      </c>
      <c r="G62" s="52" t="s">
        <v>574</v>
      </c>
      <c r="H62" s="52" t="s">
        <v>672</v>
      </c>
      <c r="I62" s="52" t="s">
        <v>740</v>
      </c>
      <c r="J62" s="52">
        <v>3801901600</v>
      </c>
      <c r="K62" s="52" t="s">
        <v>174</v>
      </c>
      <c r="L62" s="52">
        <v>629900000</v>
      </c>
      <c r="M62" s="52" t="s">
        <v>123</v>
      </c>
      <c r="N62" s="52">
        <v>606010</v>
      </c>
      <c r="O62" s="52" t="s">
        <v>124</v>
      </c>
      <c r="P62" s="52" t="s">
        <v>67</v>
      </c>
      <c r="Q62" s="52" t="s">
        <v>547</v>
      </c>
      <c r="R62" s="34">
        <v>1350000</v>
      </c>
      <c r="S62" s="52" t="s">
        <v>661</v>
      </c>
      <c r="T62" s="52" t="s">
        <v>50</v>
      </c>
      <c r="U62" s="52" t="s">
        <v>548</v>
      </c>
      <c r="V62" s="52" t="s">
        <v>559</v>
      </c>
      <c r="W62" s="34">
        <v>0</v>
      </c>
      <c r="X62" s="34">
        <v>1350000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f t="shared" si="4"/>
        <v>1350000</v>
      </c>
      <c r="AJ62" s="34">
        <f t="shared" si="2"/>
        <v>0</v>
      </c>
      <c r="AK62" s="34"/>
      <c r="AL62" s="34">
        <v>0</v>
      </c>
      <c r="AM62" s="34">
        <v>677500</v>
      </c>
      <c r="AN62" s="34">
        <f t="shared" si="3"/>
        <v>677500</v>
      </c>
      <c r="AO62" s="34"/>
    </row>
    <row r="63" spans="1:42">
      <c r="A63" s="251">
        <f t="shared" si="5"/>
        <v>60</v>
      </c>
      <c r="B63" s="256" t="s">
        <v>741</v>
      </c>
      <c r="C63" s="52" t="s">
        <v>128</v>
      </c>
      <c r="D63" s="243" t="s">
        <v>129</v>
      </c>
      <c r="E63" s="52" t="s">
        <v>115</v>
      </c>
      <c r="F63" s="254">
        <v>45063</v>
      </c>
      <c r="G63" s="257" t="s">
        <v>544</v>
      </c>
      <c r="H63" s="52" t="s">
        <v>742</v>
      </c>
      <c r="I63" s="52" t="s">
        <v>743</v>
      </c>
      <c r="J63" s="52">
        <v>3801607000</v>
      </c>
      <c r="K63" s="52" t="s">
        <v>117</v>
      </c>
      <c r="L63" s="52">
        <v>625800000</v>
      </c>
      <c r="M63" s="52" t="s">
        <v>132</v>
      </c>
      <c r="N63" s="52">
        <v>603040</v>
      </c>
      <c r="O63" s="52" t="s">
        <v>75</v>
      </c>
      <c r="P63" s="52" t="s">
        <v>87</v>
      </c>
      <c r="Q63" s="52" t="s">
        <v>547</v>
      </c>
      <c r="R63" s="34">
        <v>39000000</v>
      </c>
      <c r="S63" s="52">
        <v>25297349</v>
      </c>
      <c r="T63" s="52" t="s">
        <v>50</v>
      </c>
      <c r="U63" s="52" t="s">
        <v>548</v>
      </c>
      <c r="V63" s="52" t="s">
        <v>559</v>
      </c>
      <c r="W63" s="34">
        <v>0</v>
      </c>
      <c r="X63" s="34">
        <v>0</v>
      </c>
      <c r="Y63" s="34">
        <v>0</v>
      </c>
      <c r="Z63" s="34">
        <v>39000000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f t="shared" si="4"/>
        <v>39000000</v>
      </c>
      <c r="AJ63" s="34">
        <f t="shared" si="2"/>
        <v>0</v>
      </c>
      <c r="AK63" s="34"/>
      <c r="AL63" s="34">
        <v>0</v>
      </c>
      <c r="AM63" s="34">
        <v>39000000</v>
      </c>
      <c r="AN63" s="34">
        <f t="shared" si="3"/>
        <v>39000000</v>
      </c>
      <c r="AO63" s="34"/>
      <c r="AP63" s="52" t="s">
        <v>744</v>
      </c>
    </row>
    <row r="64" spans="1:42">
      <c r="A64" s="251">
        <f t="shared" si="5"/>
        <v>61</v>
      </c>
      <c r="B64" s="52" t="s">
        <v>746</v>
      </c>
      <c r="C64" s="52" t="s">
        <v>147</v>
      </c>
      <c r="D64" s="243" t="s">
        <v>148</v>
      </c>
      <c r="E64" s="52" t="s">
        <v>141</v>
      </c>
      <c r="F64" s="254">
        <v>44682</v>
      </c>
      <c r="G64" s="52" t="s">
        <v>574</v>
      </c>
      <c r="H64" s="52" t="s">
        <v>747</v>
      </c>
      <c r="I64" s="52" t="s">
        <v>748</v>
      </c>
      <c r="J64" s="52">
        <v>3801609000</v>
      </c>
      <c r="K64" s="52" t="s">
        <v>84</v>
      </c>
      <c r="L64" s="52">
        <v>623900170</v>
      </c>
      <c r="M64" s="52" t="s">
        <v>92</v>
      </c>
      <c r="N64" s="52">
        <v>603050</v>
      </c>
      <c r="O64" s="52" t="s">
        <v>93</v>
      </c>
      <c r="P64" s="52" t="s">
        <v>87</v>
      </c>
      <c r="Q64" s="52" t="s">
        <v>547</v>
      </c>
      <c r="R64" s="34">
        <v>920000</v>
      </c>
      <c r="S64" s="253"/>
      <c r="T64" s="52" t="s">
        <v>63</v>
      </c>
      <c r="U64" s="52" t="s">
        <v>548</v>
      </c>
      <c r="V64" s="52" t="s">
        <v>559</v>
      </c>
      <c r="W64" s="34">
        <v>0</v>
      </c>
      <c r="X64" s="34">
        <v>920000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f t="shared" si="4"/>
        <v>920000</v>
      </c>
      <c r="AJ64" s="34">
        <f t="shared" si="2"/>
        <v>0</v>
      </c>
      <c r="AK64" s="34"/>
      <c r="AL64" s="34">
        <v>0</v>
      </c>
      <c r="AM64" s="34">
        <v>920000</v>
      </c>
      <c r="AN64" s="34">
        <f t="shared" si="3"/>
        <v>920000</v>
      </c>
      <c r="AO64" s="34"/>
      <c r="AP64" s="52" t="s">
        <v>749</v>
      </c>
    </row>
    <row r="65" spans="1:42">
      <c r="A65" s="251">
        <f t="shared" si="5"/>
        <v>62</v>
      </c>
      <c r="B65" s="52" t="s">
        <v>750</v>
      </c>
      <c r="C65" s="52" t="s">
        <v>192</v>
      </c>
      <c r="D65" s="243" t="s">
        <v>193</v>
      </c>
      <c r="E65" s="52" t="s">
        <v>194</v>
      </c>
      <c r="F65" s="254">
        <v>45029</v>
      </c>
      <c r="G65" s="52" t="s">
        <v>574</v>
      </c>
      <c r="H65" s="52" t="s">
        <v>751</v>
      </c>
      <c r="I65" s="52" t="s">
        <v>752</v>
      </c>
      <c r="J65" s="52">
        <v>3801601300</v>
      </c>
      <c r="K65" s="52" t="s">
        <v>196</v>
      </c>
      <c r="L65" s="52">
        <v>627000000</v>
      </c>
      <c r="M65" s="52" t="s">
        <v>197</v>
      </c>
      <c r="N65" s="52">
        <v>604010</v>
      </c>
      <c r="O65" s="52" t="s">
        <v>198</v>
      </c>
      <c r="P65" s="52" t="s">
        <v>87</v>
      </c>
      <c r="Q65" s="52" t="s">
        <v>547</v>
      </c>
      <c r="R65" s="34">
        <v>5621</v>
      </c>
      <c r="S65" s="52"/>
      <c r="T65" s="52" t="s">
        <v>50</v>
      </c>
      <c r="U65" s="52" t="s">
        <v>548</v>
      </c>
      <c r="V65" s="52" t="s">
        <v>559</v>
      </c>
      <c r="W65" s="34">
        <v>0</v>
      </c>
      <c r="X65" s="34">
        <v>5621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f t="shared" si="4"/>
        <v>5621</v>
      </c>
      <c r="AJ65" s="34">
        <f t="shared" si="2"/>
        <v>0</v>
      </c>
      <c r="AK65" s="34"/>
      <c r="AL65" s="34">
        <v>0</v>
      </c>
      <c r="AM65" s="34">
        <v>0</v>
      </c>
      <c r="AN65" s="34">
        <f t="shared" si="3"/>
        <v>0</v>
      </c>
      <c r="AO65" s="34"/>
    </row>
    <row r="66" spans="1:42">
      <c r="A66" s="251">
        <f t="shared" si="5"/>
        <v>63</v>
      </c>
      <c r="B66" s="52" t="s">
        <v>250</v>
      </c>
      <c r="C66" s="52" t="s">
        <v>248</v>
      </c>
      <c r="D66" s="243" t="s">
        <v>249</v>
      </c>
      <c r="E66" s="52" t="s">
        <v>250</v>
      </c>
      <c r="F66" s="52"/>
      <c r="G66" s="52" t="s">
        <v>574</v>
      </c>
      <c r="H66" s="52" t="s">
        <v>250</v>
      </c>
      <c r="I66" s="52" t="s">
        <v>753</v>
      </c>
      <c r="J66" s="52">
        <v>3801606000</v>
      </c>
      <c r="K66" s="52" t="s">
        <v>251</v>
      </c>
      <c r="L66" s="52">
        <v>629600000</v>
      </c>
      <c r="M66" s="52" t="s">
        <v>252</v>
      </c>
      <c r="N66" s="52">
        <v>605010</v>
      </c>
      <c r="O66" s="52" t="s">
        <v>86</v>
      </c>
      <c r="P66" s="52" t="s">
        <v>87</v>
      </c>
      <c r="Q66" s="52" t="s">
        <v>547</v>
      </c>
      <c r="R66" s="34">
        <v>14983333.33</v>
      </c>
      <c r="S66" s="52"/>
      <c r="T66" s="52" t="s">
        <v>50</v>
      </c>
      <c r="U66" s="52" t="s">
        <v>548</v>
      </c>
      <c r="V66" s="52" t="s">
        <v>549</v>
      </c>
      <c r="W66" s="34">
        <v>0</v>
      </c>
      <c r="X66" s="34">
        <v>14983333.33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f t="shared" si="4"/>
        <v>14983333.33</v>
      </c>
      <c r="AJ66" s="34">
        <f t="shared" si="2"/>
        <v>0</v>
      </c>
      <c r="AK66" s="34"/>
      <c r="AL66" s="34">
        <v>0</v>
      </c>
      <c r="AM66" s="34">
        <v>14983333.333333334</v>
      </c>
      <c r="AN66" s="34">
        <f t="shared" si="3"/>
        <v>14983333.333333334</v>
      </c>
      <c r="AO66" s="34"/>
    </row>
    <row r="67" spans="1:42">
      <c r="A67" s="251">
        <f t="shared" si="5"/>
        <v>64</v>
      </c>
      <c r="B67" s="52" t="s">
        <v>754</v>
      </c>
      <c r="C67" s="243" t="s">
        <v>38</v>
      </c>
      <c r="D67" s="243" t="s">
        <v>39</v>
      </c>
      <c r="E67" s="52" t="s">
        <v>40</v>
      </c>
      <c r="F67" s="254">
        <v>45099</v>
      </c>
      <c r="G67" s="52" t="s">
        <v>544</v>
      </c>
      <c r="H67" s="52" t="s">
        <v>755</v>
      </c>
      <c r="I67" s="52" t="s">
        <v>756</v>
      </c>
      <c r="J67" s="52">
        <v>3801100600</v>
      </c>
      <c r="K67" s="52" t="s">
        <v>46</v>
      </c>
      <c r="L67" s="52">
        <v>621300000</v>
      </c>
      <c r="M67" s="52" t="s">
        <v>47</v>
      </c>
      <c r="N67" s="52">
        <v>601020</v>
      </c>
      <c r="O67" s="52" t="s">
        <v>48</v>
      </c>
      <c r="P67" s="52" t="s">
        <v>49</v>
      </c>
      <c r="Q67" s="52" t="s">
        <v>547</v>
      </c>
      <c r="R67" s="34">
        <v>7000000</v>
      </c>
      <c r="S67" s="34"/>
      <c r="T67" s="52" t="s">
        <v>50</v>
      </c>
      <c r="U67" s="52" t="s">
        <v>757</v>
      </c>
      <c r="V67" s="52" t="s">
        <v>549</v>
      </c>
      <c r="W67" s="34">
        <v>500000</v>
      </c>
      <c r="X67" s="34">
        <v>0</v>
      </c>
      <c r="Y67" s="34">
        <v>0</v>
      </c>
      <c r="Z67" s="34">
        <v>1450000</v>
      </c>
      <c r="AA67" s="269">
        <v>1450000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4">
        <f t="shared" si="4"/>
        <v>3400000</v>
      </c>
      <c r="AJ67" s="34">
        <f t="shared" si="2"/>
        <v>3600000</v>
      </c>
      <c r="AK67" s="34"/>
      <c r="AL67" s="34">
        <v>1450000</v>
      </c>
      <c r="AM67" s="34">
        <v>2900000</v>
      </c>
      <c r="AN67" s="34">
        <f t="shared" si="3"/>
        <v>4350000</v>
      </c>
      <c r="AO67" s="34"/>
    </row>
    <row r="68" spans="1:42">
      <c r="A68" s="251">
        <f t="shared" si="5"/>
        <v>65</v>
      </c>
      <c r="B68" s="52" t="s">
        <v>758</v>
      </c>
      <c r="C68" s="52" t="s">
        <v>53</v>
      </c>
      <c r="D68" s="243" t="s">
        <v>54</v>
      </c>
      <c r="E68" s="52" t="s">
        <v>40</v>
      </c>
      <c r="F68" s="254">
        <v>45096</v>
      </c>
      <c r="G68" s="52" t="s">
        <v>709</v>
      </c>
      <c r="H68" s="52" t="s">
        <v>610</v>
      </c>
      <c r="I68" s="52" t="s">
        <v>759</v>
      </c>
      <c r="J68" s="52">
        <v>3801100600</v>
      </c>
      <c r="K68" s="52" t="s">
        <v>46</v>
      </c>
      <c r="L68" s="52">
        <v>621150000</v>
      </c>
      <c r="M68" s="52" t="s">
        <v>58</v>
      </c>
      <c r="N68" s="52">
        <v>601010</v>
      </c>
      <c r="O68" s="52" t="s">
        <v>59</v>
      </c>
      <c r="P68" s="52" t="s">
        <v>49</v>
      </c>
      <c r="Q68" s="52" t="s">
        <v>547</v>
      </c>
      <c r="R68" s="34">
        <v>45000000</v>
      </c>
      <c r="S68" s="34"/>
      <c r="T68" s="52" t="s">
        <v>50</v>
      </c>
      <c r="U68" s="52" t="s">
        <v>548</v>
      </c>
      <c r="V68" s="52" t="s">
        <v>559</v>
      </c>
      <c r="W68" s="34">
        <v>0</v>
      </c>
      <c r="X68" s="34">
        <v>0</v>
      </c>
      <c r="Y68" s="34">
        <v>45000000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f t="shared" si="4"/>
        <v>45000000</v>
      </c>
      <c r="AJ68" s="34">
        <f t="shared" ref="AJ68:AJ131" si="6">R68-AI68</f>
        <v>0</v>
      </c>
      <c r="AK68" s="34"/>
      <c r="AL68" s="34">
        <v>0</v>
      </c>
      <c r="AM68" s="34">
        <v>38953853.390000001</v>
      </c>
      <c r="AN68" s="34">
        <f t="shared" ref="AN68:AN131" si="7">SUM(AL68:AM68)</f>
        <v>38953853.390000001</v>
      </c>
      <c r="AO68" s="34"/>
      <c r="AP68" s="52" t="s">
        <v>760</v>
      </c>
    </row>
    <row r="69" spans="1:42">
      <c r="A69" s="251">
        <f t="shared" si="5"/>
        <v>66</v>
      </c>
      <c r="B69" s="52" t="s">
        <v>761</v>
      </c>
      <c r="C69" s="52" t="s">
        <v>160</v>
      </c>
      <c r="D69" s="243" t="s">
        <v>161</v>
      </c>
      <c r="E69" s="52" t="s">
        <v>40</v>
      </c>
      <c r="F69" s="254">
        <v>45097</v>
      </c>
      <c r="G69" s="52" t="s">
        <v>762</v>
      </c>
      <c r="H69" s="52" t="s">
        <v>557</v>
      </c>
      <c r="I69" s="52" t="s">
        <v>763</v>
      </c>
      <c r="J69" s="52">
        <v>3801100600</v>
      </c>
      <c r="K69" s="52" t="s">
        <v>46</v>
      </c>
      <c r="L69" s="52">
        <v>621500000</v>
      </c>
      <c r="M69" s="52" t="s">
        <v>109</v>
      </c>
      <c r="N69" s="52">
        <v>601030</v>
      </c>
      <c r="O69" s="52" t="s">
        <v>110</v>
      </c>
      <c r="P69" s="52" t="s">
        <v>67</v>
      </c>
      <c r="Q69" s="52" t="s">
        <v>547</v>
      </c>
      <c r="R69" s="34">
        <f>75240000-18200000</f>
        <v>57040000</v>
      </c>
      <c r="S69" s="34"/>
      <c r="T69" s="52" t="s">
        <v>63</v>
      </c>
      <c r="U69" s="52" t="s">
        <v>451</v>
      </c>
      <c r="V69" s="236" t="s">
        <v>549</v>
      </c>
      <c r="W69" s="34">
        <v>0</v>
      </c>
      <c r="X69" s="34">
        <v>0</v>
      </c>
      <c r="Y69" s="34">
        <v>610000</v>
      </c>
      <c r="Z69" s="34">
        <v>6270000</v>
      </c>
      <c r="AA69" s="34">
        <v>6270000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0</v>
      </c>
      <c r="AI69" s="34">
        <f t="shared" ref="AI69:AI132" si="8">SUM(W69:AH69)</f>
        <v>13150000</v>
      </c>
      <c r="AJ69" s="34">
        <f t="shared" si="6"/>
        <v>43890000</v>
      </c>
      <c r="AK69" s="34"/>
      <c r="AL69" s="34">
        <v>6270000</v>
      </c>
      <c r="AM69" s="34">
        <v>13150000</v>
      </c>
      <c r="AN69" s="34">
        <f t="shared" si="7"/>
        <v>19420000</v>
      </c>
      <c r="AO69" s="34"/>
    </row>
    <row r="70" spans="1:42">
      <c r="A70" s="251">
        <f t="shared" ref="A70:A133" si="9">A69+1</f>
        <v>67</v>
      </c>
      <c r="B70" s="52" t="s">
        <v>764</v>
      </c>
      <c r="C70" s="52" t="s">
        <v>245</v>
      </c>
      <c r="D70" s="243" t="s">
        <v>246</v>
      </c>
      <c r="E70" s="52" t="s">
        <v>173</v>
      </c>
      <c r="F70" s="254">
        <v>45097</v>
      </c>
      <c r="G70" s="52" t="s">
        <v>709</v>
      </c>
      <c r="H70" s="52" t="s">
        <v>672</v>
      </c>
      <c r="I70" s="52" t="s">
        <v>765</v>
      </c>
      <c r="J70" s="52">
        <v>3801901600</v>
      </c>
      <c r="K70" s="52" t="s">
        <v>174</v>
      </c>
      <c r="L70" s="52">
        <v>629900000</v>
      </c>
      <c r="M70" s="52" t="s">
        <v>123</v>
      </c>
      <c r="N70" s="52">
        <v>606010</v>
      </c>
      <c r="O70" s="52" t="s">
        <v>124</v>
      </c>
      <c r="P70" s="52" t="s">
        <v>67</v>
      </c>
      <c r="Q70" s="52" t="s">
        <v>547</v>
      </c>
      <c r="R70" s="34">
        <v>1400000</v>
      </c>
      <c r="S70" s="52" t="s">
        <v>661</v>
      </c>
      <c r="T70" s="52" t="s">
        <v>50</v>
      </c>
      <c r="U70" s="52" t="s">
        <v>548</v>
      </c>
      <c r="V70" s="52" t="s">
        <v>559</v>
      </c>
      <c r="W70" s="34">
        <v>0</v>
      </c>
      <c r="X70" s="34">
        <v>0</v>
      </c>
      <c r="Y70" s="34">
        <v>1400000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>
        <v>0</v>
      </c>
      <c r="AI70" s="34">
        <f t="shared" si="8"/>
        <v>1400000</v>
      </c>
      <c r="AJ70" s="34">
        <f t="shared" si="6"/>
        <v>0</v>
      </c>
      <c r="AK70" s="34"/>
      <c r="AL70" s="34">
        <v>0</v>
      </c>
      <c r="AM70" s="34">
        <v>1040001</v>
      </c>
      <c r="AN70" s="34">
        <f t="shared" si="7"/>
        <v>1040001</v>
      </c>
      <c r="AO70" s="34"/>
    </row>
    <row r="71" spans="1:42">
      <c r="A71" s="251">
        <f t="shared" si="9"/>
        <v>68</v>
      </c>
      <c r="B71" s="52" t="s">
        <v>766</v>
      </c>
      <c r="C71" s="52" t="s">
        <v>192</v>
      </c>
      <c r="D71" s="243" t="s">
        <v>193</v>
      </c>
      <c r="E71" s="52" t="s">
        <v>194</v>
      </c>
      <c r="F71" s="254">
        <v>45085</v>
      </c>
      <c r="G71" s="52" t="s">
        <v>570</v>
      </c>
      <c r="H71" s="52" t="s">
        <v>767</v>
      </c>
      <c r="I71" s="52" t="s">
        <v>768</v>
      </c>
      <c r="J71" s="52">
        <v>3801601300</v>
      </c>
      <c r="K71" s="52" t="s">
        <v>196</v>
      </c>
      <c r="L71" s="52">
        <v>627000000</v>
      </c>
      <c r="M71" s="52" t="s">
        <v>197</v>
      </c>
      <c r="N71" s="52">
        <v>604010</v>
      </c>
      <c r="O71" s="52" t="s">
        <v>198</v>
      </c>
      <c r="P71" s="52" t="s">
        <v>87</v>
      </c>
      <c r="Q71" s="52" t="s">
        <v>547</v>
      </c>
      <c r="R71" s="34">
        <v>350000</v>
      </c>
      <c r="S71" s="239"/>
      <c r="T71" s="52" t="s">
        <v>63</v>
      </c>
      <c r="U71" s="236" t="s">
        <v>451</v>
      </c>
      <c r="V71" s="52" t="s">
        <v>549</v>
      </c>
      <c r="W71" s="34">
        <v>0</v>
      </c>
      <c r="X71" s="34">
        <v>0</v>
      </c>
      <c r="Y71" s="34">
        <v>0</v>
      </c>
      <c r="Z71" s="34">
        <v>70000</v>
      </c>
      <c r="AA71" s="34">
        <v>20000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0</v>
      </c>
      <c r="AI71" s="34">
        <f t="shared" si="8"/>
        <v>90000</v>
      </c>
      <c r="AJ71" s="34">
        <f t="shared" si="6"/>
        <v>260000</v>
      </c>
      <c r="AK71" s="34"/>
      <c r="AL71" s="34">
        <v>20000</v>
      </c>
      <c r="AM71" s="34">
        <v>90000</v>
      </c>
      <c r="AN71" s="34">
        <f t="shared" si="7"/>
        <v>110000</v>
      </c>
      <c r="AO71" s="34"/>
    </row>
    <row r="72" spans="1:42">
      <c r="A72" s="251">
        <f t="shared" si="9"/>
        <v>69</v>
      </c>
      <c r="B72" s="52" t="s">
        <v>769</v>
      </c>
      <c r="C72" s="52" t="s">
        <v>241</v>
      </c>
      <c r="D72" s="243" t="s">
        <v>242</v>
      </c>
      <c r="E72" s="52" t="s">
        <v>194</v>
      </c>
      <c r="F72" s="254">
        <v>45085</v>
      </c>
      <c r="G72" s="52" t="s">
        <v>770</v>
      </c>
      <c r="H72" s="52" t="s">
        <v>713</v>
      </c>
      <c r="I72" s="52" t="s">
        <v>771</v>
      </c>
      <c r="J72" s="52">
        <v>3801601300</v>
      </c>
      <c r="K72" s="52" t="s">
        <v>196</v>
      </c>
      <c r="L72" s="52">
        <v>627000000</v>
      </c>
      <c r="M72" s="52" t="s">
        <v>197</v>
      </c>
      <c r="N72" s="52">
        <v>604010</v>
      </c>
      <c r="O72" s="52" t="s">
        <v>198</v>
      </c>
      <c r="P72" s="52" t="s">
        <v>87</v>
      </c>
      <c r="Q72" s="52" t="s">
        <v>547</v>
      </c>
      <c r="R72" s="34">
        <v>590000</v>
      </c>
      <c r="S72" s="52"/>
      <c r="T72" s="52" t="s">
        <v>50</v>
      </c>
      <c r="U72" s="52" t="s">
        <v>548</v>
      </c>
      <c r="V72" s="52" t="s">
        <v>559</v>
      </c>
      <c r="W72" s="34">
        <v>0</v>
      </c>
      <c r="X72" s="34">
        <v>0</v>
      </c>
      <c r="Y72" s="34">
        <v>0</v>
      </c>
      <c r="Z72" s="34">
        <v>590000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4">
        <f t="shared" si="8"/>
        <v>590000</v>
      </c>
      <c r="AJ72" s="34">
        <f t="shared" si="6"/>
        <v>0</v>
      </c>
      <c r="AK72" s="34"/>
      <c r="AL72" s="34">
        <v>0</v>
      </c>
      <c r="AM72" s="34">
        <v>590000</v>
      </c>
      <c r="AN72" s="34">
        <f t="shared" si="7"/>
        <v>590000</v>
      </c>
      <c r="AO72" s="34"/>
    </row>
    <row r="73" spans="1:42">
      <c r="A73" s="251">
        <f t="shared" si="9"/>
        <v>70</v>
      </c>
      <c r="B73" s="52" t="s">
        <v>772</v>
      </c>
      <c r="C73" s="52" t="s">
        <v>192</v>
      </c>
      <c r="D73" s="243" t="s">
        <v>193</v>
      </c>
      <c r="E73" s="52" t="s">
        <v>194</v>
      </c>
      <c r="F73" s="254">
        <v>45083</v>
      </c>
      <c r="G73" s="52" t="s">
        <v>773</v>
      </c>
      <c r="H73" s="52" t="s">
        <v>774</v>
      </c>
      <c r="I73" s="52" t="s">
        <v>775</v>
      </c>
      <c r="J73" s="52">
        <v>3801601300</v>
      </c>
      <c r="K73" s="52" t="s">
        <v>196</v>
      </c>
      <c r="L73" s="52">
        <v>627000000</v>
      </c>
      <c r="M73" s="52" t="s">
        <v>197</v>
      </c>
      <c r="N73" s="52">
        <v>604010</v>
      </c>
      <c r="O73" s="52" t="s">
        <v>198</v>
      </c>
      <c r="P73" s="52" t="s">
        <v>87</v>
      </c>
      <c r="Q73" s="52" t="s">
        <v>547</v>
      </c>
      <c r="R73" s="34">
        <v>132000</v>
      </c>
      <c r="S73" s="52"/>
      <c r="T73" s="52" t="s">
        <v>50</v>
      </c>
      <c r="U73" s="52" t="s">
        <v>548</v>
      </c>
      <c r="V73" s="52" t="s">
        <v>549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f t="shared" si="8"/>
        <v>0</v>
      </c>
      <c r="AJ73" s="34">
        <f t="shared" si="6"/>
        <v>132000</v>
      </c>
      <c r="AK73" s="34"/>
      <c r="AL73" s="34">
        <v>0</v>
      </c>
      <c r="AM73" s="34">
        <v>0</v>
      </c>
      <c r="AN73" s="34">
        <f t="shared" si="7"/>
        <v>0</v>
      </c>
      <c r="AO73" s="34"/>
    </row>
    <row r="74" spans="1:42">
      <c r="A74" s="251">
        <f t="shared" si="9"/>
        <v>71</v>
      </c>
      <c r="B74" s="52" t="s">
        <v>776</v>
      </c>
      <c r="C74" s="52" t="s">
        <v>201</v>
      </c>
      <c r="D74" s="243" t="s">
        <v>202</v>
      </c>
      <c r="E74" s="52" t="s">
        <v>194</v>
      </c>
      <c r="F74" s="254">
        <v>45084</v>
      </c>
      <c r="G74" s="52" t="s">
        <v>777</v>
      </c>
      <c r="H74" s="52" t="s">
        <v>713</v>
      </c>
      <c r="I74" s="52" t="s">
        <v>778</v>
      </c>
      <c r="J74" s="52">
        <v>3801601300</v>
      </c>
      <c r="K74" s="52" t="s">
        <v>196</v>
      </c>
      <c r="L74" s="52">
        <v>620250400</v>
      </c>
      <c r="M74" s="52" t="s">
        <v>204</v>
      </c>
      <c r="N74" s="52">
        <v>606010</v>
      </c>
      <c r="O74" s="52" t="s">
        <v>124</v>
      </c>
      <c r="P74" s="52" t="s">
        <v>87</v>
      </c>
      <c r="Q74" s="52" t="s">
        <v>547</v>
      </c>
      <c r="R74" s="34">
        <v>2550000</v>
      </c>
      <c r="S74" s="52"/>
      <c r="T74" s="52" t="s">
        <v>63</v>
      </c>
      <c r="U74" s="52" t="s">
        <v>451</v>
      </c>
      <c r="V74" s="52" t="s">
        <v>559</v>
      </c>
      <c r="W74" s="34">
        <v>750000</v>
      </c>
      <c r="X74" s="34">
        <v>750000</v>
      </c>
      <c r="Y74" s="34">
        <v>1050000</v>
      </c>
      <c r="Z74" s="34">
        <v>0</v>
      </c>
      <c r="AA74" s="34">
        <v>-300000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>
        <v>0</v>
      </c>
      <c r="AI74" s="34">
        <f t="shared" si="8"/>
        <v>2250000</v>
      </c>
      <c r="AJ74" s="34">
        <f t="shared" si="6"/>
        <v>300000</v>
      </c>
      <c r="AK74" s="34"/>
      <c r="AL74" s="34">
        <v>-300000</v>
      </c>
      <c r="AM74" s="34">
        <v>0</v>
      </c>
      <c r="AN74" s="34">
        <f t="shared" si="7"/>
        <v>-300000</v>
      </c>
      <c r="AO74" s="34"/>
    </row>
    <row r="75" spans="1:42">
      <c r="A75" s="251">
        <f t="shared" si="9"/>
        <v>72</v>
      </c>
      <c r="B75" s="52" t="s">
        <v>779</v>
      </c>
      <c r="C75" s="52" t="s">
        <v>71</v>
      </c>
      <c r="D75" s="243" t="s">
        <v>72</v>
      </c>
      <c r="E75" s="52" t="s">
        <v>40</v>
      </c>
      <c r="F75" s="254">
        <v>45100</v>
      </c>
      <c r="G75" s="52" t="s">
        <v>709</v>
      </c>
      <c r="H75" s="52" t="s">
        <v>562</v>
      </c>
      <c r="I75" s="52" t="s">
        <v>780</v>
      </c>
      <c r="J75" s="52">
        <v>3801100600</v>
      </c>
      <c r="K75" s="52" t="s">
        <v>46</v>
      </c>
      <c r="L75" s="52">
        <v>625900000</v>
      </c>
      <c r="M75" s="52" t="s">
        <v>74</v>
      </c>
      <c r="N75" s="52">
        <v>603040</v>
      </c>
      <c r="O75" s="52" t="s">
        <v>75</v>
      </c>
      <c r="P75" s="52" t="s">
        <v>67</v>
      </c>
      <c r="Q75" s="52" t="s">
        <v>547</v>
      </c>
      <c r="R75" s="34">
        <v>25000000</v>
      </c>
      <c r="S75" s="34"/>
      <c r="T75" s="52" t="s">
        <v>50</v>
      </c>
      <c r="U75" s="52" t="s">
        <v>548</v>
      </c>
      <c r="V75" s="52" t="s">
        <v>559</v>
      </c>
      <c r="W75" s="34">
        <v>0</v>
      </c>
      <c r="X75" s="34">
        <v>0</v>
      </c>
      <c r="Y75" s="34">
        <v>25000000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  <c r="AH75" s="34">
        <v>0</v>
      </c>
      <c r="AI75" s="34">
        <f t="shared" si="8"/>
        <v>25000000</v>
      </c>
      <c r="AJ75" s="34">
        <f t="shared" si="6"/>
        <v>0</v>
      </c>
      <c r="AK75" s="34"/>
      <c r="AL75" s="34">
        <v>0</v>
      </c>
      <c r="AM75" s="34">
        <v>13655084.039999999</v>
      </c>
      <c r="AN75" s="34">
        <f t="shared" si="7"/>
        <v>13655084.039999999</v>
      </c>
      <c r="AO75" s="34"/>
      <c r="AP75" s="52" t="s">
        <v>781</v>
      </c>
    </row>
    <row r="76" spans="1:42">
      <c r="A76" s="251">
        <f t="shared" si="9"/>
        <v>73</v>
      </c>
      <c r="B76" s="52" t="s">
        <v>782</v>
      </c>
      <c r="C76" s="52" t="s">
        <v>279</v>
      </c>
      <c r="D76" s="243" t="s">
        <v>280</v>
      </c>
      <c r="E76" s="52" t="s">
        <v>40</v>
      </c>
      <c r="F76" s="254">
        <v>45082</v>
      </c>
      <c r="G76" s="52" t="s">
        <v>709</v>
      </c>
      <c r="H76" s="52" t="s">
        <v>567</v>
      </c>
      <c r="I76" s="52" t="s">
        <v>783</v>
      </c>
      <c r="J76" s="52">
        <v>3801100600</v>
      </c>
      <c r="K76" s="52" t="s">
        <v>46</v>
      </c>
      <c r="L76" s="52">
        <v>621130000</v>
      </c>
      <c r="M76" s="52" t="s">
        <v>282</v>
      </c>
      <c r="N76" s="52">
        <v>601010</v>
      </c>
      <c r="O76" s="52" t="s">
        <v>59</v>
      </c>
      <c r="P76" s="52" t="s">
        <v>49</v>
      </c>
      <c r="Q76" s="52" t="s">
        <v>547</v>
      </c>
      <c r="R76" s="34">
        <v>15000000</v>
      </c>
      <c r="S76" s="34"/>
      <c r="T76" s="52" t="s">
        <v>50</v>
      </c>
      <c r="U76" s="52" t="s">
        <v>548</v>
      </c>
      <c r="V76" s="52" t="s">
        <v>559</v>
      </c>
      <c r="W76" s="34">
        <v>0</v>
      </c>
      <c r="X76" s="34">
        <v>0</v>
      </c>
      <c r="Y76" s="34">
        <v>15000000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  <c r="AF76" s="34">
        <v>0</v>
      </c>
      <c r="AG76" s="34">
        <v>0</v>
      </c>
      <c r="AH76" s="34">
        <v>0</v>
      </c>
      <c r="AI76" s="34">
        <f t="shared" si="8"/>
        <v>15000000</v>
      </c>
      <c r="AJ76" s="34">
        <f t="shared" si="6"/>
        <v>0</v>
      </c>
      <c r="AK76" s="34"/>
      <c r="AL76" s="34">
        <v>0</v>
      </c>
      <c r="AM76" s="34">
        <v>1193750</v>
      </c>
      <c r="AN76" s="34">
        <f t="shared" si="7"/>
        <v>1193750</v>
      </c>
      <c r="AO76" s="34"/>
      <c r="AP76" s="52" t="s">
        <v>784</v>
      </c>
    </row>
    <row r="77" spans="1:42">
      <c r="A77" s="251">
        <f t="shared" si="9"/>
        <v>74</v>
      </c>
      <c r="B77" s="52" t="s">
        <v>785</v>
      </c>
      <c r="C77" s="52" t="s">
        <v>165</v>
      </c>
      <c r="D77" s="243" t="s">
        <v>166</v>
      </c>
      <c r="E77" s="52" t="s">
        <v>40</v>
      </c>
      <c r="F77" s="254">
        <v>45070</v>
      </c>
      <c r="G77" s="52" t="s">
        <v>762</v>
      </c>
      <c r="H77" s="52" t="s">
        <v>614</v>
      </c>
      <c r="I77" s="52" t="s">
        <v>786</v>
      </c>
      <c r="J77" s="52">
        <v>3801100600</v>
      </c>
      <c r="K77" s="52" t="s">
        <v>46</v>
      </c>
      <c r="L77" s="52">
        <v>621500000</v>
      </c>
      <c r="M77" s="52" t="s">
        <v>109</v>
      </c>
      <c r="N77" s="52">
        <v>601030</v>
      </c>
      <c r="O77" s="52" t="s">
        <v>110</v>
      </c>
      <c r="P77" s="52" t="s">
        <v>67</v>
      </c>
      <c r="Q77" s="52" t="s">
        <v>547</v>
      </c>
      <c r="R77" s="34">
        <f>4100000-850000</f>
        <v>3250000</v>
      </c>
      <c r="S77" s="34"/>
      <c r="T77" s="52" t="s">
        <v>63</v>
      </c>
      <c r="U77" s="52" t="s">
        <v>451</v>
      </c>
      <c r="V77" s="239" t="s">
        <v>549</v>
      </c>
      <c r="W77" s="34">
        <v>0</v>
      </c>
      <c r="X77" s="34">
        <v>0</v>
      </c>
      <c r="Y77" s="34">
        <v>175000</v>
      </c>
      <c r="Z77" s="34">
        <v>341667</v>
      </c>
      <c r="AA77" s="34">
        <v>341667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>
        <f t="shared" si="8"/>
        <v>858334</v>
      </c>
      <c r="AJ77" s="34">
        <f t="shared" si="6"/>
        <v>2391666</v>
      </c>
      <c r="AK77" s="34"/>
      <c r="AL77" s="34">
        <v>341667</v>
      </c>
      <c r="AM77" s="34">
        <v>350334</v>
      </c>
      <c r="AN77" s="34">
        <f t="shared" si="7"/>
        <v>692001</v>
      </c>
      <c r="AO77" s="34"/>
      <c r="AP77" s="52" t="s">
        <v>787</v>
      </c>
    </row>
    <row r="78" spans="1:42">
      <c r="A78" s="251">
        <f t="shared" si="9"/>
        <v>75</v>
      </c>
      <c r="B78" s="52" t="s">
        <v>788</v>
      </c>
      <c r="C78" s="52" t="s">
        <v>38</v>
      </c>
      <c r="D78" s="243" t="s">
        <v>39</v>
      </c>
      <c r="E78" s="52" t="s">
        <v>40</v>
      </c>
      <c r="F78" s="254">
        <v>45070</v>
      </c>
      <c r="G78" s="52" t="s">
        <v>709</v>
      </c>
      <c r="H78" s="52" t="s">
        <v>557</v>
      </c>
      <c r="I78" s="52" t="s">
        <v>789</v>
      </c>
      <c r="J78" s="52">
        <v>3801100600</v>
      </c>
      <c r="K78" s="52" t="s">
        <v>46</v>
      </c>
      <c r="L78" s="52">
        <v>621300000</v>
      </c>
      <c r="M78" s="52" t="s">
        <v>47</v>
      </c>
      <c r="N78" s="52">
        <v>601020</v>
      </c>
      <c r="O78" s="52" t="s">
        <v>48</v>
      </c>
      <c r="P78" s="52" t="s">
        <v>49</v>
      </c>
      <c r="Q78" s="52" t="s">
        <v>547</v>
      </c>
      <c r="R78" s="34">
        <v>1400000</v>
      </c>
      <c r="S78" s="34"/>
      <c r="T78" s="52" t="s">
        <v>50</v>
      </c>
      <c r="U78" s="52" t="s">
        <v>548</v>
      </c>
      <c r="V78" s="52" t="s">
        <v>559</v>
      </c>
      <c r="W78" s="34">
        <v>0</v>
      </c>
      <c r="X78" s="34">
        <v>0</v>
      </c>
      <c r="Y78" s="34">
        <v>1400000</v>
      </c>
      <c r="Z78" s="34">
        <v>0</v>
      </c>
      <c r="AA78" s="269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f t="shared" si="8"/>
        <v>1400000</v>
      </c>
      <c r="AJ78" s="34">
        <f t="shared" si="6"/>
        <v>0</v>
      </c>
      <c r="AK78" s="34"/>
      <c r="AL78" s="34">
        <v>0</v>
      </c>
      <c r="AM78" s="34">
        <v>864340.68</v>
      </c>
      <c r="AN78" s="34">
        <f t="shared" si="7"/>
        <v>864340.68</v>
      </c>
      <c r="AO78" s="34"/>
    </row>
    <row r="79" spans="1:42">
      <c r="A79" s="251">
        <f t="shared" si="9"/>
        <v>76</v>
      </c>
      <c r="B79" s="52" t="s">
        <v>790</v>
      </c>
      <c r="C79" s="52" t="s">
        <v>287</v>
      </c>
      <c r="D79" s="243" t="s">
        <v>288</v>
      </c>
      <c r="E79" s="52" t="s">
        <v>40</v>
      </c>
      <c r="F79" s="254">
        <v>45070</v>
      </c>
      <c r="G79" s="52" t="s">
        <v>709</v>
      </c>
      <c r="H79" s="52" t="s">
        <v>610</v>
      </c>
      <c r="I79" s="52" t="s">
        <v>791</v>
      </c>
      <c r="J79" s="52">
        <v>3801100600</v>
      </c>
      <c r="K79" s="52" t="s">
        <v>46</v>
      </c>
      <c r="L79" s="52">
        <v>621900000</v>
      </c>
      <c r="M79" s="52" t="s">
        <v>231</v>
      </c>
      <c r="N79" s="52">
        <v>601050</v>
      </c>
      <c r="O79" s="52" t="s">
        <v>232</v>
      </c>
      <c r="P79" s="52" t="s">
        <v>49</v>
      </c>
      <c r="Q79" s="52" t="s">
        <v>547</v>
      </c>
      <c r="R79" s="34">
        <f>20000000</f>
        <v>20000000</v>
      </c>
      <c r="S79" s="34"/>
      <c r="T79" s="52" t="s">
        <v>50</v>
      </c>
      <c r="U79" s="52" t="s">
        <v>548</v>
      </c>
      <c r="V79" s="52" t="s">
        <v>559</v>
      </c>
      <c r="W79" s="34">
        <v>0</v>
      </c>
      <c r="X79" s="34">
        <v>0</v>
      </c>
      <c r="Y79" s="34">
        <v>16000000</v>
      </c>
      <c r="Z79" s="34">
        <v>9.3132257461547852E-10</v>
      </c>
      <c r="AA79" s="34">
        <v>3652255.2300000014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f t="shared" si="8"/>
        <v>19652255.23</v>
      </c>
      <c r="AJ79" s="34">
        <f t="shared" si="6"/>
        <v>347744.76999999955</v>
      </c>
      <c r="AK79" s="34"/>
      <c r="AL79" s="34">
        <v>3652255.2300000014</v>
      </c>
      <c r="AM79" s="34">
        <v>0</v>
      </c>
      <c r="AN79" s="34">
        <f t="shared" si="7"/>
        <v>3652255.2300000014</v>
      </c>
      <c r="AO79" s="34"/>
      <c r="AP79" s="52" t="s">
        <v>290</v>
      </c>
    </row>
    <row r="80" spans="1:42">
      <c r="A80" s="251">
        <f t="shared" si="9"/>
        <v>77</v>
      </c>
      <c r="B80" s="52" t="s">
        <v>792</v>
      </c>
      <c r="C80" s="52" t="s">
        <v>291</v>
      </c>
      <c r="D80" s="243" t="s">
        <v>292</v>
      </c>
      <c r="E80" s="52" t="s">
        <v>40</v>
      </c>
      <c r="F80" s="254">
        <v>45070</v>
      </c>
      <c r="G80" s="52" t="s">
        <v>709</v>
      </c>
      <c r="H80" s="52" t="s">
        <v>610</v>
      </c>
      <c r="I80" s="52" t="s">
        <v>793</v>
      </c>
      <c r="J80" s="52">
        <v>3801100600</v>
      </c>
      <c r="K80" s="52" t="s">
        <v>46</v>
      </c>
      <c r="L80" s="52">
        <v>621110000</v>
      </c>
      <c r="M80" s="52" t="s">
        <v>286</v>
      </c>
      <c r="N80" s="52">
        <v>601010</v>
      </c>
      <c r="O80" s="52" t="s">
        <v>59</v>
      </c>
      <c r="P80" s="52" t="s">
        <v>49</v>
      </c>
      <c r="Q80" s="52" t="s">
        <v>547</v>
      </c>
      <c r="R80" s="34">
        <v>12000000</v>
      </c>
      <c r="S80" s="34"/>
      <c r="T80" s="52" t="s">
        <v>50</v>
      </c>
      <c r="U80" s="52" t="s">
        <v>548</v>
      </c>
      <c r="V80" s="52" t="s">
        <v>559</v>
      </c>
      <c r="W80" s="34">
        <v>0</v>
      </c>
      <c r="X80" s="34">
        <v>0</v>
      </c>
      <c r="Y80" s="34">
        <v>12000000</v>
      </c>
      <c r="Z80" s="34">
        <v>0</v>
      </c>
      <c r="AA80" s="34">
        <v>-3.7107383832335472E-10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4">
        <f t="shared" si="8"/>
        <v>12000000</v>
      </c>
      <c r="AJ80" s="34">
        <f t="shared" si="6"/>
        <v>0</v>
      </c>
      <c r="AK80" s="34"/>
      <c r="AL80" s="34">
        <v>-3.7107383832335472E-10</v>
      </c>
      <c r="AM80" s="34">
        <v>20457.650000000373</v>
      </c>
      <c r="AN80" s="34">
        <f t="shared" si="7"/>
        <v>20457.650000000001</v>
      </c>
      <c r="AO80" s="34"/>
    </row>
    <row r="81" spans="1:42">
      <c r="A81" s="251">
        <f t="shared" si="9"/>
        <v>78</v>
      </c>
      <c r="B81" s="52" t="s">
        <v>794</v>
      </c>
      <c r="C81" s="52" t="s">
        <v>53</v>
      </c>
      <c r="D81" s="243" t="s">
        <v>54</v>
      </c>
      <c r="E81" s="52" t="s">
        <v>40</v>
      </c>
      <c r="F81" s="254">
        <v>45127</v>
      </c>
      <c r="G81" s="52" t="s">
        <v>770</v>
      </c>
      <c r="H81" s="52" t="s">
        <v>610</v>
      </c>
      <c r="I81" s="52" t="s">
        <v>795</v>
      </c>
      <c r="J81" s="52">
        <v>3801100600</v>
      </c>
      <c r="K81" s="52" t="s">
        <v>46</v>
      </c>
      <c r="L81" s="52">
        <v>621150000</v>
      </c>
      <c r="M81" s="52" t="s">
        <v>58</v>
      </c>
      <c r="N81" s="52">
        <v>601010</v>
      </c>
      <c r="O81" s="52" t="s">
        <v>59</v>
      </c>
      <c r="P81" s="52" t="s">
        <v>49</v>
      </c>
      <c r="Q81" s="52" t="s">
        <v>547</v>
      </c>
      <c r="R81" s="34">
        <v>1700000</v>
      </c>
      <c r="S81" s="34"/>
      <c r="T81" s="52" t="s">
        <v>50</v>
      </c>
      <c r="U81" s="52" t="s">
        <v>548</v>
      </c>
      <c r="V81" s="239" t="s">
        <v>559</v>
      </c>
      <c r="W81" s="34">
        <v>0</v>
      </c>
      <c r="X81" s="34">
        <v>0</v>
      </c>
      <c r="Y81" s="34">
        <v>0</v>
      </c>
      <c r="Z81" s="34">
        <v>0</v>
      </c>
      <c r="AA81" s="34">
        <v>1700000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4">
        <f t="shared" si="8"/>
        <v>1700000</v>
      </c>
      <c r="AJ81" s="34">
        <f t="shared" si="6"/>
        <v>0</v>
      </c>
      <c r="AK81" s="34"/>
      <c r="AL81" s="34">
        <v>1700000</v>
      </c>
      <c r="AM81" s="34">
        <v>1700000</v>
      </c>
      <c r="AN81" s="34">
        <f t="shared" si="7"/>
        <v>3400000</v>
      </c>
      <c r="AO81" s="34"/>
    </row>
    <row r="82" spans="1:42">
      <c r="A82" s="251">
        <f t="shared" si="9"/>
        <v>79</v>
      </c>
      <c r="B82" s="52" t="s">
        <v>796</v>
      </c>
      <c r="C82" s="52" t="s">
        <v>53</v>
      </c>
      <c r="D82" s="243" t="s">
        <v>54</v>
      </c>
      <c r="E82" s="52" t="s">
        <v>40</v>
      </c>
      <c r="F82" s="254">
        <v>45126</v>
      </c>
      <c r="G82" s="52" t="s">
        <v>544</v>
      </c>
      <c r="H82" s="52" t="s">
        <v>610</v>
      </c>
      <c r="I82" s="52" t="s">
        <v>797</v>
      </c>
      <c r="J82" s="52">
        <v>3801100600</v>
      </c>
      <c r="K82" s="52" t="s">
        <v>46</v>
      </c>
      <c r="L82" s="52">
        <v>621150000</v>
      </c>
      <c r="M82" s="52" t="s">
        <v>58</v>
      </c>
      <c r="N82" s="52">
        <v>601010</v>
      </c>
      <c r="O82" s="52" t="s">
        <v>59</v>
      </c>
      <c r="P82" s="52" t="s">
        <v>49</v>
      </c>
      <c r="Q82" s="52" t="s">
        <v>547</v>
      </c>
      <c r="R82" s="34">
        <v>4300000</v>
      </c>
      <c r="S82" s="34"/>
      <c r="T82" s="52" t="s">
        <v>50</v>
      </c>
      <c r="U82" s="52" t="s">
        <v>548</v>
      </c>
      <c r="V82" s="52" t="s">
        <v>559</v>
      </c>
      <c r="W82" s="34">
        <v>0</v>
      </c>
      <c r="X82" s="34">
        <v>0</v>
      </c>
      <c r="Y82" s="34">
        <v>0</v>
      </c>
      <c r="Z82" s="34">
        <v>4300000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  <c r="AH82" s="34">
        <v>0</v>
      </c>
      <c r="AI82" s="34">
        <f t="shared" si="8"/>
        <v>4300000</v>
      </c>
      <c r="AJ82" s="34">
        <f t="shared" si="6"/>
        <v>0</v>
      </c>
      <c r="AK82" s="34"/>
      <c r="AL82" s="34">
        <v>0</v>
      </c>
      <c r="AM82" s="34">
        <v>4300000</v>
      </c>
      <c r="AN82" s="34">
        <f t="shared" si="7"/>
        <v>4300000</v>
      </c>
      <c r="AO82" s="34"/>
    </row>
    <row r="83" spans="1:42">
      <c r="A83" s="251">
        <f t="shared" si="9"/>
        <v>80</v>
      </c>
      <c r="B83" s="52" t="s">
        <v>798</v>
      </c>
      <c r="C83" s="52" t="s">
        <v>150</v>
      </c>
      <c r="D83" s="243" t="s">
        <v>151</v>
      </c>
      <c r="E83" s="52" t="s">
        <v>141</v>
      </c>
      <c r="F83" s="254">
        <v>45126</v>
      </c>
      <c r="G83" s="52" t="s">
        <v>773</v>
      </c>
      <c r="I83" s="52" t="s">
        <v>799</v>
      </c>
      <c r="J83" s="52">
        <v>3801609000</v>
      </c>
      <c r="K83" s="52" t="s">
        <v>84</v>
      </c>
      <c r="L83" s="52">
        <v>623900170</v>
      </c>
      <c r="M83" s="52" t="s">
        <v>92</v>
      </c>
      <c r="N83" s="52">
        <v>603050</v>
      </c>
      <c r="O83" s="52" t="s">
        <v>93</v>
      </c>
      <c r="P83" s="52" t="s">
        <v>87</v>
      </c>
      <c r="Q83" s="52" t="s">
        <v>547</v>
      </c>
      <c r="R83" s="34">
        <v>4508000</v>
      </c>
      <c r="S83" s="52"/>
      <c r="T83" s="52" t="s">
        <v>50</v>
      </c>
      <c r="U83" s="52" t="s">
        <v>548</v>
      </c>
      <c r="V83" s="52" t="s">
        <v>549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4">
        <f t="shared" si="8"/>
        <v>0</v>
      </c>
      <c r="AJ83" s="34">
        <f t="shared" si="6"/>
        <v>4508000</v>
      </c>
      <c r="AK83" s="34"/>
      <c r="AL83" s="34">
        <v>0</v>
      </c>
      <c r="AM83" s="34">
        <v>0</v>
      </c>
      <c r="AN83" s="34">
        <f t="shared" si="7"/>
        <v>0</v>
      </c>
      <c r="AO83" s="34"/>
    </row>
    <row r="84" spans="1:42">
      <c r="A84" s="251">
        <f t="shared" si="9"/>
        <v>81</v>
      </c>
      <c r="B84" s="52" t="s">
        <v>800</v>
      </c>
      <c r="C84" s="52" t="s">
        <v>304</v>
      </c>
      <c r="D84" s="243" t="s">
        <v>305</v>
      </c>
      <c r="E84" s="52" t="s">
        <v>40</v>
      </c>
      <c r="F84" s="254">
        <v>45114</v>
      </c>
      <c r="G84" s="52" t="s">
        <v>773</v>
      </c>
      <c r="I84" s="52" t="s">
        <v>801</v>
      </c>
      <c r="J84" s="52">
        <v>3801100600</v>
      </c>
      <c r="K84" s="52" t="s">
        <v>46</v>
      </c>
      <c r="L84" s="52">
        <v>623400000</v>
      </c>
      <c r="M84" s="52" t="s">
        <v>306</v>
      </c>
      <c r="N84" s="52">
        <v>602020</v>
      </c>
      <c r="O84" s="52" t="s">
        <v>307</v>
      </c>
      <c r="P84" s="52" t="s">
        <v>67</v>
      </c>
      <c r="Q84" s="52" t="s">
        <v>547</v>
      </c>
      <c r="R84" s="34">
        <v>3200000</v>
      </c>
      <c r="S84" s="34"/>
      <c r="T84" s="52" t="s">
        <v>50</v>
      </c>
      <c r="U84" s="52" t="s">
        <v>548</v>
      </c>
      <c r="V84" s="239" t="s">
        <v>549</v>
      </c>
      <c r="W84" s="34">
        <v>0</v>
      </c>
      <c r="X84" s="34">
        <v>0</v>
      </c>
      <c r="Y84" s="34">
        <v>0</v>
      </c>
      <c r="Z84" s="34">
        <v>600000</v>
      </c>
      <c r="AA84" s="34">
        <v>600000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4">
        <f t="shared" si="8"/>
        <v>1200000</v>
      </c>
      <c r="AJ84" s="34">
        <f t="shared" si="6"/>
        <v>2000000</v>
      </c>
      <c r="AK84" s="34"/>
      <c r="AL84" s="34">
        <v>600000</v>
      </c>
      <c r="AM84" s="34">
        <v>1200000</v>
      </c>
      <c r="AN84" s="34">
        <f t="shared" si="7"/>
        <v>1800000</v>
      </c>
      <c r="AO84" s="34"/>
    </row>
    <row r="85" spans="1:42">
      <c r="A85" s="251">
        <f t="shared" si="9"/>
        <v>82</v>
      </c>
      <c r="B85" s="52" t="s">
        <v>802</v>
      </c>
      <c r="C85" s="52" t="s">
        <v>150</v>
      </c>
      <c r="D85" s="243" t="s">
        <v>151</v>
      </c>
      <c r="E85" s="52" t="s">
        <v>141</v>
      </c>
      <c r="F85" s="254">
        <v>45119</v>
      </c>
      <c r="G85" s="52" t="s">
        <v>773</v>
      </c>
      <c r="I85" s="52" t="s">
        <v>803</v>
      </c>
      <c r="J85" s="52">
        <v>3801609000</v>
      </c>
      <c r="K85" s="52" t="s">
        <v>84</v>
      </c>
      <c r="L85" s="52">
        <v>623900170</v>
      </c>
      <c r="M85" s="52" t="s">
        <v>92</v>
      </c>
      <c r="N85" s="52">
        <v>603050</v>
      </c>
      <c r="O85" s="52" t="s">
        <v>93</v>
      </c>
      <c r="P85" s="52" t="s">
        <v>87</v>
      </c>
      <c r="Q85" s="52" t="s">
        <v>547</v>
      </c>
      <c r="R85" s="34">
        <v>624000</v>
      </c>
      <c r="S85" s="236"/>
      <c r="T85" s="52" t="s">
        <v>50</v>
      </c>
      <c r="U85" s="52" t="s">
        <v>548</v>
      </c>
      <c r="V85" s="52" t="s">
        <v>549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  <c r="AH85" s="34">
        <v>0</v>
      </c>
      <c r="AI85" s="34">
        <f t="shared" si="8"/>
        <v>0</v>
      </c>
      <c r="AJ85" s="34">
        <f t="shared" si="6"/>
        <v>624000</v>
      </c>
      <c r="AK85" s="34"/>
      <c r="AL85" s="34">
        <v>0</v>
      </c>
      <c r="AM85" s="34">
        <v>0</v>
      </c>
      <c r="AN85" s="34">
        <f t="shared" si="7"/>
        <v>0</v>
      </c>
      <c r="AO85" s="34"/>
    </row>
    <row r="86" spans="1:42">
      <c r="A86" s="251">
        <f t="shared" si="9"/>
        <v>83</v>
      </c>
      <c r="B86" s="52" t="s">
        <v>804</v>
      </c>
      <c r="C86" s="52" t="s">
        <v>89</v>
      </c>
      <c r="D86" s="243" t="s">
        <v>90</v>
      </c>
      <c r="E86" s="52" t="s">
        <v>80</v>
      </c>
      <c r="F86" s="254">
        <v>45120</v>
      </c>
      <c r="G86" s="52" t="s">
        <v>805</v>
      </c>
      <c r="I86" s="258" t="s">
        <v>806</v>
      </c>
      <c r="J86" s="52">
        <v>3801609000</v>
      </c>
      <c r="K86" s="52" t="s">
        <v>84</v>
      </c>
      <c r="L86" s="52">
        <v>623900170</v>
      </c>
      <c r="M86" s="52" t="s">
        <v>92</v>
      </c>
      <c r="N86" s="52">
        <v>603050</v>
      </c>
      <c r="O86" s="52" t="s">
        <v>93</v>
      </c>
      <c r="P86" s="52" t="s">
        <v>87</v>
      </c>
      <c r="Q86" s="52" t="s">
        <v>547</v>
      </c>
      <c r="R86" s="34">
        <v>312000</v>
      </c>
      <c r="S86" s="52"/>
      <c r="T86" s="52" t="s">
        <v>63</v>
      </c>
      <c r="U86" s="52" t="s">
        <v>451</v>
      </c>
      <c r="V86" s="236" t="s">
        <v>549</v>
      </c>
      <c r="W86" s="34">
        <v>0</v>
      </c>
      <c r="X86" s="34">
        <v>0</v>
      </c>
      <c r="Y86" s="34">
        <v>0</v>
      </c>
      <c r="Z86" s="34">
        <v>0</v>
      </c>
      <c r="AA86" s="34">
        <v>104000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4">
        <f t="shared" si="8"/>
        <v>104000</v>
      </c>
      <c r="AJ86" s="34">
        <f t="shared" si="6"/>
        <v>208000</v>
      </c>
      <c r="AK86" s="34"/>
      <c r="AL86" s="34">
        <v>104000</v>
      </c>
      <c r="AM86" s="34">
        <v>104000</v>
      </c>
      <c r="AN86" s="34">
        <f t="shared" si="7"/>
        <v>208000</v>
      </c>
      <c r="AO86" s="34"/>
    </row>
    <row r="87" spans="1:42">
      <c r="A87" s="251">
        <f t="shared" si="9"/>
        <v>84</v>
      </c>
      <c r="B87" s="52" t="s">
        <v>807</v>
      </c>
      <c r="C87" s="52" t="s">
        <v>139</v>
      </c>
      <c r="D87" s="243" t="s">
        <v>140</v>
      </c>
      <c r="E87" s="52" t="s">
        <v>141</v>
      </c>
      <c r="F87" s="254">
        <v>45114</v>
      </c>
      <c r="G87" s="52" t="s">
        <v>544</v>
      </c>
      <c r="H87" s="52" t="s">
        <v>727</v>
      </c>
      <c r="I87" s="52" t="s">
        <v>808</v>
      </c>
      <c r="J87" s="52">
        <v>3801609000</v>
      </c>
      <c r="K87" s="52" t="s">
        <v>84</v>
      </c>
      <c r="L87" s="52">
        <v>623900170</v>
      </c>
      <c r="M87" s="52" t="s">
        <v>92</v>
      </c>
      <c r="N87" s="52">
        <v>603050</v>
      </c>
      <c r="O87" s="52" t="s">
        <v>93</v>
      </c>
      <c r="P87" s="52" t="s">
        <v>87</v>
      </c>
      <c r="Q87" s="52" t="s">
        <v>547</v>
      </c>
      <c r="R87" s="34">
        <v>19000</v>
      </c>
      <c r="S87" s="52"/>
      <c r="T87" s="52" t="s">
        <v>50</v>
      </c>
      <c r="U87" s="52" t="s">
        <v>548</v>
      </c>
      <c r="V87" s="52" t="s">
        <v>559</v>
      </c>
      <c r="W87" s="34">
        <v>0</v>
      </c>
      <c r="X87" s="34">
        <v>0</v>
      </c>
      <c r="Y87" s="34">
        <v>0</v>
      </c>
      <c r="Z87" s="34">
        <v>18996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0</v>
      </c>
      <c r="AG87" s="34">
        <v>0</v>
      </c>
      <c r="AH87" s="34">
        <v>0</v>
      </c>
      <c r="AI87" s="34">
        <f t="shared" si="8"/>
        <v>18996</v>
      </c>
      <c r="AJ87" s="34">
        <f t="shared" si="6"/>
        <v>4</v>
      </c>
      <c r="AK87" s="34"/>
      <c r="AL87" s="34">
        <v>0</v>
      </c>
      <c r="AM87" s="34">
        <v>0</v>
      </c>
      <c r="AN87" s="34">
        <f t="shared" si="7"/>
        <v>0</v>
      </c>
      <c r="AO87" s="34"/>
    </row>
    <row r="88" spans="1:42">
      <c r="A88" s="251">
        <f t="shared" si="9"/>
        <v>85</v>
      </c>
      <c r="B88" s="52" t="s">
        <v>809</v>
      </c>
      <c r="C88" s="52" t="s">
        <v>71</v>
      </c>
      <c r="D88" s="243" t="s">
        <v>72</v>
      </c>
      <c r="E88" s="52" t="s">
        <v>40</v>
      </c>
      <c r="F88" s="254">
        <v>45114</v>
      </c>
      <c r="G88" s="52" t="s">
        <v>544</v>
      </c>
      <c r="H88" s="52" t="s">
        <v>562</v>
      </c>
      <c r="I88" s="52" t="s">
        <v>810</v>
      </c>
      <c r="J88" s="52">
        <v>3801100600</v>
      </c>
      <c r="K88" s="52" t="s">
        <v>46</v>
      </c>
      <c r="L88" s="52">
        <v>625900000</v>
      </c>
      <c r="M88" s="52" t="s">
        <v>74</v>
      </c>
      <c r="N88" s="52">
        <v>603040</v>
      </c>
      <c r="O88" s="52" t="s">
        <v>75</v>
      </c>
      <c r="P88" s="52" t="s">
        <v>67</v>
      </c>
      <c r="Q88" s="52" t="s">
        <v>547</v>
      </c>
      <c r="R88" s="34">
        <f>20000000+2000000</f>
        <v>22000000</v>
      </c>
      <c r="S88" s="34"/>
      <c r="T88" s="52" t="s">
        <v>50</v>
      </c>
      <c r="U88" s="52" t="s">
        <v>548</v>
      </c>
      <c r="V88" s="52" t="s">
        <v>559</v>
      </c>
      <c r="W88" s="34">
        <v>0</v>
      </c>
      <c r="X88" s="34">
        <v>0</v>
      </c>
      <c r="Y88" s="34">
        <v>0</v>
      </c>
      <c r="Z88" s="34">
        <v>22000000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0</v>
      </c>
      <c r="AH88" s="34">
        <v>0</v>
      </c>
      <c r="AI88" s="34">
        <f t="shared" si="8"/>
        <v>22000000</v>
      </c>
      <c r="AJ88" s="34">
        <f t="shared" si="6"/>
        <v>0</v>
      </c>
      <c r="AK88" s="34"/>
      <c r="AL88" s="34">
        <v>0</v>
      </c>
      <c r="AM88" s="34">
        <v>18330140</v>
      </c>
      <c r="AN88" s="34">
        <f t="shared" si="7"/>
        <v>18330140</v>
      </c>
      <c r="AO88" s="34"/>
      <c r="AP88" s="52" t="s">
        <v>811</v>
      </c>
    </row>
    <row r="89" spans="1:42">
      <c r="A89" s="251">
        <f t="shared" si="9"/>
        <v>86</v>
      </c>
      <c r="B89" s="52" t="s">
        <v>812</v>
      </c>
      <c r="C89" s="52" t="s">
        <v>291</v>
      </c>
      <c r="D89" s="243" t="s">
        <v>292</v>
      </c>
      <c r="E89" s="52" t="s">
        <v>40</v>
      </c>
      <c r="F89" s="254">
        <v>45112</v>
      </c>
      <c r="G89" s="52" t="s">
        <v>544</v>
      </c>
      <c r="H89" s="52" t="s">
        <v>610</v>
      </c>
      <c r="I89" s="52" t="s">
        <v>813</v>
      </c>
      <c r="J89" s="52">
        <v>3801100600</v>
      </c>
      <c r="K89" s="52" t="s">
        <v>46</v>
      </c>
      <c r="L89" s="52">
        <v>621110000</v>
      </c>
      <c r="M89" s="52" t="s">
        <v>286</v>
      </c>
      <c r="N89" s="52">
        <v>601010</v>
      </c>
      <c r="O89" s="52" t="s">
        <v>59</v>
      </c>
      <c r="P89" s="52" t="s">
        <v>49</v>
      </c>
      <c r="Q89" s="52" t="s">
        <v>547</v>
      </c>
      <c r="R89" s="34">
        <v>7000000</v>
      </c>
      <c r="S89" s="34">
        <v>6998595</v>
      </c>
      <c r="T89" s="52" t="s">
        <v>50</v>
      </c>
      <c r="U89" s="52" t="s">
        <v>548</v>
      </c>
      <c r="V89" s="52" t="s">
        <v>559</v>
      </c>
      <c r="W89" s="34">
        <v>0</v>
      </c>
      <c r="X89" s="34">
        <v>0</v>
      </c>
      <c r="Y89" s="34">
        <v>0</v>
      </c>
      <c r="Z89" s="34">
        <v>6400000</v>
      </c>
      <c r="AA89" s="34">
        <v>600000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  <c r="AH89" s="34">
        <v>0</v>
      </c>
      <c r="AI89" s="34">
        <f t="shared" si="8"/>
        <v>7000000</v>
      </c>
      <c r="AJ89" s="34">
        <f t="shared" si="6"/>
        <v>0</v>
      </c>
      <c r="AK89" s="34"/>
      <c r="AL89" s="34">
        <v>600000</v>
      </c>
      <c r="AM89" s="34">
        <v>7000000</v>
      </c>
      <c r="AN89" s="34">
        <f t="shared" si="7"/>
        <v>7600000</v>
      </c>
      <c r="AO89" s="34"/>
    </row>
    <row r="90" spans="1:42">
      <c r="A90" s="251">
        <f t="shared" si="9"/>
        <v>87</v>
      </c>
      <c r="B90" s="52" t="s">
        <v>814</v>
      </c>
      <c r="C90" s="52" t="s">
        <v>220</v>
      </c>
      <c r="D90" s="243" t="s">
        <v>221</v>
      </c>
      <c r="E90" s="52" t="s">
        <v>62</v>
      </c>
      <c r="F90" s="254">
        <v>45112</v>
      </c>
      <c r="G90" s="52" t="s">
        <v>716</v>
      </c>
      <c r="H90" s="52" t="s">
        <v>645</v>
      </c>
      <c r="I90" s="52" t="s">
        <v>815</v>
      </c>
      <c r="J90" s="52">
        <v>3801100600</v>
      </c>
      <c r="K90" s="52" t="s">
        <v>46</v>
      </c>
      <c r="L90" s="52">
        <v>621150000</v>
      </c>
      <c r="M90" s="52" t="s">
        <v>58</v>
      </c>
      <c r="N90" s="52">
        <v>601010</v>
      </c>
      <c r="O90" s="52" t="s">
        <v>59</v>
      </c>
      <c r="P90" s="52" t="s">
        <v>67</v>
      </c>
      <c r="Q90" s="52" t="s">
        <v>547</v>
      </c>
      <c r="R90" s="34">
        <f>7400000-2379000</f>
        <v>5021000</v>
      </c>
      <c r="S90" s="239" t="s">
        <v>816</v>
      </c>
      <c r="T90" s="52" t="s">
        <v>63</v>
      </c>
      <c r="U90" s="52" t="s">
        <v>451</v>
      </c>
      <c r="V90" s="236" t="s">
        <v>549</v>
      </c>
      <c r="W90" s="34">
        <v>0</v>
      </c>
      <c r="X90" s="34">
        <v>0</v>
      </c>
      <c r="Y90" s="34">
        <v>0</v>
      </c>
      <c r="Z90" s="34">
        <v>557888.89</v>
      </c>
      <c r="AA90" s="34">
        <v>606867.99999999988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0</v>
      </c>
      <c r="AI90" s="34">
        <f t="shared" si="8"/>
        <v>1164756.8899999999</v>
      </c>
      <c r="AJ90" s="34">
        <f t="shared" si="6"/>
        <v>3856243.1100000003</v>
      </c>
      <c r="AK90" s="34"/>
      <c r="AL90" s="34">
        <v>606867.99999999988</v>
      </c>
      <c r="AM90" s="34">
        <v>1164756.888888889</v>
      </c>
      <c r="AN90" s="34">
        <f t="shared" si="7"/>
        <v>1771624.888888889</v>
      </c>
      <c r="AO90" s="34"/>
    </row>
    <row r="91" spans="1:42">
      <c r="A91" s="251">
        <f t="shared" si="9"/>
        <v>88</v>
      </c>
      <c r="B91" s="52" t="s">
        <v>817</v>
      </c>
      <c r="C91" s="52" t="s">
        <v>315</v>
      </c>
      <c r="D91" s="243" t="s">
        <v>316</v>
      </c>
      <c r="E91" s="52" t="s">
        <v>40</v>
      </c>
      <c r="F91" s="254">
        <v>45111</v>
      </c>
      <c r="G91" s="52" t="s">
        <v>697</v>
      </c>
      <c r="I91" s="52" t="s">
        <v>818</v>
      </c>
      <c r="J91" s="52">
        <v>3801100600</v>
      </c>
      <c r="K91" s="52" t="s">
        <v>46</v>
      </c>
      <c r="L91" s="52">
        <v>621500000</v>
      </c>
      <c r="M91" s="52" t="s">
        <v>109</v>
      </c>
      <c r="N91" s="52">
        <v>601030</v>
      </c>
      <c r="O91" s="52" t="s">
        <v>110</v>
      </c>
      <c r="P91" s="52" t="s">
        <v>67</v>
      </c>
      <c r="Q91" s="52" t="s">
        <v>547</v>
      </c>
      <c r="R91" s="34">
        <v>1350000</v>
      </c>
      <c r="S91" s="34"/>
      <c r="T91" s="52" t="s">
        <v>63</v>
      </c>
      <c r="U91" s="52" t="s">
        <v>451</v>
      </c>
      <c r="V91" s="239" t="s">
        <v>549</v>
      </c>
      <c r="W91" s="34">
        <v>0</v>
      </c>
      <c r="X91" s="34">
        <v>0</v>
      </c>
      <c r="Y91" s="34">
        <v>0</v>
      </c>
      <c r="Z91" s="34">
        <v>495000</v>
      </c>
      <c r="AA91" s="34">
        <v>120000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  <c r="AH91" s="34">
        <v>0</v>
      </c>
      <c r="AI91" s="34">
        <f t="shared" si="8"/>
        <v>615000</v>
      </c>
      <c r="AJ91" s="34">
        <f t="shared" si="6"/>
        <v>735000</v>
      </c>
      <c r="AK91" s="34"/>
      <c r="AL91" s="34">
        <v>120000</v>
      </c>
      <c r="AM91" s="34">
        <v>615000</v>
      </c>
      <c r="AN91" s="34">
        <f t="shared" si="7"/>
        <v>735000</v>
      </c>
      <c r="AO91" s="34"/>
    </row>
    <row r="92" spans="1:42">
      <c r="A92" s="251">
        <f t="shared" si="9"/>
        <v>89</v>
      </c>
      <c r="B92" s="52" t="s">
        <v>820</v>
      </c>
      <c r="C92" s="52" t="s">
        <v>201</v>
      </c>
      <c r="D92" s="243" t="s">
        <v>202</v>
      </c>
      <c r="E92" s="52" t="s">
        <v>194</v>
      </c>
      <c r="F92" s="254">
        <v>45114</v>
      </c>
      <c r="G92" s="52" t="s">
        <v>697</v>
      </c>
      <c r="H92" s="52" t="s">
        <v>713</v>
      </c>
      <c r="I92" s="52" t="s">
        <v>821</v>
      </c>
      <c r="J92" s="52">
        <v>3801601300</v>
      </c>
      <c r="K92" s="52" t="s">
        <v>196</v>
      </c>
      <c r="L92" s="52">
        <v>627000000</v>
      </c>
      <c r="M92" s="52" t="s">
        <v>197</v>
      </c>
      <c r="N92" s="52">
        <v>604010</v>
      </c>
      <c r="O92" s="52" t="s">
        <v>198</v>
      </c>
      <c r="P92" s="52" t="s">
        <v>87</v>
      </c>
      <c r="Q92" s="52" t="s">
        <v>547</v>
      </c>
      <c r="R92" s="34">
        <v>7722000</v>
      </c>
      <c r="S92" s="236"/>
      <c r="T92" s="52" t="s">
        <v>63</v>
      </c>
      <c r="U92" s="52" t="s">
        <v>451</v>
      </c>
      <c r="V92" s="52" t="s">
        <v>549</v>
      </c>
      <c r="W92" s="34">
        <v>0</v>
      </c>
      <c r="X92" s="34">
        <v>0</v>
      </c>
      <c r="Y92" s="34">
        <v>0</v>
      </c>
      <c r="Z92" s="34">
        <v>643500</v>
      </c>
      <c r="AA92" s="34">
        <v>643500</v>
      </c>
      <c r="AB92" s="34">
        <v>0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  <c r="AH92" s="34">
        <v>0</v>
      </c>
      <c r="AI92" s="34">
        <f t="shared" si="8"/>
        <v>1287000</v>
      </c>
      <c r="AJ92" s="34">
        <f t="shared" si="6"/>
        <v>6435000</v>
      </c>
      <c r="AK92" s="34"/>
      <c r="AL92" s="34">
        <v>643500</v>
      </c>
      <c r="AM92" s="34">
        <v>1287000</v>
      </c>
      <c r="AN92" s="34">
        <f t="shared" si="7"/>
        <v>1930500</v>
      </c>
      <c r="AO92" s="34"/>
    </row>
    <row r="93" spans="1:42">
      <c r="A93" s="251">
        <f t="shared" si="9"/>
        <v>90</v>
      </c>
      <c r="B93" s="52" t="s">
        <v>823</v>
      </c>
      <c r="C93" s="52" t="s">
        <v>822</v>
      </c>
      <c r="D93" s="243" t="s">
        <v>244</v>
      </c>
      <c r="E93" s="52" t="s">
        <v>194</v>
      </c>
      <c r="F93" s="254">
        <v>45114</v>
      </c>
      <c r="G93" s="52" t="s">
        <v>697</v>
      </c>
      <c r="H93" s="52" t="s">
        <v>713</v>
      </c>
      <c r="I93" s="52" t="s">
        <v>824</v>
      </c>
      <c r="J93" s="52">
        <v>3801601300</v>
      </c>
      <c r="K93" s="52" t="s">
        <v>196</v>
      </c>
      <c r="L93" s="52">
        <v>621900000</v>
      </c>
      <c r="M93" s="52" t="s">
        <v>231</v>
      </c>
      <c r="N93" s="52">
        <v>601050</v>
      </c>
      <c r="O93" s="52" t="s">
        <v>232</v>
      </c>
      <c r="P93" s="52" t="s">
        <v>49</v>
      </c>
      <c r="Q93" s="52" t="s">
        <v>547</v>
      </c>
      <c r="R93" s="34">
        <v>1320000</v>
      </c>
      <c r="S93" s="236"/>
      <c r="T93" s="52" t="s">
        <v>63</v>
      </c>
      <c r="U93" s="52" t="s">
        <v>451</v>
      </c>
      <c r="V93" s="52" t="s">
        <v>549</v>
      </c>
      <c r="W93" s="34">
        <v>0</v>
      </c>
      <c r="X93" s="34">
        <v>0</v>
      </c>
      <c r="Y93" s="34">
        <v>0</v>
      </c>
      <c r="Z93" s="34">
        <v>110000</v>
      </c>
      <c r="AA93" s="34">
        <v>210000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4">
        <f t="shared" si="8"/>
        <v>320000</v>
      </c>
      <c r="AJ93" s="34">
        <f t="shared" si="6"/>
        <v>1000000</v>
      </c>
      <c r="AK93" s="34"/>
      <c r="AL93" s="34">
        <v>210000</v>
      </c>
      <c r="AM93" s="34">
        <v>320000</v>
      </c>
      <c r="AN93" s="34">
        <f t="shared" si="7"/>
        <v>530000</v>
      </c>
      <c r="AO93" s="34"/>
    </row>
    <row r="94" spans="1:42">
      <c r="A94" s="251">
        <f t="shared" si="9"/>
        <v>91</v>
      </c>
      <c r="B94" s="52" t="s">
        <v>825</v>
      </c>
      <c r="C94" s="52" t="s">
        <v>822</v>
      </c>
      <c r="D94" s="243" t="s">
        <v>244</v>
      </c>
      <c r="E94" s="52" t="s">
        <v>194</v>
      </c>
      <c r="F94" s="254">
        <v>45114</v>
      </c>
      <c r="G94" s="52" t="s">
        <v>697</v>
      </c>
      <c r="H94" s="52" t="s">
        <v>713</v>
      </c>
      <c r="I94" s="52" t="s">
        <v>826</v>
      </c>
      <c r="J94" s="52">
        <v>3801601300</v>
      </c>
      <c r="K94" s="52" t="s">
        <v>196</v>
      </c>
      <c r="L94" s="52">
        <v>621150000</v>
      </c>
      <c r="M94" s="52" t="s">
        <v>58</v>
      </c>
      <c r="N94" s="52">
        <v>601010</v>
      </c>
      <c r="O94" s="52" t="s">
        <v>59</v>
      </c>
      <c r="P94" s="52" t="s">
        <v>49</v>
      </c>
      <c r="Q94" s="52" t="s">
        <v>547</v>
      </c>
      <c r="R94" s="34">
        <v>1200000</v>
      </c>
      <c r="S94" s="236"/>
      <c r="T94" s="52" t="s">
        <v>63</v>
      </c>
      <c r="U94" s="52" t="s">
        <v>451</v>
      </c>
      <c r="V94" s="52" t="s">
        <v>549</v>
      </c>
      <c r="W94" s="34">
        <v>0</v>
      </c>
      <c r="X94" s="34">
        <v>0</v>
      </c>
      <c r="Y94" s="34">
        <v>0</v>
      </c>
      <c r="Z94" s="34">
        <v>540000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4">
        <v>0</v>
      </c>
      <c r="AI94" s="34">
        <f t="shared" si="8"/>
        <v>540000</v>
      </c>
      <c r="AJ94" s="34">
        <f t="shared" si="6"/>
        <v>660000</v>
      </c>
      <c r="AK94" s="34"/>
      <c r="AL94" s="34">
        <v>0</v>
      </c>
      <c r="AM94" s="34">
        <v>540000</v>
      </c>
      <c r="AN94" s="34">
        <f t="shared" si="7"/>
        <v>540000</v>
      </c>
      <c r="AO94" s="34"/>
    </row>
    <row r="95" spans="1:42">
      <c r="A95" s="251">
        <f t="shared" si="9"/>
        <v>92</v>
      </c>
      <c r="B95" s="52" t="s">
        <v>827</v>
      </c>
      <c r="C95" s="52" t="s">
        <v>287</v>
      </c>
      <c r="D95" s="243" t="s">
        <v>288</v>
      </c>
      <c r="E95" s="52" t="s">
        <v>40</v>
      </c>
      <c r="F95" s="254">
        <v>45107</v>
      </c>
      <c r="G95" s="52" t="s">
        <v>544</v>
      </c>
      <c r="H95" s="52" t="s">
        <v>610</v>
      </c>
      <c r="I95" s="52" t="s">
        <v>828</v>
      </c>
      <c r="J95" s="52">
        <v>3801100600</v>
      </c>
      <c r="K95" s="52" t="s">
        <v>46</v>
      </c>
      <c r="L95" s="52">
        <v>623900170</v>
      </c>
      <c r="M95" s="52" t="s">
        <v>92</v>
      </c>
      <c r="N95" s="52">
        <v>603050</v>
      </c>
      <c r="O95" s="52" t="s">
        <v>93</v>
      </c>
      <c r="P95" s="52" t="s">
        <v>87</v>
      </c>
      <c r="Q95" s="52" t="s">
        <v>547</v>
      </c>
      <c r="R95" s="34">
        <v>25000000</v>
      </c>
      <c r="S95" s="34"/>
      <c r="T95" s="52" t="s">
        <v>50</v>
      </c>
      <c r="U95" s="52" t="s">
        <v>548</v>
      </c>
      <c r="V95" s="52" t="s">
        <v>559</v>
      </c>
      <c r="W95" s="34">
        <v>0</v>
      </c>
      <c r="X95" s="34">
        <v>0</v>
      </c>
      <c r="Y95" s="34">
        <v>0</v>
      </c>
      <c r="Z95" s="34">
        <v>25000000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  <c r="AF95" s="34">
        <v>0</v>
      </c>
      <c r="AG95" s="34">
        <v>0</v>
      </c>
      <c r="AH95" s="34">
        <v>0</v>
      </c>
      <c r="AI95" s="34">
        <f t="shared" si="8"/>
        <v>25000000</v>
      </c>
      <c r="AJ95" s="34">
        <f t="shared" si="6"/>
        <v>0</v>
      </c>
      <c r="AK95" s="34"/>
      <c r="AL95" s="34">
        <v>0</v>
      </c>
      <c r="AM95" s="34">
        <v>23832287.620000001</v>
      </c>
      <c r="AN95" s="34">
        <f t="shared" si="7"/>
        <v>23832287.620000001</v>
      </c>
      <c r="AO95" s="34"/>
    </row>
    <row r="96" spans="1:42">
      <c r="A96" s="251">
        <f t="shared" si="9"/>
        <v>93</v>
      </c>
      <c r="B96" s="52" t="s">
        <v>829</v>
      </c>
      <c r="C96" s="52" t="s">
        <v>53</v>
      </c>
      <c r="D96" s="243" t="s">
        <v>54</v>
      </c>
      <c r="E96" s="52" t="s">
        <v>40</v>
      </c>
      <c r="F96" s="254">
        <v>45107</v>
      </c>
      <c r="G96" s="52" t="s">
        <v>544</v>
      </c>
      <c r="H96" s="52" t="s">
        <v>610</v>
      </c>
      <c r="I96" s="52" t="s">
        <v>830</v>
      </c>
      <c r="J96" s="52">
        <v>3801100600</v>
      </c>
      <c r="K96" s="52" t="s">
        <v>46</v>
      </c>
      <c r="L96" s="52">
        <v>621150000</v>
      </c>
      <c r="M96" s="52" t="s">
        <v>58</v>
      </c>
      <c r="N96" s="52">
        <v>601010</v>
      </c>
      <c r="O96" s="52" t="s">
        <v>59</v>
      </c>
      <c r="P96" s="52" t="s">
        <v>49</v>
      </c>
      <c r="Q96" s="52" t="s">
        <v>547</v>
      </c>
      <c r="R96" s="34">
        <v>40000000</v>
      </c>
      <c r="S96" s="34"/>
      <c r="T96" s="52" t="s">
        <v>50</v>
      </c>
      <c r="U96" s="52" t="s">
        <v>548</v>
      </c>
      <c r="V96" s="52" t="s">
        <v>559</v>
      </c>
      <c r="W96" s="34">
        <v>0</v>
      </c>
      <c r="X96" s="34">
        <v>0</v>
      </c>
      <c r="Y96" s="34">
        <v>0</v>
      </c>
      <c r="Z96" s="34">
        <v>40000000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  <c r="AH96" s="34">
        <v>0</v>
      </c>
      <c r="AI96" s="34">
        <f t="shared" si="8"/>
        <v>40000000</v>
      </c>
      <c r="AJ96" s="34">
        <f t="shared" si="6"/>
        <v>0</v>
      </c>
      <c r="AK96" s="34"/>
      <c r="AL96" s="34">
        <v>0</v>
      </c>
      <c r="AM96" s="34">
        <v>40000000</v>
      </c>
      <c r="AN96" s="34">
        <f t="shared" si="7"/>
        <v>40000000</v>
      </c>
      <c r="AO96" s="34"/>
    </row>
    <row r="97" spans="1:42">
      <c r="A97" s="251">
        <f t="shared" si="9"/>
        <v>94</v>
      </c>
      <c r="B97" s="52" t="s">
        <v>831</v>
      </c>
      <c r="C97" s="52" t="s">
        <v>144</v>
      </c>
      <c r="D97" s="243" t="s">
        <v>145</v>
      </c>
      <c r="E97" s="52" t="s">
        <v>141</v>
      </c>
      <c r="F97" s="254">
        <v>45103</v>
      </c>
      <c r="G97" s="52" t="s">
        <v>544</v>
      </c>
      <c r="H97" s="52" t="s">
        <v>832</v>
      </c>
      <c r="I97" s="52" t="s">
        <v>833</v>
      </c>
      <c r="J97" s="52">
        <v>3801609000</v>
      </c>
      <c r="K97" s="52" t="s">
        <v>84</v>
      </c>
      <c r="L97" s="52">
        <v>623900170</v>
      </c>
      <c r="M97" s="52" t="s">
        <v>92</v>
      </c>
      <c r="N97" s="52">
        <v>603050</v>
      </c>
      <c r="O97" s="52" t="s">
        <v>93</v>
      </c>
      <c r="P97" s="52" t="s">
        <v>87</v>
      </c>
      <c r="Q97" s="52" t="s">
        <v>547</v>
      </c>
      <c r="R97" s="34">
        <v>120000</v>
      </c>
      <c r="S97" s="52"/>
      <c r="T97" s="52" t="s">
        <v>50</v>
      </c>
      <c r="U97" s="52" t="s">
        <v>548</v>
      </c>
      <c r="V97" s="52" t="s">
        <v>559</v>
      </c>
      <c r="W97" s="34">
        <v>0</v>
      </c>
      <c r="X97" s="34">
        <v>0</v>
      </c>
      <c r="Y97" s="34">
        <v>0</v>
      </c>
      <c r="Z97" s="34">
        <v>120000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4">
        <f t="shared" si="8"/>
        <v>120000</v>
      </c>
      <c r="AJ97" s="34">
        <f t="shared" si="6"/>
        <v>0</v>
      </c>
      <c r="AK97" s="34"/>
      <c r="AL97" s="34">
        <v>0</v>
      </c>
      <c r="AM97" s="34">
        <v>120000</v>
      </c>
      <c r="AN97" s="34">
        <f t="shared" si="7"/>
        <v>120000</v>
      </c>
      <c r="AO97" s="34"/>
    </row>
    <row r="98" spans="1:42">
      <c r="A98" s="251">
        <f t="shared" si="9"/>
        <v>95</v>
      </c>
      <c r="B98" s="52" t="s">
        <v>834</v>
      </c>
      <c r="C98" s="52" t="s">
        <v>210</v>
      </c>
      <c r="D98" s="243" t="s">
        <v>211</v>
      </c>
      <c r="E98" s="52" t="s">
        <v>62</v>
      </c>
      <c r="F98" s="254">
        <v>44911</v>
      </c>
      <c r="G98" s="52" t="s">
        <v>770</v>
      </c>
      <c r="H98" s="52" t="s">
        <v>835</v>
      </c>
      <c r="I98" s="52" t="s">
        <v>836</v>
      </c>
      <c r="J98" s="52">
        <v>3801100600</v>
      </c>
      <c r="K98" s="52" t="s">
        <v>46</v>
      </c>
      <c r="L98" s="52">
        <v>621150000</v>
      </c>
      <c r="M98" s="52" t="s">
        <v>58</v>
      </c>
      <c r="N98" s="52">
        <v>601010</v>
      </c>
      <c r="O98" s="52" t="s">
        <v>59</v>
      </c>
      <c r="P98" s="52" t="s">
        <v>67</v>
      </c>
      <c r="Q98" s="52" t="s">
        <v>547</v>
      </c>
      <c r="R98" s="34">
        <f>3158400-1500000</f>
        <v>1658400</v>
      </c>
      <c r="S98" s="253">
        <v>600000</v>
      </c>
      <c r="T98" s="52" t="s">
        <v>63</v>
      </c>
      <c r="U98" s="52" t="s">
        <v>451</v>
      </c>
      <c r="V98" s="236" t="s">
        <v>549</v>
      </c>
      <c r="W98" s="34">
        <v>0</v>
      </c>
      <c r="X98" s="34">
        <v>0</v>
      </c>
      <c r="Y98" s="34">
        <v>0</v>
      </c>
      <c r="Z98" s="34">
        <v>0</v>
      </c>
      <c r="AA98" s="34">
        <v>600000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f t="shared" si="8"/>
        <v>600000</v>
      </c>
      <c r="AJ98" s="34">
        <f t="shared" si="6"/>
        <v>1058400</v>
      </c>
      <c r="AK98" s="34"/>
      <c r="AL98" s="34">
        <v>600000</v>
      </c>
      <c r="AM98" s="34">
        <v>600000</v>
      </c>
      <c r="AN98" s="34">
        <f t="shared" si="7"/>
        <v>1200000</v>
      </c>
      <c r="AO98" s="34"/>
    </row>
    <row r="99" spans="1:42">
      <c r="A99" s="251">
        <f t="shared" si="9"/>
        <v>96</v>
      </c>
      <c r="B99" s="52" t="s">
        <v>838</v>
      </c>
      <c r="C99" s="52" t="s">
        <v>248</v>
      </c>
      <c r="D99" s="243" t="s">
        <v>249</v>
      </c>
      <c r="E99" s="52" t="s">
        <v>250</v>
      </c>
      <c r="F99" s="254">
        <v>45051</v>
      </c>
      <c r="G99" s="52" t="s">
        <v>839</v>
      </c>
      <c r="H99" s="52" t="s">
        <v>840</v>
      </c>
      <c r="I99" s="52" t="s">
        <v>841</v>
      </c>
      <c r="J99" s="52">
        <v>3801606000</v>
      </c>
      <c r="K99" s="52" t="s">
        <v>251</v>
      </c>
      <c r="L99" s="52">
        <v>629600000</v>
      </c>
      <c r="M99" s="52" t="s">
        <v>252</v>
      </c>
      <c r="N99" s="52">
        <v>605010</v>
      </c>
      <c r="O99" s="52" t="s">
        <v>86</v>
      </c>
      <c r="P99" s="52" t="s">
        <v>87</v>
      </c>
      <c r="Q99" s="52" t="s">
        <v>547</v>
      </c>
      <c r="R99" s="34">
        <v>6662490</v>
      </c>
      <c r="S99" s="236"/>
      <c r="T99" s="52" t="s">
        <v>50</v>
      </c>
      <c r="U99" s="52" t="s">
        <v>839</v>
      </c>
      <c r="V99" s="52" t="s">
        <v>549</v>
      </c>
      <c r="W99" s="34">
        <v>0</v>
      </c>
      <c r="X99" s="34">
        <v>0</v>
      </c>
      <c r="Y99" s="34">
        <v>0</v>
      </c>
      <c r="Z99" s="34">
        <v>3165448.3</v>
      </c>
      <c r="AA99" s="34">
        <v>0</v>
      </c>
      <c r="AB99" s="34">
        <v>0</v>
      </c>
      <c r="AC99" s="34">
        <v>0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4">
        <f t="shared" si="8"/>
        <v>3165448.3</v>
      </c>
      <c r="AJ99" s="34">
        <f t="shared" si="6"/>
        <v>3497041.7</v>
      </c>
      <c r="AK99" s="34"/>
      <c r="AL99" s="34">
        <v>0</v>
      </c>
      <c r="AM99" s="34">
        <v>0</v>
      </c>
      <c r="AN99" s="34">
        <f t="shared" si="7"/>
        <v>0</v>
      </c>
      <c r="AO99" s="34"/>
    </row>
    <row r="100" spans="1:42">
      <c r="A100" s="251">
        <f t="shared" si="9"/>
        <v>97</v>
      </c>
      <c r="B100" s="52" t="s">
        <v>842</v>
      </c>
      <c r="C100" s="52" t="s">
        <v>245</v>
      </c>
      <c r="D100" s="243" t="s">
        <v>246</v>
      </c>
      <c r="E100" s="52" t="s">
        <v>173</v>
      </c>
      <c r="F100" s="254">
        <v>45124</v>
      </c>
      <c r="G100" s="52" t="s">
        <v>544</v>
      </c>
      <c r="H100" s="52" t="s">
        <v>672</v>
      </c>
      <c r="I100" s="52" t="s">
        <v>843</v>
      </c>
      <c r="J100" s="52">
        <v>3801901600</v>
      </c>
      <c r="K100" s="52" t="s">
        <v>174</v>
      </c>
      <c r="L100" s="52">
        <v>629900000</v>
      </c>
      <c r="M100" s="52" t="s">
        <v>123</v>
      </c>
      <c r="N100" s="52">
        <v>606010</v>
      </c>
      <c r="O100" s="52" t="s">
        <v>124</v>
      </c>
      <c r="P100" s="52" t="s">
        <v>67</v>
      </c>
      <c r="Q100" s="52" t="s">
        <v>547</v>
      </c>
      <c r="R100" s="34">
        <v>1210000</v>
      </c>
      <c r="S100" s="52" t="s">
        <v>661</v>
      </c>
      <c r="T100" s="52" t="s">
        <v>50</v>
      </c>
      <c r="U100" s="52" t="s">
        <v>548</v>
      </c>
      <c r="V100" s="52" t="s">
        <v>559</v>
      </c>
      <c r="W100" s="34">
        <v>0</v>
      </c>
      <c r="X100" s="34">
        <v>0</v>
      </c>
      <c r="Y100" s="34">
        <v>0</v>
      </c>
      <c r="Z100" s="34">
        <v>1210000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  <c r="AF100" s="34">
        <v>0</v>
      </c>
      <c r="AG100" s="34">
        <v>0</v>
      </c>
      <c r="AH100" s="34">
        <v>0</v>
      </c>
      <c r="AI100" s="34">
        <f t="shared" si="8"/>
        <v>1210000</v>
      </c>
      <c r="AJ100" s="34">
        <f t="shared" si="6"/>
        <v>0</v>
      </c>
      <c r="AK100" s="34"/>
      <c r="AL100" s="34">
        <v>0</v>
      </c>
      <c r="AM100" s="34">
        <v>1085000</v>
      </c>
      <c r="AN100" s="34">
        <f t="shared" si="7"/>
        <v>1085000</v>
      </c>
      <c r="AO100" s="34"/>
    </row>
    <row r="101" spans="1:42">
      <c r="A101" s="251">
        <f t="shared" si="9"/>
        <v>98</v>
      </c>
      <c r="B101" s="52" t="s">
        <v>844</v>
      </c>
      <c r="C101" s="52" t="s">
        <v>168</v>
      </c>
      <c r="D101" s="243" t="s">
        <v>169</v>
      </c>
      <c r="E101" s="52" t="s">
        <v>155</v>
      </c>
      <c r="F101" s="254">
        <v>45126</v>
      </c>
      <c r="G101" s="52" t="s">
        <v>544</v>
      </c>
      <c r="H101" s="52" t="s">
        <v>669</v>
      </c>
      <c r="I101" s="52" t="s">
        <v>845</v>
      </c>
      <c r="J101" s="52">
        <v>3801604000</v>
      </c>
      <c r="K101" s="52" t="s">
        <v>156</v>
      </c>
      <c r="L101" s="52">
        <v>625900000</v>
      </c>
      <c r="M101" s="52" t="s">
        <v>74</v>
      </c>
      <c r="N101" s="52">
        <v>603040</v>
      </c>
      <c r="O101" s="52" t="s">
        <v>75</v>
      </c>
      <c r="P101" s="52" t="s">
        <v>87</v>
      </c>
      <c r="Q101" s="52" t="s">
        <v>547</v>
      </c>
      <c r="R101" s="34">
        <v>300000</v>
      </c>
      <c r="S101" s="52" t="s">
        <v>661</v>
      </c>
      <c r="T101" s="52" t="s">
        <v>50</v>
      </c>
      <c r="U101" s="52" t="s">
        <v>548</v>
      </c>
      <c r="V101" s="52" t="s">
        <v>559</v>
      </c>
      <c r="W101" s="34">
        <v>0</v>
      </c>
      <c r="X101" s="34">
        <v>0</v>
      </c>
      <c r="Y101" s="34">
        <v>0</v>
      </c>
      <c r="Z101" s="34">
        <v>300000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4">
        <f t="shared" si="8"/>
        <v>300000</v>
      </c>
      <c r="AJ101" s="34">
        <f t="shared" si="6"/>
        <v>0</v>
      </c>
      <c r="AK101" s="34"/>
      <c r="AL101" s="34">
        <v>0</v>
      </c>
      <c r="AM101" s="34">
        <v>300000</v>
      </c>
      <c r="AN101" s="34">
        <f t="shared" si="7"/>
        <v>300000</v>
      </c>
      <c r="AO101" s="34"/>
    </row>
    <row r="102" spans="1:42">
      <c r="A102" s="251">
        <f t="shared" si="9"/>
        <v>99</v>
      </c>
      <c r="B102" s="52" t="s">
        <v>846</v>
      </c>
      <c r="C102" s="52" t="s">
        <v>233</v>
      </c>
      <c r="D102" s="243" t="s">
        <v>234</v>
      </c>
      <c r="E102" s="52" t="s">
        <v>62</v>
      </c>
      <c r="F102" s="254">
        <v>45145</v>
      </c>
      <c r="G102" s="52" t="s">
        <v>847</v>
      </c>
      <c r="H102" s="52" t="s">
        <v>617</v>
      </c>
      <c r="I102" s="52" t="s">
        <v>848</v>
      </c>
      <c r="J102" s="52">
        <v>3801100600</v>
      </c>
      <c r="K102" s="52" t="s">
        <v>46</v>
      </c>
      <c r="L102" s="52">
        <v>621150000</v>
      </c>
      <c r="M102" s="52" t="s">
        <v>58</v>
      </c>
      <c r="N102" s="52">
        <v>601010</v>
      </c>
      <c r="O102" s="52" t="s">
        <v>59</v>
      </c>
      <c r="P102" s="52" t="s">
        <v>67</v>
      </c>
      <c r="Q102" s="52" t="s">
        <v>547</v>
      </c>
      <c r="R102" s="34">
        <v>1700000</v>
      </c>
      <c r="S102" s="52"/>
      <c r="T102" s="52" t="s">
        <v>50</v>
      </c>
      <c r="U102" s="52" t="s">
        <v>451</v>
      </c>
      <c r="V102" s="52" t="s">
        <v>549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4">
        <f t="shared" si="8"/>
        <v>0</v>
      </c>
      <c r="AJ102" s="34">
        <f t="shared" si="6"/>
        <v>1700000</v>
      </c>
      <c r="AK102" s="34"/>
      <c r="AL102" s="34">
        <v>0</v>
      </c>
      <c r="AM102" s="34">
        <v>0</v>
      </c>
      <c r="AN102" s="34">
        <f t="shared" si="7"/>
        <v>0</v>
      </c>
      <c r="AO102" s="34"/>
    </row>
    <row r="103" spans="1:42">
      <c r="A103" s="251">
        <f t="shared" si="9"/>
        <v>100</v>
      </c>
      <c r="B103" s="52" t="s">
        <v>849</v>
      </c>
      <c r="C103" s="52" t="s">
        <v>283</v>
      </c>
      <c r="D103" s="243" t="s">
        <v>284</v>
      </c>
      <c r="E103" s="52" t="s">
        <v>40</v>
      </c>
      <c r="F103" s="254">
        <v>45144</v>
      </c>
      <c r="G103" s="52" t="s">
        <v>770</v>
      </c>
      <c r="H103" s="52" t="s">
        <v>610</v>
      </c>
      <c r="I103" s="52" t="s">
        <v>850</v>
      </c>
      <c r="J103" s="52">
        <v>3801100600</v>
      </c>
      <c r="K103" s="52" t="s">
        <v>46</v>
      </c>
      <c r="L103" s="52">
        <v>621110000</v>
      </c>
      <c r="M103" s="52" t="s">
        <v>286</v>
      </c>
      <c r="N103" s="52">
        <v>601010</v>
      </c>
      <c r="O103" s="52" t="s">
        <v>59</v>
      </c>
      <c r="P103" s="52" t="s">
        <v>49</v>
      </c>
      <c r="Q103" s="52" t="s">
        <v>547</v>
      </c>
      <c r="R103" s="34">
        <v>2000000</v>
      </c>
      <c r="S103" s="34"/>
      <c r="T103" s="52" t="s">
        <v>50</v>
      </c>
      <c r="U103" s="52" t="s">
        <v>548</v>
      </c>
      <c r="V103" s="52" t="s">
        <v>559</v>
      </c>
      <c r="W103" s="34">
        <v>0</v>
      </c>
      <c r="X103" s="34">
        <v>0</v>
      </c>
      <c r="Y103" s="34">
        <v>0</v>
      </c>
      <c r="Z103" s="34">
        <v>0</v>
      </c>
      <c r="AA103" s="34">
        <v>2000000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f t="shared" si="8"/>
        <v>2000000</v>
      </c>
      <c r="AJ103" s="34">
        <f t="shared" si="6"/>
        <v>0</v>
      </c>
      <c r="AK103" s="34"/>
      <c r="AL103" s="34">
        <v>2000000</v>
      </c>
      <c r="AM103" s="34">
        <v>2000000</v>
      </c>
      <c r="AN103" s="34">
        <f t="shared" si="7"/>
        <v>4000000</v>
      </c>
      <c r="AO103" s="34"/>
    </row>
    <row r="104" spans="1:42">
      <c r="A104" s="251">
        <f t="shared" si="9"/>
        <v>101</v>
      </c>
      <c r="B104" s="52" t="s">
        <v>851</v>
      </c>
      <c r="C104" s="52" t="s">
        <v>71</v>
      </c>
      <c r="D104" s="243" t="s">
        <v>72</v>
      </c>
      <c r="E104" s="52" t="s">
        <v>40</v>
      </c>
      <c r="F104" s="254">
        <v>45142</v>
      </c>
      <c r="G104" s="52" t="s">
        <v>770</v>
      </c>
      <c r="H104" s="52" t="s">
        <v>562</v>
      </c>
      <c r="I104" s="52" t="s">
        <v>852</v>
      </c>
      <c r="J104" s="52">
        <v>3801100600</v>
      </c>
      <c r="K104" s="52" t="s">
        <v>46</v>
      </c>
      <c r="L104" s="52">
        <v>625900000</v>
      </c>
      <c r="M104" s="52" t="s">
        <v>74</v>
      </c>
      <c r="N104" s="52">
        <v>603040</v>
      </c>
      <c r="O104" s="52" t="s">
        <v>75</v>
      </c>
      <c r="P104" s="52" t="s">
        <v>67</v>
      </c>
      <c r="Q104" s="52" t="s">
        <v>547</v>
      </c>
      <c r="R104" s="34">
        <v>25000000</v>
      </c>
      <c r="S104" s="34" t="s">
        <v>661</v>
      </c>
      <c r="T104" s="52" t="s">
        <v>50</v>
      </c>
      <c r="U104" s="52" t="s">
        <v>548</v>
      </c>
      <c r="V104" s="258" t="s">
        <v>559</v>
      </c>
      <c r="W104" s="34">
        <v>0</v>
      </c>
      <c r="X104" s="34">
        <v>0</v>
      </c>
      <c r="Y104" s="34">
        <v>0</v>
      </c>
      <c r="Z104" s="34">
        <v>0</v>
      </c>
      <c r="AA104" s="34">
        <v>27500000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  <c r="AH104" s="34">
        <v>0</v>
      </c>
      <c r="AI104" s="34">
        <f t="shared" si="8"/>
        <v>27500000</v>
      </c>
      <c r="AJ104" s="34">
        <f t="shared" si="6"/>
        <v>-2500000</v>
      </c>
      <c r="AK104" s="34"/>
      <c r="AL104" s="34">
        <v>27500000</v>
      </c>
      <c r="AM104" s="34">
        <v>27500000</v>
      </c>
      <c r="AN104" s="34">
        <f t="shared" si="7"/>
        <v>55000000</v>
      </c>
      <c r="AO104" s="34"/>
      <c r="AP104" s="52" t="s">
        <v>853</v>
      </c>
    </row>
    <row r="105" spans="1:42">
      <c r="A105" s="251">
        <f t="shared" si="9"/>
        <v>102</v>
      </c>
      <c r="B105" s="52" t="s">
        <v>854</v>
      </c>
      <c r="C105" s="52" t="s">
        <v>144</v>
      </c>
      <c r="D105" s="243" t="s">
        <v>145</v>
      </c>
      <c r="E105" s="52" t="s">
        <v>141</v>
      </c>
      <c r="F105" s="254">
        <v>45141</v>
      </c>
      <c r="G105" s="52" t="s">
        <v>773</v>
      </c>
      <c r="H105" s="52" t="s">
        <v>575</v>
      </c>
      <c r="I105" s="52" t="s">
        <v>855</v>
      </c>
      <c r="J105" s="52">
        <v>3801609000</v>
      </c>
      <c r="K105" s="52" t="s">
        <v>84</v>
      </c>
      <c r="L105" s="52">
        <v>623900170</v>
      </c>
      <c r="M105" s="52" t="s">
        <v>92</v>
      </c>
      <c r="N105" s="52">
        <v>603050</v>
      </c>
      <c r="O105" s="52" t="s">
        <v>93</v>
      </c>
      <c r="P105" s="52" t="s">
        <v>87</v>
      </c>
      <c r="Q105" s="52" t="s">
        <v>547</v>
      </c>
      <c r="R105" s="34">
        <f>32000/1.57</f>
        <v>20382.165605095539</v>
      </c>
      <c r="S105" s="52"/>
      <c r="T105" s="52" t="s">
        <v>50</v>
      </c>
      <c r="U105" s="52" t="s">
        <v>548</v>
      </c>
      <c r="V105" s="52" t="s">
        <v>549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  <c r="AH105" s="34">
        <v>0</v>
      </c>
      <c r="AI105" s="34">
        <f t="shared" si="8"/>
        <v>0</v>
      </c>
      <c r="AJ105" s="34">
        <f t="shared" si="6"/>
        <v>20382.165605095539</v>
      </c>
      <c r="AK105" s="34"/>
      <c r="AL105" s="34">
        <v>0</v>
      </c>
      <c r="AM105" s="34">
        <v>0</v>
      </c>
      <c r="AN105" s="34">
        <f t="shared" si="7"/>
        <v>0</v>
      </c>
      <c r="AO105" s="34"/>
    </row>
    <row r="106" spans="1:42">
      <c r="A106" s="251">
        <f t="shared" si="9"/>
        <v>103</v>
      </c>
      <c r="B106" s="52" t="s">
        <v>856</v>
      </c>
      <c r="C106" s="52" t="s">
        <v>144</v>
      </c>
      <c r="D106" s="243" t="s">
        <v>145</v>
      </c>
      <c r="E106" s="52" t="s">
        <v>141</v>
      </c>
      <c r="F106" s="254">
        <v>45141</v>
      </c>
      <c r="G106" s="52" t="s">
        <v>770</v>
      </c>
      <c r="H106" s="52" t="s">
        <v>675</v>
      </c>
      <c r="I106" s="52" t="s">
        <v>857</v>
      </c>
      <c r="J106" s="52">
        <v>3801609000</v>
      </c>
      <c r="K106" s="52" t="s">
        <v>84</v>
      </c>
      <c r="L106" s="52">
        <v>623900170</v>
      </c>
      <c r="M106" s="52" t="s">
        <v>92</v>
      </c>
      <c r="N106" s="52">
        <v>603050</v>
      </c>
      <c r="O106" s="52" t="s">
        <v>93</v>
      </c>
      <c r="P106" s="52" t="s">
        <v>87</v>
      </c>
      <c r="Q106" s="52" t="s">
        <v>547</v>
      </c>
      <c r="R106" s="34">
        <v>14000</v>
      </c>
      <c r="S106" s="52"/>
      <c r="T106" s="52" t="s">
        <v>50</v>
      </c>
      <c r="U106" s="52" t="s">
        <v>548</v>
      </c>
      <c r="V106" s="52" t="s">
        <v>559</v>
      </c>
      <c r="W106" s="34">
        <v>0</v>
      </c>
      <c r="X106" s="34">
        <v>0</v>
      </c>
      <c r="Y106" s="34">
        <v>0</v>
      </c>
      <c r="Z106" s="34">
        <v>0</v>
      </c>
      <c r="AA106" s="34">
        <v>14000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4">
        <v>0</v>
      </c>
      <c r="AI106" s="34">
        <f t="shared" si="8"/>
        <v>14000</v>
      </c>
      <c r="AJ106" s="34">
        <f t="shared" si="6"/>
        <v>0</v>
      </c>
      <c r="AK106" s="34"/>
      <c r="AL106" s="34">
        <v>14000</v>
      </c>
      <c r="AM106" s="34">
        <v>14000</v>
      </c>
      <c r="AN106" s="34">
        <f t="shared" si="7"/>
        <v>28000</v>
      </c>
      <c r="AO106" s="34"/>
    </row>
    <row r="107" spans="1:42">
      <c r="A107" s="251">
        <f t="shared" si="9"/>
        <v>104</v>
      </c>
      <c r="B107" s="52" t="s">
        <v>858</v>
      </c>
      <c r="C107" s="52" t="s">
        <v>279</v>
      </c>
      <c r="D107" s="243" t="s">
        <v>280</v>
      </c>
      <c r="E107" s="52" t="s">
        <v>40</v>
      </c>
      <c r="F107" s="254">
        <v>45133</v>
      </c>
      <c r="G107" s="52" t="s">
        <v>859</v>
      </c>
      <c r="I107" s="52" t="s">
        <v>860</v>
      </c>
      <c r="J107" s="52">
        <v>3801100600</v>
      </c>
      <c r="K107" s="52" t="s">
        <v>46</v>
      </c>
      <c r="L107" s="52">
        <v>621130000</v>
      </c>
      <c r="M107" s="52" t="s">
        <v>282</v>
      </c>
      <c r="N107" s="52">
        <v>601010</v>
      </c>
      <c r="O107" s="52" t="s">
        <v>59</v>
      </c>
      <c r="P107" s="52" t="s">
        <v>49</v>
      </c>
      <c r="Q107" s="52" t="s">
        <v>547</v>
      </c>
      <c r="R107" s="34">
        <v>20000000</v>
      </c>
      <c r="S107" s="34"/>
      <c r="T107" s="52" t="s">
        <v>50</v>
      </c>
      <c r="U107" s="52" t="s">
        <v>548</v>
      </c>
      <c r="V107" s="52" t="s">
        <v>549</v>
      </c>
      <c r="W107" s="34">
        <v>0</v>
      </c>
      <c r="X107" s="34">
        <v>0</v>
      </c>
      <c r="Y107" s="34">
        <v>0</v>
      </c>
      <c r="Z107" s="34">
        <v>0</v>
      </c>
      <c r="AA107" s="34">
        <v>10000000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  <c r="AH107" s="34">
        <v>0</v>
      </c>
      <c r="AI107" s="34">
        <f t="shared" si="8"/>
        <v>10000000</v>
      </c>
      <c r="AJ107" s="34">
        <f t="shared" si="6"/>
        <v>10000000</v>
      </c>
      <c r="AK107" s="34"/>
      <c r="AL107" s="34">
        <v>10000000</v>
      </c>
      <c r="AM107" s="34">
        <v>10000000</v>
      </c>
      <c r="AN107" s="34">
        <f t="shared" si="7"/>
        <v>20000000</v>
      </c>
      <c r="AO107" s="34"/>
    </row>
    <row r="108" spans="1:42">
      <c r="A108" s="251">
        <f t="shared" si="9"/>
        <v>105</v>
      </c>
      <c r="B108" s="52" t="s">
        <v>861</v>
      </c>
      <c r="C108" s="52" t="s">
        <v>287</v>
      </c>
      <c r="D108" s="243" t="s">
        <v>288</v>
      </c>
      <c r="E108" s="52" t="s">
        <v>40</v>
      </c>
      <c r="F108" s="254">
        <v>45133</v>
      </c>
      <c r="G108" s="52" t="s">
        <v>770</v>
      </c>
      <c r="H108" s="52" t="s">
        <v>610</v>
      </c>
      <c r="I108" s="52" t="s">
        <v>862</v>
      </c>
      <c r="J108" s="52">
        <v>3801100600</v>
      </c>
      <c r="K108" s="52" t="s">
        <v>46</v>
      </c>
      <c r="L108" s="52">
        <v>621900000</v>
      </c>
      <c r="M108" s="52" t="s">
        <v>231</v>
      </c>
      <c r="N108" s="52">
        <v>601050</v>
      </c>
      <c r="O108" s="52" t="s">
        <v>232</v>
      </c>
      <c r="P108" s="52" t="s">
        <v>49</v>
      </c>
      <c r="Q108" s="52" t="s">
        <v>547</v>
      </c>
      <c r="R108" s="34">
        <v>30000000</v>
      </c>
      <c r="S108" s="34"/>
      <c r="T108" s="52" t="s">
        <v>50</v>
      </c>
      <c r="U108" s="52" t="s">
        <v>548</v>
      </c>
      <c r="V108" s="52" t="s">
        <v>559</v>
      </c>
      <c r="W108" s="34">
        <v>0</v>
      </c>
      <c r="X108" s="34">
        <v>0</v>
      </c>
      <c r="Y108" s="34">
        <v>0</v>
      </c>
      <c r="Z108" s="34">
        <v>0</v>
      </c>
      <c r="AA108" s="34">
        <v>30000000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34">
        <f t="shared" si="8"/>
        <v>30000000</v>
      </c>
      <c r="AJ108" s="34">
        <f t="shared" si="6"/>
        <v>0</v>
      </c>
      <c r="AK108" s="34"/>
      <c r="AL108" s="34">
        <v>30000000</v>
      </c>
      <c r="AM108" s="34">
        <v>30000000</v>
      </c>
      <c r="AN108" s="34">
        <f t="shared" si="7"/>
        <v>60000000</v>
      </c>
      <c r="AO108" s="34"/>
    </row>
    <row r="109" spans="1:42">
      <c r="A109" s="251">
        <f t="shared" si="9"/>
        <v>106</v>
      </c>
      <c r="B109" s="52" t="s">
        <v>863</v>
      </c>
      <c r="C109" s="52" t="s">
        <v>291</v>
      </c>
      <c r="D109" s="243" t="s">
        <v>292</v>
      </c>
      <c r="E109" s="52" t="s">
        <v>40</v>
      </c>
      <c r="F109" s="254">
        <v>45133</v>
      </c>
      <c r="G109" s="52" t="s">
        <v>770</v>
      </c>
      <c r="H109" s="52" t="s">
        <v>610</v>
      </c>
      <c r="I109" s="52" t="s">
        <v>864</v>
      </c>
      <c r="J109" s="52">
        <v>3801100600</v>
      </c>
      <c r="K109" s="52" t="s">
        <v>46</v>
      </c>
      <c r="L109" s="52">
        <v>621110000</v>
      </c>
      <c r="M109" s="52" t="s">
        <v>286</v>
      </c>
      <c r="N109" s="52">
        <v>601010</v>
      </c>
      <c r="O109" s="52" t="s">
        <v>59</v>
      </c>
      <c r="P109" s="52" t="s">
        <v>49</v>
      </c>
      <c r="Q109" s="52" t="s">
        <v>547</v>
      </c>
      <c r="R109" s="34">
        <f>10000000-1940000</f>
        <v>8060000</v>
      </c>
      <c r="S109" s="34"/>
      <c r="T109" s="52" t="s">
        <v>50</v>
      </c>
      <c r="U109" s="52" t="s">
        <v>548</v>
      </c>
      <c r="V109" s="52" t="s">
        <v>559</v>
      </c>
      <c r="W109" s="34">
        <v>0</v>
      </c>
      <c r="X109" s="34">
        <v>0</v>
      </c>
      <c r="Y109" s="34">
        <v>0</v>
      </c>
      <c r="Z109" s="34">
        <v>0</v>
      </c>
      <c r="AA109" s="34">
        <v>8060000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  <c r="AH109" s="34">
        <v>0</v>
      </c>
      <c r="AI109" s="34">
        <f t="shared" si="8"/>
        <v>8060000</v>
      </c>
      <c r="AJ109" s="34">
        <f t="shared" si="6"/>
        <v>0</v>
      </c>
      <c r="AK109" s="34"/>
      <c r="AL109" s="34">
        <v>8060000</v>
      </c>
      <c r="AM109" s="34">
        <v>8060000</v>
      </c>
      <c r="AN109" s="34">
        <f t="shared" si="7"/>
        <v>16120000</v>
      </c>
      <c r="AO109" s="34"/>
      <c r="AP109" s="52" t="s">
        <v>865</v>
      </c>
    </row>
    <row r="110" spans="1:42">
      <c r="A110" s="251">
        <f t="shared" si="9"/>
        <v>107</v>
      </c>
      <c r="B110" s="52" t="s">
        <v>866</v>
      </c>
      <c r="C110" s="52" t="s">
        <v>241</v>
      </c>
      <c r="D110" s="243" t="s">
        <v>242</v>
      </c>
      <c r="E110" s="52" t="s">
        <v>194</v>
      </c>
      <c r="F110" s="254">
        <v>45128</v>
      </c>
      <c r="G110" s="52" t="s">
        <v>770</v>
      </c>
      <c r="H110" s="52" t="s">
        <v>713</v>
      </c>
      <c r="I110" s="52" t="s">
        <v>867</v>
      </c>
      <c r="J110" s="52">
        <v>3801601300</v>
      </c>
      <c r="K110" s="52" t="s">
        <v>196</v>
      </c>
      <c r="L110" s="52">
        <v>627000000</v>
      </c>
      <c r="M110" s="52" t="s">
        <v>197</v>
      </c>
      <c r="N110" s="52">
        <v>604010</v>
      </c>
      <c r="O110" s="52" t="s">
        <v>198</v>
      </c>
      <c r="P110" s="52" t="s">
        <v>87</v>
      </c>
      <c r="Q110" s="52" t="s">
        <v>547</v>
      </c>
      <c r="R110" s="34">
        <v>457000</v>
      </c>
      <c r="S110" s="52"/>
      <c r="T110" s="52" t="s">
        <v>50</v>
      </c>
      <c r="U110" s="52" t="s">
        <v>548</v>
      </c>
      <c r="V110" s="52" t="s">
        <v>549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  <c r="AH110" s="34">
        <v>0</v>
      </c>
      <c r="AI110" s="34">
        <f t="shared" si="8"/>
        <v>0</v>
      </c>
      <c r="AJ110" s="34">
        <f t="shared" si="6"/>
        <v>457000</v>
      </c>
      <c r="AK110" s="34"/>
      <c r="AL110" s="34">
        <v>0</v>
      </c>
      <c r="AM110" s="34">
        <v>0</v>
      </c>
      <c r="AN110" s="34">
        <f t="shared" si="7"/>
        <v>0</v>
      </c>
      <c r="AO110" s="34"/>
    </row>
    <row r="111" spans="1:42">
      <c r="A111" s="251">
        <f t="shared" si="9"/>
        <v>108</v>
      </c>
      <c r="B111" s="52" t="s">
        <v>868</v>
      </c>
      <c r="C111" s="52" t="s">
        <v>241</v>
      </c>
      <c r="D111" s="243" t="s">
        <v>242</v>
      </c>
      <c r="E111" s="52" t="s">
        <v>194</v>
      </c>
      <c r="F111" s="254">
        <v>45134</v>
      </c>
      <c r="G111" s="235" t="s">
        <v>869</v>
      </c>
      <c r="H111" s="52" t="s">
        <v>713</v>
      </c>
      <c r="I111" s="52" t="s">
        <v>870</v>
      </c>
      <c r="J111" s="52">
        <v>3801601300</v>
      </c>
      <c r="K111" s="52" t="s">
        <v>196</v>
      </c>
      <c r="L111" s="52">
        <v>627000000</v>
      </c>
      <c r="M111" s="52" t="s">
        <v>197</v>
      </c>
      <c r="N111" s="52">
        <v>604010</v>
      </c>
      <c r="O111" s="52" t="s">
        <v>198</v>
      </c>
      <c r="P111" s="52" t="s">
        <v>87</v>
      </c>
      <c r="Q111" s="52" t="s">
        <v>547</v>
      </c>
      <c r="R111" s="237">
        <v>2000000</v>
      </c>
      <c r="S111" s="52"/>
      <c r="T111" s="52" t="s">
        <v>50</v>
      </c>
      <c r="U111" s="52" t="s">
        <v>548</v>
      </c>
      <c r="V111" s="52" t="s">
        <v>549</v>
      </c>
      <c r="W111" s="34">
        <v>0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4">
        <v>0</v>
      </c>
      <c r="AD111" s="34">
        <v>0</v>
      </c>
      <c r="AE111" s="34">
        <v>0</v>
      </c>
      <c r="AF111" s="34">
        <v>0</v>
      </c>
      <c r="AG111" s="34">
        <v>0</v>
      </c>
      <c r="AH111" s="34">
        <v>0</v>
      </c>
      <c r="AI111" s="34">
        <f t="shared" si="8"/>
        <v>0</v>
      </c>
      <c r="AJ111" s="34">
        <f t="shared" si="6"/>
        <v>2000000</v>
      </c>
      <c r="AK111" s="34"/>
      <c r="AL111" s="34">
        <v>0</v>
      </c>
      <c r="AM111" s="34">
        <v>0</v>
      </c>
      <c r="AN111" s="34">
        <f t="shared" si="7"/>
        <v>0</v>
      </c>
      <c r="AO111" s="34"/>
    </row>
    <row r="112" spans="1:42">
      <c r="A112" s="251">
        <f t="shared" si="9"/>
        <v>109</v>
      </c>
      <c r="B112" s="52" t="s">
        <v>871</v>
      </c>
      <c r="C112" s="52" t="s">
        <v>53</v>
      </c>
      <c r="D112" s="243" t="s">
        <v>54</v>
      </c>
      <c r="E112" s="52" t="s">
        <v>40</v>
      </c>
      <c r="F112" s="254">
        <v>45149</v>
      </c>
      <c r="G112" s="52" t="s">
        <v>770</v>
      </c>
      <c r="H112" s="52" t="s">
        <v>610</v>
      </c>
      <c r="I112" s="52" t="s">
        <v>872</v>
      </c>
      <c r="J112" s="52">
        <v>3801100600</v>
      </c>
      <c r="K112" s="52" t="s">
        <v>46</v>
      </c>
      <c r="L112" s="52">
        <v>621150000</v>
      </c>
      <c r="M112" s="52" t="s">
        <v>58</v>
      </c>
      <c r="N112" s="52">
        <v>601010</v>
      </c>
      <c r="O112" s="52" t="s">
        <v>59</v>
      </c>
      <c r="P112" s="52" t="s">
        <v>49</v>
      </c>
      <c r="Q112" s="52" t="s">
        <v>547</v>
      </c>
      <c r="R112" s="34">
        <v>5000000</v>
      </c>
      <c r="S112" s="34"/>
      <c r="T112" s="52" t="s">
        <v>50</v>
      </c>
      <c r="U112" s="52" t="s">
        <v>548</v>
      </c>
      <c r="V112" s="52" t="s">
        <v>559</v>
      </c>
      <c r="W112" s="34">
        <v>0</v>
      </c>
      <c r="X112" s="34">
        <v>0</v>
      </c>
      <c r="Y112" s="34">
        <v>0</v>
      </c>
      <c r="Z112" s="34">
        <v>0</v>
      </c>
      <c r="AA112" s="34">
        <v>5000000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>
        <v>0</v>
      </c>
      <c r="AI112" s="34">
        <f t="shared" si="8"/>
        <v>5000000</v>
      </c>
      <c r="AJ112" s="34">
        <f t="shared" si="6"/>
        <v>0</v>
      </c>
      <c r="AK112" s="34"/>
      <c r="AL112" s="34">
        <v>5000000</v>
      </c>
      <c r="AM112" s="34">
        <v>5000000</v>
      </c>
      <c r="AN112" s="34">
        <f t="shared" si="7"/>
        <v>10000000</v>
      </c>
      <c r="AO112" s="34"/>
      <c r="AP112" s="52" t="s">
        <v>873</v>
      </c>
    </row>
    <row r="113" spans="1:42">
      <c r="A113" s="251">
        <f t="shared" si="9"/>
        <v>110</v>
      </c>
      <c r="B113" s="52" t="s">
        <v>874</v>
      </c>
      <c r="C113" s="52" t="s">
        <v>53</v>
      </c>
      <c r="D113" s="243" t="s">
        <v>54</v>
      </c>
      <c r="E113" s="52" t="s">
        <v>40</v>
      </c>
      <c r="F113" s="254">
        <v>45152</v>
      </c>
      <c r="G113" s="52" t="s">
        <v>770</v>
      </c>
      <c r="H113" s="52" t="s">
        <v>610</v>
      </c>
      <c r="I113" s="52" t="s">
        <v>875</v>
      </c>
      <c r="J113" s="52">
        <v>3801100600</v>
      </c>
      <c r="K113" s="52" t="s">
        <v>46</v>
      </c>
      <c r="L113" s="52">
        <v>621150000</v>
      </c>
      <c r="M113" s="52" t="s">
        <v>58</v>
      </c>
      <c r="N113" s="52">
        <v>601010</v>
      </c>
      <c r="O113" s="52" t="s">
        <v>59</v>
      </c>
      <c r="P113" s="52" t="s">
        <v>49</v>
      </c>
      <c r="Q113" s="52" t="s">
        <v>547</v>
      </c>
      <c r="R113" s="34">
        <v>36500000</v>
      </c>
      <c r="S113" s="34"/>
      <c r="T113" s="52" t="s">
        <v>50</v>
      </c>
      <c r="U113" s="52" t="s">
        <v>548</v>
      </c>
      <c r="V113" s="52" t="s">
        <v>559</v>
      </c>
      <c r="W113" s="34">
        <v>0</v>
      </c>
      <c r="X113" s="34">
        <v>0</v>
      </c>
      <c r="Y113" s="34">
        <v>0</v>
      </c>
      <c r="Z113" s="34">
        <v>0</v>
      </c>
      <c r="AA113" s="34">
        <v>36500000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  <c r="AH113" s="34">
        <v>0</v>
      </c>
      <c r="AI113" s="34">
        <f t="shared" si="8"/>
        <v>36500000</v>
      </c>
      <c r="AJ113" s="34">
        <f t="shared" si="6"/>
        <v>0</v>
      </c>
      <c r="AK113" s="34"/>
      <c r="AL113" s="34">
        <v>36500000</v>
      </c>
      <c r="AM113" s="34">
        <v>36500000</v>
      </c>
      <c r="AN113" s="34">
        <f t="shared" si="7"/>
        <v>73000000</v>
      </c>
      <c r="AO113" s="34"/>
      <c r="AP113" s="52" t="s">
        <v>876</v>
      </c>
    </row>
    <row r="114" spans="1:42">
      <c r="A114" s="251">
        <f t="shared" si="9"/>
        <v>111</v>
      </c>
      <c r="B114" s="52" t="s">
        <v>877</v>
      </c>
      <c r="C114" s="52" t="s">
        <v>144</v>
      </c>
      <c r="D114" s="243" t="s">
        <v>145</v>
      </c>
      <c r="E114" s="52" t="s">
        <v>141</v>
      </c>
      <c r="F114" s="254">
        <v>45149</v>
      </c>
      <c r="G114" s="52" t="s">
        <v>773</v>
      </c>
      <c r="H114" s="52" t="s">
        <v>719</v>
      </c>
      <c r="I114" s="52" t="s">
        <v>878</v>
      </c>
      <c r="J114" s="52">
        <v>3801609000</v>
      </c>
      <c r="K114" s="52" t="s">
        <v>84</v>
      </c>
      <c r="L114" s="52">
        <v>623900170</v>
      </c>
      <c r="M114" s="52" t="s">
        <v>92</v>
      </c>
      <c r="N114" s="52">
        <v>603050</v>
      </c>
      <c r="O114" s="52" t="s">
        <v>93</v>
      </c>
      <c r="P114" s="52" t="s">
        <v>87</v>
      </c>
      <c r="Q114" s="52" t="s">
        <v>547</v>
      </c>
      <c r="R114" s="34">
        <v>799919</v>
      </c>
      <c r="S114" s="52"/>
      <c r="T114" s="52" t="s">
        <v>50</v>
      </c>
      <c r="U114" s="52" t="s">
        <v>548</v>
      </c>
      <c r="V114" s="52" t="s">
        <v>549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  <c r="AH114" s="34">
        <v>0</v>
      </c>
      <c r="AI114" s="34">
        <f t="shared" si="8"/>
        <v>0</v>
      </c>
      <c r="AJ114" s="34">
        <f t="shared" si="6"/>
        <v>799919</v>
      </c>
      <c r="AK114" s="34"/>
      <c r="AL114" s="34">
        <v>0</v>
      </c>
      <c r="AM114" s="34">
        <v>0</v>
      </c>
      <c r="AN114" s="34">
        <f t="shared" si="7"/>
        <v>0</v>
      </c>
      <c r="AO114" s="34"/>
    </row>
    <row r="115" spans="1:42">
      <c r="A115" s="251">
        <f t="shared" si="9"/>
        <v>112</v>
      </c>
      <c r="B115" s="52" t="s">
        <v>879</v>
      </c>
      <c r="C115" s="52" t="s">
        <v>38</v>
      </c>
      <c r="D115" s="243" t="s">
        <v>39</v>
      </c>
      <c r="E115" s="52" t="s">
        <v>40</v>
      </c>
      <c r="F115" s="254">
        <v>45145</v>
      </c>
      <c r="G115" s="52" t="s">
        <v>859</v>
      </c>
      <c r="H115" s="52" t="s">
        <v>557</v>
      </c>
      <c r="I115" s="52" t="s">
        <v>880</v>
      </c>
      <c r="J115" s="52">
        <v>3801100600</v>
      </c>
      <c r="K115" s="52" t="s">
        <v>46</v>
      </c>
      <c r="L115" s="52">
        <v>621300000</v>
      </c>
      <c r="M115" s="52" t="s">
        <v>47</v>
      </c>
      <c r="N115" s="52">
        <v>601020</v>
      </c>
      <c r="O115" s="52" t="s">
        <v>48</v>
      </c>
      <c r="P115" s="52" t="s">
        <v>49</v>
      </c>
      <c r="Q115" s="52" t="s">
        <v>547</v>
      </c>
      <c r="R115" s="34">
        <v>1000000</v>
      </c>
      <c r="S115" s="34"/>
      <c r="T115" s="52" t="s">
        <v>50</v>
      </c>
      <c r="U115" s="52" t="s">
        <v>548</v>
      </c>
      <c r="V115" s="52" t="s">
        <v>549</v>
      </c>
      <c r="W115" s="34">
        <v>0</v>
      </c>
      <c r="X115" s="34">
        <v>0</v>
      </c>
      <c r="Y115" s="34">
        <v>0</v>
      </c>
      <c r="Z115" s="34">
        <v>0</v>
      </c>
      <c r="AA115" s="269">
        <v>350000</v>
      </c>
      <c r="AB115" s="34">
        <v>0</v>
      </c>
      <c r="AC115" s="34">
        <v>0</v>
      </c>
      <c r="AD115" s="34">
        <v>0</v>
      </c>
      <c r="AE115" s="34">
        <v>0</v>
      </c>
      <c r="AF115" s="34">
        <v>0</v>
      </c>
      <c r="AG115" s="34">
        <v>0</v>
      </c>
      <c r="AH115" s="34">
        <v>0</v>
      </c>
      <c r="AI115" s="34">
        <f t="shared" si="8"/>
        <v>350000</v>
      </c>
      <c r="AJ115" s="34">
        <f t="shared" si="6"/>
        <v>650000</v>
      </c>
      <c r="AK115" s="34"/>
      <c r="AL115" s="34">
        <v>350000</v>
      </c>
      <c r="AM115" s="34">
        <v>350000</v>
      </c>
      <c r="AN115" s="34">
        <f t="shared" si="7"/>
        <v>700000</v>
      </c>
      <c r="AO115" s="34"/>
    </row>
    <row r="116" spans="1:42">
      <c r="A116" s="251">
        <f t="shared" si="9"/>
        <v>113</v>
      </c>
      <c r="B116" s="52" t="s">
        <v>881</v>
      </c>
      <c r="C116" s="52" t="s">
        <v>38</v>
      </c>
      <c r="D116" s="243" t="s">
        <v>39</v>
      </c>
      <c r="E116" s="52" t="s">
        <v>40</v>
      </c>
      <c r="F116" s="254">
        <v>45145</v>
      </c>
      <c r="G116" s="52" t="s">
        <v>770</v>
      </c>
      <c r="H116" s="52" t="s">
        <v>557</v>
      </c>
      <c r="I116" s="52" t="s">
        <v>882</v>
      </c>
      <c r="J116" s="52">
        <v>3801100600</v>
      </c>
      <c r="K116" s="52" t="s">
        <v>46</v>
      </c>
      <c r="L116" s="52">
        <v>621300000</v>
      </c>
      <c r="M116" s="52" t="s">
        <v>47</v>
      </c>
      <c r="N116" s="52">
        <v>601020</v>
      </c>
      <c r="O116" s="52" t="s">
        <v>48</v>
      </c>
      <c r="P116" s="52" t="s">
        <v>49</v>
      </c>
      <c r="Q116" s="52" t="s">
        <v>547</v>
      </c>
      <c r="R116" s="34">
        <v>1500000</v>
      </c>
      <c r="S116" s="34"/>
      <c r="T116" s="52" t="s">
        <v>50</v>
      </c>
      <c r="U116" s="52" t="s">
        <v>548</v>
      </c>
      <c r="V116" s="52" t="s">
        <v>559</v>
      </c>
      <c r="W116" s="34">
        <v>20000</v>
      </c>
      <c r="X116" s="34">
        <v>0</v>
      </c>
      <c r="Y116" s="34">
        <v>0</v>
      </c>
      <c r="Z116" s="34">
        <v>0</v>
      </c>
      <c r="AA116" s="269">
        <v>1500000</v>
      </c>
      <c r="AB116" s="34">
        <v>0</v>
      </c>
      <c r="AC116" s="34">
        <v>0</v>
      </c>
      <c r="AD116" s="34">
        <v>0</v>
      </c>
      <c r="AE116" s="34">
        <v>0</v>
      </c>
      <c r="AF116" s="34">
        <v>0</v>
      </c>
      <c r="AG116" s="34">
        <v>0</v>
      </c>
      <c r="AH116" s="34">
        <v>0</v>
      </c>
      <c r="AI116" s="34">
        <f t="shared" si="8"/>
        <v>1520000</v>
      </c>
      <c r="AJ116" s="34">
        <f t="shared" si="6"/>
        <v>-20000</v>
      </c>
      <c r="AK116" s="34"/>
      <c r="AL116" s="34">
        <v>1500000</v>
      </c>
      <c r="AM116" s="34">
        <v>1500000</v>
      </c>
      <c r="AN116" s="34">
        <f t="shared" si="7"/>
        <v>3000000</v>
      </c>
      <c r="AO116" s="34"/>
    </row>
    <row r="117" spans="1:42">
      <c r="A117" s="251">
        <f t="shared" si="9"/>
        <v>114</v>
      </c>
      <c r="B117" s="52" t="s">
        <v>883</v>
      </c>
      <c r="C117" s="52" t="s">
        <v>223</v>
      </c>
      <c r="D117" s="243" t="s">
        <v>224</v>
      </c>
      <c r="E117" s="52" t="s">
        <v>80</v>
      </c>
      <c r="F117" s="254">
        <v>45148</v>
      </c>
      <c r="G117" s="52" t="s">
        <v>770</v>
      </c>
      <c r="I117" s="52" t="s">
        <v>884</v>
      </c>
      <c r="J117" s="52">
        <v>3801609000</v>
      </c>
      <c r="K117" s="52" t="s">
        <v>84</v>
      </c>
      <c r="L117" s="52">
        <v>621150000</v>
      </c>
      <c r="M117" s="52" t="s">
        <v>225</v>
      </c>
      <c r="N117" s="52">
        <v>601010</v>
      </c>
      <c r="O117" s="52" t="s">
        <v>59</v>
      </c>
      <c r="P117" s="52" t="s">
        <v>87</v>
      </c>
      <c r="Q117" s="52" t="s">
        <v>547</v>
      </c>
      <c r="R117" s="34">
        <v>190000</v>
      </c>
      <c r="S117" s="52"/>
      <c r="T117" s="52" t="s">
        <v>50</v>
      </c>
      <c r="U117" s="52" t="s">
        <v>548</v>
      </c>
      <c r="V117" s="52" t="s">
        <v>559</v>
      </c>
      <c r="W117" s="34">
        <v>0</v>
      </c>
      <c r="X117" s="34">
        <v>0</v>
      </c>
      <c r="Y117" s="34">
        <v>0</v>
      </c>
      <c r="Z117" s="34">
        <v>0</v>
      </c>
      <c r="AA117" s="34">
        <v>190000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  <c r="AH117" s="34">
        <v>0</v>
      </c>
      <c r="AI117" s="34">
        <f t="shared" si="8"/>
        <v>190000</v>
      </c>
      <c r="AJ117" s="34">
        <f t="shared" si="6"/>
        <v>0</v>
      </c>
      <c r="AK117" s="34"/>
      <c r="AL117" s="34">
        <v>190000</v>
      </c>
      <c r="AM117" s="34">
        <v>190000</v>
      </c>
      <c r="AN117" s="34">
        <f t="shared" si="7"/>
        <v>380000</v>
      </c>
      <c r="AO117" s="34"/>
    </row>
    <row r="118" spans="1:42">
      <c r="A118" s="251">
        <f t="shared" si="9"/>
        <v>115</v>
      </c>
      <c r="B118" s="52" t="s">
        <v>885</v>
      </c>
      <c r="C118" s="52" t="s">
        <v>53</v>
      </c>
      <c r="D118" s="243" t="s">
        <v>54</v>
      </c>
      <c r="E118" s="52" t="s">
        <v>40</v>
      </c>
      <c r="F118" s="254">
        <v>45152</v>
      </c>
      <c r="G118" s="52" t="s">
        <v>770</v>
      </c>
      <c r="H118" s="52" t="s">
        <v>610</v>
      </c>
      <c r="I118" s="52" t="s">
        <v>886</v>
      </c>
      <c r="J118" s="52">
        <v>3801100600</v>
      </c>
      <c r="K118" s="52" t="s">
        <v>46</v>
      </c>
      <c r="L118" s="52">
        <v>621150000</v>
      </c>
      <c r="M118" s="52" t="s">
        <v>58</v>
      </c>
      <c r="N118" s="52">
        <v>601010</v>
      </c>
      <c r="O118" s="52" t="s">
        <v>59</v>
      </c>
      <c r="P118" s="52" t="s">
        <v>49</v>
      </c>
      <c r="Q118" s="52" t="s">
        <v>547</v>
      </c>
      <c r="R118" s="34">
        <v>-6429346.6100000003</v>
      </c>
      <c r="S118" s="34"/>
      <c r="T118" s="52" t="s">
        <v>50</v>
      </c>
      <c r="U118" s="52" t="s">
        <v>548</v>
      </c>
      <c r="V118" s="52" t="s">
        <v>549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  <c r="AH118" s="34">
        <v>0</v>
      </c>
      <c r="AI118" s="34">
        <f t="shared" si="8"/>
        <v>0</v>
      </c>
      <c r="AJ118" s="34">
        <f t="shared" si="6"/>
        <v>-6429346.6100000003</v>
      </c>
      <c r="AK118" s="34"/>
      <c r="AL118" s="34">
        <v>0</v>
      </c>
      <c r="AM118" s="34">
        <v>6429346.6100000003</v>
      </c>
      <c r="AN118" s="34">
        <f t="shared" si="7"/>
        <v>6429346.6100000003</v>
      </c>
      <c r="AO118" s="34"/>
    </row>
    <row r="119" spans="1:42">
      <c r="A119" s="251">
        <f t="shared" si="9"/>
        <v>116</v>
      </c>
      <c r="B119" s="52" t="s">
        <v>887</v>
      </c>
      <c r="C119" s="52" t="s">
        <v>150</v>
      </c>
      <c r="D119" s="243" t="s">
        <v>151</v>
      </c>
      <c r="E119" s="52" t="s">
        <v>141</v>
      </c>
      <c r="F119" s="254">
        <v>45161</v>
      </c>
      <c r="G119" s="52" t="s">
        <v>888</v>
      </c>
      <c r="I119" s="52" t="s">
        <v>889</v>
      </c>
      <c r="J119" s="52">
        <v>3801609000</v>
      </c>
      <c r="K119" s="52" t="s">
        <v>84</v>
      </c>
      <c r="L119" s="52">
        <v>623900170</v>
      </c>
      <c r="M119" s="52" t="s">
        <v>92</v>
      </c>
      <c r="N119" s="52">
        <v>603050</v>
      </c>
      <c r="O119" s="52" t="s">
        <v>93</v>
      </c>
      <c r="P119" s="52" t="s">
        <v>87</v>
      </c>
      <c r="Q119" s="52" t="s">
        <v>547</v>
      </c>
      <c r="R119" s="259">
        <v>2945700</v>
      </c>
      <c r="S119" s="52"/>
      <c r="T119" s="52" t="s">
        <v>50</v>
      </c>
      <c r="U119" s="52" t="s">
        <v>451</v>
      </c>
      <c r="V119" s="52" t="s">
        <v>549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>
        <v>0</v>
      </c>
      <c r="AH119" s="34">
        <v>0</v>
      </c>
      <c r="AI119" s="34">
        <f t="shared" si="8"/>
        <v>0</v>
      </c>
      <c r="AJ119" s="34">
        <f t="shared" si="6"/>
        <v>2945700</v>
      </c>
      <c r="AK119" s="34"/>
      <c r="AL119" s="34">
        <v>0</v>
      </c>
      <c r="AM119" s="34">
        <v>0</v>
      </c>
      <c r="AN119" s="34">
        <f t="shared" si="7"/>
        <v>0</v>
      </c>
      <c r="AO119" s="34"/>
    </row>
    <row r="120" spans="1:42">
      <c r="A120" s="251">
        <f t="shared" si="9"/>
        <v>117</v>
      </c>
      <c r="B120" s="52" t="s">
        <v>890</v>
      </c>
      <c r="C120" s="52" t="s">
        <v>245</v>
      </c>
      <c r="D120" s="243" t="s">
        <v>246</v>
      </c>
      <c r="E120" s="52" t="s">
        <v>173</v>
      </c>
      <c r="F120" s="254">
        <v>45156</v>
      </c>
      <c r="G120" s="52" t="s">
        <v>770</v>
      </c>
      <c r="H120" s="52" t="s">
        <v>672</v>
      </c>
      <c r="I120" s="52" t="s">
        <v>891</v>
      </c>
      <c r="J120" s="52">
        <v>3801901600</v>
      </c>
      <c r="K120" s="52" t="s">
        <v>174</v>
      </c>
      <c r="L120" s="52">
        <v>629900000</v>
      </c>
      <c r="M120" s="52" t="s">
        <v>123</v>
      </c>
      <c r="N120" s="52">
        <v>606010</v>
      </c>
      <c r="O120" s="52" t="s">
        <v>124</v>
      </c>
      <c r="P120" s="52" t="s">
        <v>67</v>
      </c>
      <c r="Q120" s="52" t="s">
        <v>547</v>
      </c>
      <c r="R120" s="259">
        <v>1360000</v>
      </c>
      <c r="S120" s="52" t="s">
        <v>661</v>
      </c>
      <c r="T120" s="52" t="s">
        <v>50</v>
      </c>
      <c r="U120" s="52" t="s">
        <v>548</v>
      </c>
      <c r="V120" s="52" t="s">
        <v>559</v>
      </c>
      <c r="W120" s="34">
        <v>0</v>
      </c>
      <c r="X120" s="34">
        <v>0</v>
      </c>
      <c r="Y120" s="34">
        <v>0</v>
      </c>
      <c r="Z120" s="34">
        <v>0</v>
      </c>
      <c r="AA120" s="34">
        <v>1360000</v>
      </c>
      <c r="AB120" s="34">
        <v>0</v>
      </c>
      <c r="AC120" s="34">
        <v>0</v>
      </c>
      <c r="AD120" s="34">
        <v>0</v>
      </c>
      <c r="AE120" s="34">
        <v>0</v>
      </c>
      <c r="AF120" s="34">
        <v>0</v>
      </c>
      <c r="AG120" s="34">
        <v>0</v>
      </c>
      <c r="AH120" s="34">
        <v>0</v>
      </c>
      <c r="AI120" s="34">
        <f t="shared" si="8"/>
        <v>1360000</v>
      </c>
      <c r="AJ120" s="34">
        <f t="shared" si="6"/>
        <v>0</v>
      </c>
      <c r="AK120" s="34"/>
      <c r="AL120" s="34">
        <v>1360000</v>
      </c>
      <c r="AM120" s="34">
        <v>1360000</v>
      </c>
      <c r="AN120" s="34">
        <f t="shared" si="7"/>
        <v>2720000</v>
      </c>
      <c r="AO120" s="34"/>
    </row>
    <row r="121" spans="1:42">
      <c r="A121" s="251">
        <f t="shared" si="9"/>
        <v>118</v>
      </c>
      <c r="B121" s="52" t="s">
        <v>892</v>
      </c>
      <c r="C121" s="52" t="s">
        <v>168</v>
      </c>
      <c r="D121" s="243" t="s">
        <v>169</v>
      </c>
      <c r="E121" s="52" t="s">
        <v>155</v>
      </c>
      <c r="F121" s="254">
        <v>45148</v>
      </c>
      <c r="G121" s="52" t="s">
        <v>770</v>
      </c>
      <c r="H121" s="52" t="s">
        <v>669</v>
      </c>
      <c r="I121" s="52" t="s">
        <v>893</v>
      </c>
      <c r="J121" s="52">
        <v>3801604000</v>
      </c>
      <c r="K121" s="52" t="s">
        <v>156</v>
      </c>
      <c r="L121" s="52">
        <v>625900000</v>
      </c>
      <c r="M121" s="52" t="s">
        <v>74</v>
      </c>
      <c r="N121" s="52">
        <v>603040</v>
      </c>
      <c r="O121" s="52" t="s">
        <v>75</v>
      </c>
      <c r="P121" s="52" t="s">
        <v>87</v>
      </c>
      <c r="Q121" s="52" t="s">
        <v>547</v>
      </c>
      <c r="R121" s="259">
        <v>400000</v>
      </c>
      <c r="S121" s="52"/>
      <c r="T121" s="52" t="s">
        <v>50</v>
      </c>
      <c r="U121" s="52" t="s">
        <v>548</v>
      </c>
      <c r="V121" s="52" t="s">
        <v>559</v>
      </c>
      <c r="W121" s="34">
        <v>0</v>
      </c>
      <c r="X121" s="34">
        <v>0</v>
      </c>
      <c r="Y121" s="34">
        <v>0</v>
      </c>
      <c r="Z121" s="34">
        <v>0</v>
      </c>
      <c r="AA121" s="34">
        <v>400000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  <c r="AH121" s="34">
        <v>0</v>
      </c>
      <c r="AI121" s="34">
        <f t="shared" si="8"/>
        <v>400000</v>
      </c>
      <c r="AJ121" s="34">
        <f t="shared" si="6"/>
        <v>0</v>
      </c>
      <c r="AK121" s="34"/>
      <c r="AL121" s="34">
        <v>400000</v>
      </c>
      <c r="AM121" s="34">
        <v>400000</v>
      </c>
      <c r="AN121" s="34">
        <f t="shared" si="7"/>
        <v>800000</v>
      </c>
      <c r="AO121" s="34"/>
    </row>
    <row r="122" spans="1:42">
      <c r="A122" s="251">
        <f t="shared" si="9"/>
        <v>119</v>
      </c>
      <c r="B122" s="52" t="s">
        <v>894</v>
      </c>
      <c r="C122" s="52" t="s">
        <v>136</v>
      </c>
      <c r="D122" s="243" t="s">
        <v>137</v>
      </c>
      <c r="E122" s="52" t="s">
        <v>115</v>
      </c>
      <c r="F122" s="254">
        <v>45149</v>
      </c>
      <c r="G122" s="52" t="s">
        <v>773</v>
      </c>
      <c r="I122" s="52" t="s">
        <v>895</v>
      </c>
      <c r="J122" s="52">
        <v>3801607000</v>
      </c>
      <c r="K122" s="52" t="s">
        <v>117</v>
      </c>
      <c r="L122" s="52">
        <v>629900000</v>
      </c>
      <c r="M122" s="52" t="s">
        <v>123</v>
      </c>
      <c r="N122" s="52">
        <v>606010</v>
      </c>
      <c r="O122" s="52" t="s">
        <v>124</v>
      </c>
      <c r="P122" s="52" t="s">
        <v>87</v>
      </c>
      <c r="Q122" s="52" t="s">
        <v>547</v>
      </c>
      <c r="R122" s="34">
        <v>1670000</v>
      </c>
      <c r="S122" s="52"/>
      <c r="T122" s="52" t="s">
        <v>50</v>
      </c>
      <c r="U122" s="52" t="s">
        <v>548</v>
      </c>
      <c r="V122" s="52" t="s">
        <v>549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  <c r="AH122" s="34">
        <v>0</v>
      </c>
      <c r="AI122" s="34">
        <f t="shared" si="8"/>
        <v>0</v>
      </c>
      <c r="AJ122" s="34">
        <f t="shared" si="6"/>
        <v>1670000</v>
      </c>
      <c r="AK122" s="34"/>
      <c r="AL122" s="34">
        <v>0</v>
      </c>
      <c r="AM122" s="34">
        <v>0</v>
      </c>
      <c r="AN122" s="34">
        <f t="shared" si="7"/>
        <v>0</v>
      </c>
      <c r="AO122" s="34"/>
    </row>
    <row r="123" spans="1:42">
      <c r="A123" s="251">
        <f t="shared" si="9"/>
        <v>120</v>
      </c>
      <c r="B123" s="52" t="s">
        <v>896</v>
      </c>
      <c r="C123" s="52" t="s">
        <v>241</v>
      </c>
      <c r="D123" s="243" t="s">
        <v>242</v>
      </c>
      <c r="E123" s="52" t="s">
        <v>194</v>
      </c>
      <c r="F123" s="254">
        <v>45121</v>
      </c>
      <c r="G123" s="52" t="s">
        <v>770</v>
      </c>
      <c r="H123" s="52" t="s">
        <v>713</v>
      </c>
      <c r="I123" s="52" t="s">
        <v>867</v>
      </c>
      <c r="J123" s="52">
        <v>3801601300</v>
      </c>
      <c r="K123" s="52" t="s">
        <v>196</v>
      </c>
      <c r="L123" s="52">
        <v>627000000</v>
      </c>
      <c r="M123" s="52" t="s">
        <v>197</v>
      </c>
      <c r="N123" s="52">
        <v>604010</v>
      </c>
      <c r="O123" s="52" t="s">
        <v>198</v>
      </c>
      <c r="P123" s="52" t="s">
        <v>87</v>
      </c>
      <c r="Q123" s="52" t="s">
        <v>547</v>
      </c>
      <c r="R123" s="34">
        <v>457000</v>
      </c>
      <c r="S123" s="52"/>
      <c r="T123" s="52" t="s">
        <v>50</v>
      </c>
      <c r="U123" s="52" t="s">
        <v>548</v>
      </c>
      <c r="V123" s="52" t="s">
        <v>549</v>
      </c>
      <c r="W123" s="34">
        <v>0</v>
      </c>
      <c r="X123" s="34">
        <v>0</v>
      </c>
      <c r="Y123" s="34">
        <v>0</v>
      </c>
      <c r="Z123" s="34">
        <v>0</v>
      </c>
      <c r="AA123" s="34">
        <v>457000</v>
      </c>
      <c r="AB123" s="34">
        <v>0</v>
      </c>
      <c r="AC123" s="34">
        <v>0</v>
      </c>
      <c r="AD123" s="34">
        <v>0</v>
      </c>
      <c r="AE123" s="34">
        <v>0</v>
      </c>
      <c r="AF123" s="34">
        <v>0</v>
      </c>
      <c r="AG123" s="34">
        <v>0</v>
      </c>
      <c r="AH123" s="34">
        <v>0</v>
      </c>
      <c r="AI123" s="34">
        <f t="shared" si="8"/>
        <v>457000</v>
      </c>
      <c r="AJ123" s="34">
        <f t="shared" si="6"/>
        <v>0</v>
      </c>
      <c r="AK123" s="34"/>
      <c r="AL123" s="34">
        <v>457000</v>
      </c>
      <c r="AM123" s="34">
        <v>457000</v>
      </c>
      <c r="AN123" s="34">
        <f t="shared" si="7"/>
        <v>914000</v>
      </c>
      <c r="AO123" s="34"/>
    </row>
    <row r="124" spans="1:42">
      <c r="A124" s="251">
        <f t="shared" si="9"/>
        <v>121</v>
      </c>
      <c r="B124" s="52" t="s">
        <v>897</v>
      </c>
      <c r="C124" s="52" t="s">
        <v>210</v>
      </c>
      <c r="D124" s="243" t="s">
        <v>211</v>
      </c>
      <c r="E124" s="52" t="s">
        <v>62</v>
      </c>
      <c r="F124" s="254">
        <v>45177</v>
      </c>
      <c r="G124" s="52" t="s">
        <v>869</v>
      </c>
      <c r="H124" s="52" t="s">
        <v>626</v>
      </c>
      <c r="I124" s="52" t="s">
        <v>898</v>
      </c>
      <c r="J124" s="52">
        <v>3801100600</v>
      </c>
      <c r="K124" s="52" t="s">
        <v>46</v>
      </c>
      <c r="L124" s="52">
        <v>621150000</v>
      </c>
      <c r="M124" s="52" t="s">
        <v>58</v>
      </c>
      <c r="N124" s="52">
        <v>601010</v>
      </c>
      <c r="O124" s="52" t="s">
        <v>59</v>
      </c>
      <c r="P124" s="52" t="s">
        <v>67</v>
      </c>
      <c r="Q124" s="52" t="s">
        <v>547</v>
      </c>
      <c r="R124" s="34">
        <v>3010000</v>
      </c>
      <c r="S124" s="52"/>
      <c r="T124" s="52"/>
      <c r="V124" s="52" t="s">
        <v>549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>
        <v>0</v>
      </c>
      <c r="AG124" s="34">
        <v>0</v>
      </c>
      <c r="AH124" s="34">
        <v>0</v>
      </c>
      <c r="AI124" s="34">
        <f t="shared" si="8"/>
        <v>0</v>
      </c>
      <c r="AJ124" s="34">
        <f t="shared" si="6"/>
        <v>3010000</v>
      </c>
      <c r="AK124" s="34"/>
      <c r="AL124" s="34">
        <v>0</v>
      </c>
      <c r="AM124" s="34">
        <v>0</v>
      </c>
      <c r="AN124" s="34">
        <f t="shared" si="7"/>
        <v>0</v>
      </c>
      <c r="AO124" s="34"/>
    </row>
    <row r="125" spans="1:42">
      <c r="A125" s="251">
        <f t="shared" si="9"/>
        <v>122</v>
      </c>
      <c r="B125" s="52" t="s">
        <v>899</v>
      </c>
      <c r="C125" s="52" t="s">
        <v>304</v>
      </c>
      <c r="D125" s="243" t="s">
        <v>305</v>
      </c>
      <c r="E125" s="52" t="s">
        <v>40</v>
      </c>
      <c r="F125" s="254">
        <v>45175</v>
      </c>
      <c r="G125" s="52" t="s">
        <v>773</v>
      </c>
      <c r="I125" s="52" t="s">
        <v>900</v>
      </c>
      <c r="J125" s="52">
        <v>3801100600</v>
      </c>
      <c r="K125" s="52" t="s">
        <v>46</v>
      </c>
      <c r="L125" s="52">
        <v>623400000</v>
      </c>
      <c r="M125" s="52" t="s">
        <v>306</v>
      </c>
      <c r="N125" s="52">
        <v>602020</v>
      </c>
      <c r="O125" s="52" t="s">
        <v>307</v>
      </c>
      <c r="P125" s="52" t="s">
        <v>67</v>
      </c>
      <c r="Q125" s="52" t="s">
        <v>547</v>
      </c>
      <c r="R125" s="34">
        <v>2600000</v>
      </c>
      <c r="S125" s="52"/>
      <c r="T125" s="52"/>
      <c r="V125" s="52" t="s">
        <v>549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  <c r="AH125" s="34">
        <v>0</v>
      </c>
      <c r="AI125" s="34">
        <f t="shared" si="8"/>
        <v>0</v>
      </c>
      <c r="AJ125" s="34">
        <f t="shared" si="6"/>
        <v>2600000</v>
      </c>
      <c r="AK125" s="34"/>
      <c r="AL125" s="34">
        <v>0</v>
      </c>
      <c r="AM125" s="34">
        <v>0</v>
      </c>
      <c r="AN125" s="34">
        <f t="shared" si="7"/>
        <v>0</v>
      </c>
      <c r="AO125" s="34"/>
    </row>
    <row r="126" spans="1:42">
      <c r="A126" s="251">
        <f t="shared" si="9"/>
        <v>123</v>
      </c>
      <c r="B126" s="52" t="s">
        <v>901</v>
      </c>
      <c r="C126" s="52" t="s">
        <v>144</v>
      </c>
      <c r="D126" s="243" t="s">
        <v>145</v>
      </c>
      <c r="E126" s="52" t="s">
        <v>141</v>
      </c>
      <c r="F126" s="254">
        <v>45176</v>
      </c>
      <c r="G126" s="52" t="s">
        <v>773</v>
      </c>
      <c r="I126" s="52" t="s">
        <v>902</v>
      </c>
      <c r="J126" s="52">
        <v>3801609000</v>
      </c>
      <c r="K126" s="52" t="s">
        <v>84</v>
      </c>
      <c r="L126" s="52">
        <v>623900170</v>
      </c>
      <c r="M126" s="52" t="s">
        <v>92</v>
      </c>
      <c r="N126" s="52">
        <v>603050</v>
      </c>
      <c r="O126" s="52" t="s">
        <v>93</v>
      </c>
      <c r="P126" s="52" t="s">
        <v>87</v>
      </c>
      <c r="Q126" s="52" t="s">
        <v>547</v>
      </c>
      <c r="R126" s="34">
        <v>650000</v>
      </c>
      <c r="S126" s="52"/>
      <c r="T126" s="52" t="s">
        <v>50</v>
      </c>
      <c r="U126" s="52" t="s">
        <v>548</v>
      </c>
      <c r="V126" s="52" t="s">
        <v>549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  <c r="AH126" s="34">
        <v>0</v>
      </c>
      <c r="AI126" s="34">
        <f t="shared" si="8"/>
        <v>0</v>
      </c>
      <c r="AJ126" s="34">
        <f t="shared" si="6"/>
        <v>650000</v>
      </c>
      <c r="AK126" s="34"/>
      <c r="AL126" s="34">
        <v>0</v>
      </c>
      <c r="AM126" s="34">
        <v>0</v>
      </c>
      <c r="AN126" s="34">
        <f t="shared" si="7"/>
        <v>0</v>
      </c>
      <c r="AO126" s="34"/>
    </row>
    <row r="127" spans="1:42">
      <c r="A127" s="251">
        <f t="shared" si="9"/>
        <v>124</v>
      </c>
      <c r="B127" s="52" t="s">
        <v>903</v>
      </c>
      <c r="C127" s="52" t="s">
        <v>144</v>
      </c>
      <c r="D127" s="243" t="s">
        <v>145</v>
      </c>
      <c r="E127" s="52" t="s">
        <v>141</v>
      </c>
      <c r="F127" s="254">
        <v>45176</v>
      </c>
      <c r="G127" s="52" t="s">
        <v>773</v>
      </c>
      <c r="I127" s="52" t="s">
        <v>904</v>
      </c>
      <c r="J127" s="52">
        <v>3801609000</v>
      </c>
      <c r="K127" s="52" t="s">
        <v>84</v>
      </c>
      <c r="L127" s="52">
        <v>623900170</v>
      </c>
      <c r="M127" s="52" t="s">
        <v>92</v>
      </c>
      <c r="N127" s="52">
        <v>603050</v>
      </c>
      <c r="O127" s="52" t="s">
        <v>93</v>
      </c>
      <c r="P127" s="52" t="s">
        <v>87</v>
      </c>
      <c r="Q127" s="52" t="s">
        <v>547</v>
      </c>
      <c r="R127" s="34">
        <v>103000</v>
      </c>
      <c r="S127" s="52"/>
      <c r="T127" s="52" t="s">
        <v>50</v>
      </c>
      <c r="U127" s="52" t="s">
        <v>548</v>
      </c>
      <c r="V127" s="52" t="s">
        <v>549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  <c r="AF127" s="34">
        <v>0</v>
      </c>
      <c r="AG127" s="34">
        <v>0</v>
      </c>
      <c r="AH127" s="34">
        <v>0</v>
      </c>
      <c r="AI127" s="34">
        <f t="shared" si="8"/>
        <v>0</v>
      </c>
      <c r="AJ127" s="34">
        <f t="shared" si="6"/>
        <v>103000</v>
      </c>
      <c r="AK127" s="34"/>
      <c r="AL127" s="34">
        <v>0</v>
      </c>
      <c r="AM127" s="34">
        <v>0</v>
      </c>
      <c r="AN127" s="34">
        <f t="shared" si="7"/>
        <v>0</v>
      </c>
      <c r="AO127" s="34"/>
    </row>
    <row r="128" spans="1:42">
      <c r="A128" s="251">
        <f t="shared" si="9"/>
        <v>125</v>
      </c>
      <c r="B128" s="52" t="s">
        <v>905</v>
      </c>
      <c r="C128" s="52" t="s">
        <v>71</v>
      </c>
      <c r="D128" s="243" t="s">
        <v>72</v>
      </c>
      <c r="E128" s="52" t="s">
        <v>40</v>
      </c>
      <c r="F128" s="254">
        <v>45176</v>
      </c>
      <c r="G128" s="52" t="s">
        <v>773</v>
      </c>
      <c r="H128" s="52" t="s">
        <v>562</v>
      </c>
      <c r="I128" s="52" t="s">
        <v>906</v>
      </c>
      <c r="J128" s="52">
        <v>3801100600</v>
      </c>
      <c r="K128" s="52" t="s">
        <v>46</v>
      </c>
      <c r="L128" s="52">
        <v>625900000</v>
      </c>
      <c r="M128" s="52" t="s">
        <v>74</v>
      </c>
      <c r="N128" s="52">
        <v>603040</v>
      </c>
      <c r="O128" s="52" t="s">
        <v>75</v>
      </c>
      <c r="P128" s="52" t="s">
        <v>67</v>
      </c>
      <c r="Q128" s="52" t="s">
        <v>547</v>
      </c>
      <c r="R128" s="34">
        <v>25000000</v>
      </c>
      <c r="S128" s="52"/>
      <c r="T128" s="52" t="s">
        <v>50</v>
      </c>
      <c r="U128" s="52" t="s">
        <v>548</v>
      </c>
      <c r="V128" s="52" t="s">
        <v>549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v>0</v>
      </c>
      <c r="AD128" s="34">
        <v>0</v>
      </c>
      <c r="AE128" s="34">
        <v>0</v>
      </c>
      <c r="AF128" s="34">
        <v>0</v>
      </c>
      <c r="AG128" s="34">
        <v>0</v>
      </c>
      <c r="AH128" s="34">
        <v>0</v>
      </c>
      <c r="AI128" s="34">
        <f t="shared" si="8"/>
        <v>0</v>
      </c>
      <c r="AJ128" s="34">
        <f t="shared" si="6"/>
        <v>25000000</v>
      </c>
      <c r="AK128" s="34"/>
      <c r="AL128" s="34">
        <v>0</v>
      </c>
      <c r="AM128" s="34">
        <v>0</v>
      </c>
      <c r="AN128" s="34">
        <f t="shared" si="7"/>
        <v>0</v>
      </c>
      <c r="AO128" s="34"/>
    </row>
    <row r="129" spans="1:41">
      <c r="A129" s="251">
        <f t="shared" si="9"/>
        <v>126</v>
      </c>
      <c r="B129" s="52" t="s">
        <v>907</v>
      </c>
      <c r="C129" s="52" t="s">
        <v>283</v>
      </c>
      <c r="D129" s="243" t="s">
        <v>284</v>
      </c>
      <c r="E129" s="52" t="s">
        <v>40</v>
      </c>
      <c r="F129" s="254">
        <v>45174</v>
      </c>
      <c r="G129" s="52" t="s">
        <v>773</v>
      </c>
      <c r="H129" s="52" t="s">
        <v>610</v>
      </c>
      <c r="I129" s="52" t="s">
        <v>908</v>
      </c>
      <c r="J129" s="52">
        <v>3801100600</v>
      </c>
      <c r="K129" s="52" t="s">
        <v>46</v>
      </c>
      <c r="L129" s="52">
        <v>621110000</v>
      </c>
      <c r="M129" s="52" t="s">
        <v>286</v>
      </c>
      <c r="N129" s="52">
        <v>601010</v>
      </c>
      <c r="O129" s="52" t="s">
        <v>59</v>
      </c>
      <c r="P129" s="52" t="s">
        <v>49</v>
      </c>
      <c r="Q129" s="52" t="s">
        <v>547</v>
      </c>
      <c r="R129" s="34">
        <v>2000000</v>
      </c>
      <c r="S129" s="52"/>
      <c r="T129" s="52" t="s">
        <v>50</v>
      </c>
      <c r="U129" s="52" t="s">
        <v>548</v>
      </c>
      <c r="V129" s="52" t="s">
        <v>549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0</v>
      </c>
      <c r="AD129" s="34">
        <v>0</v>
      </c>
      <c r="AE129" s="34">
        <v>0</v>
      </c>
      <c r="AF129" s="34">
        <v>0</v>
      </c>
      <c r="AG129" s="34">
        <v>0</v>
      </c>
      <c r="AH129" s="34">
        <v>0</v>
      </c>
      <c r="AI129" s="34">
        <f t="shared" si="8"/>
        <v>0</v>
      </c>
      <c r="AJ129" s="34">
        <f t="shared" si="6"/>
        <v>2000000</v>
      </c>
      <c r="AK129" s="34"/>
      <c r="AL129" s="34">
        <v>0</v>
      </c>
      <c r="AM129" s="34">
        <v>0</v>
      </c>
      <c r="AN129" s="34">
        <f t="shared" si="7"/>
        <v>0</v>
      </c>
      <c r="AO129" s="34"/>
    </row>
    <row r="130" spans="1:41">
      <c r="A130" s="251">
        <f t="shared" si="9"/>
        <v>127</v>
      </c>
      <c r="B130" s="52" t="s">
        <v>909</v>
      </c>
      <c r="C130" s="52" t="s">
        <v>38</v>
      </c>
      <c r="D130" s="243" t="s">
        <v>39</v>
      </c>
      <c r="E130" s="52" t="s">
        <v>40</v>
      </c>
      <c r="F130" s="254">
        <v>45174</v>
      </c>
      <c r="G130" s="52" t="s">
        <v>773</v>
      </c>
      <c r="H130" s="52" t="s">
        <v>742</v>
      </c>
      <c r="I130" s="52" t="s">
        <v>910</v>
      </c>
      <c r="J130" s="52">
        <v>3801100600</v>
      </c>
      <c r="K130" s="52" t="s">
        <v>46</v>
      </c>
      <c r="L130" s="52">
        <v>621300000</v>
      </c>
      <c r="M130" s="52" t="s">
        <v>47</v>
      </c>
      <c r="N130" s="52">
        <v>601020</v>
      </c>
      <c r="O130" s="52" t="s">
        <v>48</v>
      </c>
      <c r="P130" s="52" t="s">
        <v>49</v>
      </c>
      <c r="Q130" s="52" t="s">
        <v>547</v>
      </c>
      <c r="R130" s="34">
        <v>210000</v>
      </c>
      <c r="S130" s="52"/>
      <c r="T130" s="52" t="s">
        <v>50</v>
      </c>
      <c r="U130" s="52" t="s">
        <v>548</v>
      </c>
      <c r="V130" s="52" t="s">
        <v>549</v>
      </c>
      <c r="W130" s="34">
        <v>0</v>
      </c>
      <c r="X130" s="34">
        <v>0</v>
      </c>
      <c r="Y130" s="34">
        <v>0</v>
      </c>
      <c r="Z130" s="34">
        <v>0</v>
      </c>
      <c r="AA130" s="269">
        <v>0</v>
      </c>
      <c r="AB130" s="34">
        <v>0</v>
      </c>
      <c r="AC130" s="34">
        <v>0</v>
      </c>
      <c r="AD130" s="34">
        <v>0</v>
      </c>
      <c r="AE130" s="34">
        <v>0</v>
      </c>
      <c r="AF130" s="34">
        <v>0</v>
      </c>
      <c r="AG130" s="34">
        <v>0</v>
      </c>
      <c r="AH130" s="34">
        <v>0</v>
      </c>
      <c r="AI130" s="34">
        <f t="shared" si="8"/>
        <v>0</v>
      </c>
      <c r="AJ130" s="34">
        <f t="shared" si="6"/>
        <v>210000</v>
      </c>
      <c r="AK130" s="34"/>
      <c r="AL130" s="34">
        <v>0</v>
      </c>
      <c r="AM130" s="34">
        <v>0</v>
      </c>
      <c r="AN130" s="34">
        <f t="shared" si="7"/>
        <v>0</v>
      </c>
      <c r="AO130" s="34"/>
    </row>
    <row r="131" spans="1:41">
      <c r="A131" s="251">
        <f t="shared" si="9"/>
        <v>128</v>
      </c>
      <c r="B131" s="52" t="s">
        <v>911</v>
      </c>
      <c r="C131" s="52" t="s">
        <v>150</v>
      </c>
      <c r="D131" s="243" t="s">
        <v>151</v>
      </c>
      <c r="E131" s="52" t="s">
        <v>141</v>
      </c>
      <c r="F131" s="254">
        <v>45176</v>
      </c>
      <c r="G131" s="52" t="s">
        <v>773</v>
      </c>
      <c r="I131" s="52" t="s">
        <v>912</v>
      </c>
      <c r="J131" s="52">
        <v>3801609000</v>
      </c>
      <c r="K131" s="52" t="s">
        <v>84</v>
      </c>
      <c r="L131" s="52">
        <v>623900170</v>
      </c>
      <c r="M131" s="52" t="s">
        <v>92</v>
      </c>
      <c r="N131" s="52">
        <v>603050</v>
      </c>
      <c r="O131" s="52" t="s">
        <v>93</v>
      </c>
      <c r="P131" s="52" t="s">
        <v>87</v>
      </c>
      <c r="Q131" s="52" t="s">
        <v>547</v>
      </c>
      <c r="R131" s="34">
        <v>19000</v>
      </c>
      <c r="S131" s="52"/>
      <c r="T131" s="52" t="s">
        <v>50</v>
      </c>
      <c r="U131" s="52" t="s">
        <v>548</v>
      </c>
      <c r="V131" s="52" t="s">
        <v>549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>
        <v>0</v>
      </c>
      <c r="AG131" s="34">
        <v>0</v>
      </c>
      <c r="AH131" s="34">
        <v>0</v>
      </c>
      <c r="AI131" s="34">
        <f t="shared" si="8"/>
        <v>0</v>
      </c>
      <c r="AJ131" s="34">
        <f t="shared" si="6"/>
        <v>19000</v>
      </c>
      <c r="AK131" s="34"/>
      <c r="AL131" s="34">
        <v>0</v>
      </c>
      <c r="AM131" s="34">
        <v>0</v>
      </c>
      <c r="AN131" s="34">
        <f t="shared" si="7"/>
        <v>0</v>
      </c>
      <c r="AO131" s="34"/>
    </row>
    <row r="132" spans="1:41">
      <c r="A132" s="251">
        <f t="shared" si="9"/>
        <v>129</v>
      </c>
      <c r="B132" s="52" t="s">
        <v>913</v>
      </c>
      <c r="C132" s="52" t="s">
        <v>291</v>
      </c>
      <c r="D132" s="243" t="s">
        <v>292</v>
      </c>
      <c r="E132" s="52" t="s">
        <v>40</v>
      </c>
      <c r="F132" s="254">
        <v>45173</v>
      </c>
      <c r="G132" s="52" t="s">
        <v>773</v>
      </c>
      <c r="H132" s="52" t="s">
        <v>610</v>
      </c>
      <c r="I132" s="52" t="s">
        <v>914</v>
      </c>
      <c r="J132" s="52">
        <v>3801100600</v>
      </c>
      <c r="K132" s="52" t="s">
        <v>46</v>
      </c>
      <c r="L132" s="52">
        <v>621110000</v>
      </c>
      <c r="M132" s="52" t="s">
        <v>286</v>
      </c>
      <c r="N132" s="52">
        <v>601010</v>
      </c>
      <c r="O132" s="52" t="s">
        <v>59</v>
      </c>
      <c r="P132" s="52" t="s">
        <v>49</v>
      </c>
      <c r="Q132" s="52" t="s">
        <v>547</v>
      </c>
      <c r="R132" s="34">
        <v>9600000</v>
      </c>
      <c r="S132" s="52"/>
      <c r="T132" s="52" t="s">
        <v>50</v>
      </c>
      <c r="U132" s="52" t="s">
        <v>548</v>
      </c>
      <c r="V132" s="52" t="s">
        <v>549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34">
        <v>0</v>
      </c>
      <c r="AD132" s="34">
        <v>0</v>
      </c>
      <c r="AE132" s="34">
        <v>0</v>
      </c>
      <c r="AF132" s="34">
        <v>0</v>
      </c>
      <c r="AG132" s="34">
        <v>0</v>
      </c>
      <c r="AH132" s="34">
        <v>0</v>
      </c>
      <c r="AI132" s="34">
        <f t="shared" si="8"/>
        <v>0</v>
      </c>
      <c r="AJ132" s="34">
        <f t="shared" ref="AJ132:AJ192" si="10">R132-AI132</f>
        <v>9600000</v>
      </c>
      <c r="AK132" s="34"/>
      <c r="AL132" s="34">
        <v>0</v>
      </c>
      <c r="AM132" s="34">
        <v>0</v>
      </c>
      <c r="AN132" s="34">
        <f t="shared" ref="AN132:AN191" si="11">SUM(AL132:AM132)</f>
        <v>0</v>
      </c>
      <c r="AO132" s="34"/>
    </row>
    <row r="133" spans="1:41">
      <c r="A133" s="251">
        <f t="shared" si="9"/>
        <v>130</v>
      </c>
      <c r="B133" s="52" t="s">
        <v>915</v>
      </c>
      <c r="C133" s="52" t="s">
        <v>287</v>
      </c>
      <c r="D133" s="243" t="s">
        <v>288</v>
      </c>
      <c r="E133" s="52" t="s">
        <v>40</v>
      </c>
      <c r="F133" s="254">
        <v>45173</v>
      </c>
      <c r="G133" s="52" t="s">
        <v>773</v>
      </c>
      <c r="H133" s="52" t="s">
        <v>610</v>
      </c>
      <c r="I133" s="52" t="s">
        <v>916</v>
      </c>
      <c r="J133" s="52">
        <v>3801100600</v>
      </c>
      <c r="K133" s="52" t="s">
        <v>46</v>
      </c>
      <c r="L133" s="52">
        <v>621900000</v>
      </c>
      <c r="M133" s="52" t="s">
        <v>231</v>
      </c>
      <c r="N133" s="52">
        <v>601050</v>
      </c>
      <c r="O133" s="52" t="s">
        <v>232</v>
      </c>
      <c r="P133" s="52" t="s">
        <v>49</v>
      </c>
      <c r="Q133" s="52" t="s">
        <v>547</v>
      </c>
      <c r="R133" s="34">
        <v>40000000</v>
      </c>
      <c r="S133" s="52"/>
      <c r="T133" s="52" t="s">
        <v>50</v>
      </c>
      <c r="U133" s="52" t="s">
        <v>548</v>
      </c>
      <c r="V133" s="52" t="s">
        <v>549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34">
        <v>0</v>
      </c>
      <c r="AC133" s="34">
        <v>0</v>
      </c>
      <c r="AD133" s="34">
        <v>0</v>
      </c>
      <c r="AE133" s="34">
        <v>0</v>
      </c>
      <c r="AF133" s="34">
        <v>0</v>
      </c>
      <c r="AG133" s="34">
        <v>0</v>
      </c>
      <c r="AH133" s="34">
        <v>0</v>
      </c>
      <c r="AI133" s="34">
        <f t="shared" ref="AI133:AI192" si="12">SUM(W133:AH133)</f>
        <v>0</v>
      </c>
      <c r="AJ133" s="34">
        <f t="shared" si="10"/>
        <v>40000000</v>
      </c>
      <c r="AK133" s="34"/>
      <c r="AL133" s="34">
        <v>0</v>
      </c>
      <c r="AM133" s="34">
        <v>0</v>
      </c>
      <c r="AN133" s="34">
        <f t="shared" si="11"/>
        <v>0</v>
      </c>
      <c r="AO133" s="34"/>
    </row>
    <row r="134" spans="1:41">
      <c r="A134" s="251">
        <f t="shared" ref="A134:A191" si="13">A133+1</f>
        <v>131</v>
      </c>
      <c r="B134" s="52" t="s">
        <v>917</v>
      </c>
      <c r="C134" s="52" t="s">
        <v>53</v>
      </c>
      <c r="D134" s="243" t="s">
        <v>54</v>
      </c>
      <c r="E134" s="52" t="s">
        <v>40</v>
      </c>
      <c r="F134" s="254">
        <v>45173</v>
      </c>
      <c r="G134" s="52" t="s">
        <v>773</v>
      </c>
      <c r="H134" s="52" t="s">
        <v>610</v>
      </c>
      <c r="I134" s="52" t="s">
        <v>918</v>
      </c>
      <c r="J134" s="52">
        <v>3801100600</v>
      </c>
      <c r="K134" s="52" t="s">
        <v>46</v>
      </c>
      <c r="L134" s="52">
        <v>621150000</v>
      </c>
      <c r="M134" s="52" t="s">
        <v>58</v>
      </c>
      <c r="N134" s="52">
        <v>601010</v>
      </c>
      <c r="O134" s="52" t="s">
        <v>59</v>
      </c>
      <c r="P134" s="52" t="s">
        <v>49</v>
      </c>
      <c r="Q134" s="52" t="s">
        <v>547</v>
      </c>
      <c r="R134" s="34">
        <v>36500000</v>
      </c>
      <c r="S134" s="52"/>
      <c r="T134" s="52" t="s">
        <v>50</v>
      </c>
      <c r="U134" s="52" t="s">
        <v>548</v>
      </c>
      <c r="V134" s="52" t="s">
        <v>549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34">
        <v>0</v>
      </c>
      <c r="AC134" s="34">
        <v>0</v>
      </c>
      <c r="AD134" s="34">
        <v>0</v>
      </c>
      <c r="AE134" s="34">
        <v>0</v>
      </c>
      <c r="AF134" s="34">
        <v>0</v>
      </c>
      <c r="AG134" s="34">
        <v>0</v>
      </c>
      <c r="AH134" s="34">
        <v>0</v>
      </c>
      <c r="AI134" s="34">
        <f t="shared" si="12"/>
        <v>0</v>
      </c>
      <c r="AJ134" s="34">
        <f t="shared" si="10"/>
        <v>36500000</v>
      </c>
      <c r="AK134" s="34"/>
      <c r="AL134" s="34">
        <v>0</v>
      </c>
      <c r="AM134" s="34">
        <v>0</v>
      </c>
      <c r="AN134" s="34">
        <f t="shared" si="11"/>
        <v>0</v>
      </c>
      <c r="AO134" s="34"/>
    </row>
    <row r="135" spans="1:41">
      <c r="A135" s="251">
        <f t="shared" si="13"/>
        <v>132</v>
      </c>
      <c r="B135" s="52" t="s">
        <v>919</v>
      </c>
      <c r="C135" s="52" t="s">
        <v>271</v>
      </c>
      <c r="D135" s="243" t="s">
        <v>272</v>
      </c>
      <c r="E135" s="52" t="s">
        <v>141</v>
      </c>
      <c r="F135" s="254">
        <v>45169</v>
      </c>
      <c r="G135" s="52" t="s">
        <v>888</v>
      </c>
      <c r="I135" s="52" t="s">
        <v>920</v>
      </c>
      <c r="J135" s="52">
        <v>3801609000</v>
      </c>
      <c r="K135" s="52" t="s">
        <v>84</v>
      </c>
      <c r="L135" s="52">
        <v>623900170</v>
      </c>
      <c r="M135" s="52" t="s">
        <v>92</v>
      </c>
      <c r="N135" s="52">
        <v>603050</v>
      </c>
      <c r="O135" s="52" t="s">
        <v>93</v>
      </c>
      <c r="P135" s="52" t="s">
        <v>67</v>
      </c>
      <c r="Q135" s="52" t="s">
        <v>547</v>
      </c>
      <c r="R135" s="34">
        <v>1910000</v>
      </c>
      <c r="S135" s="52"/>
      <c r="T135" s="52" t="s">
        <v>50</v>
      </c>
      <c r="U135" s="52" t="s">
        <v>451</v>
      </c>
      <c r="V135" s="52" t="s">
        <v>549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34">
        <v>0</v>
      </c>
      <c r="AD135" s="34">
        <v>0</v>
      </c>
      <c r="AE135" s="34">
        <v>0</v>
      </c>
      <c r="AF135" s="34">
        <v>0</v>
      </c>
      <c r="AG135" s="34">
        <v>0</v>
      </c>
      <c r="AH135" s="34">
        <v>0</v>
      </c>
      <c r="AI135" s="34">
        <f t="shared" si="12"/>
        <v>0</v>
      </c>
      <c r="AJ135" s="34">
        <f t="shared" si="10"/>
        <v>1910000</v>
      </c>
      <c r="AK135" s="34"/>
      <c r="AL135" s="34">
        <v>0</v>
      </c>
      <c r="AM135" s="34">
        <v>0</v>
      </c>
      <c r="AN135" s="34">
        <f t="shared" si="11"/>
        <v>0</v>
      </c>
      <c r="AO135" s="34"/>
    </row>
    <row r="136" spans="1:41">
      <c r="A136" s="251">
        <f t="shared" si="13"/>
        <v>133</v>
      </c>
      <c r="B136" s="52" t="s">
        <v>921</v>
      </c>
      <c r="C136" s="52" t="s">
        <v>241</v>
      </c>
      <c r="D136" s="243" t="s">
        <v>242</v>
      </c>
      <c r="E136" s="52" t="s">
        <v>194</v>
      </c>
      <c r="F136" s="254">
        <v>45167</v>
      </c>
      <c r="G136" s="52" t="s">
        <v>773</v>
      </c>
      <c r="H136" s="52" t="s">
        <v>922</v>
      </c>
      <c r="I136" s="52" t="s">
        <v>923</v>
      </c>
      <c r="J136" s="52">
        <v>3801601300</v>
      </c>
      <c r="K136" s="52" t="s">
        <v>196</v>
      </c>
      <c r="L136" s="52">
        <v>627000000</v>
      </c>
      <c r="M136" s="52" t="s">
        <v>197</v>
      </c>
      <c r="N136" s="52">
        <v>604010</v>
      </c>
      <c r="O136" s="52" t="s">
        <v>198</v>
      </c>
      <c r="P136" s="52" t="s">
        <v>87</v>
      </c>
      <c r="Q136" s="52" t="s">
        <v>547</v>
      </c>
      <c r="R136" s="34">
        <v>8700000</v>
      </c>
      <c r="S136" s="52"/>
      <c r="T136" s="52" t="s">
        <v>50</v>
      </c>
      <c r="U136" s="52" t="s">
        <v>548</v>
      </c>
      <c r="V136" s="52" t="s">
        <v>549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  <c r="AH136" s="34">
        <v>0</v>
      </c>
      <c r="AI136" s="34">
        <f t="shared" si="12"/>
        <v>0</v>
      </c>
      <c r="AJ136" s="34">
        <f t="shared" si="10"/>
        <v>8700000</v>
      </c>
      <c r="AK136" s="34"/>
      <c r="AL136" s="34">
        <v>0</v>
      </c>
      <c r="AM136" s="34">
        <v>0</v>
      </c>
      <c r="AN136" s="34">
        <f t="shared" si="11"/>
        <v>0</v>
      </c>
      <c r="AO136" s="34"/>
    </row>
    <row r="137" spans="1:41">
      <c r="A137" s="251">
        <f t="shared" si="13"/>
        <v>134</v>
      </c>
      <c r="B137" s="52" t="s">
        <v>924</v>
      </c>
      <c r="C137" s="52" t="s">
        <v>192</v>
      </c>
      <c r="D137" s="243" t="s">
        <v>193</v>
      </c>
      <c r="E137" s="52" t="s">
        <v>194</v>
      </c>
      <c r="F137" s="254">
        <v>45167</v>
      </c>
      <c r="G137" s="52" t="s">
        <v>773</v>
      </c>
      <c r="H137" s="52" t="s">
        <v>925</v>
      </c>
      <c r="I137" s="52" t="s">
        <v>926</v>
      </c>
      <c r="J137" s="52">
        <v>3801601300</v>
      </c>
      <c r="K137" s="52" t="s">
        <v>196</v>
      </c>
      <c r="L137" s="52">
        <v>627000000</v>
      </c>
      <c r="M137" s="52" t="s">
        <v>197</v>
      </c>
      <c r="N137" s="52">
        <v>604010</v>
      </c>
      <c r="O137" s="52" t="s">
        <v>198</v>
      </c>
      <c r="P137" s="52" t="s">
        <v>87</v>
      </c>
      <c r="Q137" s="52" t="s">
        <v>547</v>
      </c>
      <c r="R137" s="34">
        <v>875000</v>
      </c>
      <c r="S137" s="52"/>
      <c r="T137" s="52" t="s">
        <v>50</v>
      </c>
      <c r="U137" s="52" t="s">
        <v>548</v>
      </c>
      <c r="V137" s="52" t="s">
        <v>549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v>0</v>
      </c>
      <c r="AD137" s="34">
        <v>0</v>
      </c>
      <c r="AE137" s="34">
        <v>0</v>
      </c>
      <c r="AF137" s="34">
        <v>0</v>
      </c>
      <c r="AG137" s="34">
        <v>0</v>
      </c>
      <c r="AH137" s="34">
        <v>0</v>
      </c>
      <c r="AI137" s="34">
        <f t="shared" si="12"/>
        <v>0</v>
      </c>
      <c r="AJ137" s="34">
        <f t="shared" si="10"/>
        <v>875000</v>
      </c>
      <c r="AK137" s="34"/>
      <c r="AL137" s="34">
        <v>0</v>
      </c>
      <c r="AM137" s="34">
        <v>0</v>
      </c>
      <c r="AN137" s="34">
        <f t="shared" si="11"/>
        <v>0</v>
      </c>
      <c r="AO137" s="34"/>
    </row>
    <row r="138" spans="1:41">
      <c r="A138" s="251">
        <f t="shared" si="13"/>
        <v>135</v>
      </c>
      <c r="B138" s="52" t="s">
        <v>927</v>
      </c>
      <c r="C138" s="52" t="s">
        <v>60</v>
      </c>
      <c r="D138" s="243" t="s">
        <v>61</v>
      </c>
      <c r="E138" s="52" t="s">
        <v>62</v>
      </c>
      <c r="F138" s="254">
        <v>45166</v>
      </c>
      <c r="G138" s="52" t="s">
        <v>773</v>
      </c>
      <c r="H138" s="52" t="s">
        <v>598</v>
      </c>
      <c r="I138" s="52" t="s">
        <v>928</v>
      </c>
      <c r="J138" s="52">
        <v>3801100600</v>
      </c>
      <c r="K138" s="52" t="s">
        <v>46</v>
      </c>
      <c r="L138" s="52">
        <v>621150000</v>
      </c>
      <c r="M138" s="52" t="s">
        <v>58</v>
      </c>
      <c r="N138" s="52">
        <v>601010</v>
      </c>
      <c r="O138" s="52" t="s">
        <v>59</v>
      </c>
      <c r="P138" s="52" t="s">
        <v>67</v>
      </c>
      <c r="Q138" s="52" t="s">
        <v>547</v>
      </c>
      <c r="R138" s="34">
        <v>150000</v>
      </c>
      <c r="S138" s="52"/>
      <c r="T138" s="52"/>
      <c r="V138" s="52" t="s">
        <v>549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  <c r="AH138" s="34">
        <v>0</v>
      </c>
      <c r="AI138" s="34">
        <f t="shared" si="12"/>
        <v>0</v>
      </c>
      <c r="AJ138" s="34">
        <f t="shared" si="10"/>
        <v>150000</v>
      </c>
      <c r="AK138" s="34"/>
      <c r="AL138" s="34">
        <v>0</v>
      </c>
      <c r="AM138" s="34">
        <v>0</v>
      </c>
      <c r="AN138" s="34">
        <f t="shared" si="11"/>
        <v>0</v>
      </c>
      <c r="AO138" s="34"/>
    </row>
    <row r="139" spans="1:41">
      <c r="A139" s="251">
        <f t="shared" si="13"/>
        <v>136</v>
      </c>
      <c r="B139" s="52" t="s">
        <v>929</v>
      </c>
      <c r="C139" s="52" t="s">
        <v>53</v>
      </c>
      <c r="D139" s="243" t="s">
        <v>54</v>
      </c>
      <c r="E139" s="52" t="s">
        <v>40</v>
      </c>
      <c r="F139" s="254">
        <v>45166</v>
      </c>
      <c r="G139" s="52" t="s">
        <v>773</v>
      </c>
      <c r="H139" s="52" t="s">
        <v>610</v>
      </c>
      <c r="I139" s="52" t="s">
        <v>930</v>
      </c>
      <c r="J139" s="52">
        <v>3801100600</v>
      </c>
      <c r="K139" s="52" t="s">
        <v>46</v>
      </c>
      <c r="L139" s="52">
        <v>621150000</v>
      </c>
      <c r="M139" s="52" t="s">
        <v>58</v>
      </c>
      <c r="N139" s="52">
        <v>601010</v>
      </c>
      <c r="O139" s="52" t="s">
        <v>59</v>
      </c>
      <c r="P139" s="52" t="s">
        <v>49</v>
      </c>
      <c r="Q139" s="52" t="s">
        <v>547</v>
      </c>
      <c r="R139" s="34">
        <v>30000000</v>
      </c>
      <c r="S139" s="52"/>
      <c r="T139" s="52" t="s">
        <v>50</v>
      </c>
      <c r="U139" s="52" t="s">
        <v>548</v>
      </c>
      <c r="V139" s="52" t="s">
        <v>549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>
        <v>0</v>
      </c>
      <c r="AG139" s="34">
        <v>0</v>
      </c>
      <c r="AH139" s="34">
        <v>0</v>
      </c>
      <c r="AI139" s="34">
        <f t="shared" si="12"/>
        <v>0</v>
      </c>
      <c r="AJ139" s="34">
        <f t="shared" si="10"/>
        <v>30000000</v>
      </c>
      <c r="AK139" s="34"/>
      <c r="AL139" s="34">
        <v>0</v>
      </c>
      <c r="AM139" s="34">
        <v>0</v>
      </c>
      <c r="AN139" s="34">
        <f t="shared" si="11"/>
        <v>0</v>
      </c>
      <c r="AO139" s="34"/>
    </row>
    <row r="140" spans="1:41">
      <c r="A140" s="251">
        <f t="shared" si="13"/>
        <v>137</v>
      </c>
      <c r="D140" s="243">
        <v>0</v>
      </c>
      <c r="F140" s="254">
        <v>45163</v>
      </c>
      <c r="J140" s="52" t="s">
        <v>931</v>
      </c>
      <c r="K140" s="52">
        <v>45169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R140" s="34"/>
      <c r="S140" s="52"/>
      <c r="T140" s="52"/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>
        <v>0</v>
      </c>
      <c r="AG140" s="34">
        <v>0</v>
      </c>
      <c r="AH140" s="34">
        <v>0</v>
      </c>
      <c r="AI140" s="34">
        <f t="shared" si="12"/>
        <v>0</v>
      </c>
      <c r="AJ140" s="34">
        <f t="shared" si="10"/>
        <v>0</v>
      </c>
      <c r="AK140" s="34"/>
      <c r="AL140" s="34">
        <v>0</v>
      </c>
      <c r="AM140" s="34">
        <v>0</v>
      </c>
      <c r="AN140" s="34">
        <f t="shared" si="11"/>
        <v>0</v>
      </c>
      <c r="AO140" s="34"/>
    </row>
    <row r="141" spans="1:41">
      <c r="A141" s="251">
        <f t="shared" si="13"/>
        <v>138</v>
      </c>
      <c r="D141" s="243">
        <v>0</v>
      </c>
      <c r="F141" s="52"/>
      <c r="G141" s="52"/>
      <c r="J141" s="52" t="s">
        <v>931</v>
      </c>
      <c r="K141" s="52">
        <v>45169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R141" s="34"/>
      <c r="S141" s="52"/>
      <c r="T141" s="52"/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  <c r="AH141" s="34">
        <v>0</v>
      </c>
      <c r="AI141" s="34">
        <f t="shared" si="12"/>
        <v>0</v>
      </c>
      <c r="AJ141" s="34">
        <f t="shared" si="10"/>
        <v>0</v>
      </c>
      <c r="AK141" s="34"/>
      <c r="AL141" s="34">
        <v>0</v>
      </c>
      <c r="AM141" s="34">
        <v>0</v>
      </c>
      <c r="AN141" s="34">
        <f t="shared" si="11"/>
        <v>0</v>
      </c>
      <c r="AO141" s="34"/>
    </row>
    <row r="142" spans="1:41">
      <c r="A142" s="251">
        <f t="shared" si="13"/>
        <v>139</v>
      </c>
      <c r="D142" s="243">
        <v>0</v>
      </c>
      <c r="F142" s="52"/>
      <c r="G142" s="52"/>
      <c r="J142" s="52" t="s">
        <v>931</v>
      </c>
      <c r="K142" s="52">
        <v>45169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R142" s="34"/>
      <c r="S142" s="52"/>
      <c r="T142" s="52"/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  <c r="AH142" s="34">
        <v>0</v>
      </c>
      <c r="AI142" s="34">
        <f t="shared" si="12"/>
        <v>0</v>
      </c>
      <c r="AJ142" s="34">
        <f t="shared" si="10"/>
        <v>0</v>
      </c>
      <c r="AK142" s="34"/>
      <c r="AL142" s="34">
        <v>0</v>
      </c>
      <c r="AM142" s="34">
        <v>0</v>
      </c>
      <c r="AN142" s="34">
        <f t="shared" si="11"/>
        <v>0</v>
      </c>
      <c r="AO142" s="34"/>
    </row>
    <row r="143" spans="1:41">
      <c r="A143" s="251">
        <f t="shared" si="13"/>
        <v>140</v>
      </c>
      <c r="D143" s="243">
        <v>0</v>
      </c>
      <c r="F143" s="52"/>
      <c r="G143" s="52"/>
      <c r="J143" s="52" t="s">
        <v>931</v>
      </c>
      <c r="K143" s="52">
        <v>45169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R143" s="34"/>
      <c r="S143" s="52"/>
      <c r="T143" s="52"/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v>0</v>
      </c>
      <c r="AD143" s="34">
        <v>0</v>
      </c>
      <c r="AE143" s="34">
        <v>0</v>
      </c>
      <c r="AF143" s="34">
        <v>0</v>
      </c>
      <c r="AG143" s="34">
        <v>0</v>
      </c>
      <c r="AH143" s="34">
        <v>0</v>
      </c>
      <c r="AI143" s="34">
        <f t="shared" si="12"/>
        <v>0</v>
      </c>
      <c r="AJ143" s="34">
        <f t="shared" si="10"/>
        <v>0</v>
      </c>
      <c r="AK143" s="34"/>
      <c r="AL143" s="34">
        <v>0</v>
      </c>
      <c r="AM143" s="34">
        <v>0</v>
      </c>
      <c r="AN143" s="34">
        <f t="shared" si="11"/>
        <v>0</v>
      </c>
      <c r="AO143" s="34"/>
    </row>
    <row r="144" spans="1:41">
      <c r="A144" s="251">
        <f t="shared" si="13"/>
        <v>141</v>
      </c>
      <c r="D144" s="243">
        <v>0</v>
      </c>
      <c r="F144" s="52"/>
      <c r="G144" s="52"/>
      <c r="J144" s="52" t="s">
        <v>931</v>
      </c>
      <c r="K144" s="52">
        <v>45169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R144" s="34"/>
      <c r="S144" s="52"/>
      <c r="T144" s="52"/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0</v>
      </c>
      <c r="AG144" s="34">
        <v>0</v>
      </c>
      <c r="AH144" s="34">
        <v>0</v>
      </c>
      <c r="AI144" s="34">
        <f t="shared" si="12"/>
        <v>0</v>
      </c>
      <c r="AJ144" s="34">
        <f t="shared" si="10"/>
        <v>0</v>
      </c>
      <c r="AK144" s="34"/>
      <c r="AL144" s="34">
        <v>0</v>
      </c>
      <c r="AM144" s="34">
        <v>0</v>
      </c>
      <c r="AN144" s="34">
        <f t="shared" si="11"/>
        <v>0</v>
      </c>
      <c r="AO144" s="34"/>
    </row>
    <row r="145" spans="1:41">
      <c r="A145" s="251">
        <f t="shared" si="13"/>
        <v>142</v>
      </c>
      <c r="D145" s="243">
        <v>0</v>
      </c>
      <c r="F145" s="52"/>
      <c r="G145" s="52"/>
      <c r="J145" s="52" t="s">
        <v>931</v>
      </c>
      <c r="K145" s="52">
        <v>45169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R145" s="34"/>
      <c r="S145" s="52"/>
      <c r="T145" s="52"/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  <c r="AG145" s="34">
        <v>0</v>
      </c>
      <c r="AH145" s="34">
        <v>0</v>
      </c>
      <c r="AI145" s="34">
        <f t="shared" si="12"/>
        <v>0</v>
      </c>
      <c r="AJ145" s="34">
        <f t="shared" si="10"/>
        <v>0</v>
      </c>
      <c r="AK145" s="34"/>
      <c r="AL145" s="34">
        <v>0</v>
      </c>
      <c r="AM145" s="34">
        <v>0</v>
      </c>
      <c r="AN145" s="34">
        <f t="shared" si="11"/>
        <v>0</v>
      </c>
      <c r="AO145" s="34"/>
    </row>
    <row r="146" spans="1:41">
      <c r="A146" s="251">
        <f t="shared" si="13"/>
        <v>143</v>
      </c>
      <c r="D146" s="243">
        <v>0</v>
      </c>
      <c r="F146" s="52"/>
      <c r="G146" s="52"/>
      <c r="J146" s="52" t="s">
        <v>931</v>
      </c>
      <c r="K146" s="52">
        <v>45169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R146" s="34"/>
      <c r="S146" s="52"/>
      <c r="T146" s="52"/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>
        <v>0</v>
      </c>
      <c r="AG146" s="34">
        <v>0</v>
      </c>
      <c r="AH146" s="34">
        <v>0</v>
      </c>
      <c r="AI146" s="34">
        <f t="shared" si="12"/>
        <v>0</v>
      </c>
      <c r="AJ146" s="34">
        <f t="shared" si="10"/>
        <v>0</v>
      </c>
      <c r="AK146" s="34"/>
      <c r="AL146" s="34">
        <v>0</v>
      </c>
      <c r="AM146" s="34">
        <v>0</v>
      </c>
      <c r="AN146" s="34">
        <f t="shared" si="11"/>
        <v>0</v>
      </c>
      <c r="AO146" s="34"/>
    </row>
    <row r="147" spans="1:41">
      <c r="A147" s="251">
        <f t="shared" si="13"/>
        <v>144</v>
      </c>
      <c r="D147" s="243">
        <v>0</v>
      </c>
      <c r="F147" s="52"/>
      <c r="G147" s="52"/>
      <c r="J147" s="52" t="s">
        <v>931</v>
      </c>
      <c r="K147" s="52">
        <v>45169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R147" s="34"/>
      <c r="S147" s="52"/>
      <c r="T147" s="52"/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v>0</v>
      </c>
      <c r="AD147" s="34">
        <v>0</v>
      </c>
      <c r="AE147" s="34">
        <v>0</v>
      </c>
      <c r="AF147" s="34">
        <v>0</v>
      </c>
      <c r="AG147" s="34">
        <v>0</v>
      </c>
      <c r="AH147" s="34">
        <v>0</v>
      </c>
      <c r="AI147" s="34">
        <f t="shared" si="12"/>
        <v>0</v>
      </c>
      <c r="AJ147" s="34">
        <f t="shared" si="10"/>
        <v>0</v>
      </c>
      <c r="AK147" s="34"/>
      <c r="AL147" s="34">
        <v>0</v>
      </c>
      <c r="AM147" s="34">
        <v>0</v>
      </c>
      <c r="AN147" s="34">
        <f t="shared" si="11"/>
        <v>0</v>
      </c>
      <c r="AO147" s="34"/>
    </row>
    <row r="148" spans="1:41">
      <c r="A148" s="251">
        <f t="shared" si="13"/>
        <v>145</v>
      </c>
      <c r="D148" s="243">
        <v>0</v>
      </c>
      <c r="F148" s="52"/>
      <c r="G148" s="52"/>
      <c r="J148" s="52" t="s">
        <v>931</v>
      </c>
      <c r="K148" s="52">
        <v>45169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R148" s="34"/>
      <c r="S148" s="52"/>
      <c r="T148" s="52"/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>
        <v>0</v>
      </c>
      <c r="AG148" s="34">
        <v>0</v>
      </c>
      <c r="AH148" s="34">
        <v>0</v>
      </c>
      <c r="AI148" s="34">
        <f t="shared" si="12"/>
        <v>0</v>
      </c>
      <c r="AJ148" s="34">
        <f t="shared" si="10"/>
        <v>0</v>
      </c>
      <c r="AK148" s="34"/>
      <c r="AL148" s="34">
        <v>0</v>
      </c>
      <c r="AM148" s="34">
        <v>0</v>
      </c>
      <c r="AN148" s="34">
        <f t="shared" si="11"/>
        <v>0</v>
      </c>
      <c r="AO148" s="34"/>
    </row>
    <row r="149" spans="1:41">
      <c r="A149" s="251">
        <f t="shared" si="13"/>
        <v>146</v>
      </c>
      <c r="D149" s="243">
        <v>0</v>
      </c>
      <c r="F149" s="52"/>
      <c r="G149" s="52"/>
      <c r="J149" s="52" t="s">
        <v>931</v>
      </c>
      <c r="K149" s="52">
        <v>45169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R149" s="34"/>
      <c r="S149" s="52"/>
      <c r="T149" s="52"/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>
        <v>0</v>
      </c>
      <c r="AG149" s="34">
        <v>0</v>
      </c>
      <c r="AH149" s="34">
        <v>0</v>
      </c>
      <c r="AI149" s="34">
        <f t="shared" si="12"/>
        <v>0</v>
      </c>
      <c r="AJ149" s="34">
        <f t="shared" si="10"/>
        <v>0</v>
      </c>
      <c r="AK149" s="34"/>
      <c r="AL149" s="34">
        <v>0</v>
      </c>
      <c r="AM149" s="34">
        <v>0</v>
      </c>
      <c r="AN149" s="34">
        <f t="shared" si="11"/>
        <v>0</v>
      </c>
      <c r="AO149" s="34"/>
    </row>
    <row r="150" spans="1:41">
      <c r="A150" s="251">
        <f t="shared" si="13"/>
        <v>147</v>
      </c>
      <c r="D150" s="243">
        <v>0</v>
      </c>
      <c r="F150" s="52"/>
      <c r="G150" s="52"/>
      <c r="J150" s="52" t="s">
        <v>931</v>
      </c>
      <c r="K150" s="52">
        <v>45169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R150" s="34"/>
      <c r="S150" s="52"/>
      <c r="T150" s="52"/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34">
        <v>0</v>
      </c>
      <c r="AC150" s="34">
        <v>0</v>
      </c>
      <c r="AD150" s="34">
        <v>0</v>
      </c>
      <c r="AE150" s="34">
        <v>0</v>
      </c>
      <c r="AF150" s="34">
        <v>0</v>
      </c>
      <c r="AG150" s="34">
        <v>0</v>
      </c>
      <c r="AH150" s="34">
        <v>0</v>
      </c>
      <c r="AI150" s="34">
        <f t="shared" si="12"/>
        <v>0</v>
      </c>
      <c r="AJ150" s="34">
        <f t="shared" si="10"/>
        <v>0</v>
      </c>
      <c r="AK150" s="34"/>
      <c r="AL150" s="34">
        <v>0</v>
      </c>
      <c r="AM150" s="34">
        <v>0</v>
      </c>
      <c r="AN150" s="34">
        <f t="shared" si="11"/>
        <v>0</v>
      </c>
      <c r="AO150" s="34"/>
    </row>
    <row r="151" spans="1:41">
      <c r="A151" s="251">
        <f t="shared" si="13"/>
        <v>148</v>
      </c>
      <c r="D151" s="243">
        <v>0</v>
      </c>
      <c r="F151" s="52"/>
      <c r="G151" s="52"/>
      <c r="J151" s="52" t="s">
        <v>931</v>
      </c>
      <c r="K151" s="52">
        <v>45169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R151" s="34"/>
      <c r="S151" s="52"/>
      <c r="T151" s="52"/>
      <c r="W151" s="34">
        <v>0</v>
      </c>
      <c r="X151" s="34">
        <v>0</v>
      </c>
      <c r="Y151" s="34">
        <v>0</v>
      </c>
      <c r="Z151" s="34">
        <v>0</v>
      </c>
      <c r="AA151" s="34">
        <v>0</v>
      </c>
      <c r="AB151" s="34">
        <v>0</v>
      </c>
      <c r="AC151" s="34">
        <v>0</v>
      </c>
      <c r="AD151" s="34">
        <v>0</v>
      </c>
      <c r="AE151" s="34">
        <v>0</v>
      </c>
      <c r="AF151" s="34">
        <v>0</v>
      </c>
      <c r="AG151" s="34">
        <v>0</v>
      </c>
      <c r="AH151" s="34">
        <v>0</v>
      </c>
      <c r="AI151" s="34">
        <f t="shared" si="12"/>
        <v>0</v>
      </c>
      <c r="AJ151" s="34">
        <f t="shared" si="10"/>
        <v>0</v>
      </c>
      <c r="AK151" s="34"/>
      <c r="AL151" s="34">
        <v>0</v>
      </c>
      <c r="AM151" s="34">
        <v>0</v>
      </c>
      <c r="AN151" s="34">
        <f t="shared" si="11"/>
        <v>0</v>
      </c>
      <c r="AO151" s="34"/>
    </row>
    <row r="152" spans="1:41">
      <c r="A152" s="251">
        <f t="shared" si="13"/>
        <v>149</v>
      </c>
      <c r="D152" s="243">
        <v>0</v>
      </c>
      <c r="F152" s="52"/>
      <c r="G152" s="52"/>
      <c r="J152" s="52" t="s">
        <v>931</v>
      </c>
      <c r="K152" s="52">
        <v>45169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R152" s="34"/>
      <c r="S152" s="52"/>
      <c r="T152" s="52"/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34">
        <v>0</v>
      </c>
      <c r="AC152" s="34">
        <v>0</v>
      </c>
      <c r="AD152" s="34">
        <v>0</v>
      </c>
      <c r="AE152" s="34">
        <v>0</v>
      </c>
      <c r="AF152" s="34">
        <v>0</v>
      </c>
      <c r="AG152" s="34">
        <v>0</v>
      </c>
      <c r="AH152" s="34">
        <v>0</v>
      </c>
      <c r="AI152" s="34">
        <f t="shared" si="12"/>
        <v>0</v>
      </c>
      <c r="AJ152" s="34">
        <f t="shared" si="10"/>
        <v>0</v>
      </c>
      <c r="AK152" s="34"/>
      <c r="AL152" s="34">
        <v>0</v>
      </c>
      <c r="AM152" s="34">
        <v>0</v>
      </c>
      <c r="AN152" s="34">
        <f t="shared" si="11"/>
        <v>0</v>
      </c>
      <c r="AO152" s="34"/>
    </row>
    <row r="153" spans="1:41">
      <c r="A153" s="251">
        <f t="shared" si="13"/>
        <v>150</v>
      </c>
      <c r="D153" s="243">
        <v>0</v>
      </c>
      <c r="F153" s="52"/>
      <c r="G153" s="52"/>
      <c r="J153" s="52" t="s">
        <v>931</v>
      </c>
      <c r="K153" s="52">
        <v>45169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R153" s="34"/>
      <c r="S153" s="52"/>
      <c r="T153" s="52"/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4">
        <f t="shared" si="12"/>
        <v>0</v>
      </c>
      <c r="AJ153" s="34">
        <f t="shared" si="10"/>
        <v>0</v>
      </c>
      <c r="AK153" s="34"/>
      <c r="AL153" s="34">
        <v>0</v>
      </c>
      <c r="AM153" s="34">
        <v>0</v>
      </c>
      <c r="AN153" s="34">
        <f t="shared" si="11"/>
        <v>0</v>
      </c>
      <c r="AO153" s="34"/>
    </row>
    <row r="154" spans="1:41">
      <c r="A154" s="251">
        <f t="shared" si="13"/>
        <v>151</v>
      </c>
      <c r="D154" s="243">
        <v>0</v>
      </c>
      <c r="F154" s="52"/>
      <c r="G154" s="52"/>
      <c r="J154" s="52" t="s">
        <v>931</v>
      </c>
      <c r="K154" s="52">
        <v>45169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R154" s="34"/>
      <c r="S154" s="52"/>
      <c r="T154" s="52"/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>
        <v>0</v>
      </c>
      <c r="AG154" s="34">
        <v>0</v>
      </c>
      <c r="AH154" s="34">
        <v>0</v>
      </c>
      <c r="AI154" s="34">
        <f t="shared" si="12"/>
        <v>0</v>
      </c>
      <c r="AJ154" s="34">
        <f t="shared" si="10"/>
        <v>0</v>
      </c>
      <c r="AK154" s="34"/>
      <c r="AL154" s="34">
        <v>0</v>
      </c>
      <c r="AM154" s="34">
        <v>0</v>
      </c>
      <c r="AN154" s="34">
        <f t="shared" si="11"/>
        <v>0</v>
      </c>
      <c r="AO154" s="34"/>
    </row>
    <row r="155" spans="1:41">
      <c r="A155" s="251">
        <f t="shared" si="13"/>
        <v>152</v>
      </c>
      <c r="D155" s="243">
        <v>0</v>
      </c>
      <c r="F155" s="52"/>
      <c r="G155" s="52"/>
      <c r="J155" s="52" t="s">
        <v>931</v>
      </c>
      <c r="K155" s="52">
        <v>45169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R155" s="34"/>
      <c r="S155" s="52"/>
      <c r="T155" s="52"/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  <c r="AH155" s="34">
        <v>0</v>
      </c>
      <c r="AI155" s="34">
        <f t="shared" si="12"/>
        <v>0</v>
      </c>
      <c r="AJ155" s="34">
        <f t="shared" si="10"/>
        <v>0</v>
      </c>
      <c r="AK155" s="34"/>
      <c r="AL155" s="34">
        <v>0</v>
      </c>
      <c r="AM155" s="34">
        <v>0</v>
      </c>
      <c r="AN155" s="34">
        <f t="shared" si="11"/>
        <v>0</v>
      </c>
      <c r="AO155" s="34"/>
    </row>
    <row r="156" spans="1:41">
      <c r="A156" s="251">
        <f t="shared" si="13"/>
        <v>153</v>
      </c>
      <c r="D156" s="243">
        <v>0</v>
      </c>
      <c r="F156" s="52"/>
      <c r="G156" s="52"/>
      <c r="J156" s="52" t="s">
        <v>931</v>
      </c>
      <c r="K156" s="52">
        <v>45169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R156" s="34"/>
      <c r="S156" s="52"/>
      <c r="T156" s="52"/>
      <c r="W156" s="34">
        <v>0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  <c r="AF156" s="34">
        <v>0</v>
      </c>
      <c r="AG156" s="34">
        <v>0</v>
      </c>
      <c r="AH156" s="34">
        <v>0</v>
      </c>
      <c r="AI156" s="34">
        <f t="shared" si="12"/>
        <v>0</v>
      </c>
      <c r="AJ156" s="34">
        <f t="shared" si="10"/>
        <v>0</v>
      </c>
      <c r="AK156" s="34"/>
      <c r="AL156" s="34">
        <v>0</v>
      </c>
      <c r="AM156" s="34">
        <v>0</v>
      </c>
      <c r="AN156" s="34">
        <f t="shared" si="11"/>
        <v>0</v>
      </c>
      <c r="AO156" s="34"/>
    </row>
    <row r="157" spans="1:41">
      <c r="A157" s="251">
        <f t="shared" si="13"/>
        <v>154</v>
      </c>
      <c r="D157" s="243">
        <v>0</v>
      </c>
      <c r="F157" s="52"/>
      <c r="G157" s="52"/>
      <c r="J157" s="52" t="s">
        <v>931</v>
      </c>
      <c r="K157" s="52">
        <v>45169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R157" s="34"/>
      <c r="S157" s="52"/>
      <c r="T157" s="52"/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0</v>
      </c>
      <c r="AF157" s="34">
        <v>0</v>
      </c>
      <c r="AG157" s="34">
        <v>0</v>
      </c>
      <c r="AH157" s="34">
        <v>0</v>
      </c>
      <c r="AI157" s="34">
        <f t="shared" si="12"/>
        <v>0</v>
      </c>
      <c r="AJ157" s="34">
        <f t="shared" si="10"/>
        <v>0</v>
      </c>
      <c r="AK157" s="34"/>
      <c r="AL157" s="34">
        <v>0</v>
      </c>
      <c r="AM157" s="34">
        <v>0</v>
      </c>
      <c r="AN157" s="34">
        <f t="shared" si="11"/>
        <v>0</v>
      </c>
      <c r="AO157" s="34"/>
    </row>
    <row r="158" spans="1:41">
      <c r="A158" s="251">
        <f t="shared" si="13"/>
        <v>155</v>
      </c>
      <c r="D158" s="243">
        <v>0</v>
      </c>
      <c r="F158" s="52"/>
      <c r="G158" s="52"/>
      <c r="J158" s="52" t="s">
        <v>931</v>
      </c>
      <c r="K158" s="52">
        <v>45169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R158" s="34"/>
      <c r="S158" s="52"/>
      <c r="T158" s="52"/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v>0</v>
      </c>
      <c r="AD158" s="34">
        <v>0</v>
      </c>
      <c r="AE158" s="34">
        <v>0</v>
      </c>
      <c r="AF158" s="34">
        <v>0</v>
      </c>
      <c r="AG158" s="34">
        <v>0</v>
      </c>
      <c r="AH158" s="34">
        <v>0</v>
      </c>
      <c r="AI158" s="34">
        <f t="shared" si="12"/>
        <v>0</v>
      </c>
      <c r="AJ158" s="34">
        <f t="shared" si="10"/>
        <v>0</v>
      </c>
      <c r="AK158" s="34"/>
      <c r="AL158" s="34">
        <v>0</v>
      </c>
      <c r="AM158" s="34">
        <v>0</v>
      </c>
      <c r="AN158" s="34">
        <f t="shared" si="11"/>
        <v>0</v>
      </c>
      <c r="AO158" s="34"/>
    </row>
    <row r="159" spans="1:41">
      <c r="A159" s="251">
        <f t="shared" si="13"/>
        <v>156</v>
      </c>
      <c r="D159" s="243">
        <v>0</v>
      </c>
      <c r="F159" s="52"/>
      <c r="G159" s="52"/>
      <c r="J159" s="52" t="s">
        <v>931</v>
      </c>
      <c r="K159" s="52">
        <v>45169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R159" s="34"/>
      <c r="S159" s="52"/>
      <c r="T159" s="52"/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0</v>
      </c>
      <c r="AE159" s="34">
        <v>0</v>
      </c>
      <c r="AF159" s="34">
        <v>0</v>
      </c>
      <c r="AG159" s="34">
        <v>0</v>
      </c>
      <c r="AH159" s="34">
        <v>0</v>
      </c>
      <c r="AI159" s="34">
        <f t="shared" si="12"/>
        <v>0</v>
      </c>
      <c r="AJ159" s="34">
        <f t="shared" si="10"/>
        <v>0</v>
      </c>
      <c r="AK159" s="34"/>
      <c r="AL159" s="34">
        <v>0</v>
      </c>
      <c r="AM159" s="34">
        <v>0</v>
      </c>
      <c r="AN159" s="34">
        <f t="shared" si="11"/>
        <v>0</v>
      </c>
      <c r="AO159" s="34"/>
    </row>
    <row r="160" spans="1:41">
      <c r="A160" s="251">
        <f t="shared" si="13"/>
        <v>157</v>
      </c>
      <c r="D160" s="243">
        <v>0</v>
      </c>
      <c r="F160" s="52"/>
      <c r="G160" s="52"/>
      <c r="J160" s="52" t="s">
        <v>931</v>
      </c>
      <c r="K160" s="52">
        <v>45169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R160" s="34"/>
      <c r="S160" s="52"/>
      <c r="T160" s="52"/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v>0</v>
      </c>
      <c r="AD160" s="34">
        <v>0</v>
      </c>
      <c r="AE160" s="34">
        <v>0</v>
      </c>
      <c r="AF160" s="34">
        <v>0</v>
      </c>
      <c r="AG160" s="34">
        <v>0</v>
      </c>
      <c r="AH160" s="34">
        <v>0</v>
      </c>
      <c r="AI160" s="34">
        <f t="shared" si="12"/>
        <v>0</v>
      </c>
      <c r="AJ160" s="34">
        <f t="shared" si="10"/>
        <v>0</v>
      </c>
      <c r="AK160" s="34"/>
      <c r="AL160" s="34">
        <v>0</v>
      </c>
      <c r="AM160" s="34">
        <v>0</v>
      </c>
      <c r="AN160" s="34">
        <f t="shared" si="11"/>
        <v>0</v>
      </c>
      <c r="AO160" s="34"/>
    </row>
    <row r="161" spans="1:41">
      <c r="A161" s="251">
        <f t="shared" si="13"/>
        <v>158</v>
      </c>
      <c r="D161" s="243">
        <v>0</v>
      </c>
      <c r="F161" s="52"/>
      <c r="G161" s="52"/>
      <c r="J161" s="52" t="s">
        <v>931</v>
      </c>
      <c r="K161" s="52">
        <v>45169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R161" s="34"/>
      <c r="S161" s="52"/>
      <c r="T161" s="52"/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0</v>
      </c>
      <c r="AD161" s="34">
        <v>0</v>
      </c>
      <c r="AE161" s="34">
        <v>0</v>
      </c>
      <c r="AF161" s="34">
        <v>0</v>
      </c>
      <c r="AG161" s="34">
        <v>0</v>
      </c>
      <c r="AH161" s="34">
        <v>0</v>
      </c>
      <c r="AI161" s="34">
        <f t="shared" si="12"/>
        <v>0</v>
      </c>
      <c r="AJ161" s="34">
        <f t="shared" si="10"/>
        <v>0</v>
      </c>
      <c r="AK161" s="34"/>
      <c r="AL161" s="34">
        <v>0</v>
      </c>
      <c r="AM161" s="34">
        <v>0</v>
      </c>
      <c r="AN161" s="34">
        <f t="shared" si="11"/>
        <v>0</v>
      </c>
      <c r="AO161" s="34"/>
    </row>
    <row r="162" spans="1:41">
      <c r="A162" s="251">
        <f t="shared" si="13"/>
        <v>159</v>
      </c>
      <c r="D162" s="243">
        <v>0</v>
      </c>
      <c r="F162" s="52"/>
      <c r="G162" s="52"/>
      <c r="J162" s="52" t="s">
        <v>931</v>
      </c>
      <c r="K162" s="52">
        <v>45169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R162" s="34"/>
      <c r="S162" s="52"/>
      <c r="T162" s="52"/>
      <c r="W162" s="34">
        <v>0</v>
      </c>
      <c r="X162" s="34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v>0</v>
      </c>
      <c r="AD162" s="34">
        <v>0</v>
      </c>
      <c r="AE162" s="34">
        <v>0</v>
      </c>
      <c r="AF162" s="34">
        <v>0</v>
      </c>
      <c r="AG162" s="34">
        <v>0</v>
      </c>
      <c r="AH162" s="34">
        <v>0</v>
      </c>
      <c r="AI162" s="34">
        <f t="shared" si="12"/>
        <v>0</v>
      </c>
      <c r="AJ162" s="34">
        <f t="shared" si="10"/>
        <v>0</v>
      </c>
      <c r="AK162" s="34"/>
      <c r="AL162" s="34">
        <v>0</v>
      </c>
      <c r="AM162" s="34">
        <v>0</v>
      </c>
      <c r="AN162" s="34">
        <f t="shared" si="11"/>
        <v>0</v>
      </c>
      <c r="AO162" s="34"/>
    </row>
    <row r="163" spans="1:41">
      <c r="A163" s="251">
        <f t="shared" si="13"/>
        <v>160</v>
      </c>
      <c r="D163" s="243">
        <v>0</v>
      </c>
      <c r="F163" s="52"/>
      <c r="G163" s="52"/>
      <c r="J163" s="52" t="s">
        <v>931</v>
      </c>
      <c r="K163" s="52">
        <v>45169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R163" s="34"/>
      <c r="S163" s="52"/>
      <c r="T163" s="52"/>
      <c r="W163" s="34">
        <v>0</v>
      </c>
      <c r="X163" s="34">
        <v>0</v>
      </c>
      <c r="Y163" s="34">
        <v>0</v>
      </c>
      <c r="Z163" s="34">
        <v>0</v>
      </c>
      <c r="AA163" s="34">
        <v>0</v>
      </c>
      <c r="AB163" s="34">
        <v>0</v>
      </c>
      <c r="AC163" s="34">
        <v>0</v>
      </c>
      <c r="AD163" s="34">
        <v>0</v>
      </c>
      <c r="AE163" s="34">
        <v>0</v>
      </c>
      <c r="AF163" s="34">
        <v>0</v>
      </c>
      <c r="AG163" s="34">
        <v>0</v>
      </c>
      <c r="AH163" s="34">
        <v>0</v>
      </c>
      <c r="AI163" s="34">
        <f t="shared" si="12"/>
        <v>0</v>
      </c>
      <c r="AJ163" s="34">
        <f t="shared" si="10"/>
        <v>0</v>
      </c>
      <c r="AK163" s="34"/>
      <c r="AL163" s="34">
        <v>0</v>
      </c>
      <c r="AM163" s="34">
        <v>0</v>
      </c>
      <c r="AN163" s="34">
        <f t="shared" si="11"/>
        <v>0</v>
      </c>
      <c r="AO163" s="34"/>
    </row>
    <row r="164" spans="1:41">
      <c r="A164" s="251">
        <f t="shared" si="13"/>
        <v>161</v>
      </c>
      <c r="D164" s="243">
        <v>0</v>
      </c>
      <c r="F164" s="52"/>
      <c r="G164" s="52"/>
      <c r="J164" s="52" t="s">
        <v>931</v>
      </c>
      <c r="K164" s="52">
        <v>45169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R164" s="34"/>
      <c r="S164" s="52"/>
      <c r="T164" s="52"/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>
        <v>0</v>
      </c>
      <c r="AG164" s="34">
        <v>0</v>
      </c>
      <c r="AH164" s="34">
        <v>0</v>
      </c>
      <c r="AI164" s="34">
        <f t="shared" si="12"/>
        <v>0</v>
      </c>
      <c r="AJ164" s="34">
        <f t="shared" si="10"/>
        <v>0</v>
      </c>
      <c r="AK164" s="34"/>
      <c r="AL164" s="34">
        <v>0</v>
      </c>
      <c r="AM164" s="34">
        <v>0</v>
      </c>
      <c r="AN164" s="34">
        <f t="shared" si="11"/>
        <v>0</v>
      </c>
      <c r="AO164" s="34"/>
    </row>
    <row r="165" spans="1:41">
      <c r="A165" s="251">
        <f t="shared" si="13"/>
        <v>162</v>
      </c>
      <c r="D165" s="243">
        <v>0</v>
      </c>
      <c r="F165" s="52"/>
      <c r="G165" s="52"/>
      <c r="J165" s="52" t="s">
        <v>931</v>
      </c>
      <c r="K165" s="52">
        <v>45169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R165" s="34"/>
      <c r="S165" s="52"/>
      <c r="T165" s="52"/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0</v>
      </c>
      <c r="AD165" s="34">
        <v>0</v>
      </c>
      <c r="AE165" s="34">
        <v>0</v>
      </c>
      <c r="AF165" s="34">
        <v>0</v>
      </c>
      <c r="AG165" s="34">
        <v>0</v>
      </c>
      <c r="AH165" s="34">
        <v>0</v>
      </c>
      <c r="AI165" s="34">
        <f t="shared" si="12"/>
        <v>0</v>
      </c>
      <c r="AJ165" s="34">
        <f t="shared" si="10"/>
        <v>0</v>
      </c>
      <c r="AK165" s="34"/>
      <c r="AL165" s="34">
        <v>0</v>
      </c>
      <c r="AM165" s="34">
        <v>0</v>
      </c>
      <c r="AN165" s="34">
        <f t="shared" si="11"/>
        <v>0</v>
      </c>
      <c r="AO165" s="34"/>
    </row>
    <row r="166" spans="1:41">
      <c r="A166" s="251">
        <f t="shared" si="13"/>
        <v>163</v>
      </c>
      <c r="D166" s="243">
        <v>0</v>
      </c>
      <c r="F166" s="52"/>
      <c r="G166" s="52"/>
      <c r="J166" s="52" t="s">
        <v>931</v>
      </c>
      <c r="K166" s="52">
        <v>45169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R166" s="34"/>
      <c r="S166" s="52"/>
      <c r="T166" s="52"/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0</v>
      </c>
      <c r="AD166" s="34">
        <v>0</v>
      </c>
      <c r="AE166" s="34">
        <v>0</v>
      </c>
      <c r="AF166" s="34">
        <v>0</v>
      </c>
      <c r="AG166" s="34">
        <v>0</v>
      </c>
      <c r="AH166" s="34">
        <v>0</v>
      </c>
      <c r="AI166" s="34">
        <f t="shared" si="12"/>
        <v>0</v>
      </c>
      <c r="AJ166" s="34">
        <f t="shared" si="10"/>
        <v>0</v>
      </c>
      <c r="AK166" s="34"/>
      <c r="AL166" s="34">
        <v>0</v>
      </c>
      <c r="AM166" s="34">
        <v>0</v>
      </c>
      <c r="AN166" s="34">
        <f t="shared" si="11"/>
        <v>0</v>
      </c>
      <c r="AO166" s="34"/>
    </row>
    <row r="167" spans="1:41">
      <c r="A167" s="251">
        <f t="shared" si="13"/>
        <v>164</v>
      </c>
      <c r="D167" s="243">
        <v>0</v>
      </c>
      <c r="F167" s="52"/>
      <c r="G167" s="52"/>
      <c r="J167" s="52" t="s">
        <v>931</v>
      </c>
      <c r="K167" s="52">
        <v>45169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R167" s="34"/>
      <c r="S167" s="52"/>
      <c r="T167" s="52"/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4">
        <v>0</v>
      </c>
      <c r="AF167" s="34">
        <v>0</v>
      </c>
      <c r="AG167" s="34">
        <v>0</v>
      </c>
      <c r="AH167" s="34">
        <v>0</v>
      </c>
      <c r="AI167" s="34">
        <f t="shared" si="12"/>
        <v>0</v>
      </c>
      <c r="AJ167" s="34">
        <f t="shared" si="10"/>
        <v>0</v>
      </c>
      <c r="AK167" s="34"/>
      <c r="AL167" s="34">
        <v>0</v>
      </c>
      <c r="AM167" s="34">
        <v>0</v>
      </c>
      <c r="AN167" s="34">
        <f t="shared" si="11"/>
        <v>0</v>
      </c>
      <c r="AO167" s="34"/>
    </row>
    <row r="168" spans="1:41">
      <c r="A168" s="251">
        <f t="shared" si="13"/>
        <v>165</v>
      </c>
      <c r="D168" s="243">
        <v>0</v>
      </c>
      <c r="F168" s="52"/>
      <c r="G168" s="52"/>
      <c r="J168" s="52" t="s">
        <v>931</v>
      </c>
      <c r="K168" s="52">
        <v>45169</v>
      </c>
      <c r="L168" s="52">
        <v>0</v>
      </c>
      <c r="M168" s="52">
        <v>0</v>
      </c>
      <c r="N168" s="52">
        <v>0</v>
      </c>
      <c r="O168" s="52">
        <v>0</v>
      </c>
      <c r="P168" s="52">
        <v>0</v>
      </c>
      <c r="R168" s="34"/>
      <c r="S168" s="52"/>
      <c r="T168" s="52"/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v>0</v>
      </c>
      <c r="AD168" s="34">
        <v>0</v>
      </c>
      <c r="AE168" s="34">
        <v>0</v>
      </c>
      <c r="AF168" s="34">
        <v>0</v>
      </c>
      <c r="AG168" s="34">
        <v>0</v>
      </c>
      <c r="AH168" s="34">
        <v>0</v>
      </c>
      <c r="AI168" s="34">
        <f t="shared" si="12"/>
        <v>0</v>
      </c>
      <c r="AJ168" s="34">
        <f t="shared" si="10"/>
        <v>0</v>
      </c>
      <c r="AK168" s="34"/>
      <c r="AL168" s="34">
        <v>0</v>
      </c>
      <c r="AM168" s="34">
        <v>0</v>
      </c>
      <c r="AN168" s="34">
        <f t="shared" si="11"/>
        <v>0</v>
      </c>
      <c r="AO168" s="34"/>
    </row>
    <row r="169" spans="1:41">
      <c r="A169" s="251">
        <f t="shared" si="13"/>
        <v>166</v>
      </c>
      <c r="D169" s="243">
        <v>0</v>
      </c>
      <c r="F169" s="52"/>
      <c r="G169" s="52"/>
      <c r="J169" s="52" t="s">
        <v>931</v>
      </c>
      <c r="K169" s="52">
        <v>45169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R169" s="34"/>
      <c r="S169" s="52"/>
      <c r="T169" s="52"/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34">
        <v>0</v>
      </c>
      <c r="AC169" s="34">
        <v>0</v>
      </c>
      <c r="AD169" s="34">
        <v>0</v>
      </c>
      <c r="AE169" s="34">
        <v>0</v>
      </c>
      <c r="AF169" s="34">
        <v>0</v>
      </c>
      <c r="AG169" s="34">
        <v>0</v>
      </c>
      <c r="AH169" s="34">
        <v>0</v>
      </c>
      <c r="AI169" s="34">
        <f t="shared" si="12"/>
        <v>0</v>
      </c>
      <c r="AJ169" s="34">
        <f t="shared" si="10"/>
        <v>0</v>
      </c>
      <c r="AK169" s="34"/>
      <c r="AL169" s="34">
        <v>0</v>
      </c>
      <c r="AM169" s="34">
        <v>0</v>
      </c>
      <c r="AN169" s="34">
        <f t="shared" si="11"/>
        <v>0</v>
      </c>
      <c r="AO169" s="34"/>
    </row>
    <row r="170" spans="1:41">
      <c r="A170" s="251">
        <f t="shared" si="13"/>
        <v>167</v>
      </c>
      <c r="D170" s="243">
        <v>0</v>
      </c>
      <c r="F170" s="52"/>
      <c r="G170" s="52"/>
      <c r="J170" s="52" t="s">
        <v>931</v>
      </c>
      <c r="K170" s="52">
        <v>45169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R170" s="34"/>
      <c r="S170" s="52"/>
      <c r="T170" s="52"/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0</v>
      </c>
      <c r="AD170" s="34">
        <v>0</v>
      </c>
      <c r="AE170" s="34">
        <v>0</v>
      </c>
      <c r="AF170" s="34">
        <v>0</v>
      </c>
      <c r="AG170" s="34">
        <v>0</v>
      </c>
      <c r="AH170" s="34">
        <v>0</v>
      </c>
      <c r="AI170" s="34">
        <f t="shared" si="12"/>
        <v>0</v>
      </c>
      <c r="AJ170" s="34">
        <f t="shared" si="10"/>
        <v>0</v>
      </c>
      <c r="AK170" s="34"/>
      <c r="AL170" s="34">
        <v>0</v>
      </c>
      <c r="AM170" s="34">
        <v>0</v>
      </c>
      <c r="AN170" s="34">
        <f t="shared" si="11"/>
        <v>0</v>
      </c>
      <c r="AO170" s="34"/>
    </row>
    <row r="171" spans="1:41">
      <c r="A171" s="251">
        <f t="shared" si="13"/>
        <v>168</v>
      </c>
      <c r="D171" s="243">
        <v>0</v>
      </c>
      <c r="F171" s="52"/>
      <c r="G171" s="52"/>
      <c r="J171" s="52" t="s">
        <v>931</v>
      </c>
      <c r="K171" s="52">
        <v>45169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R171" s="34"/>
      <c r="S171" s="52"/>
      <c r="T171" s="52"/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  <c r="AF171" s="34">
        <v>0</v>
      </c>
      <c r="AG171" s="34">
        <v>0</v>
      </c>
      <c r="AH171" s="34">
        <v>0</v>
      </c>
      <c r="AI171" s="34">
        <f t="shared" si="12"/>
        <v>0</v>
      </c>
      <c r="AJ171" s="34">
        <f t="shared" si="10"/>
        <v>0</v>
      </c>
      <c r="AK171" s="34"/>
      <c r="AL171" s="34">
        <v>0</v>
      </c>
      <c r="AM171" s="34">
        <v>0</v>
      </c>
      <c r="AN171" s="34">
        <f t="shared" si="11"/>
        <v>0</v>
      </c>
      <c r="AO171" s="34"/>
    </row>
    <row r="172" spans="1:41">
      <c r="A172" s="251">
        <f t="shared" si="13"/>
        <v>169</v>
      </c>
      <c r="D172" s="243">
        <v>0</v>
      </c>
      <c r="F172" s="52"/>
      <c r="G172" s="52"/>
      <c r="J172" s="52" t="s">
        <v>931</v>
      </c>
      <c r="K172" s="52">
        <v>45169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R172" s="34"/>
      <c r="S172" s="52"/>
      <c r="T172" s="52"/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v>0</v>
      </c>
      <c r="AD172" s="34">
        <v>0</v>
      </c>
      <c r="AE172" s="34">
        <v>0</v>
      </c>
      <c r="AF172" s="34">
        <v>0</v>
      </c>
      <c r="AG172" s="34">
        <v>0</v>
      </c>
      <c r="AH172" s="34">
        <v>0</v>
      </c>
      <c r="AI172" s="34">
        <f t="shared" si="12"/>
        <v>0</v>
      </c>
      <c r="AJ172" s="34">
        <f t="shared" si="10"/>
        <v>0</v>
      </c>
      <c r="AK172" s="34"/>
      <c r="AL172" s="34">
        <v>0</v>
      </c>
      <c r="AM172" s="34">
        <v>0</v>
      </c>
      <c r="AN172" s="34">
        <f t="shared" si="11"/>
        <v>0</v>
      </c>
      <c r="AO172" s="34"/>
    </row>
    <row r="173" spans="1:41">
      <c r="A173" s="251">
        <f t="shared" si="13"/>
        <v>170</v>
      </c>
      <c r="D173" s="243">
        <v>0</v>
      </c>
      <c r="F173" s="52"/>
      <c r="G173" s="52"/>
      <c r="J173" s="52" t="s">
        <v>931</v>
      </c>
      <c r="K173" s="52">
        <v>45169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R173" s="34"/>
      <c r="S173" s="52"/>
      <c r="T173" s="52"/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v>0</v>
      </c>
      <c r="AD173" s="34">
        <v>0</v>
      </c>
      <c r="AE173" s="34">
        <v>0</v>
      </c>
      <c r="AF173" s="34">
        <v>0</v>
      </c>
      <c r="AG173" s="34">
        <v>0</v>
      </c>
      <c r="AH173" s="34">
        <v>0</v>
      </c>
      <c r="AI173" s="34">
        <f t="shared" si="12"/>
        <v>0</v>
      </c>
      <c r="AJ173" s="34">
        <f t="shared" si="10"/>
        <v>0</v>
      </c>
      <c r="AK173" s="34"/>
      <c r="AL173" s="34">
        <v>0</v>
      </c>
      <c r="AM173" s="34">
        <v>0</v>
      </c>
      <c r="AN173" s="34">
        <f t="shared" si="11"/>
        <v>0</v>
      </c>
      <c r="AO173" s="34"/>
    </row>
    <row r="174" spans="1:41">
      <c r="A174" s="251">
        <f t="shared" si="13"/>
        <v>171</v>
      </c>
      <c r="D174" s="243">
        <v>0</v>
      </c>
      <c r="F174" s="52"/>
      <c r="G174" s="52"/>
      <c r="J174" s="52" t="s">
        <v>931</v>
      </c>
      <c r="K174" s="52">
        <v>45169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R174" s="34"/>
      <c r="S174" s="52"/>
      <c r="T174" s="52"/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v>0</v>
      </c>
      <c r="AD174" s="34">
        <v>0</v>
      </c>
      <c r="AE174" s="34">
        <v>0</v>
      </c>
      <c r="AF174" s="34">
        <v>0</v>
      </c>
      <c r="AG174" s="34">
        <v>0</v>
      </c>
      <c r="AH174" s="34">
        <v>0</v>
      </c>
      <c r="AI174" s="34">
        <f t="shared" si="12"/>
        <v>0</v>
      </c>
      <c r="AJ174" s="34">
        <f t="shared" si="10"/>
        <v>0</v>
      </c>
      <c r="AK174" s="34"/>
      <c r="AL174" s="34">
        <v>0</v>
      </c>
      <c r="AM174" s="34">
        <v>0</v>
      </c>
      <c r="AN174" s="34">
        <f t="shared" si="11"/>
        <v>0</v>
      </c>
      <c r="AO174" s="34"/>
    </row>
    <row r="175" spans="1:41">
      <c r="A175" s="251">
        <f t="shared" si="13"/>
        <v>172</v>
      </c>
      <c r="D175" s="243">
        <v>0</v>
      </c>
      <c r="F175" s="52"/>
      <c r="G175" s="52"/>
      <c r="J175" s="52" t="s">
        <v>931</v>
      </c>
      <c r="K175" s="52">
        <v>45169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R175" s="34"/>
      <c r="S175" s="52"/>
      <c r="T175" s="52"/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v>0</v>
      </c>
      <c r="AD175" s="34">
        <v>0</v>
      </c>
      <c r="AE175" s="34">
        <v>0</v>
      </c>
      <c r="AF175" s="34">
        <v>0</v>
      </c>
      <c r="AG175" s="34">
        <v>0</v>
      </c>
      <c r="AH175" s="34">
        <v>0</v>
      </c>
      <c r="AI175" s="34">
        <f t="shared" si="12"/>
        <v>0</v>
      </c>
      <c r="AJ175" s="34">
        <f t="shared" si="10"/>
        <v>0</v>
      </c>
      <c r="AK175" s="34"/>
      <c r="AL175" s="34">
        <v>0</v>
      </c>
      <c r="AM175" s="34">
        <v>0</v>
      </c>
      <c r="AN175" s="34">
        <f t="shared" si="11"/>
        <v>0</v>
      </c>
      <c r="AO175" s="34"/>
    </row>
    <row r="176" spans="1:41">
      <c r="A176" s="251">
        <f t="shared" si="13"/>
        <v>173</v>
      </c>
      <c r="D176" s="243">
        <v>0</v>
      </c>
      <c r="F176" s="52"/>
      <c r="G176" s="52"/>
      <c r="J176" s="52" t="s">
        <v>931</v>
      </c>
      <c r="K176" s="52">
        <v>45169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R176" s="34"/>
      <c r="S176" s="52"/>
      <c r="T176" s="52"/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0</v>
      </c>
      <c r="AE176" s="34">
        <v>0</v>
      </c>
      <c r="AF176" s="34">
        <v>0</v>
      </c>
      <c r="AG176" s="34">
        <v>0</v>
      </c>
      <c r="AH176" s="34">
        <v>0</v>
      </c>
      <c r="AI176" s="34">
        <f t="shared" si="12"/>
        <v>0</v>
      </c>
      <c r="AJ176" s="34">
        <f t="shared" si="10"/>
        <v>0</v>
      </c>
      <c r="AK176" s="34"/>
      <c r="AL176" s="34">
        <v>0</v>
      </c>
      <c r="AM176" s="34">
        <v>0</v>
      </c>
      <c r="AN176" s="34">
        <f t="shared" si="11"/>
        <v>0</v>
      </c>
      <c r="AO176" s="34"/>
    </row>
    <row r="177" spans="1:41">
      <c r="A177" s="251">
        <f t="shared" si="13"/>
        <v>174</v>
      </c>
      <c r="D177" s="243">
        <v>0</v>
      </c>
      <c r="F177" s="52"/>
      <c r="G177" s="52"/>
      <c r="J177" s="52" t="s">
        <v>931</v>
      </c>
      <c r="K177" s="52">
        <v>45169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R177" s="34"/>
      <c r="S177" s="52"/>
      <c r="T177" s="52"/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v>0</v>
      </c>
      <c r="AD177" s="34">
        <v>0</v>
      </c>
      <c r="AE177" s="34">
        <v>0</v>
      </c>
      <c r="AF177" s="34">
        <v>0</v>
      </c>
      <c r="AG177" s="34">
        <v>0</v>
      </c>
      <c r="AH177" s="34">
        <v>0</v>
      </c>
      <c r="AI177" s="34">
        <f t="shared" si="12"/>
        <v>0</v>
      </c>
      <c r="AJ177" s="34">
        <f t="shared" si="10"/>
        <v>0</v>
      </c>
      <c r="AK177" s="34"/>
      <c r="AL177" s="34">
        <v>0</v>
      </c>
      <c r="AM177" s="34">
        <v>0</v>
      </c>
      <c r="AN177" s="34">
        <f t="shared" si="11"/>
        <v>0</v>
      </c>
      <c r="AO177" s="34"/>
    </row>
    <row r="178" spans="1:41">
      <c r="A178" s="251">
        <f t="shared" si="13"/>
        <v>175</v>
      </c>
      <c r="D178" s="243">
        <v>0</v>
      </c>
      <c r="F178" s="52"/>
      <c r="G178" s="52"/>
      <c r="J178" s="52" t="s">
        <v>931</v>
      </c>
      <c r="K178" s="52">
        <v>45169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R178" s="34"/>
      <c r="S178" s="52"/>
      <c r="T178" s="52"/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  <c r="AH178" s="34">
        <v>0</v>
      </c>
      <c r="AI178" s="34">
        <f t="shared" si="12"/>
        <v>0</v>
      </c>
      <c r="AJ178" s="34">
        <f t="shared" si="10"/>
        <v>0</v>
      </c>
      <c r="AK178" s="34"/>
      <c r="AL178" s="34">
        <v>0</v>
      </c>
      <c r="AM178" s="34">
        <v>0</v>
      </c>
      <c r="AN178" s="34">
        <f t="shared" si="11"/>
        <v>0</v>
      </c>
      <c r="AO178" s="34"/>
    </row>
    <row r="179" spans="1:41">
      <c r="A179" s="251">
        <f t="shared" si="13"/>
        <v>176</v>
      </c>
      <c r="D179" s="243">
        <v>0</v>
      </c>
      <c r="F179" s="52"/>
      <c r="G179" s="52"/>
      <c r="J179" s="52" t="s">
        <v>931</v>
      </c>
      <c r="K179" s="52">
        <v>45169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R179" s="34"/>
      <c r="S179" s="52"/>
      <c r="T179" s="52"/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0</v>
      </c>
      <c r="AG179" s="34">
        <v>0</v>
      </c>
      <c r="AH179" s="34">
        <v>0</v>
      </c>
      <c r="AI179" s="34">
        <f t="shared" si="12"/>
        <v>0</v>
      </c>
      <c r="AJ179" s="34">
        <f t="shared" si="10"/>
        <v>0</v>
      </c>
      <c r="AK179" s="34"/>
      <c r="AL179" s="34">
        <v>0</v>
      </c>
      <c r="AM179" s="34">
        <v>0</v>
      </c>
      <c r="AN179" s="34">
        <f t="shared" si="11"/>
        <v>0</v>
      </c>
      <c r="AO179" s="34"/>
    </row>
    <row r="180" spans="1:41">
      <c r="A180" s="251">
        <f t="shared" si="13"/>
        <v>177</v>
      </c>
      <c r="D180" s="243">
        <v>0</v>
      </c>
      <c r="F180" s="52"/>
      <c r="G180" s="52"/>
      <c r="J180" s="52" t="s">
        <v>931</v>
      </c>
      <c r="K180" s="52">
        <v>45169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R180" s="34"/>
      <c r="S180" s="52"/>
      <c r="T180" s="52"/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0</v>
      </c>
      <c r="AC180" s="34">
        <v>0</v>
      </c>
      <c r="AD180" s="34">
        <v>0</v>
      </c>
      <c r="AE180" s="34">
        <v>0</v>
      </c>
      <c r="AF180" s="34">
        <v>0</v>
      </c>
      <c r="AG180" s="34">
        <v>0</v>
      </c>
      <c r="AH180" s="34">
        <v>0</v>
      </c>
      <c r="AI180" s="34">
        <f t="shared" si="12"/>
        <v>0</v>
      </c>
      <c r="AJ180" s="34">
        <f t="shared" si="10"/>
        <v>0</v>
      </c>
      <c r="AK180" s="34"/>
      <c r="AL180" s="34">
        <v>0</v>
      </c>
      <c r="AM180" s="34">
        <v>0</v>
      </c>
      <c r="AN180" s="34">
        <f t="shared" si="11"/>
        <v>0</v>
      </c>
      <c r="AO180" s="34"/>
    </row>
    <row r="181" spans="1:41">
      <c r="A181" s="251">
        <f t="shared" si="13"/>
        <v>178</v>
      </c>
      <c r="D181" s="243">
        <v>0</v>
      </c>
      <c r="F181" s="52"/>
      <c r="G181" s="52"/>
      <c r="J181" s="52" t="s">
        <v>931</v>
      </c>
      <c r="K181" s="52">
        <v>45169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R181" s="34"/>
      <c r="S181" s="52"/>
      <c r="T181" s="52"/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0</v>
      </c>
      <c r="AC181" s="34">
        <v>0</v>
      </c>
      <c r="AD181" s="34">
        <v>0</v>
      </c>
      <c r="AE181" s="34">
        <v>0</v>
      </c>
      <c r="AF181" s="34">
        <v>0</v>
      </c>
      <c r="AG181" s="34">
        <v>0</v>
      </c>
      <c r="AH181" s="34">
        <v>0</v>
      </c>
      <c r="AI181" s="34">
        <f t="shared" si="12"/>
        <v>0</v>
      </c>
      <c r="AJ181" s="34">
        <f t="shared" si="10"/>
        <v>0</v>
      </c>
      <c r="AK181" s="34"/>
      <c r="AL181" s="34">
        <v>0</v>
      </c>
      <c r="AM181" s="34">
        <v>0</v>
      </c>
      <c r="AN181" s="34">
        <f t="shared" si="11"/>
        <v>0</v>
      </c>
      <c r="AO181" s="34"/>
    </row>
    <row r="182" spans="1:41">
      <c r="A182" s="251">
        <f t="shared" si="13"/>
        <v>179</v>
      </c>
      <c r="D182" s="243">
        <v>0</v>
      </c>
      <c r="F182" s="52"/>
      <c r="G182" s="52"/>
      <c r="J182" s="52" t="s">
        <v>931</v>
      </c>
      <c r="K182" s="52">
        <v>45169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R182" s="34"/>
      <c r="S182" s="52"/>
      <c r="T182" s="52"/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0</v>
      </c>
      <c r="AI182" s="34">
        <f t="shared" si="12"/>
        <v>0</v>
      </c>
      <c r="AJ182" s="34">
        <f t="shared" si="10"/>
        <v>0</v>
      </c>
      <c r="AK182" s="34"/>
      <c r="AL182" s="34">
        <v>0</v>
      </c>
      <c r="AM182" s="34">
        <v>0</v>
      </c>
      <c r="AN182" s="34">
        <f t="shared" si="11"/>
        <v>0</v>
      </c>
      <c r="AO182" s="34"/>
    </row>
    <row r="183" spans="1:41">
      <c r="A183" s="251">
        <f t="shared" si="13"/>
        <v>180</v>
      </c>
      <c r="D183" s="243">
        <v>0</v>
      </c>
      <c r="F183" s="52"/>
      <c r="G183" s="52"/>
      <c r="J183" s="52" t="s">
        <v>931</v>
      </c>
      <c r="K183" s="52">
        <v>45169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R183" s="34"/>
      <c r="S183" s="52"/>
      <c r="T183" s="52"/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0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  <c r="AH183" s="34">
        <v>0</v>
      </c>
      <c r="AI183" s="34">
        <f t="shared" si="12"/>
        <v>0</v>
      </c>
      <c r="AJ183" s="34">
        <f t="shared" si="10"/>
        <v>0</v>
      </c>
      <c r="AK183" s="34"/>
      <c r="AL183" s="34">
        <v>0</v>
      </c>
      <c r="AM183" s="34">
        <v>0</v>
      </c>
      <c r="AN183" s="34">
        <f t="shared" si="11"/>
        <v>0</v>
      </c>
      <c r="AO183" s="34"/>
    </row>
    <row r="184" spans="1:41">
      <c r="A184" s="251">
        <f t="shared" si="13"/>
        <v>181</v>
      </c>
      <c r="D184" s="243">
        <v>0</v>
      </c>
      <c r="F184" s="52"/>
      <c r="G184" s="52"/>
      <c r="J184" s="52" t="s">
        <v>931</v>
      </c>
      <c r="K184" s="52">
        <v>45169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R184" s="34"/>
      <c r="S184" s="52"/>
      <c r="T184" s="52"/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  <c r="AH184" s="34">
        <v>0</v>
      </c>
      <c r="AI184" s="34">
        <f t="shared" si="12"/>
        <v>0</v>
      </c>
      <c r="AJ184" s="34">
        <f t="shared" si="10"/>
        <v>0</v>
      </c>
      <c r="AK184" s="34"/>
      <c r="AL184" s="34">
        <v>0</v>
      </c>
      <c r="AM184" s="34">
        <v>0</v>
      </c>
      <c r="AN184" s="34">
        <f t="shared" si="11"/>
        <v>0</v>
      </c>
      <c r="AO184" s="34"/>
    </row>
    <row r="185" spans="1:41">
      <c r="A185" s="251">
        <f t="shared" si="13"/>
        <v>182</v>
      </c>
      <c r="D185" s="243">
        <v>0</v>
      </c>
      <c r="F185" s="52"/>
      <c r="G185" s="52"/>
      <c r="J185" s="52" t="s">
        <v>931</v>
      </c>
      <c r="K185" s="52">
        <v>45169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R185" s="34"/>
      <c r="S185" s="52"/>
      <c r="T185" s="52"/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34">
        <v>0</v>
      </c>
      <c r="AC185" s="34">
        <v>0</v>
      </c>
      <c r="AD185" s="34">
        <v>0</v>
      </c>
      <c r="AE185" s="34">
        <v>0</v>
      </c>
      <c r="AF185" s="34">
        <v>0</v>
      </c>
      <c r="AG185" s="34">
        <v>0</v>
      </c>
      <c r="AH185" s="34">
        <v>0</v>
      </c>
      <c r="AI185" s="34">
        <f t="shared" si="12"/>
        <v>0</v>
      </c>
      <c r="AJ185" s="34">
        <f t="shared" si="10"/>
        <v>0</v>
      </c>
      <c r="AK185" s="34"/>
      <c r="AL185" s="34">
        <v>0</v>
      </c>
      <c r="AM185" s="34">
        <v>0</v>
      </c>
      <c r="AN185" s="34">
        <f t="shared" si="11"/>
        <v>0</v>
      </c>
      <c r="AO185" s="34"/>
    </row>
    <row r="186" spans="1:41">
      <c r="A186" s="251">
        <f t="shared" si="13"/>
        <v>183</v>
      </c>
      <c r="D186" s="243">
        <v>0</v>
      </c>
      <c r="F186" s="52"/>
      <c r="G186" s="52"/>
      <c r="J186" s="52" t="s">
        <v>931</v>
      </c>
      <c r="K186" s="52">
        <v>45169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R186" s="34"/>
      <c r="S186" s="52"/>
      <c r="T186" s="52"/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</v>
      </c>
      <c r="AC186" s="34">
        <v>0</v>
      </c>
      <c r="AD186" s="34">
        <v>0</v>
      </c>
      <c r="AE186" s="34">
        <v>0</v>
      </c>
      <c r="AF186" s="34">
        <v>0</v>
      </c>
      <c r="AG186" s="34">
        <v>0</v>
      </c>
      <c r="AH186" s="34">
        <v>0</v>
      </c>
      <c r="AI186" s="34">
        <f t="shared" si="12"/>
        <v>0</v>
      </c>
      <c r="AJ186" s="34">
        <f t="shared" si="10"/>
        <v>0</v>
      </c>
      <c r="AK186" s="34"/>
      <c r="AL186" s="34">
        <v>0</v>
      </c>
      <c r="AM186" s="34">
        <v>0</v>
      </c>
      <c r="AN186" s="34">
        <f t="shared" si="11"/>
        <v>0</v>
      </c>
      <c r="AO186" s="34"/>
    </row>
    <row r="187" spans="1:41">
      <c r="A187" s="251">
        <f t="shared" si="13"/>
        <v>184</v>
      </c>
      <c r="D187" s="243">
        <v>0</v>
      </c>
      <c r="F187" s="52"/>
      <c r="G187" s="52"/>
      <c r="J187" s="52" t="s">
        <v>931</v>
      </c>
      <c r="K187" s="52">
        <v>45169</v>
      </c>
      <c r="L187" s="52">
        <v>0</v>
      </c>
      <c r="M187" s="52">
        <v>0</v>
      </c>
      <c r="N187" s="52">
        <v>0</v>
      </c>
      <c r="O187" s="52">
        <v>0</v>
      </c>
      <c r="P187" s="52">
        <v>0</v>
      </c>
      <c r="R187" s="34"/>
      <c r="S187" s="52"/>
      <c r="T187" s="52"/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0</v>
      </c>
      <c r="AC187" s="34">
        <v>0</v>
      </c>
      <c r="AD187" s="34">
        <v>0</v>
      </c>
      <c r="AE187" s="34">
        <v>0</v>
      </c>
      <c r="AF187" s="34">
        <v>0</v>
      </c>
      <c r="AG187" s="34">
        <v>0</v>
      </c>
      <c r="AH187" s="34">
        <v>0</v>
      </c>
      <c r="AI187" s="34">
        <f t="shared" si="12"/>
        <v>0</v>
      </c>
      <c r="AJ187" s="34">
        <f t="shared" si="10"/>
        <v>0</v>
      </c>
      <c r="AK187" s="34"/>
      <c r="AL187" s="34">
        <v>0</v>
      </c>
      <c r="AM187" s="34">
        <v>0</v>
      </c>
      <c r="AN187" s="34">
        <f t="shared" si="11"/>
        <v>0</v>
      </c>
      <c r="AO187" s="34"/>
    </row>
    <row r="188" spans="1:41">
      <c r="A188" s="251">
        <f t="shared" si="13"/>
        <v>185</v>
      </c>
      <c r="D188" s="243">
        <v>0</v>
      </c>
      <c r="F188" s="52"/>
      <c r="G188" s="52"/>
      <c r="J188" s="52" t="s">
        <v>931</v>
      </c>
      <c r="K188" s="52">
        <v>45169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R188" s="34"/>
      <c r="S188" s="52"/>
      <c r="T188" s="52"/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34">
        <v>0</v>
      </c>
      <c r="AC188" s="34">
        <v>0</v>
      </c>
      <c r="AD188" s="34">
        <v>0</v>
      </c>
      <c r="AE188" s="34">
        <v>0</v>
      </c>
      <c r="AF188" s="34">
        <v>0</v>
      </c>
      <c r="AG188" s="34">
        <v>0</v>
      </c>
      <c r="AH188" s="34">
        <v>0</v>
      </c>
      <c r="AI188" s="34">
        <f t="shared" si="12"/>
        <v>0</v>
      </c>
      <c r="AJ188" s="34">
        <f t="shared" si="10"/>
        <v>0</v>
      </c>
      <c r="AK188" s="34"/>
      <c r="AL188" s="34">
        <v>0</v>
      </c>
      <c r="AM188" s="34">
        <v>0</v>
      </c>
      <c r="AN188" s="34">
        <f t="shared" si="11"/>
        <v>0</v>
      </c>
      <c r="AO188" s="34"/>
    </row>
    <row r="189" spans="1:41">
      <c r="A189" s="251">
        <f t="shared" si="13"/>
        <v>186</v>
      </c>
      <c r="D189" s="243">
        <v>0</v>
      </c>
      <c r="F189" s="52"/>
      <c r="G189" s="52"/>
      <c r="J189" s="52" t="s">
        <v>931</v>
      </c>
      <c r="K189" s="52">
        <v>45169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R189" s="34"/>
      <c r="S189" s="52"/>
      <c r="T189" s="52"/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  <c r="AG189" s="34">
        <v>0</v>
      </c>
      <c r="AH189" s="34">
        <v>0</v>
      </c>
      <c r="AI189" s="34">
        <f t="shared" si="12"/>
        <v>0</v>
      </c>
      <c r="AJ189" s="34">
        <f t="shared" si="10"/>
        <v>0</v>
      </c>
      <c r="AK189" s="34"/>
      <c r="AL189" s="34">
        <v>0</v>
      </c>
      <c r="AM189" s="34">
        <v>0</v>
      </c>
      <c r="AN189" s="34">
        <f t="shared" si="11"/>
        <v>0</v>
      </c>
      <c r="AO189" s="34"/>
    </row>
    <row r="190" spans="1:41">
      <c r="A190" s="251">
        <f t="shared" si="13"/>
        <v>187</v>
      </c>
      <c r="D190" s="243">
        <v>0</v>
      </c>
      <c r="F190" s="52"/>
      <c r="G190" s="52"/>
      <c r="J190" s="52" t="s">
        <v>931</v>
      </c>
      <c r="K190" s="52">
        <v>45169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R190" s="34"/>
      <c r="S190" s="52"/>
      <c r="T190" s="52"/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  <c r="AF190" s="34">
        <v>0</v>
      </c>
      <c r="AG190" s="34">
        <v>0</v>
      </c>
      <c r="AH190" s="34">
        <v>0</v>
      </c>
      <c r="AI190" s="34">
        <f t="shared" si="12"/>
        <v>0</v>
      </c>
      <c r="AJ190" s="34">
        <f t="shared" si="10"/>
        <v>0</v>
      </c>
      <c r="AK190" s="34"/>
      <c r="AL190" s="34">
        <v>0</v>
      </c>
      <c r="AM190" s="34">
        <v>0</v>
      </c>
      <c r="AN190" s="34">
        <f t="shared" si="11"/>
        <v>0</v>
      </c>
      <c r="AO190" s="34"/>
    </row>
    <row r="191" spans="1:41">
      <c r="A191" s="251">
        <f t="shared" si="13"/>
        <v>188</v>
      </c>
      <c r="D191" s="243">
        <v>0</v>
      </c>
      <c r="F191" s="52"/>
      <c r="G191" s="52"/>
      <c r="J191" s="52" t="s">
        <v>931</v>
      </c>
      <c r="K191" s="52">
        <v>45169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R191" s="34"/>
      <c r="S191" s="52"/>
      <c r="T191" s="52"/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v>0</v>
      </c>
      <c r="AD191" s="34">
        <v>0</v>
      </c>
      <c r="AE191" s="34">
        <v>0</v>
      </c>
      <c r="AF191" s="34">
        <v>0</v>
      </c>
      <c r="AG191" s="34">
        <v>0</v>
      </c>
      <c r="AH191" s="34">
        <v>0</v>
      </c>
      <c r="AI191" s="34">
        <f t="shared" si="12"/>
        <v>0</v>
      </c>
      <c r="AJ191" s="34">
        <f t="shared" si="10"/>
        <v>0</v>
      </c>
      <c r="AK191" s="34"/>
      <c r="AL191" s="34">
        <v>0</v>
      </c>
      <c r="AM191" s="34">
        <v>0</v>
      </c>
      <c r="AN191" s="34">
        <f t="shared" si="11"/>
        <v>0</v>
      </c>
      <c r="AO191" s="34"/>
    </row>
    <row r="192" spans="1:41" s="260" customFormat="1">
      <c r="A192" s="250"/>
      <c r="F192" s="261"/>
      <c r="G192" s="261"/>
      <c r="R192" s="262">
        <f>SUM(R4:R191)</f>
        <v>1073924716.2728662</v>
      </c>
      <c r="S192" s="263"/>
      <c r="T192" s="263"/>
      <c r="W192" s="262">
        <f>SUM(W4:W191)</f>
        <v>135467072.38</v>
      </c>
      <c r="X192" s="262">
        <f>SUM(X4:X191)</f>
        <v>140754770.65000001</v>
      </c>
      <c r="Y192" s="262">
        <f>SUM(Y4:Y191)</f>
        <v>140647873.16</v>
      </c>
      <c r="Z192" s="262">
        <f>SUM(Z4:Z191)</f>
        <v>168948556.12</v>
      </c>
      <c r="AA192" s="262">
        <f>SUM(AA4:AA191)</f>
        <v>152950703.87</v>
      </c>
      <c r="AB192" s="262"/>
      <c r="AC192" s="262"/>
      <c r="AD192" s="262"/>
      <c r="AE192" s="262"/>
      <c r="AF192" s="262"/>
      <c r="AG192" s="262"/>
      <c r="AH192" s="262"/>
      <c r="AI192" s="262">
        <f t="shared" si="12"/>
        <v>738768976.17999995</v>
      </c>
      <c r="AJ192" s="262">
        <f t="shared" si="10"/>
        <v>335155740.0928663</v>
      </c>
      <c r="AK192" s="262"/>
      <c r="AL192" s="262">
        <f>SUM(AL4:AL191)</f>
        <v>152950703.87</v>
      </c>
      <c r="AM192" s="262">
        <f>SUM(AM4:AM191)</f>
        <v>426220550.08879077</v>
      </c>
      <c r="AN192" s="262">
        <f>SUM(AN4:AN191)</f>
        <v>579171253.95879066</v>
      </c>
      <c r="AO192" s="262"/>
    </row>
    <row r="193" spans="5:40">
      <c r="W193" s="264">
        <v>0</v>
      </c>
      <c r="X193" s="264">
        <v>0</v>
      </c>
      <c r="Y193" s="264">
        <v>0</v>
      </c>
      <c r="Z193" s="264">
        <v>-0.57999998331069946</v>
      </c>
      <c r="AA193" s="264">
        <v>0</v>
      </c>
      <c r="AB193" s="264"/>
      <c r="AC193" s="264"/>
      <c r="AD193" s="264"/>
      <c r="AE193" s="264"/>
      <c r="AF193" s="264"/>
      <c r="AG193" s="264"/>
      <c r="AH193" s="264"/>
      <c r="AI193" s="264"/>
      <c r="AL193" s="237">
        <v>0</v>
      </c>
      <c r="AM193" s="237">
        <v>-420009699.3787908</v>
      </c>
    </row>
    <row r="194" spans="5:40">
      <c r="F194" s="254"/>
      <c r="J194" s="236"/>
      <c r="Q194" s="236"/>
      <c r="X194" s="237"/>
      <c r="Z194" s="237"/>
      <c r="AA194" s="237"/>
      <c r="AB194" s="237"/>
      <c r="AC194" s="237"/>
      <c r="AD194" s="237"/>
      <c r="AE194" s="237"/>
      <c r="AF194" s="237"/>
      <c r="AG194" s="237"/>
      <c r="AH194" s="237"/>
      <c r="AI194" s="237"/>
    </row>
    <row r="195" spans="5:40">
      <c r="E195" s="265"/>
      <c r="Q195" s="236"/>
      <c r="U195" s="239"/>
      <c r="V195" s="239"/>
      <c r="W195" s="266">
        <v>134947072.38</v>
      </c>
      <c r="X195" s="266">
        <v>140754770.65000001</v>
      </c>
      <c r="Y195" s="266">
        <v>140647873.16</v>
      </c>
      <c r="Z195" s="266">
        <v>168948556.12</v>
      </c>
      <c r="AA195" s="266">
        <v>152950703.87</v>
      </c>
      <c r="AB195" s="266">
        <v>140695365.65000001</v>
      </c>
      <c r="AC195" s="266">
        <v>140695365.65000001</v>
      </c>
      <c r="AD195" s="266">
        <v>140695365.65000001</v>
      </c>
      <c r="AE195" s="266">
        <v>140695365.65000001</v>
      </c>
      <c r="AF195" s="266">
        <v>140695365.65000001</v>
      </c>
      <c r="AG195" s="266">
        <v>140695365.65000001</v>
      </c>
      <c r="AH195" s="266">
        <v>140695365.65000001</v>
      </c>
      <c r="AI195" s="266"/>
      <c r="AL195" s="266">
        <v>152950703.87</v>
      </c>
      <c r="AM195" s="266">
        <v>426220549.92212409</v>
      </c>
      <c r="AN195" s="266">
        <v>579171253.79212403</v>
      </c>
    </row>
    <row r="196" spans="5:40">
      <c r="E196" s="265"/>
      <c r="I196" s="239"/>
      <c r="R196" s="34"/>
      <c r="U196" s="236"/>
      <c r="V196" s="236"/>
      <c r="W196" s="266">
        <f>W192-W195</f>
        <v>520000</v>
      </c>
      <c r="X196" s="266">
        <f>X192-X195</f>
        <v>0</v>
      </c>
      <c r="Y196" s="266">
        <f>Y192-Y195</f>
        <v>0</v>
      </c>
      <c r="Z196" s="266">
        <f t="shared" ref="Z196:AH196" si="14">Z192-Z195</f>
        <v>0</v>
      </c>
      <c r="AA196" s="266">
        <f t="shared" si="14"/>
        <v>0</v>
      </c>
      <c r="AB196" s="266">
        <f t="shared" si="14"/>
        <v>-140695365.65000001</v>
      </c>
      <c r="AC196" s="266">
        <f t="shared" si="14"/>
        <v>-140695365.65000001</v>
      </c>
      <c r="AD196" s="266">
        <f t="shared" si="14"/>
        <v>-140695365.65000001</v>
      </c>
      <c r="AE196" s="266">
        <f t="shared" si="14"/>
        <v>-140695365.65000001</v>
      </c>
      <c r="AF196" s="266">
        <f t="shared" si="14"/>
        <v>-140695365.65000001</v>
      </c>
      <c r="AG196" s="266">
        <f t="shared" si="14"/>
        <v>-140695365.65000001</v>
      </c>
      <c r="AH196" s="266">
        <f t="shared" si="14"/>
        <v>-140695365.65000001</v>
      </c>
      <c r="AI196" s="266"/>
      <c r="AL196" s="266">
        <f>AL192-AL195</f>
        <v>0</v>
      </c>
      <c r="AM196" s="266">
        <f>AM192-AM195</f>
        <v>0.16666668653488159</v>
      </c>
      <c r="AN196" s="266">
        <f>AN192-AN195</f>
        <v>0.16666662693023682</v>
      </c>
    </row>
    <row r="197" spans="5:40">
      <c r="E197" s="265"/>
      <c r="Q197" s="236"/>
      <c r="U197" s="239"/>
      <c r="V197" s="239"/>
      <c r="Y197" s="255"/>
    </row>
    <row r="198" spans="5:40">
      <c r="Q198" s="239"/>
      <c r="U198" s="239"/>
      <c r="V198" s="239"/>
    </row>
    <row r="199" spans="5:40">
      <c r="U199" s="236"/>
      <c r="V199" s="239"/>
      <c r="Y199" s="255"/>
    </row>
    <row r="200" spans="5:40">
      <c r="U200" s="239"/>
      <c r="V200" s="239"/>
      <c r="X200" s="237"/>
      <c r="Y200" s="255"/>
    </row>
    <row r="201" spans="5:40" ht="14">
      <c r="T201" s="267"/>
      <c r="U201" s="255"/>
      <c r="V201" s="255"/>
      <c r="X201" s="237"/>
      <c r="Y201" s="255"/>
    </row>
  </sheetData>
  <autoFilter ref="A3:AP193" xr:uid="{9BEAA951-56DB-4891-8357-750528F7B571}"/>
  <conditionalFormatting sqref="B118">
    <cfRule type="duplicateValues" dxfId="28" priority="1"/>
  </conditionalFormatting>
  <pageMargins left="0.7" right="0.7" top="0.75" bottom="0.75" header="0.3" footer="0.3"/>
  <pageSetup orientation="portrait" r:id="rId1"/>
  <headerFooter>
    <oddFooter>&amp;R_x000D_&amp;1#&amp;"Arial"&amp;10&amp;K000000 Internal I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7185-A7C0-4D3F-9892-833067290438}">
  <sheetPr codeName="Sheet4">
    <tabColor rgb="FFFFC000"/>
  </sheetPr>
  <dimension ref="A1:CW85"/>
  <sheetViews>
    <sheetView topLeftCell="BZ1" zoomScale="80" zoomScaleNormal="80" workbookViewId="0">
      <pane ySplit="4" topLeftCell="A5" activePane="bottomLeft" state="frozen"/>
      <selection activeCell="F3" sqref="F3"/>
      <selection pane="bottomLeft" activeCell="BZ4" sqref="BZ4"/>
    </sheetView>
  </sheetViews>
  <sheetFormatPr defaultColWidth="9" defaultRowHeight="11.5" outlineLevelCol="1"/>
  <cols>
    <col min="1" max="1" width="7.90625" style="1" customWidth="1"/>
    <col min="2" max="2" width="13" style="1" customWidth="1"/>
    <col min="3" max="3" width="56" style="1" customWidth="1"/>
    <col min="4" max="4" width="18.08984375" style="1" bestFit="1" customWidth="1"/>
    <col min="5" max="5" width="12.6328125" style="1" customWidth="1" outlineLevel="1"/>
    <col min="6" max="6" width="11.90625" style="1" customWidth="1" outlineLevel="1"/>
    <col min="7" max="7" width="12.26953125" style="1" customWidth="1" outlineLevel="1"/>
    <col min="8" max="9" width="25.453125" style="1" customWidth="1" outlineLevel="1"/>
    <col min="10" max="10" width="21.7265625" style="1" customWidth="1" outlineLevel="1"/>
    <col min="11" max="11" width="1.6328125" style="1" customWidth="1"/>
    <col min="12" max="12" width="11.453125" style="2" customWidth="1" outlineLevel="1"/>
    <col min="13" max="13" width="11.81640625" style="2" customWidth="1" outlineLevel="1"/>
    <col min="14" max="14" width="11.26953125" style="2" customWidth="1" outlineLevel="1"/>
    <col min="15" max="15" width="10.81640625" style="2" customWidth="1" outlineLevel="1"/>
    <col min="16" max="16" width="11.54296875" style="2" customWidth="1" outlineLevel="1"/>
    <col min="17" max="18" width="11.36328125" style="2" customWidth="1" outlineLevel="1"/>
    <col min="19" max="19" width="11.7265625" style="2" customWidth="1" outlineLevel="1"/>
    <col min="20" max="20" width="11.54296875" style="2" customWidth="1" outlineLevel="1"/>
    <col min="21" max="21" width="11.08984375" style="2" customWidth="1" outlineLevel="1"/>
    <col min="22" max="22" width="11.453125" style="2" customWidth="1" outlineLevel="1"/>
    <col min="23" max="23" width="11.7265625" style="2" customWidth="1" outlineLevel="1"/>
    <col min="24" max="24" width="10.1796875" style="1" customWidth="1" outlineLevel="1"/>
    <col min="25" max="28" width="8.54296875" style="3" customWidth="1" outlineLevel="1"/>
    <col min="29" max="29" width="10.1796875" style="3" customWidth="1" outlineLevel="1"/>
    <col min="30" max="30" width="1.6328125" style="1" customWidth="1"/>
    <col min="31" max="31" width="11.453125" style="5" customWidth="1" outlineLevel="1"/>
    <col min="32" max="32" width="11.81640625" style="5" customWidth="1" outlineLevel="1"/>
    <col min="33" max="33" width="11.26953125" style="5" customWidth="1" outlineLevel="1"/>
    <col min="34" max="34" width="10.81640625" style="5" customWidth="1" outlineLevel="1"/>
    <col min="35" max="35" width="11.54296875" style="5" customWidth="1" outlineLevel="1"/>
    <col min="36" max="37" width="11.36328125" style="5" customWidth="1" outlineLevel="1"/>
    <col min="38" max="38" width="11.7265625" style="5" customWidth="1" outlineLevel="1"/>
    <col min="39" max="39" width="11.54296875" style="5" customWidth="1" outlineLevel="1"/>
    <col min="40" max="40" width="11.08984375" style="5" customWidth="1" outlineLevel="1"/>
    <col min="41" max="41" width="11.453125" style="5" customWidth="1" outlineLevel="1"/>
    <col min="42" max="42" width="11.7265625" style="5" customWidth="1" outlineLevel="1"/>
    <col min="43" max="43" width="10.54296875" style="5" customWidth="1" outlineLevel="1"/>
    <col min="44" max="47" width="8.81640625" style="6" customWidth="1" outlineLevel="1"/>
    <col min="48" max="48" width="10.54296875" style="6" customWidth="1" outlineLevel="1"/>
    <col min="49" max="49" width="1.6328125" style="1" customWidth="1"/>
    <col min="50" max="50" width="11.453125" style="2" hidden="1" customWidth="1" outlineLevel="1"/>
    <col min="51" max="51" width="11.81640625" style="2" hidden="1" customWidth="1" outlineLevel="1"/>
    <col min="52" max="52" width="11.26953125" style="2" hidden="1" customWidth="1" outlineLevel="1"/>
    <col min="53" max="53" width="10.81640625" style="2" hidden="1" customWidth="1" outlineLevel="1"/>
    <col min="54" max="54" width="11.54296875" style="2" hidden="1" customWidth="1" outlineLevel="1"/>
    <col min="55" max="56" width="11.36328125" style="2" hidden="1" customWidth="1" outlineLevel="1"/>
    <col min="57" max="57" width="11.7265625" style="2" hidden="1" customWidth="1" outlineLevel="1"/>
    <col min="58" max="58" width="11.54296875" style="2" hidden="1" customWidth="1" outlineLevel="1"/>
    <col min="59" max="59" width="11.08984375" style="2" hidden="1" customWidth="1" outlineLevel="1"/>
    <col min="60" max="60" width="11.453125" style="2" hidden="1" customWidth="1" outlineLevel="1"/>
    <col min="61" max="61" width="11.7265625" style="2" hidden="1" customWidth="1" outlineLevel="1"/>
    <col min="62" max="62" width="10.1796875" style="1" hidden="1" customWidth="1" outlineLevel="1"/>
    <col min="63" max="64" width="8.81640625" style="3" hidden="1" customWidth="1" outlineLevel="1"/>
    <col min="65" max="66" width="8.54296875" style="3" hidden="1" customWidth="1" outlineLevel="1"/>
    <col min="67" max="67" width="1.7265625" style="3" hidden="1" customWidth="1" outlineLevel="1"/>
    <col min="68" max="68" width="2.36328125" style="1" hidden="1" customWidth="1" collapsed="1"/>
    <col min="69" max="69" width="10" style="2" hidden="1" customWidth="1" outlineLevel="1"/>
    <col min="70" max="70" width="8.81640625" style="2" hidden="1" customWidth="1" outlineLevel="1"/>
    <col min="71" max="71" width="9" style="2" hidden="1" customWidth="1" outlineLevel="1"/>
    <col min="72" max="72" width="22.54296875" style="1" hidden="1" customWidth="1" outlineLevel="1"/>
    <col min="73" max="73" width="7.81640625" style="2" hidden="1" customWidth="1" outlineLevel="1"/>
    <col min="74" max="74" width="8.81640625" style="2" hidden="1" customWidth="1" outlineLevel="1"/>
    <col min="75" max="75" width="9" style="2" hidden="1" customWidth="1" outlineLevel="1"/>
    <col min="76" max="76" width="1.6328125" style="1" hidden="1" customWidth="1" collapsed="1"/>
    <col min="77" max="77" width="10.6328125" style="1" hidden="1" customWidth="1"/>
    <col min="78" max="78" width="1.08984375" style="1" customWidth="1"/>
    <col min="79" max="79" width="14.54296875" style="3" bestFit="1" customWidth="1" outlineLevel="1"/>
    <col min="80" max="80" width="16.1796875" style="3" bestFit="1" customWidth="1" outlineLevel="1"/>
    <col min="81" max="81" width="9" style="3" bestFit="1" customWidth="1" outlineLevel="1"/>
    <col min="82" max="82" width="27.08984375" style="3" bestFit="1" customWidth="1" outlineLevel="1"/>
    <col min="83" max="83" width="41.08984375" style="3" bestFit="1" customWidth="1" outlineLevel="1"/>
    <col min="84" max="84" width="9.54296875" style="3" bestFit="1" customWidth="1" outlineLevel="1"/>
    <col min="85" max="85" width="18.36328125" style="3" bestFit="1" customWidth="1" outlineLevel="1"/>
    <col min="86" max="86" width="15.6328125" style="3" bestFit="1" customWidth="1" outlineLevel="1"/>
    <col min="87" max="87" width="11.453125" style="3" bestFit="1" customWidth="1" outlineLevel="1"/>
    <col min="88" max="88" width="16.54296875" style="3" bestFit="1" customWidth="1" outlineLevel="1"/>
    <col min="89" max="89" width="50.26953125" style="1" bestFit="1" customWidth="1"/>
    <col min="90" max="90" width="9" style="1"/>
    <col min="91" max="91" width="12.81640625" style="1" customWidth="1"/>
    <col min="92" max="92" width="9" style="1"/>
    <col min="93" max="93" width="19.1796875" style="1" bestFit="1" customWidth="1"/>
    <col min="94" max="94" width="33.08984375" style="1" bestFit="1" customWidth="1"/>
    <col min="95" max="95" width="4.7265625" style="1" bestFit="1" customWidth="1"/>
    <col min="96" max="96" width="21.453125" style="1" customWidth="1"/>
    <col min="97" max="97" width="9.7265625" style="1" bestFit="1" customWidth="1"/>
    <col min="98" max="98" width="4.7265625" style="1" bestFit="1" customWidth="1"/>
    <col min="99" max="99" width="61.6328125" style="1" bestFit="1" customWidth="1"/>
    <col min="100" max="100" width="29.36328125" style="1" bestFit="1" customWidth="1"/>
    <col min="101" max="101" width="37.90625" style="1" bestFit="1" customWidth="1"/>
    <col min="102" max="16384" width="9" style="1"/>
  </cols>
  <sheetData>
    <row r="1" spans="1:97"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97" s="3" customFormat="1" ht="15.75" customHeight="1">
      <c r="A2" s="7"/>
      <c r="B2" s="7"/>
      <c r="C2" s="7" t="s">
        <v>1</v>
      </c>
      <c r="L2" s="8">
        <f t="shared" ref="L2:AC2" si="0">SUBTOTAL(9,L5:L69)/1000</f>
        <v>163.49207314902807</v>
      </c>
      <c r="M2" s="8">
        <f t="shared" si="0"/>
        <v>204.95722375850511</v>
      </c>
      <c r="N2" s="8">
        <f t="shared" si="0"/>
        <v>239.02570161266516</v>
      </c>
      <c r="O2" s="8">
        <f t="shared" si="0"/>
        <v>188.44830620083886</v>
      </c>
      <c r="P2" s="8">
        <f t="shared" si="0"/>
        <v>223.91352268482882</v>
      </c>
      <c r="Q2" s="8">
        <f t="shared" si="0"/>
        <v>261.59371652029012</v>
      </c>
      <c r="R2" s="8">
        <f t="shared" si="0"/>
        <v>212.63288278471421</v>
      </c>
      <c r="S2" s="8">
        <f t="shared" si="0"/>
        <v>219.07045031263954</v>
      </c>
      <c r="T2" s="8">
        <f t="shared" si="0"/>
        <v>251.63321906990004</v>
      </c>
      <c r="U2" s="8">
        <f t="shared" si="0"/>
        <v>286.50526280976504</v>
      </c>
      <c r="V2" s="8">
        <f t="shared" si="0"/>
        <v>179.45974247926171</v>
      </c>
      <c r="W2" s="8">
        <f t="shared" si="0"/>
        <v>174.23644965686594</v>
      </c>
      <c r="X2" s="8">
        <f t="shared" si="0"/>
        <v>2604.9685510393028</v>
      </c>
      <c r="Y2" s="8">
        <f t="shared" si="0"/>
        <v>607.47499852019826</v>
      </c>
      <c r="Z2" s="8">
        <f t="shared" si="0"/>
        <v>673.95554540595788</v>
      </c>
      <c r="AA2" s="8">
        <f t="shared" si="0"/>
        <v>683.3365521672539</v>
      </c>
      <c r="AB2" s="8">
        <f t="shared" si="0"/>
        <v>640.20145494589281</v>
      </c>
      <c r="AC2" s="8">
        <f t="shared" si="0"/>
        <v>2604.9685510393028</v>
      </c>
      <c r="AE2" s="9">
        <f t="shared" ref="AE2:AV2" si="1">SUBTOTAL(9,AE5:AE69)/1000</f>
        <v>134.94707238000004</v>
      </c>
      <c r="AF2" s="8">
        <f t="shared" si="1"/>
        <v>140.75477064999998</v>
      </c>
      <c r="AG2" s="8">
        <f t="shared" si="1"/>
        <v>140.64787316000002</v>
      </c>
      <c r="AH2" s="9">
        <f t="shared" si="1"/>
        <v>168.94855612000001</v>
      </c>
      <c r="AI2" s="9">
        <f t="shared" si="1"/>
        <v>152.95070386999998</v>
      </c>
      <c r="AJ2" s="9">
        <f t="shared" si="1"/>
        <v>252.06341636223257</v>
      </c>
      <c r="AK2" s="9">
        <f t="shared" si="1"/>
        <v>279.96042960887877</v>
      </c>
      <c r="AL2" s="9">
        <f t="shared" si="1"/>
        <v>262.96832419976801</v>
      </c>
      <c r="AM2" s="9">
        <f t="shared" si="1"/>
        <v>256.71364795067728</v>
      </c>
      <c r="AN2" s="9">
        <f t="shared" si="1"/>
        <v>285.09480277402656</v>
      </c>
      <c r="AO2" s="9">
        <f t="shared" si="1"/>
        <v>216.48722185060234</v>
      </c>
      <c r="AP2" s="9">
        <f t="shared" si="1"/>
        <v>295.42844672992396</v>
      </c>
      <c r="AQ2" s="10">
        <f t="shared" si="1"/>
        <v>2586.9652656561093</v>
      </c>
      <c r="AR2" s="9">
        <f t="shared" si="1"/>
        <v>416.34971618999992</v>
      </c>
      <c r="AS2" s="9">
        <f t="shared" si="1"/>
        <v>573.96267635223262</v>
      </c>
      <c r="AT2" s="9">
        <f t="shared" si="1"/>
        <v>799.64240175932423</v>
      </c>
      <c r="AU2" s="9">
        <f t="shared" si="1"/>
        <v>797.01047135455292</v>
      </c>
      <c r="AV2" s="10">
        <f t="shared" si="1"/>
        <v>2586.9652656561093</v>
      </c>
      <c r="AX2" s="8">
        <f t="shared" ref="AX2:BO2" si="2">SUBTOTAL(9,AX5:AX69)/1000</f>
        <v>134.94707238000004</v>
      </c>
      <c r="AY2" s="8">
        <f t="shared" si="2"/>
        <v>140.75477064999998</v>
      </c>
      <c r="AZ2" s="8">
        <f t="shared" si="2"/>
        <v>140.64787316000002</v>
      </c>
      <c r="BA2" s="8">
        <f t="shared" si="2"/>
        <v>168.94855612000001</v>
      </c>
      <c r="BB2" s="8">
        <f t="shared" si="2"/>
        <v>152.95070386999998</v>
      </c>
      <c r="BC2" s="8">
        <f t="shared" si="2"/>
        <v>0</v>
      </c>
      <c r="BD2" s="8">
        <f t="shared" si="2"/>
        <v>0</v>
      </c>
      <c r="BE2" s="8">
        <f t="shared" si="2"/>
        <v>0</v>
      </c>
      <c r="BF2" s="8">
        <f t="shared" si="2"/>
        <v>0</v>
      </c>
      <c r="BG2" s="8">
        <f t="shared" si="2"/>
        <v>0</v>
      </c>
      <c r="BH2" s="8">
        <f t="shared" si="2"/>
        <v>0</v>
      </c>
      <c r="BI2" s="8">
        <f t="shared" si="2"/>
        <v>0</v>
      </c>
      <c r="BJ2" s="8">
        <f t="shared" si="2"/>
        <v>738.24897617999989</v>
      </c>
      <c r="BK2" s="8">
        <f t="shared" si="2"/>
        <v>416.34971618999992</v>
      </c>
      <c r="BL2" s="8">
        <f t="shared" si="2"/>
        <v>321.8992599899999</v>
      </c>
      <c r="BM2" s="8">
        <f t="shared" si="2"/>
        <v>0</v>
      </c>
      <c r="BN2" s="8">
        <f t="shared" si="2"/>
        <v>0</v>
      </c>
      <c r="BO2" s="8">
        <f t="shared" si="2"/>
        <v>738.24897617999989</v>
      </c>
      <c r="BQ2" s="11">
        <f>A3</f>
        <v>45169</v>
      </c>
      <c r="BR2" s="12"/>
      <c r="BS2" s="12"/>
      <c r="BU2" s="11">
        <f>A3</f>
        <v>45169</v>
      </c>
      <c r="BV2" s="12"/>
      <c r="BW2" s="12"/>
      <c r="CB2" s="13"/>
      <c r="CS2" s="10">
        <f>SUBTOTAL(9,CS5:CS69)/1000</f>
        <v>5.7651256599999972</v>
      </c>
    </row>
    <row r="3" spans="1:97" s="3" customFormat="1">
      <c r="A3" s="14">
        <v>45169</v>
      </c>
      <c r="B3" s="14"/>
      <c r="L3" s="15" t="s">
        <v>2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E3" s="16" t="s">
        <v>3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7"/>
      <c r="AR3" s="17"/>
      <c r="AS3" s="17"/>
      <c r="AT3" s="17"/>
      <c r="AU3" s="17"/>
      <c r="AV3" s="17"/>
      <c r="AX3" s="15" t="s">
        <v>4</v>
      </c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8"/>
      <c r="BK3" s="18"/>
      <c r="BL3" s="18"/>
      <c r="BM3" s="18"/>
      <c r="BN3" s="18"/>
      <c r="BO3" s="18"/>
      <c r="BQ3" s="2">
        <f>SUBTOTAL(9,BQ5:BQ69)/10^3</f>
        <v>152.95070386999998</v>
      </c>
      <c r="BR3" s="2">
        <f>SUBTOTAL(9,BR5:BR69)/10^3</f>
        <v>152.95070386999998</v>
      </c>
      <c r="BS3" s="19">
        <f>SUBTOTAL(9,BS5:BS69)/10^3</f>
        <v>0</v>
      </c>
      <c r="BU3" s="2">
        <f>SUBTOTAL(9,BU5:BU69)/10^3</f>
        <v>223.91352268482882</v>
      </c>
      <c r="BV3" s="2">
        <f>SUBTOTAL(9,BV5:BV69)/10^3</f>
        <v>152.95070386999998</v>
      </c>
      <c r="BW3" s="19">
        <f>SUBTOTAL(9,BW5:BW69)/10^3</f>
        <v>70.962818814828836</v>
      </c>
      <c r="BY3" s="19">
        <f>SUBTOTAL(9,BY5:BY69)/10^3</f>
        <v>19.703285383193176</v>
      </c>
      <c r="CS3" s="17"/>
    </row>
    <row r="4" spans="1:97" s="22" customFormat="1" ht="29" customHeight="1">
      <c r="A4" s="20" t="s">
        <v>5</v>
      </c>
      <c r="B4" s="21" t="s">
        <v>6</v>
      </c>
      <c r="C4" s="20" t="s">
        <v>7</v>
      </c>
      <c r="D4" s="20" t="s">
        <v>8</v>
      </c>
      <c r="E4" s="20" t="s">
        <v>9</v>
      </c>
      <c r="F4" s="20" t="s">
        <v>10</v>
      </c>
      <c r="G4" s="20" t="s">
        <v>11</v>
      </c>
      <c r="H4" s="20" t="s">
        <v>12</v>
      </c>
      <c r="I4" s="20" t="s">
        <v>13</v>
      </c>
      <c r="J4" s="20" t="s">
        <v>14</v>
      </c>
      <c r="L4" s="23">
        <v>45046</v>
      </c>
      <c r="M4" s="23">
        <v>45077</v>
      </c>
      <c r="N4" s="23">
        <v>45107</v>
      </c>
      <c r="O4" s="23">
        <v>45138</v>
      </c>
      <c r="P4" s="23">
        <v>45169</v>
      </c>
      <c r="Q4" s="23">
        <v>45199</v>
      </c>
      <c r="R4" s="23">
        <v>45230</v>
      </c>
      <c r="S4" s="23">
        <v>45260</v>
      </c>
      <c r="T4" s="23">
        <v>45291</v>
      </c>
      <c r="U4" s="23">
        <v>45322</v>
      </c>
      <c r="V4" s="23">
        <v>45351</v>
      </c>
      <c r="W4" s="23">
        <v>45382</v>
      </c>
      <c r="X4" s="24" t="s">
        <v>15</v>
      </c>
      <c r="Y4" s="25" t="s">
        <v>16</v>
      </c>
      <c r="Z4" s="25" t="s">
        <v>17</v>
      </c>
      <c r="AA4" s="25" t="s">
        <v>18</v>
      </c>
      <c r="AB4" s="25" t="s">
        <v>19</v>
      </c>
      <c r="AC4" s="25" t="s">
        <v>15</v>
      </c>
      <c r="AE4" s="23">
        <v>45046</v>
      </c>
      <c r="AF4" s="23">
        <v>45077</v>
      </c>
      <c r="AG4" s="23">
        <v>45107</v>
      </c>
      <c r="AH4" s="23">
        <v>45138</v>
      </c>
      <c r="AI4" s="23">
        <v>45169</v>
      </c>
      <c r="AJ4" s="23">
        <v>45199</v>
      </c>
      <c r="AK4" s="23">
        <v>45230</v>
      </c>
      <c r="AL4" s="23">
        <v>45260</v>
      </c>
      <c r="AM4" s="23">
        <v>45291</v>
      </c>
      <c r="AN4" s="23">
        <v>45322</v>
      </c>
      <c r="AO4" s="23">
        <v>45351</v>
      </c>
      <c r="AP4" s="23">
        <v>45382</v>
      </c>
      <c r="AQ4" s="26" t="s">
        <v>15</v>
      </c>
      <c r="AR4" s="27" t="s">
        <v>16</v>
      </c>
      <c r="AS4" s="27" t="s">
        <v>17</v>
      </c>
      <c r="AT4" s="27" t="s">
        <v>18</v>
      </c>
      <c r="AU4" s="27" t="s">
        <v>19</v>
      </c>
      <c r="AV4" s="27" t="s">
        <v>15</v>
      </c>
      <c r="AX4" s="23">
        <v>45046</v>
      </c>
      <c r="AY4" s="23">
        <v>45077</v>
      </c>
      <c r="AZ4" s="23">
        <v>45107</v>
      </c>
      <c r="BA4" s="23">
        <v>45138</v>
      </c>
      <c r="BB4" s="23">
        <v>45169</v>
      </c>
      <c r="BC4" s="23">
        <v>45199</v>
      </c>
      <c r="BD4" s="23">
        <v>45230</v>
      </c>
      <c r="BE4" s="23">
        <v>45260</v>
      </c>
      <c r="BF4" s="23">
        <v>45291</v>
      </c>
      <c r="BG4" s="23">
        <v>45322</v>
      </c>
      <c r="BH4" s="23">
        <v>45351</v>
      </c>
      <c r="BI4" s="23">
        <v>45382</v>
      </c>
      <c r="BJ4" s="24" t="s">
        <v>15</v>
      </c>
      <c r="BK4" s="25" t="s">
        <v>16</v>
      </c>
      <c r="BL4" s="25" t="s">
        <v>17</v>
      </c>
      <c r="BM4" s="25" t="s">
        <v>18</v>
      </c>
      <c r="BN4" s="25" t="s">
        <v>19</v>
      </c>
      <c r="BO4" s="25" t="s">
        <v>15</v>
      </c>
      <c r="BQ4" s="28" t="str">
        <f>AE3</f>
        <v>Fcst 5+7</v>
      </c>
      <c r="BR4" s="29" t="s">
        <v>20</v>
      </c>
      <c r="BS4" s="29" t="s">
        <v>21</v>
      </c>
      <c r="BT4" s="22" t="s">
        <v>0</v>
      </c>
      <c r="BU4" s="28" t="str">
        <f>L3</f>
        <v>BP23</v>
      </c>
      <c r="BV4" s="29" t="s">
        <v>20</v>
      </c>
      <c r="BW4" s="29" t="s">
        <v>21</v>
      </c>
      <c r="BY4" s="29" t="s">
        <v>22</v>
      </c>
      <c r="CA4" s="29" t="s">
        <v>23</v>
      </c>
      <c r="CB4" s="29" t="s">
        <v>24</v>
      </c>
      <c r="CC4" s="29" t="s">
        <v>25</v>
      </c>
      <c r="CD4" s="29" t="s">
        <v>26</v>
      </c>
      <c r="CE4" s="29" t="s">
        <v>27</v>
      </c>
      <c r="CF4" s="29" t="s">
        <v>28</v>
      </c>
      <c r="CG4" s="29" t="s">
        <v>29</v>
      </c>
      <c r="CH4" s="29" t="s">
        <v>30</v>
      </c>
      <c r="CI4" s="29" t="s">
        <v>31</v>
      </c>
      <c r="CJ4" s="29" t="s">
        <v>32</v>
      </c>
      <c r="CK4" s="22" t="s">
        <v>33</v>
      </c>
      <c r="CM4" s="29" t="s">
        <v>0</v>
      </c>
      <c r="CO4" s="29" t="s">
        <v>34</v>
      </c>
      <c r="CP4" s="29" t="s">
        <v>35</v>
      </c>
      <c r="CS4" s="27" t="s">
        <v>36</v>
      </c>
    </row>
    <row r="5" spans="1:97">
      <c r="A5" s="1" t="s">
        <v>37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44</v>
      </c>
      <c r="J5" s="1" t="s">
        <v>45</v>
      </c>
      <c r="L5" s="30">
        <v>2000</v>
      </c>
      <c r="M5" s="30">
        <v>6000</v>
      </c>
      <c r="N5" s="30">
        <v>10000</v>
      </c>
      <c r="O5" s="30">
        <v>2000</v>
      </c>
      <c r="P5" s="30">
        <v>0</v>
      </c>
      <c r="Q5" s="30">
        <v>2000</v>
      </c>
      <c r="R5" s="30">
        <v>2000</v>
      </c>
      <c r="S5" s="30">
        <v>2000</v>
      </c>
      <c r="T5" s="30">
        <v>3000</v>
      </c>
      <c r="U5" s="30">
        <v>2000</v>
      </c>
      <c r="V5" s="30">
        <v>2000</v>
      </c>
      <c r="W5" s="30">
        <v>2000</v>
      </c>
      <c r="X5" s="30">
        <f t="shared" ref="X5:X69" si="3">SUM(L5:W5)</f>
        <v>35000</v>
      </c>
      <c r="Y5" s="31">
        <f t="shared" ref="Y5:Y22" si="4">SUM(L5:N5)</f>
        <v>18000</v>
      </c>
      <c r="Z5" s="31">
        <f t="shared" ref="Z5:Z22" si="5">SUM(O5:Q5)</f>
        <v>4000</v>
      </c>
      <c r="AA5" s="31">
        <f t="shared" ref="AA5:AA22" si="6">SUM(R5:T5)</f>
        <v>7000</v>
      </c>
      <c r="AB5" s="31">
        <f t="shared" ref="AB5:AB22" si="7">SUM(U5:W5)</f>
        <v>6000</v>
      </c>
      <c r="AC5" s="31">
        <f>SUM(Y5:AB5)</f>
        <v>35000</v>
      </c>
      <c r="AE5" s="5">
        <f t="shared" ref="AE5:AI44" si="8">AX5</f>
        <v>485.03500000000003</v>
      </c>
      <c r="AF5" s="5">
        <f t="shared" si="8"/>
        <v>1514.9649999999999</v>
      </c>
      <c r="AG5" s="5">
        <f t="shared" si="8"/>
        <v>1400</v>
      </c>
      <c r="AH5" s="5">
        <f t="shared" si="8"/>
        <v>1450</v>
      </c>
      <c r="AI5" s="5">
        <f t="shared" si="8"/>
        <v>3600</v>
      </c>
      <c r="AJ5" s="5">
        <v>5650</v>
      </c>
      <c r="AK5" s="5">
        <v>2035</v>
      </c>
      <c r="AL5" s="5">
        <v>2000</v>
      </c>
      <c r="AM5" s="5">
        <v>3000</v>
      </c>
      <c r="AN5" s="5">
        <v>2000</v>
      </c>
      <c r="AO5" s="5">
        <v>2570</v>
      </c>
      <c r="AP5" s="5">
        <v>2000</v>
      </c>
      <c r="AQ5" s="5">
        <f>SUM(AE5:AP5)</f>
        <v>27705</v>
      </c>
      <c r="AR5" s="6">
        <f t="shared" ref="AR5" si="9">SUM(AE5:AG5)</f>
        <v>3400</v>
      </c>
      <c r="AS5" s="6">
        <f t="shared" ref="AS5" si="10">SUM(AH5:AJ5)</f>
        <v>10700</v>
      </c>
      <c r="AT5" s="6">
        <f t="shared" ref="AT5" si="11">SUM(AK5:AM5)</f>
        <v>7035</v>
      </c>
      <c r="AU5" s="6">
        <f t="shared" ref="AU5" si="12">SUM(AN5:AP5)</f>
        <v>6570</v>
      </c>
      <c r="AV5" s="6">
        <f>SUM(AR5:AU5)</f>
        <v>27705</v>
      </c>
      <c r="AX5" s="30">
        <v>485.03500000000003</v>
      </c>
      <c r="AY5" s="30">
        <v>1514.9649999999999</v>
      </c>
      <c r="AZ5" s="30">
        <v>1400</v>
      </c>
      <c r="BA5" s="30">
        <v>1450</v>
      </c>
      <c r="BB5" s="30">
        <v>3600</v>
      </c>
      <c r="BC5" s="30">
        <v>0</v>
      </c>
      <c r="BD5" s="30">
        <v>0</v>
      </c>
      <c r="BE5" s="30">
        <v>0</v>
      </c>
      <c r="BF5" s="30">
        <v>0</v>
      </c>
      <c r="BG5" s="30">
        <v>0</v>
      </c>
      <c r="BH5" s="30">
        <v>0</v>
      </c>
      <c r="BI5" s="30">
        <v>0</v>
      </c>
      <c r="BJ5" s="30">
        <f t="shared" ref="BJ5:BJ68" si="13">SUM(AX5:BI5)</f>
        <v>8450</v>
      </c>
      <c r="BK5" s="31">
        <f t="shared" ref="BK5:BK68" si="14">SUM(AX5:AZ5)</f>
        <v>3400</v>
      </c>
      <c r="BL5" s="31">
        <f t="shared" ref="BL5:BL68" si="15">SUM(BA5:BC5)</f>
        <v>5050</v>
      </c>
      <c r="BM5" s="31">
        <f t="shared" ref="BM5:BM68" si="16">SUM(BD5:BF5)</f>
        <v>0</v>
      </c>
      <c r="BN5" s="31">
        <f t="shared" ref="BN5:BN68" si="17">SUM(BG5:BI5)</f>
        <v>0</v>
      </c>
      <c r="BO5" s="31">
        <f>SUM(BK5:BN5)</f>
        <v>8450</v>
      </c>
      <c r="BQ5" s="30">
        <f>SUMIF($AE$4:$AQ$4,$A$3,AE5:AQ5)</f>
        <v>3600</v>
      </c>
      <c r="BR5" s="30">
        <f>SUMIF($AX$4:$BJ$4,$A$3,AX5:BJ5)</f>
        <v>3600</v>
      </c>
      <c r="BS5" s="30">
        <f>BQ5-BR5</f>
        <v>0</v>
      </c>
      <c r="BU5" s="30">
        <f>SUMIF($L$4:$X$4,$A$3,L5:X5)</f>
        <v>0</v>
      </c>
      <c r="BV5" s="30">
        <f>BR5</f>
        <v>3600</v>
      </c>
      <c r="BW5" s="30">
        <f>BU5-BV5</f>
        <v>-3600</v>
      </c>
      <c r="BX5" s="30"/>
      <c r="BY5" s="32">
        <f>X5-AQ5</f>
        <v>7295</v>
      </c>
      <c r="CA5" s="33">
        <v>3801100600</v>
      </c>
      <c r="CB5" s="33" t="s">
        <v>46</v>
      </c>
      <c r="CC5" s="33">
        <v>621300000</v>
      </c>
      <c r="CD5" s="33" t="s">
        <v>47</v>
      </c>
      <c r="CE5" s="33" t="s">
        <v>48</v>
      </c>
      <c r="CF5" s="33">
        <v>601020</v>
      </c>
      <c r="CG5" s="33" t="s">
        <v>318</v>
      </c>
      <c r="CH5" s="33" t="s">
        <v>319</v>
      </c>
      <c r="CI5" s="33" t="s">
        <v>49</v>
      </c>
      <c r="CJ5" s="33" t="s">
        <v>50</v>
      </c>
      <c r="CO5" s="1" t="s">
        <v>51</v>
      </c>
      <c r="CP5" s="1" t="s">
        <v>52</v>
      </c>
    </row>
    <row r="6" spans="1:97">
      <c r="A6" s="1" t="s">
        <v>37</v>
      </c>
      <c r="B6" s="1" t="s">
        <v>53</v>
      </c>
      <c r="C6" s="1" t="s">
        <v>54</v>
      </c>
      <c r="D6" s="1" t="s">
        <v>40</v>
      </c>
      <c r="E6" s="1" t="s">
        <v>41</v>
      </c>
      <c r="F6" s="1" t="s">
        <v>42</v>
      </c>
      <c r="G6" s="1" t="s">
        <v>43</v>
      </c>
      <c r="H6" s="1" t="s">
        <v>55</v>
      </c>
      <c r="I6" s="1" t="s">
        <v>56</v>
      </c>
      <c r="J6" s="1" t="s">
        <v>45</v>
      </c>
      <c r="L6" s="30">
        <f>25000+3000</f>
        <v>28000</v>
      </c>
      <c r="M6" s="30">
        <f>30000+2000</f>
        <v>32000</v>
      </c>
      <c r="N6" s="30">
        <f>35000+2000</f>
        <v>37000</v>
      </c>
      <c r="O6" s="30">
        <f>25000+3000</f>
        <v>28000</v>
      </c>
      <c r="P6" s="30">
        <v>25000</v>
      </c>
      <c r="Q6" s="30">
        <v>30000</v>
      </c>
      <c r="R6" s="30">
        <v>35000</v>
      </c>
      <c r="S6" s="30">
        <v>30000</v>
      </c>
      <c r="T6" s="30">
        <v>30000</v>
      </c>
      <c r="U6" s="30">
        <v>30000</v>
      </c>
      <c r="V6" s="30">
        <v>25000</v>
      </c>
      <c r="W6" s="30">
        <v>25000</v>
      </c>
      <c r="X6" s="30">
        <f t="shared" si="3"/>
        <v>355000</v>
      </c>
      <c r="Y6" s="31">
        <f t="shared" si="4"/>
        <v>97000</v>
      </c>
      <c r="Z6" s="31">
        <f t="shared" si="5"/>
        <v>83000</v>
      </c>
      <c r="AA6" s="31">
        <f t="shared" si="6"/>
        <v>95000</v>
      </c>
      <c r="AB6" s="31">
        <f t="shared" si="7"/>
        <v>80000</v>
      </c>
      <c r="AC6" s="31">
        <f t="shared" ref="AC6:AC69" si="18">SUM(Y6:AB6)</f>
        <v>355000</v>
      </c>
      <c r="AE6" s="5">
        <f t="shared" si="8"/>
        <v>35625</v>
      </c>
      <c r="AF6" s="5">
        <f t="shared" si="8"/>
        <v>29525</v>
      </c>
      <c r="AG6" s="5">
        <f t="shared" si="8"/>
        <v>45075</v>
      </c>
      <c r="AH6" s="5">
        <f t="shared" si="8"/>
        <v>44375</v>
      </c>
      <c r="AI6" s="5">
        <f t="shared" si="8"/>
        <v>43275</v>
      </c>
      <c r="AJ6" s="5">
        <v>44000</v>
      </c>
      <c r="AK6" s="5">
        <v>40000</v>
      </c>
      <c r="AL6" s="5">
        <v>37500</v>
      </c>
      <c r="AM6" s="5">
        <v>38000</v>
      </c>
      <c r="AN6" s="5">
        <v>40000</v>
      </c>
      <c r="AO6" s="5">
        <v>35000</v>
      </c>
      <c r="AP6" s="5">
        <v>40000</v>
      </c>
      <c r="AQ6" s="5">
        <f t="shared" ref="AQ6:AQ69" si="19">SUM(AE6:AP6)</f>
        <v>472375</v>
      </c>
      <c r="AR6" s="6">
        <f t="shared" ref="AR6:AR50" si="20">SUM(AE6:AG6)</f>
        <v>110225</v>
      </c>
      <c r="AS6" s="6">
        <f t="shared" ref="AS6:AS69" si="21">SUM(AH6:AJ6)</f>
        <v>131650</v>
      </c>
      <c r="AT6" s="6">
        <f t="shared" ref="AT6:AT69" si="22">SUM(AK6:AM6)</f>
        <v>115500</v>
      </c>
      <c r="AU6" s="6">
        <f t="shared" ref="AU6:AU69" si="23">SUM(AN6:AP6)</f>
        <v>115000</v>
      </c>
      <c r="AV6" s="6">
        <f t="shared" ref="AV6:AV69" si="24">SUM(AR6:AU6)</f>
        <v>472375</v>
      </c>
      <c r="AX6" s="30">
        <v>35625</v>
      </c>
      <c r="AY6" s="30">
        <v>29525</v>
      </c>
      <c r="AZ6" s="30">
        <v>45075</v>
      </c>
      <c r="BA6" s="30">
        <v>44375</v>
      </c>
      <c r="BB6" s="30">
        <v>43275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f t="shared" si="13"/>
        <v>197875</v>
      </c>
      <c r="BK6" s="31">
        <f t="shared" si="14"/>
        <v>110225</v>
      </c>
      <c r="BL6" s="31">
        <f t="shared" si="15"/>
        <v>87650</v>
      </c>
      <c r="BM6" s="31">
        <f t="shared" si="16"/>
        <v>0</v>
      </c>
      <c r="BN6" s="31">
        <f t="shared" si="17"/>
        <v>0</v>
      </c>
      <c r="BO6" s="31">
        <f t="shared" ref="BO6:BO22" si="25">SUM(BK6:BN6)</f>
        <v>197875</v>
      </c>
      <c r="BQ6" s="30">
        <f t="shared" ref="BQ6:BQ69" si="26">SUMIF($AE$4:$AQ$4,$A$3,AE6:AQ6)</f>
        <v>43275</v>
      </c>
      <c r="BR6" s="30">
        <f t="shared" ref="BR6:BR69" si="27">SUMIF($AX$4:$BJ$4,$A$3,AX6:BJ6)</f>
        <v>43275</v>
      </c>
      <c r="BS6" s="30">
        <f t="shared" ref="BS6:BS69" si="28">BQ6-BR6</f>
        <v>0</v>
      </c>
      <c r="BT6" s="1" t="s">
        <v>57</v>
      </c>
      <c r="BU6" s="30">
        <f t="shared" ref="BU6:BU69" si="29">SUMIF($L$4:$X$4,$A$3,L6:X6)</f>
        <v>25000</v>
      </c>
      <c r="BV6" s="30">
        <f t="shared" ref="BV6:BV69" si="30">BR6</f>
        <v>43275</v>
      </c>
      <c r="BW6" s="30">
        <f t="shared" ref="BW6:BW69" si="31">BU6-BV6</f>
        <v>-18275</v>
      </c>
      <c r="BX6" s="30"/>
      <c r="BY6" s="32">
        <f t="shared" ref="BY6:BY69" si="32">X6-AQ6</f>
        <v>-117375</v>
      </c>
      <c r="CA6" s="33">
        <v>3801100600</v>
      </c>
      <c r="CB6" s="33" t="s">
        <v>46</v>
      </c>
      <c r="CC6" s="33">
        <v>621150000</v>
      </c>
      <c r="CD6" s="33" t="s">
        <v>58</v>
      </c>
      <c r="CE6" s="33" t="s">
        <v>59</v>
      </c>
      <c r="CF6" s="33">
        <v>601010</v>
      </c>
      <c r="CG6" s="33" t="s">
        <v>318</v>
      </c>
      <c r="CH6" s="33" t="s">
        <v>319</v>
      </c>
      <c r="CI6" s="33" t="s">
        <v>49</v>
      </c>
      <c r="CJ6" s="33" t="s">
        <v>50</v>
      </c>
      <c r="CO6" s="1" t="s">
        <v>51</v>
      </c>
      <c r="CP6" s="1" t="s">
        <v>52</v>
      </c>
    </row>
    <row r="7" spans="1:97">
      <c r="A7" s="1" t="s">
        <v>37</v>
      </c>
      <c r="B7" s="1" t="s">
        <v>60</v>
      </c>
      <c r="C7" s="1" t="s">
        <v>61</v>
      </c>
      <c r="D7" s="1" t="s">
        <v>62</v>
      </c>
      <c r="E7" s="1" t="s">
        <v>41</v>
      </c>
      <c r="F7" s="1" t="s">
        <v>42</v>
      </c>
      <c r="G7" s="1" t="s">
        <v>63</v>
      </c>
      <c r="H7" s="1" t="s">
        <v>64</v>
      </c>
      <c r="I7" s="1" t="s">
        <v>65</v>
      </c>
      <c r="J7" s="1" t="s">
        <v>66</v>
      </c>
      <c r="L7" s="30">
        <v>0</v>
      </c>
      <c r="M7" s="30">
        <v>0</v>
      </c>
      <c r="N7" s="30">
        <v>0</v>
      </c>
      <c r="O7" s="30">
        <v>503</v>
      </c>
      <c r="P7" s="30">
        <v>0</v>
      </c>
      <c r="Q7" s="30">
        <v>503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f t="shared" si="3"/>
        <v>1006</v>
      </c>
      <c r="Y7" s="31">
        <f t="shared" si="4"/>
        <v>0</v>
      </c>
      <c r="Z7" s="31">
        <f t="shared" si="5"/>
        <v>1006</v>
      </c>
      <c r="AA7" s="31">
        <f t="shared" si="6"/>
        <v>0</v>
      </c>
      <c r="AB7" s="31">
        <f t="shared" si="7"/>
        <v>0</v>
      </c>
      <c r="AC7" s="31">
        <f t="shared" si="18"/>
        <v>1006</v>
      </c>
      <c r="AE7" s="5">
        <f t="shared" si="8"/>
        <v>91.666669999999996</v>
      </c>
      <c r="AF7" s="5">
        <f t="shared" si="8"/>
        <v>-91.666669999999996</v>
      </c>
      <c r="AG7" s="5">
        <f t="shared" si="8"/>
        <v>0</v>
      </c>
      <c r="AH7" s="5">
        <f t="shared" si="8"/>
        <v>512.5</v>
      </c>
      <c r="AI7" s="5">
        <f t="shared" si="8"/>
        <v>10</v>
      </c>
      <c r="AJ7" s="5">
        <v>150</v>
      </c>
      <c r="AK7" s="5">
        <v>0</v>
      </c>
      <c r="AL7" s="5">
        <v>0</v>
      </c>
      <c r="AM7" s="5">
        <v>503</v>
      </c>
      <c r="AN7" s="5">
        <v>0</v>
      </c>
      <c r="AO7" s="5">
        <v>0</v>
      </c>
      <c r="AP7" s="5">
        <v>0</v>
      </c>
      <c r="AQ7" s="5">
        <f t="shared" si="19"/>
        <v>1175.5</v>
      </c>
      <c r="AR7" s="6">
        <f t="shared" si="20"/>
        <v>0</v>
      </c>
      <c r="AS7" s="6">
        <f t="shared" si="21"/>
        <v>672.5</v>
      </c>
      <c r="AT7" s="6">
        <f t="shared" si="22"/>
        <v>503</v>
      </c>
      <c r="AU7" s="6">
        <f t="shared" si="23"/>
        <v>0</v>
      </c>
      <c r="AV7" s="6">
        <f t="shared" si="24"/>
        <v>1175.5</v>
      </c>
      <c r="AX7" s="30">
        <v>91.666669999999996</v>
      </c>
      <c r="AY7" s="30">
        <v>-91.666669999999996</v>
      </c>
      <c r="AZ7" s="30">
        <v>0</v>
      </c>
      <c r="BA7" s="30">
        <v>512.5</v>
      </c>
      <c r="BB7" s="30">
        <v>10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f t="shared" si="13"/>
        <v>522.5</v>
      </c>
      <c r="BK7" s="31">
        <f t="shared" si="14"/>
        <v>0</v>
      </c>
      <c r="BL7" s="31">
        <f t="shared" si="15"/>
        <v>522.5</v>
      </c>
      <c r="BM7" s="31">
        <f t="shared" si="16"/>
        <v>0</v>
      </c>
      <c r="BN7" s="31">
        <f t="shared" si="17"/>
        <v>0</v>
      </c>
      <c r="BO7" s="31">
        <f t="shared" si="25"/>
        <v>522.5</v>
      </c>
      <c r="BQ7" s="30">
        <f t="shared" si="26"/>
        <v>10</v>
      </c>
      <c r="BR7" s="30">
        <f t="shared" si="27"/>
        <v>10</v>
      </c>
      <c r="BS7" s="30">
        <f t="shared" si="28"/>
        <v>0</v>
      </c>
      <c r="BU7" s="30">
        <f t="shared" si="29"/>
        <v>0</v>
      </c>
      <c r="BV7" s="30">
        <f t="shared" si="30"/>
        <v>10</v>
      </c>
      <c r="BW7" s="30">
        <f t="shared" si="31"/>
        <v>-10</v>
      </c>
      <c r="BY7" s="32">
        <f t="shared" si="32"/>
        <v>-169.5</v>
      </c>
      <c r="CA7" s="33">
        <v>3801100600</v>
      </c>
      <c r="CB7" s="33" t="s">
        <v>46</v>
      </c>
      <c r="CC7" s="33">
        <v>621150000</v>
      </c>
      <c r="CD7" s="33" t="s">
        <v>58</v>
      </c>
      <c r="CE7" s="33" t="s">
        <v>59</v>
      </c>
      <c r="CF7" s="33">
        <v>601010</v>
      </c>
      <c r="CG7" s="33" t="s">
        <v>318</v>
      </c>
      <c r="CH7" s="33" t="s">
        <v>319</v>
      </c>
      <c r="CI7" s="33" t="s">
        <v>67</v>
      </c>
      <c r="CJ7" s="33" t="s">
        <v>63</v>
      </c>
      <c r="CK7" s="1" t="s">
        <v>68</v>
      </c>
      <c r="CO7" s="1" t="s">
        <v>69</v>
      </c>
      <c r="CP7" s="1" t="s">
        <v>70</v>
      </c>
      <c r="CS7" s="1">
        <v>0</v>
      </c>
    </row>
    <row r="8" spans="1:97">
      <c r="A8" s="1" t="s">
        <v>37</v>
      </c>
      <c r="B8" s="1" t="s">
        <v>71</v>
      </c>
      <c r="C8" s="1" t="s">
        <v>72</v>
      </c>
      <c r="D8" s="1" t="s">
        <v>40</v>
      </c>
      <c r="E8" s="1" t="s">
        <v>41</v>
      </c>
      <c r="F8" s="1" t="s">
        <v>42</v>
      </c>
      <c r="G8" s="1" t="s">
        <v>43</v>
      </c>
      <c r="H8" s="1" t="s">
        <v>73</v>
      </c>
      <c r="I8" s="1" t="s">
        <v>73</v>
      </c>
      <c r="J8" s="1" t="s">
        <v>73</v>
      </c>
      <c r="L8" s="30">
        <v>10000</v>
      </c>
      <c r="M8" s="30">
        <v>10000</v>
      </c>
      <c r="N8" s="30">
        <v>15000</v>
      </c>
      <c r="O8" s="30">
        <v>10000</v>
      </c>
      <c r="P8" s="30">
        <v>12000</v>
      </c>
      <c r="Q8" s="30">
        <v>15000</v>
      </c>
      <c r="R8" s="30">
        <v>12000</v>
      </c>
      <c r="S8" s="30">
        <v>10000</v>
      </c>
      <c r="T8" s="30">
        <v>12000</v>
      </c>
      <c r="U8" s="30">
        <v>10000</v>
      </c>
      <c r="V8" s="30">
        <v>10000</v>
      </c>
      <c r="W8" s="30">
        <v>15000</v>
      </c>
      <c r="X8" s="30">
        <f t="shared" si="3"/>
        <v>141000</v>
      </c>
      <c r="Y8" s="31">
        <f t="shared" si="4"/>
        <v>35000</v>
      </c>
      <c r="Z8" s="31">
        <f t="shared" si="5"/>
        <v>37000</v>
      </c>
      <c r="AA8" s="31">
        <f t="shared" si="6"/>
        <v>34000</v>
      </c>
      <c r="AB8" s="31">
        <f t="shared" si="7"/>
        <v>35000</v>
      </c>
      <c r="AC8" s="31">
        <f t="shared" si="18"/>
        <v>141000</v>
      </c>
      <c r="AE8" s="5">
        <f t="shared" si="8"/>
        <v>23000</v>
      </c>
      <c r="AF8" s="5">
        <f t="shared" si="8"/>
        <v>20000</v>
      </c>
      <c r="AG8" s="5">
        <f t="shared" si="8"/>
        <v>25003.94644</v>
      </c>
      <c r="AH8" s="5">
        <f t="shared" si="8"/>
        <v>21996.053560000004</v>
      </c>
      <c r="AI8" s="5">
        <f t="shared" si="8"/>
        <v>27500</v>
      </c>
      <c r="AJ8" s="5">
        <v>25000</v>
      </c>
      <c r="AK8" s="5">
        <v>30000</v>
      </c>
      <c r="AL8" s="5">
        <v>25000</v>
      </c>
      <c r="AM8" s="5">
        <v>27500</v>
      </c>
      <c r="AN8" s="5">
        <v>28000</v>
      </c>
      <c r="AO8" s="5">
        <v>25000</v>
      </c>
      <c r="AP8" s="5">
        <v>30000</v>
      </c>
      <c r="AQ8" s="5">
        <f t="shared" si="19"/>
        <v>308000</v>
      </c>
      <c r="AR8" s="6">
        <f t="shared" si="20"/>
        <v>68003.94644</v>
      </c>
      <c r="AS8" s="6">
        <f t="shared" si="21"/>
        <v>74496.05356</v>
      </c>
      <c r="AT8" s="6">
        <f t="shared" si="22"/>
        <v>82500</v>
      </c>
      <c r="AU8" s="6">
        <f t="shared" si="23"/>
        <v>83000</v>
      </c>
      <c r="AV8" s="6">
        <f t="shared" si="24"/>
        <v>308000</v>
      </c>
      <c r="AX8" s="30">
        <v>23000</v>
      </c>
      <c r="AY8" s="30">
        <v>20000</v>
      </c>
      <c r="AZ8" s="30">
        <v>25003.94644</v>
      </c>
      <c r="BA8" s="30">
        <v>21996.053560000004</v>
      </c>
      <c r="BB8" s="30">
        <v>27500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0">
        <f t="shared" si="13"/>
        <v>117500</v>
      </c>
      <c r="BK8" s="31">
        <f t="shared" si="14"/>
        <v>68003.94644</v>
      </c>
      <c r="BL8" s="31">
        <f t="shared" si="15"/>
        <v>49496.05356</v>
      </c>
      <c r="BM8" s="31">
        <f t="shared" si="16"/>
        <v>0</v>
      </c>
      <c r="BN8" s="31">
        <f t="shared" si="17"/>
        <v>0</v>
      </c>
      <c r="BO8" s="31">
        <f t="shared" si="25"/>
        <v>117500</v>
      </c>
      <c r="BQ8" s="30">
        <f t="shared" si="26"/>
        <v>27500</v>
      </c>
      <c r="BR8" s="30">
        <f t="shared" si="27"/>
        <v>27500</v>
      </c>
      <c r="BS8" s="30">
        <f t="shared" si="28"/>
        <v>0</v>
      </c>
      <c r="BU8" s="30">
        <f t="shared" si="29"/>
        <v>12000</v>
      </c>
      <c r="BV8" s="30">
        <f t="shared" si="30"/>
        <v>27500</v>
      </c>
      <c r="BW8" s="30">
        <f t="shared" si="31"/>
        <v>-15500</v>
      </c>
      <c r="BX8" s="30"/>
      <c r="BY8" s="32">
        <f t="shared" si="32"/>
        <v>-167000</v>
      </c>
      <c r="CA8" s="33">
        <v>3801100600</v>
      </c>
      <c r="CB8" s="33" t="s">
        <v>46</v>
      </c>
      <c r="CC8" s="33">
        <v>625900000</v>
      </c>
      <c r="CD8" s="33" t="s">
        <v>74</v>
      </c>
      <c r="CE8" s="33" t="s">
        <v>75</v>
      </c>
      <c r="CF8" s="33">
        <v>603040</v>
      </c>
      <c r="CG8" s="33" t="s">
        <v>324</v>
      </c>
      <c r="CH8" s="33" t="s">
        <v>325</v>
      </c>
      <c r="CI8" s="33" t="s">
        <v>67</v>
      </c>
      <c r="CJ8" s="33" t="s">
        <v>50</v>
      </c>
      <c r="CO8" s="1" t="s">
        <v>76</v>
      </c>
      <c r="CP8" s="1" t="s">
        <v>77</v>
      </c>
    </row>
    <row r="9" spans="1:97">
      <c r="A9" s="1" t="s">
        <v>37</v>
      </c>
      <c r="B9" s="1" t="s">
        <v>78</v>
      </c>
      <c r="C9" s="1" t="s">
        <v>79</v>
      </c>
      <c r="D9" s="1" t="s">
        <v>80</v>
      </c>
      <c r="E9" s="1" t="s">
        <v>41</v>
      </c>
      <c r="F9" s="1" t="s">
        <v>42</v>
      </c>
      <c r="G9" s="1" t="s">
        <v>81</v>
      </c>
      <c r="H9" s="1" t="s">
        <v>80</v>
      </c>
      <c r="I9" s="1" t="s">
        <v>82</v>
      </c>
      <c r="J9" s="1" t="s">
        <v>83</v>
      </c>
      <c r="L9" s="30">
        <v>399.11666666666673</v>
      </c>
      <c r="M9" s="30">
        <v>399.11666666666673</v>
      </c>
      <c r="N9" s="30">
        <v>399.11666666666673</v>
      </c>
      <c r="O9" s="30">
        <v>399.11666666666673</v>
      </c>
      <c r="P9" s="30">
        <v>399.11666666666673</v>
      </c>
      <c r="Q9" s="30">
        <v>399.11666666666673</v>
      </c>
      <c r="R9" s="30">
        <v>399.11666666666673</v>
      </c>
      <c r="S9" s="30">
        <v>399.11666666666673</v>
      </c>
      <c r="T9" s="30">
        <v>399.11666666666673</v>
      </c>
      <c r="U9" s="30">
        <v>399.11666666666673</v>
      </c>
      <c r="V9" s="30">
        <v>399.11666666666673</v>
      </c>
      <c r="W9" s="30">
        <v>399.11666666666673</v>
      </c>
      <c r="X9" s="30">
        <f t="shared" si="3"/>
        <v>4789.4000000000005</v>
      </c>
      <c r="Y9" s="31">
        <f t="shared" si="4"/>
        <v>1197.3500000000001</v>
      </c>
      <c r="Z9" s="31">
        <f t="shared" si="5"/>
        <v>1197.3500000000001</v>
      </c>
      <c r="AA9" s="31">
        <f t="shared" si="6"/>
        <v>1197.3500000000001</v>
      </c>
      <c r="AB9" s="31">
        <f t="shared" si="7"/>
        <v>1197.3500000000001</v>
      </c>
      <c r="AC9" s="31">
        <f t="shared" si="18"/>
        <v>4789.4000000000005</v>
      </c>
      <c r="AE9" s="5">
        <f t="shared" si="8"/>
        <v>382</v>
      </c>
      <c r="AF9" s="5">
        <f t="shared" si="8"/>
        <v>382</v>
      </c>
      <c r="AG9" s="5">
        <f t="shared" si="8"/>
        <v>382</v>
      </c>
      <c r="AH9" s="5">
        <f t="shared" si="8"/>
        <v>382</v>
      </c>
      <c r="AI9" s="5">
        <f t="shared" si="8"/>
        <v>382</v>
      </c>
      <c r="AJ9" s="5">
        <v>382</v>
      </c>
      <c r="AK9" s="5">
        <v>0</v>
      </c>
      <c r="AL9" s="5">
        <v>0</v>
      </c>
      <c r="AM9" s="5">
        <v>1146</v>
      </c>
      <c r="AN9" s="5">
        <v>0</v>
      </c>
      <c r="AO9" s="5">
        <v>0</v>
      </c>
      <c r="AP9" s="5">
        <v>1146</v>
      </c>
      <c r="AQ9" s="5">
        <f t="shared" si="19"/>
        <v>4584</v>
      </c>
      <c r="AR9" s="6">
        <f t="shared" si="20"/>
        <v>1146</v>
      </c>
      <c r="AS9" s="6">
        <f t="shared" si="21"/>
        <v>1146</v>
      </c>
      <c r="AT9" s="6">
        <f t="shared" si="22"/>
        <v>1146</v>
      </c>
      <c r="AU9" s="6">
        <f t="shared" si="23"/>
        <v>1146</v>
      </c>
      <c r="AV9" s="6">
        <f t="shared" si="24"/>
        <v>4584</v>
      </c>
      <c r="AX9" s="30">
        <v>382</v>
      </c>
      <c r="AY9" s="30">
        <v>382</v>
      </c>
      <c r="AZ9" s="30">
        <v>382</v>
      </c>
      <c r="BA9" s="30">
        <v>382</v>
      </c>
      <c r="BB9" s="30">
        <v>382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f t="shared" si="13"/>
        <v>1910</v>
      </c>
      <c r="BK9" s="31">
        <f t="shared" si="14"/>
        <v>1146</v>
      </c>
      <c r="BL9" s="31">
        <f t="shared" si="15"/>
        <v>764</v>
      </c>
      <c r="BM9" s="31">
        <f t="shared" si="16"/>
        <v>0</v>
      </c>
      <c r="BN9" s="31">
        <f t="shared" si="17"/>
        <v>0</v>
      </c>
      <c r="BO9" s="31">
        <f t="shared" si="25"/>
        <v>1910</v>
      </c>
      <c r="BQ9" s="30">
        <f t="shared" si="26"/>
        <v>382</v>
      </c>
      <c r="BR9" s="30">
        <f t="shared" si="27"/>
        <v>382</v>
      </c>
      <c r="BS9" s="30">
        <f t="shared" si="28"/>
        <v>0</v>
      </c>
      <c r="BU9" s="30">
        <f t="shared" si="29"/>
        <v>399.11666666666673</v>
      </c>
      <c r="BV9" s="30">
        <f t="shared" si="30"/>
        <v>382</v>
      </c>
      <c r="BW9" s="30">
        <f t="shared" si="31"/>
        <v>17.116666666666731</v>
      </c>
      <c r="BY9" s="32">
        <f t="shared" si="32"/>
        <v>205.40000000000055</v>
      </c>
      <c r="CA9" s="3">
        <v>3801609000</v>
      </c>
      <c r="CB9" s="3" t="s">
        <v>84</v>
      </c>
      <c r="CC9" s="3">
        <v>623900110</v>
      </c>
      <c r="CD9" s="3" t="s">
        <v>85</v>
      </c>
      <c r="CE9" s="3" t="s">
        <v>86</v>
      </c>
      <c r="CF9" s="3">
        <v>605010</v>
      </c>
      <c r="CG9" s="33" t="s">
        <v>326</v>
      </c>
      <c r="CH9" s="33" t="s">
        <v>327</v>
      </c>
      <c r="CI9" s="3" t="s">
        <v>87</v>
      </c>
      <c r="CJ9" s="33" t="s">
        <v>50</v>
      </c>
      <c r="CM9" s="1" t="s">
        <v>88</v>
      </c>
      <c r="CO9" s="1" t="s">
        <v>76</v>
      </c>
      <c r="CP9" s="1" t="s">
        <v>77</v>
      </c>
      <c r="CS9" s="1">
        <v>0</v>
      </c>
    </row>
    <row r="10" spans="1:97">
      <c r="A10" s="1" t="s">
        <v>37</v>
      </c>
      <c r="B10" s="1" t="s">
        <v>89</v>
      </c>
      <c r="C10" s="1" t="s">
        <v>90</v>
      </c>
      <c r="D10" s="1" t="s">
        <v>80</v>
      </c>
      <c r="E10" s="1" t="s">
        <v>41</v>
      </c>
      <c r="F10" s="1" t="s">
        <v>42</v>
      </c>
      <c r="G10" s="1" t="s">
        <v>81</v>
      </c>
      <c r="H10" s="1" t="s">
        <v>80</v>
      </c>
      <c r="I10" s="1" t="s">
        <v>91</v>
      </c>
      <c r="J10" s="1" t="s">
        <v>83</v>
      </c>
      <c r="L10" s="30">
        <v>591.91916666666668</v>
      </c>
      <c r="M10" s="30">
        <v>591.91916666666668</v>
      </c>
      <c r="N10" s="30">
        <v>591.91916666666668</v>
      </c>
      <c r="O10" s="30">
        <v>591.91916666666668</v>
      </c>
      <c r="P10" s="30">
        <v>591.91916666666668</v>
      </c>
      <c r="Q10" s="30">
        <v>591.91916666666668</v>
      </c>
      <c r="R10" s="30">
        <v>591.91916666666668</v>
      </c>
      <c r="S10" s="30">
        <v>591.91916666666668</v>
      </c>
      <c r="T10" s="30">
        <v>591.91916666666668</v>
      </c>
      <c r="U10" s="30">
        <v>591.91916666666702</v>
      </c>
      <c r="V10" s="30">
        <v>591.91916666666668</v>
      </c>
      <c r="W10" s="30">
        <v>591.91916666666668</v>
      </c>
      <c r="X10" s="30">
        <f t="shared" si="3"/>
        <v>7103.0300000000007</v>
      </c>
      <c r="Y10" s="31">
        <f t="shared" si="4"/>
        <v>1775.7575000000002</v>
      </c>
      <c r="Z10" s="31">
        <f t="shared" si="5"/>
        <v>1775.7575000000002</v>
      </c>
      <c r="AA10" s="31">
        <f t="shared" si="6"/>
        <v>1775.7575000000002</v>
      </c>
      <c r="AB10" s="31">
        <f t="shared" si="7"/>
        <v>1775.7575000000002</v>
      </c>
      <c r="AC10" s="31">
        <f t="shared" si="18"/>
        <v>7103.0300000000007</v>
      </c>
      <c r="AE10" s="5">
        <f t="shared" si="8"/>
        <v>499.3</v>
      </c>
      <c r="AF10" s="5">
        <f t="shared" si="8"/>
        <v>466.86865</v>
      </c>
      <c r="AG10" s="5">
        <f t="shared" si="8"/>
        <v>466.86865</v>
      </c>
      <c r="AH10" s="5">
        <f t="shared" si="8"/>
        <v>410.86864999999995</v>
      </c>
      <c r="AI10" s="5">
        <f t="shared" si="8"/>
        <v>501.49999999999994</v>
      </c>
      <c r="AJ10" s="5">
        <v>530.9</v>
      </c>
      <c r="AK10" s="5">
        <v>552.92083333333301</v>
      </c>
      <c r="AL10" s="5">
        <v>552.92083333333301</v>
      </c>
      <c r="AM10" s="5">
        <v>552.92083333333301</v>
      </c>
      <c r="AN10" s="5">
        <v>552.92083333333301</v>
      </c>
      <c r="AO10" s="5">
        <v>552.92083333333301</v>
      </c>
      <c r="AP10" s="5">
        <v>552.92083333333301</v>
      </c>
      <c r="AQ10" s="5">
        <f t="shared" si="19"/>
        <v>6193.8309499999968</v>
      </c>
      <c r="AR10" s="6">
        <f t="shared" si="20"/>
        <v>1433.0373</v>
      </c>
      <c r="AS10" s="6">
        <f t="shared" si="21"/>
        <v>1443.26865</v>
      </c>
      <c r="AT10" s="6">
        <f t="shared" si="22"/>
        <v>1658.7624999999989</v>
      </c>
      <c r="AU10" s="6">
        <f t="shared" si="23"/>
        <v>1658.7624999999989</v>
      </c>
      <c r="AV10" s="6">
        <f t="shared" si="24"/>
        <v>6193.8309499999978</v>
      </c>
      <c r="AX10" s="30">
        <v>499.3</v>
      </c>
      <c r="AY10" s="30">
        <v>466.86865</v>
      </c>
      <c r="AZ10" s="30">
        <v>466.86865</v>
      </c>
      <c r="BA10" s="30">
        <v>410.86864999999995</v>
      </c>
      <c r="BB10" s="30">
        <v>501.49999999999994</v>
      </c>
      <c r="BC10" s="30">
        <v>0</v>
      </c>
      <c r="BD10" s="30">
        <v>0</v>
      </c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f t="shared" si="13"/>
        <v>2345.4059499999998</v>
      </c>
      <c r="BK10" s="31">
        <f t="shared" si="14"/>
        <v>1433.0373</v>
      </c>
      <c r="BL10" s="31">
        <f t="shared" si="15"/>
        <v>912.36864999999989</v>
      </c>
      <c r="BM10" s="31">
        <f t="shared" si="16"/>
        <v>0</v>
      </c>
      <c r="BN10" s="31">
        <f t="shared" si="17"/>
        <v>0</v>
      </c>
      <c r="BO10" s="31">
        <f t="shared" si="25"/>
        <v>2345.4059499999998</v>
      </c>
      <c r="BQ10" s="30">
        <f t="shared" si="26"/>
        <v>501.49999999999994</v>
      </c>
      <c r="BR10" s="30">
        <f t="shared" si="27"/>
        <v>501.49999999999994</v>
      </c>
      <c r="BS10" s="30">
        <f t="shared" si="28"/>
        <v>0</v>
      </c>
      <c r="BU10" s="30">
        <f t="shared" si="29"/>
        <v>591.91916666666668</v>
      </c>
      <c r="BV10" s="30">
        <f t="shared" si="30"/>
        <v>501.49999999999994</v>
      </c>
      <c r="BW10" s="30">
        <f t="shared" si="31"/>
        <v>90.41916666666674</v>
      </c>
      <c r="BY10" s="32">
        <f t="shared" si="32"/>
        <v>909.19905000000381</v>
      </c>
      <c r="CA10" s="3">
        <v>3801609000</v>
      </c>
      <c r="CB10" s="3" t="s">
        <v>84</v>
      </c>
      <c r="CC10" s="3">
        <v>623900170</v>
      </c>
      <c r="CD10" s="3" t="s">
        <v>92</v>
      </c>
      <c r="CE10" s="3" t="s">
        <v>93</v>
      </c>
      <c r="CF10" s="3">
        <v>603050</v>
      </c>
      <c r="CG10" s="33" t="s">
        <v>83</v>
      </c>
      <c r="CH10" s="33" t="s">
        <v>325</v>
      </c>
      <c r="CI10" s="3" t="s">
        <v>87</v>
      </c>
      <c r="CJ10" s="33" t="s">
        <v>63</v>
      </c>
      <c r="CO10" s="1" t="s">
        <v>76</v>
      </c>
      <c r="CP10" s="1" t="s">
        <v>77</v>
      </c>
      <c r="CS10" s="34">
        <f>AV10-5130875/10^3</f>
        <v>1062.9559499999978</v>
      </c>
    </row>
    <row r="11" spans="1:97">
      <c r="A11" s="1" t="s">
        <v>37</v>
      </c>
      <c r="B11" s="1" t="s">
        <v>94</v>
      </c>
      <c r="C11" s="1" t="s">
        <v>95</v>
      </c>
      <c r="D11" s="1" t="s">
        <v>62</v>
      </c>
      <c r="E11" s="1" t="s">
        <v>41</v>
      </c>
      <c r="F11" s="1" t="s">
        <v>42</v>
      </c>
      <c r="G11" s="1" t="s">
        <v>81</v>
      </c>
      <c r="H11" s="1" t="s">
        <v>96</v>
      </c>
      <c r="I11" s="1" t="s">
        <v>96</v>
      </c>
      <c r="J11" s="1" t="s">
        <v>66</v>
      </c>
      <c r="L11" s="30">
        <v>0</v>
      </c>
      <c r="M11" s="30">
        <v>0</v>
      </c>
      <c r="N11" s="30">
        <v>850</v>
      </c>
      <c r="O11" s="30">
        <v>0</v>
      </c>
      <c r="P11" s="30">
        <v>0</v>
      </c>
      <c r="Q11" s="30">
        <v>850</v>
      </c>
      <c r="R11" s="30">
        <v>0</v>
      </c>
      <c r="S11" s="30">
        <v>0</v>
      </c>
      <c r="T11" s="30">
        <v>850</v>
      </c>
      <c r="U11" s="30">
        <v>0</v>
      </c>
      <c r="V11" s="30">
        <v>0</v>
      </c>
      <c r="W11" s="30">
        <v>850</v>
      </c>
      <c r="X11" s="30">
        <f t="shared" si="3"/>
        <v>3400</v>
      </c>
      <c r="Y11" s="31">
        <f t="shared" si="4"/>
        <v>850</v>
      </c>
      <c r="Z11" s="31">
        <f t="shared" si="5"/>
        <v>850</v>
      </c>
      <c r="AA11" s="31">
        <f t="shared" si="6"/>
        <v>850</v>
      </c>
      <c r="AB11" s="31">
        <f t="shared" si="7"/>
        <v>850</v>
      </c>
      <c r="AC11" s="31">
        <f t="shared" si="18"/>
        <v>3400</v>
      </c>
      <c r="AE11" s="5">
        <f t="shared" si="8"/>
        <v>108.33333</v>
      </c>
      <c r="AF11" s="5">
        <f t="shared" si="8"/>
        <v>108.33299999999998</v>
      </c>
      <c r="AG11" s="5">
        <f t="shared" si="8"/>
        <v>273.42191000000003</v>
      </c>
      <c r="AH11" s="5">
        <f t="shared" si="8"/>
        <v>177.8</v>
      </c>
      <c r="AI11" s="5">
        <f t="shared" si="8"/>
        <v>200</v>
      </c>
      <c r="AJ11" s="5">
        <v>206</v>
      </c>
      <c r="AK11" s="5">
        <v>180</v>
      </c>
      <c r="AL11" s="5">
        <v>500</v>
      </c>
      <c r="AM11" s="5">
        <v>800</v>
      </c>
      <c r="AN11" s="5">
        <v>0</v>
      </c>
      <c r="AO11" s="5">
        <v>0</v>
      </c>
      <c r="AP11" s="5">
        <v>0</v>
      </c>
      <c r="AQ11" s="5">
        <f t="shared" si="19"/>
        <v>2553.8882400000002</v>
      </c>
      <c r="AR11" s="6">
        <f t="shared" si="20"/>
        <v>490.08824000000004</v>
      </c>
      <c r="AS11" s="6">
        <f t="shared" si="21"/>
        <v>583.79999999999995</v>
      </c>
      <c r="AT11" s="6">
        <f t="shared" si="22"/>
        <v>1480</v>
      </c>
      <c r="AU11" s="6">
        <f t="shared" si="23"/>
        <v>0</v>
      </c>
      <c r="AV11" s="6">
        <f t="shared" si="24"/>
        <v>2553.8882400000002</v>
      </c>
      <c r="AX11" s="30">
        <v>108.33333</v>
      </c>
      <c r="AY11" s="30">
        <v>108.33299999999998</v>
      </c>
      <c r="AZ11" s="30">
        <v>273.42191000000003</v>
      </c>
      <c r="BA11" s="30">
        <v>177.8</v>
      </c>
      <c r="BB11" s="30">
        <v>200</v>
      </c>
      <c r="BC11" s="30">
        <v>0</v>
      </c>
      <c r="BD11" s="30">
        <v>0</v>
      </c>
      <c r="BE11" s="30">
        <v>0</v>
      </c>
      <c r="BF11" s="30">
        <v>0</v>
      </c>
      <c r="BG11" s="30">
        <v>0</v>
      </c>
      <c r="BH11" s="30">
        <v>0</v>
      </c>
      <c r="BI11" s="30">
        <v>0</v>
      </c>
      <c r="BJ11" s="30">
        <f t="shared" si="13"/>
        <v>867.88824</v>
      </c>
      <c r="BK11" s="31">
        <f t="shared" si="14"/>
        <v>490.08824000000004</v>
      </c>
      <c r="BL11" s="31">
        <f t="shared" si="15"/>
        <v>377.8</v>
      </c>
      <c r="BM11" s="31">
        <f t="shared" si="16"/>
        <v>0</v>
      </c>
      <c r="BN11" s="31">
        <f t="shared" si="17"/>
        <v>0</v>
      </c>
      <c r="BO11" s="31">
        <f t="shared" si="25"/>
        <v>867.88824</v>
      </c>
      <c r="BQ11" s="30">
        <f t="shared" si="26"/>
        <v>200</v>
      </c>
      <c r="BR11" s="30">
        <f t="shared" si="27"/>
        <v>200</v>
      </c>
      <c r="BS11" s="30">
        <f t="shared" si="28"/>
        <v>0</v>
      </c>
      <c r="BU11" s="30">
        <f t="shared" si="29"/>
        <v>0</v>
      </c>
      <c r="BV11" s="30">
        <f t="shared" si="30"/>
        <v>200</v>
      </c>
      <c r="BW11" s="30">
        <f t="shared" si="31"/>
        <v>-200</v>
      </c>
      <c r="BY11" s="32">
        <f t="shared" si="32"/>
        <v>846.11175999999978</v>
      </c>
      <c r="CA11" s="3">
        <v>3801100600</v>
      </c>
      <c r="CB11" s="3" t="s">
        <v>46</v>
      </c>
      <c r="CC11" s="3">
        <v>621150000</v>
      </c>
      <c r="CD11" s="3" t="s">
        <v>58</v>
      </c>
      <c r="CE11" s="3" t="s">
        <v>59</v>
      </c>
      <c r="CF11" s="3">
        <v>601010</v>
      </c>
      <c r="CG11" s="33" t="s">
        <v>318</v>
      </c>
      <c r="CH11" s="33" t="s">
        <v>319</v>
      </c>
      <c r="CI11" s="3" t="s">
        <v>67</v>
      </c>
      <c r="CJ11" s="33" t="s">
        <v>63</v>
      </c>
      <c r="CO11" s="1" t="s">
        <v>69</v>
      </c>
      <c r="CP11" s="1" t="s">
        <v>70</v>
      </c>
    </row>
    <row r="12" spans="1:97">
      <c r="A12" s="1" t="s">
        <v>37</v>
      </c>
      <c r="B12" s="1" t="s">
        <v>97</v>
      </c>
      <c r="C12" s="1" t="s">
        <v>98</v>
      </c>
      <c r="D12" s="1" t="s">
        <v>62</v>
      </c>
      <c r="E12" s="1" t="s">
        <v>41</v>
      </c>
      <c r="F12" s="1" t="s">
        <v>42</v>
      </c>
      <c r="G12" s="1" t="s">
        <v>81</v>
      </c>
      <c r="H12" s="1" t="s">
        <v>99</v>
      </c>
      <c r="I12" s="1" t="s">
        <v>99</v>
      </c>
      <c r="J12" s="1" t="s">
        <v>66</v>
      </c>
      <c r="L12" s="30">
        <v>0</v>
      </c>
      <c r="M12" s="30">
        <v>0</v>
      </c>
      <c r="N12" s="30">
        <v>0</v>
      </c>
      <c r="O12" s="30">
        <v>0</v>
      </c>
      <c r="P12" s="30">
        <v>550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f t="shared" si="3"/>
        <v>550</v>
      </c>
      <c r="Y12" s="31">
        <f t="shared" si="4"/>
        <v>0</v>
      </c>
      <c r="Z12" s="31">
        <f t="shared" si="5"/>
        <v>550</v>
      </c>
      <c r="AA12" s="31">
        <f t="shared" si="6"/>
        <v>0</v>
      </c>
      <c r="AB12" s="31">
        <f t="shared" si="7"/>
        <v>0</v>
      </c>
      <c r="AC12" s="31">
        <f t="shared" si="18"/>
        <v>550</v>
      </c>
      <c r="AE12" s="5">
        <f t="shared" si="8"/>
        <v>0</v>
      </c>
      <c r="AF12" s="5">
        <f t="shared" si="8"/>
        <v>0</v>
      </c>
      <c r="AG12" s="5">
        <f t="shared" si="8"/>
        <v>0</v>
      </c>
      <c r="AH12" s="5">
        <f t="shared" si="8"/>
        <v>0</v>
      </c>
      <c r="AI12" s="5">
        <f t="shared" si="8"/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f t="shared" si="19"/>
        <v>0</v>
      </c>
      <c r="AR12" s="6">
        <f t="shared" si="20"/>
        <v>0</v>
      </c>
      <c r="AS12" s="6">
        <f t="shared" si="21"/>
        <v>0</v>
      </c>
      <c r="AT12" s="6">
        <f t="shared" si="22"/>
        <v>0</v>
      </c>
      <c r="AU12" s="6">
        <f t="shared" si="23"/>
        <v>0</v>
      </c>
      <c r="AV12" s="6">
        <f t="shared" si="24"/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f t="shared" si="13"/>
        <v>0</v>
      </c>
      <c r="BK12" s="31">
        <f t="shared" si="14"/>
        <v>0</v>
      </c>
      <c r="BL12" s="31">
        <f t="shared" si="15"/>
        <v>0</v>
      </c>
      <c r="BM12" s="31">
        <f t="shared" si="16"/>
        <v>0</v>
      </c>
      <c r="BN12" s="31">
        <f t="shared" si="17"/>
        <v>0</v>
      </c>
      <c r="BO12" s="31">
        <f t="shared" si="25"/>
        <v>0</v>
      </c>
      <c r="BQ12" s="30">
        <f t="shared" si="26"/>
        <v>0</v>
      </c>
      <c r="BR12" s="30">
        <f t="shared" si="27"/>
        <v>0</v>
      </c>
      <c r="BS12" s="30">
        <f t="shared" si="28"/>
        <v>0</v>
      </c>
      <c r="BU12" s="30">
        <f t="shared" si="29"/>
        <v>550</v>
      </c>
      <c r="BV12" s="30">
        <f t="shared" si="30"/>
        <v>0</v>
      </c>
      <c r="BW12" s="30">
        <f t="shared" si="31"/>
        <v>550</v>
      </c>
      <c r="BY12" s="32">
        <f t="shared" si="32"/>
        <v>550</v>
      </c>
      <c r="CA12" s="3">
        <v>3801100600</v>
      </c>
      <c r="CB12" s="3" t="s">
        <v>46</v>
      </c>
      <c r="CC12" s="3">
        <v>621150000</v>
      </c>
      <c r="CD12" s="3" t="s">
        <v>58</v>
      </c>
      <c r="CE12" s="3" t="s">
        <v>59</v>
      </c>
      <c r="CF12" s="3">
        <v>601010</v>
      </c>
      <c r="CG12" s="33" t="s">
        <v>318</v>
      </c>
      <c r="CH12" s="33" t="s">
        <v>319</v>
      </c>
      <c r="CI12" s="3" t="s">
        <v>67</v>
      </c>
      <c r="CJ12" s="33" t="s">
        <v>50</v>
      </c>
      <c r="CK12" s="1" t="s">
        <v>100</v>
      </c>
      <c r="CO12" s="1" t="s">
        <v>69</v>
      </c>
      <c r="CP12" s="1" t="s">
        <v>70</v>
      </c>
    </row>
    <row r="13" spans="1:97">
      <c r="A13" s="1" t="s">
        <v>37</v>
      </c>
      <c r="B13" s="1" t="s">
        <v>101</v>
      </c>
      <c r="C13" s="1" t="s">
        <v>102</v>
      </c>
      <c r="D13" s="1" t="s">
        <v>62</v>
      </c>
      <c r="E13" s="1" t="s">
        <v>41</v>
      </c>
      <c r="F13" s="1" t="s">
        <v>42</v>
      </c>
      <c r="G13" s="1" t="s">
        <v>81</v>
      </c>
      <c r="H13" s="1" t="s">
        <v>103</v>
      </c>
      <c r="I13" s="1" t="s">
        <v>104</v>
      </c>
      <c r="J13" s="1" t="s">
        <v>66</v>
      </c>
      <c r="L13" s="30">
        <v>274.33333333333337</v>
      </c>
      <c r="M13" s="30">
        <v>274.33333333333337</v>
      </c>
      <c r="N13" s="30">
        <v>274.33333333333337</v>
      </c>
      <c r="O13" s="30">
        <v>274.33333333333337</v>
      </c>
      <c r="P13" s="30">
        <v>274.33333333333337</v>
      </c>
      <c r="Q13" s="30">
        <v>274.33333333333337</v>
      </c>
      <c r="R13" s="30">
        <v>274.33333333333337</v>
      </c>
      <c r="S13" s="30">
        <v>274.33333333333337</v>
      </c>
      <c r="T13" s="30">
        <v>274.33333333333337</v>
      </c>
      <c r="U13" s="30">
        <v>274.33333333333337</v>
      </c>
      <c r="V13" s="30">
        <v>274.33333333333337</v>
      </c>
      <c r="W13" s="30">
        <v>282.33333333333337</v>
      </c>
      <c r="X13" s="30">
        <f t="shared" si="3"/>
        <v>3300.0000000000014</v>
      </c>
      <c r="Y13" s="31">
        <f t="shared" si="4"/>
        <v>823.00000000000011</v>
      </c>
      <c r="Z13" s="31">
        <f t="shared" si="5"/>
        <v>823.00000000000011</v>
      </c>
      <c r="AA13" s="31">
        <f t="shared" si="6"/>
        <v>823.00000000000011</v>
      </c>
      <c r="AB13" s="31">
        <f t="shared" si="7"/>
        <v>831.00000000000011</v>
      </c>
      <c r="AC13" s="31">
        <f t="shared" si="18"/>
        <v>3300.0000000000005</v>
      </c>
      <c r="AE13" s="5">
        <f t="shared" si="8"/>
        <v>140</v>
      </c>
      <c r="AF13" s="5">
        <f t="shared" si="8"/>
        <v>50</v>
      </c>
      <c r="AG13" s="5">
        <f t="shared" si="8"/>
        <v>50</v>
      </c>
      <c r="AH13" s="5">
        <f t="shared" si="8"/>
        <v>50</v>
      </c>
      <c r="AI13" s="5">
        <f t="shared" si="8"/>
        <v>-40</v>
      </c>
      <c r="AJ13" s="5">
        <v>50</v>
      </c>
      <c r="AK13" s="5">
        <v>50</v>
      </c>
      <c r="AL13" s="5">
        <v>50</v>
      </c>
      <c r="AM13" s="5">
        <v>50</v>
      </c>
      <c r="AN13" s="5">
        <v>50</v>
      </c>
      <c r="AO13" s="5">
        <v>50</v>
      </c>
      <c r="AP13" s="5">
        <v>50</v>
      </c>
      <c r="AQ13" s="5">
        <f t="shared" si="19"/>
        <v>600</v>
      </c>
      <c r="AR13" s="6">
        <f t="shared" si="20"/>
        <v>240</v>
      </c>
      <c r="AS13" s="6">
        <f t="shared" si="21"/>
        <v>60</v>
      </c>
      <c r="AT13" s="6">
        <f t="shared" si="22"/>
        <v>150</v>
      </c>
      <c r="AU13" s="6">
        <f t="shared" si="23"/>
        <v>150</v>
      </c>
      <c r="AV13" s="6">
        <f t="shared" si="24"/>
        <v>600</v>
      </c>
      <c r="AX13" s="30">
        <v>140</v>
      </c>
      <c r="AY13" s="30">
        <v>50</v>
      </c>
      <c r="AZ13" s="30">
        <v>50</v>
      </c>
      <c r="BA13" s="30">
        <v>50</v>
      </c>
      <c r="BB13" s="30">
        <v>-40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f t="shared" si="13"/>
        <v>250</v>
      </c>
      <c r="BK13" s="31">
        <f t="shared" si="14"/>
        <v>240</v>
      </c>
      <c r="BL13" s="31">
        <f t="shared" si="15"/>
        <v>10</v>
      </c>
      <c r="BM13" s="31">
        <f t="shared" si="16"/>
        <v>0</v>
      </c>
      <c r="BN13" s="31">
        <f t="shared" si="17"/>
        <v>0</v>
      </c>
      <c r="BO13" s="31">
        <f t="shared" si="25"/>
        <v>250</v>
      </c>
      <c r="BQ13" s="30">
        <f t="shared" si="26"/>
        <v>-40</v>
      </c>
      <c r="BR13" s="30">
        <f t="shared" si="27"/>
        <v>-40</v>
      </c>
      <c r="BS13" s="30">
        <f t="shared" si="28"/>
        <v>0</v>
      </c>
      <c r="BU13" s="30">
        <f t="shared" si="29"/>
        <v>274.33333333333337</v>
      </c>
      <c r="BV13" s="30">
        <f t="shared" si="30"/>
        <v>-40</v>
      </c>
      <c r="BW13" s="30">
        <f t="shared" si="31"/>
        <v>314.33333333333337</v>
      </c>
      <c r="BY13" s="32">
        <f t="shared" si="32"/>
        <v>2700.0000000000014</v>
      </c>
      <c r="CA13" s="3">
        <v>3801100600</v>
      </c>
      <c r="CB13" s="3" t="s">
        <v>46</v>
      </c>
      <c r="CC13" s="3">
        <v>621150000</v>
      </c>
      <c r="CD13" s="3" t="s">
        <v>58</v>
      </c>
      <c r="CE13" s="3" t="s">
        <v>59</v>
      </c>
      <c r="CF13" s="3">
        <v>601010</v>
      </c>
      <c r="CG13" s="33" t="s">
        <v>318</v>
      </c>
      <c r="CH13" s="33" t="s">
        <v>319</v>
      </c>
      <c r="CI13" s="3" t="s">
        <v>67</v>
      </c>
      <c r="CJ13" s="33" t="s">
        <v>63</v>
      </c>
      <c r="CM13" s="1" t="s">
        <v>105</v>
      </c>
      <c r="CO13" s="1" t="s">
        <v>69</v>
      </c>
      <c r="CP13" s="1" t="s">
        <v>70</v>
      </c>
      <c r="CS13" s="1">
        <v>0</v>
      </c>
    </row>
    <row r="14" spans="1:97">
      <c r="A14" s="1" t="s">
        <v>37</v>
      </c>
      <c r="B14" s="1" t="s">
        <v>106</v>
      </c>
      <c r="C14" s="1" t="s">
        <v>107</v>
      </c>
      <c r="D14" s="1" t="s">
        <v>62</v>
      </c>
      <c r="E14" s="1" t="s">
        <v>41</v>
      </c>
      <c r="F14" s="1" t="s">
        <v>42</v>
      </c>
      <c r="G14" s="1" t="s">
        <v>81</v>
      </c>
      <c r="H14" s="1" t="s">
        <v>108</v>
      </c>
      <c r="I14" s="1" t="s">
        <v>108</v>
      </c>
      <c r="J14" s="1" t="s">
        <v>66</v>
      </c>
      <c r="L14" s="30">
        <v>570</v>
      </c>
      <c r="M14" s="30">
        <v>570</v>
      </c>
      <c r="N14" s="30">
        <v>570</v>
      </c>
      <c r="O14" s="30">
        <v>570</v>
      </c>
      <c r="P14" s="30">
        <v>570</v>
      </c>
      <c r="Q14" s="30">
        <v>570</v>
      </c>
      <c r="R14" s="30">
        <v>570</v>
      </c>
      <c r="S14" s="30">
        <v>570</v>
      </c>
      <c r="T14" s="30">
        <v>570</v>
      </c>
      <c r="U14" s="30">
        <v>570</v>
      </c>
      <c r="V14" s="30">
        <v>570</v>
      </c>
      <c r="W14" s="30">
        <v>570</v>
      </c>
      <c r="X14" s="30">
        <f t="shared" si="3"/>
        <v>6840</v>
      </c>
      <c r="Y14" s="31">
        <f t="shared" si="4"/>
        <v>1710</v>
      </c>
      <c r="Z14" s="31">
        <f t="shared" si="5"/>
        <v>1710</v>
      </c>
      <c r="AA14" s="31">
        <f t="shared" si="6"/>
        <v>1710</v>
      </c>
      <c r="AB14" s="31">
        <f t="shared" si="7"/>
        <v>1710</v>
      </c>
      <c r="AC14" s="31">
        <f t="shared" si="18"/>
        <v>6840</v>
      </c>
      <c r="AE14" s="5">
        <f t="shared" si="8"/>
        <v>633.33332999999993</v>
      </c>
      <c r="AF14" s="5">
        <f t="shared" si="8"/>
        <v>633.33300000000008</v>
      </c>
      <c r="AG14" s="5">
        <f t="shared" si="8"/>
        <v>633.33299999999997</v>
      </c>
      <c r="AH14" s="5">
        <f t="shared" si="8"/>
        <v>633.33299999999997</v>
      </c>
      <c r="AI14" s="5">
        <f t="shared" si="8"/>
        <v>633.33299999999997</v>
      </c>
      <c r="AJ14" s="5">
        <v>633.33168000000103</v>
      </c>
      <c r="AK14" s="5">
        <v>633.33135000000095</v>
      </c>
      <c r="AL14" s="5">
        <v>633.33102000000099</v>
      </c>
      <c r="AM14" s="5">
        <v>633.33069000000103</v>
      </c>
      <c r="AN14" s="5">
        <v>633.33036000000095</v>
      </c>
      <c r="AO14" s="5">
        <v>633.33003000000099</v>
      </c>
      <c r="AP14" s="5">
        <v>633.32970000000205</v>
      </c>
      <c r="AQ14" s="5">
        <f t="shared" si="19"/>
        <v>7599.9801600000073</v>
      </c>
      <c r="AR14" s="6">
        <f t="shared" si="20"/>
        <v>1899.9993300000001</v>
      </c>
      <c r="AS14" s="6">
        <f t="shared" si="21"/>
        <v>1899.9976800000009</v>
      </c>
      <c r="AT14" s="6">
        <f t="shared" si="22"/>
        <v>1899.993060000003</v>
      </c>
      <c r="AU14" s="6">
        <f t="shared" si="23"/>
        <v>1899.9900900000039</v>
      </c>
      <c r="AV14" s="6">
        <f t="shared" si="24"/>
        <v>7599.9801600000073</v>
      </c>
      <c r="AX14" s="30">
        <v>633.33332999999993</v>
      </c>
      <c r="AY14" s="30">
        <v>633.33300000000008</v>
      </c>
      <c r="AZ14" s="30">
        <v>633.33299999999997</v>
      </c>
      <c r="BA14" s="30">
        <v>633.33299999999997</v>
      </c>
      <c r="BB14" s="30">
        <v>633.33299999999997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f t="shared" si="13"/>
        <v>3166.6653300000003</v>
      </c>
      <c r="BK14" s="31">
        <f t="shared" si="14"/>
        <v>1899.9993300000001</v>
      </c>
      <c r="BL14" s="31">
        <f t="shared" si="15"/>
        <v>1266.6659999999999</v>
      </c>
      <c r="BM14" s="31">
        <f t="shared" si="16"/>
        <v>0</v>
      </c>
      <c r="BN14" s="31">
        <f t="shared" si="17"/>
        <v>0</v>
      </c>
      <c r="BO14" s="31">
        <f t="shared" si="25"/>
        <v>3166.6653299999998</v>
      </c>
      <c r="BQ14" s="30">
        <f t="shared" si="26"/>
        <v>633.33299999999997</v>
      </c>
      <c r="BR14" s="30">
        <f t="shared" si="27"/>
        <v>633.33299999999997</v>
      </c>
      <c r="BS14" s="30">
        <f t="shared" si="28"/>
        <v>0</v>
      </c>
      <c r="BU14" s="30">
        <f t="shared" si="29"/>
        <v>570</v>
      </c>
      <c r="BV14" s="30">
        <f t="shared" si="30"/>
        <v>633.33299999999997</v>
      </c>
      <c r="BW14" s="30">
        <f t="shared" si="31"/>
        <v>-63.33299999999997</v>
      </c>
      <c r="BY14" s="32">
        <f t="shared" si="32"/>
        <v>-759.98016000000734</v>
      </c>
      <c r="CA14" s="3">
        <v>3801100600</v>
      </c>
      <c r="CB14" s="3" t="s">
        <v>46</v>
      </c>
      <c r="CC14" s="3">
        <v>621500000</v>
      </c>
      <c r="CD14" s="3" t="s">
        <v>109</v>
      </c>
      <c r="CE14" s="3" t="s">
        <v>110</v>
      </c>
      <c r="CF14" s="3">
        <v>601030</v>
      </c>
      <c r="CG14" s="33" t="s">
        <v>318</v>
      </c>
      <c r="CH14" s="33" t="s">
        <v>319</v>
      </c>
      <c r="CI14" s="3" t="s">
        <v>67</v>
      </c>
      <c r="CJ14" s="33" t="s">
        <v>63</v>
      </c>
      <c r="CO14" s="1" t="s">
        <v>69</v>
      </c>
      <c r="CP14" s="1" t="s">
        <v>70</v>
      </c>
      <c r="CS14" s="1">
        <v>0</v>
      </c>
    </row>
    <row r="15" spans="1:97">
      <c r="A15" s="1" t="s">
        <v>37</v>
      </c>
      <c r="B15" s="1" t="s">
        <v>111</v>
      </c>
      <c r="C15" s="1" t="s">
        <v>112</v>
      </c>
      <c r="D15" s="1" t="s">
        <v>62</v>
      </c>
      <c r="E15" s="1" t="s">
        <v>41</v>
      </c>
      <c r="F15" s="1" t="s">
        <v>42</v>
      </c>
      <c r="G15" s="1" t="s">
        <v>81</v>
      </c>
      <c r="H15" s="1" t="s">
        <v>108</v>
      </c>
      <c r="I15" s="1" t="s">
        <v>108</v>
      </c>
      <c r="J15" s="1" t="s">
        <v>66</v>
      </c>
      <c r="L15" s="30">
        <v>850</v>
      </c>
      <c r="M15" s="30">
        <v>850</v>
      </c>
      <c r="N15" s="30">
        <v>850</v>
      </c>
      <c r="O15" s="30">
        <v>850</v>
      </c>
      <c r="P15" s="30">
        <v>850</v>
      </c>
      <c r="Q15" s="30">
        <v>850</v>
      </c>
      <c r="R15" s="30">
        <v>850</v>
      </c>
      <c r="S15" s="30">
        <v>850</v>
      </c>
      <c r="T15" s="30">
        <v>850</v>
      </c>
      <c r="U15" s="30">
        <v>850</v>
      </c>
      <c r="V15" s="30">
        <v>850</v>
      </c>
      <c r="W15" s="30">
        <v>860</v>
      </c>
      <c r="X15" s="30">
        <f t="shared" si="3"/>
        <v>10210</v>
      </c>
      <c r="Y15" s="31">
        <f t="shared" si="4"/>
        <v>2550</v>
      </c>
      <c r="Z15" s="31">
        <f t="shared" si="5"/>
        <v>2550</v>
      </c>
      <c r="AA15" s="31">
        <f t="shared" si="6"/>
        <v>2550</v>
      </c>
      <c r="AB15" s="31">
        <f t="shared" si="7"/>
        <v>2560</v>
      </c>
      <c r="AC15" s="31">
        <f t="shared" si="18"/>
        <v>10210</v>
      </c>
      <c r="AE15" s="5">
        <f t="shared" si="8"/>
        <v>858.33332999999993</v>
      </c>
      <c r="AF15" s="5">
        <f t="shared" si="8"/>
        <v>858.33300000000008</v>
      </c>
      <c r="AG15" s="5">
        <f t="shared" si="8"/>
        <v>858.33299999999997</v>
      </c>
      <c r="AH15" s="5">
        <f t="shared" si="8"/>
        <v>858.33299999999997</v>
      </c>
      <c r="AI15" s="5">
        <f t="shared" si="8"/>
        <v>858.33299999999997</v>
      </c>
      <c r="AJ15" s="5">
        <v>850</v>
      </c>
      <c r="AK15" s="5">
        <v>850</v>
      </c>
      <c r="AL15" s="5">
        <v>850</v>
      </c>
      <c r="AM15" s="5">
        <v>850</v>
      </c>
      <c r="AN15" s="5">
        <v>850</v>
      </c>
      <c r="AO15" s="5">
        <v>850</v>
      </c>
      <c r="AP15" s="5">
        <v>860</v>
      </c>
      <c r="AQ15" s="5">
        <f t="shared" si="19"/>
        <v>10251.66533</v>
      </c>
      <c r="AR15" s="6">
        <f t="shared" si="20"/>
        <v>2574.9993300000001</v>
      </c>
      <c r="AS15" s="6">
        <f t="shared" si="21"/>
        <v>2566.6660000000002</v>
      </c>
      <c r="AT15" s="6">
        <f t="shared" si="22"/>
        <v>2550</v>
      </c>
      <c r="AU15" s="6">
        <f t="shared" si="23"/>
        <v>2560</v>
      </c>
      <c r="AV15" s="6">
        <f t="shared" si="24"/>
        <v>10251.66533</v>
      </c>
      <c r="AX15" s="30">
        <v>858.33332999999993</v>
      </c>
      <c r="AY15" s="30">
        <v>858.33300000000008</v>
      </c>
      <c r="AZ15" s="30">
        <v>858.33299999999997</v>
      </c>
      <c r="BA15" s="30">
        <v>858.33299999999997</v>
      </c>
      <c r="BB15" s="30">
        <v>858.33299999999997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f t="shared" si="13"/>
        <v>4291.6653299999998</v>
      </c>
      <c r="BK15" s="31">
        <f t="shared" si="14"/>
        <v>2574.9993300000001</v>
      </c>
      <c r="BL15" s="31">
        <f t="shared" si="15"/>
        <v>1716.6659999999999</v>
      </c>
      <c r="BM15" s="31">
        <f t="shared" si="16"/>
        <v>0</v>
      </c>
      <c r="BN15" s="31">
        <f t="shared" si="17"/>
        <v>0</v>
      </c>
      <c r="BO15" s="31">
        <f t="shared" si="25"/>
        <v>4291.6653299999998</v>
      </c>
      <c r="BQ15" s="30">
        <f t="shared" si="26"/>
        <v>858.33299999999997</v>
      </c>
      <c r="BR15" s="30">
        <f t="shared" si="27"/>
        <v>858.33299999999997</v>
      </c>
      <c r="BS15" s="30">
        <f t="shared" si="28"/>
        <v>0</v>
      </c>
      <c r="BU15" s="30">
        <f t="shared" si="29"/>
        <v>850</v>
      </c>
      <c r="BV15" s="30">
        <f t="shared" si="30"/>
        <v>858.33299999999997</v>
      </c>
      <c r="BW15" s="30">
        <f t="shared" si="31"/>
        <v>-8.33299999999997</v>
      </c>
      <c r="BY15" s="32">
        <f t="shared" si="32"/>
        <v>-41.665329999999813</v>
      </c>
      <c r="CA15" s="3">
        <v>3801100600</v>
      </c>
      <c r="CB15" s="3" t="s">
        <v>46</v>
      </c>
      <c r="CC15" s="3">
        <v>621150000</v>
      </c>
      <c r="CD15" s="3" t="s">
        <v>58</v>
      </c>
      <c r="CE15" s="3" t="s">
        <v>59</v>
      </c>
      <c r="CF15" s="3">
        <v>601010</v>
      </c>
      <c r="CG15" s="33" t="s">
        <v>318</v>
      </c>
      <c r="CH15" s="33" t="s">
        <v>319</v>
      </c>
      <c r="CI15" s="3" t="s">
        <v>67</v>
      </c>
      <c r="CJ15" s="33" t="s">
        <v>63</v>
      </c>
      <c r="CO15" s="1" t="s">
        <v>69</v>
      </c>
      <c r="CP15" s="1" t="s">
        <v>70</v>
      </c>
      <c r="CS15" s="1">
        <v>0</v>
      </c>
    </row>
    <row r="16" spans="1:97">
      <c r="A16" s="1" t="s">
        <v>37</v>
      </c>
      <c r="B16" s="1" t="s">
        <v>113</v>
      </c>
      <c r="C16" s="1" t="s">
        <v>114</v>
      </c>
      <c r="D16" s="1" t="s">
        <v>115</v>
      </c>
      <c r="E16" s="1" t="s">
        <v>41</v>
      </c>
      <c r="F16" s="1" t="s">
        <v>42</v>
      </c>
      <c r="G16" s="1" t="s">
        <v>81</v>
      </c>
      <c r="H16" s="1" t="s">
        <v>115</v>
      </c>
      <c r="I16" s="1" t="s">
        <v>116</v>
      </c>
      <c r="J16" s="1" t="s">
        <v>83</v>
      </c>
      <c r="L16" s="30">
        <v>300</v>
      </c>
      <c r="M16" s="30">
        <v>300</v>
      </c>
      <c r="N16" s="30">
        <v>300</v>
      </c>
      <c r="O16" s="30">
        <v>300</v>
      </c>
      <c r="P16" s="30">
        <v>300</v>
      </c>
      <c r="Q16" s="30">
        <v>300</v>
      </c>
      <c r="R16" s="30">
        <v>300</v>
      </c>
      <c r="S16" s="30">
        <v>300</v>
      </c>
      <c r="T16" s="30">
        <v>300</v>
      </c>
      <c r="U16" s="30">
        <v>300</v>
      </c>
      <c r="V16" s="30">
        <v>300</v>
      </c>
      <c r="W16" s="30">
        <v>300</v>
      </c>
      <c r="X16" s="30">
        <f t="shared" si="3"/>
        <v>3600</v>
      </c>
      <c r="Y16" s="31">
        <f t="shared" si="4"/>
        <v>900</v>
      </c>
      <c r="Z16" s="31">
        <f t="shared" si="5"/>
        <v>900</v>
      </c>
      <c r="AA16" s="31">
        <f t="shared" si="6"/>
        <v>900</v>
      </c>
      <c r="AB16" s="31">
        <f t="shared" si="7"/>
        <v>900</v>
      </c>
      <c r="AC16" s="31">
        <f t="shared" si="18"/>
        <v>3600</v>
      </c>
      <c r="AE16" s="5">
        <f t="shared" si="8"/>
        <v>130</v>
      </c>
      <c r="AF16" s="5">
        <f t="shared" si="8"/>
        <v>255</v>
      </c>
      <c r="AG16" s="5">
        <f t="shared" si="8"/>
        <v>125</v>
      </c>
      <c r="AH16" s="5">
        <f t="shared" si="8"/>
        <v>150</v>
      </c>
      <c r="AI16" s="5">
        <f t="shared" si="8"/>
        <v>345</v>
      </c>
      <c r="AJ16" s="5">
        <v>345</v>
      </c>
      <c r="AK16" s="5">
        <v>345</v>
      </c>
      <c r="AL16" s="5">
        <v>345</v>
      </c>
      <c r="AM16" s="5">
        <v>345</v>
      </c>
      <c r="AN16" s="5">
        <v>345</v>
      </c>
      <c r="AO16" s="5">
        <v>345</v>
      </c>
      <c r="AP16" s="5">
        <v>345</v>
      </c>
      <c r="AQ16" s="5">
        <f t="shared" si="19"/>
        <v>3420</v>
      </c>
      <c r="AR16" s="6">
        <f t="shared" si="20"/>
        <v>510</v>
      </c>
      <c r="AS16" s="6">
        <f t="shared" si="21"/>
        <v>840</v>
      </c>
      <c r="AT16" s="6">
        <f t="shared" si="22"/>
        <v>1035</v>
      </c>
      <c r="AU16" s="6">
        <f t="shared" si="23"/>
        <v>1035</v>
      </c>
      <c r="AV16" s="6">
        <f t="shared" si="24"/>
        <v>3420</v>
      </c>
      <c r="AX16" s="30">
        <v>130</v>
      </c>
      <c r="AY16" s="30">
        <v>255</v>
      </c>
      <c r="AZ16" s="30">
        <v>125</v>
      </c>
      <c r="BA16" s="30">
        <v>150</v>
      </c>
      <c r="BB16" s="30">
        <v>345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f t="shared" si="13"/>
        <v>1005</v>
      </c>
      <c r="BK16" s="31">
        <f t="shared" si="14"/>
        <v>510</v>
      </c>
      <c r="BL16" s="31">
        <f t="shared" si="15"/>
        <v>495</v>
      </c>
      <c r="BM16" s="31">
        <f t="shared" si="16"/>
        <v>0</v>
      </c>
      <c r="BN16" s="31">
        <f t="shared" si="17"/>
        <v>0</v>
      </c>
      <c r="BO16" s="31">
        <f t="shared" si="25"/>
        <v>1005</v>
      </c>
      <c r="BQ16" s="30">
        <f t="shared" si="26"/>
        <v>345</v>
      </c>
      <c r="BR16" s="30">
        <f t="shared" si="27"/>
        <v>345</v>
      </c>
      <c r="BS16" s="30">
        <f t="shared" si="28"/>
        <v>0</v>
      </c>
      <c r="BU16" s="30">
        <f t="shared" si="29"/>
        <v>300</v>
      </c>
      <c r="BV16" s="30">
        <f t="shared" si="30"/>
        <v>345</v>
      </c>
      <c r="BW16" s="30">
        <f t="shared" si="31"/>
        <v>-45</v>
      </c>
      <c r="BY16" s="32">
        <f t="shared" si="32"/>
        <v>180</v>
      </c>
      <c r="CA16" s="3">
        <v>3801607000</v>
      </c>
      <c r="CB16" s="3" t="s">
        <v>117</v>
      </c>
      <c r="CC16" s="3">
        <v>625100300</v>
      </c>
      <c r="CD16" s="3" t="s">
        <v>118</v>
      </c>
      <c r="CE16" s="3" t="s">
        <v>119</v>
      </c>
      <c r="CF16" s="3">
        <v>603030</v>
      </c>
      <c r="CG16" s="33" t="s">
        <v>83</v>
      </c>
      <c r="CH16" s="33" t="s">
        <v>325</v>
      </c>
      <c r="CI16" s="3" t="s">
        <v>87</v>
      </c>
      <c r="CJ16" s="33" t="s">
        <v>63</v>
      </c>
      <c r="CK16" s="1" t="s">
        <v>120</v>
      </c>
      <c r="CO16" s="1" t="s">
        <v>76</v>
      </c>
      <c r="CP16" s="1" t="s">
        <v>77</v>
      </c>
    </row>
    <row r="17" spans="1:97">
      <c r="A17" s="1" t="s">
        <v>37</v>
      </c>
      <c r="B17" s="1" t="s">
        <v>121</v>
      </c>
      <c r="C17" s="1" t="s">
        <v>122</v>
      </c>
      <c r="D17" s="1" t="s">
        <v>115</v>
      </c>
      <c r="E17" s="1" t="s">
        <v>41</v>
      </c>
      <c r="F17" s="1" t="s">
        <v>42</v>
      </c>
      <c r="G17" s="1" t="s">
        <v>81</v>
      </c>
      <c r="H17" s="1" t="s">
        <v>115</v>
      </c>
      <c r="I17" s="1" t="s">
        <v>116</v>
      </c>
      <c r="J17" s="1" t="s">
        <v>83</v>
      </c>
      <c r="L17" s="30">
        <v>0</v>
      </c>
      <c r="M17" s="30">
        <v>0</v>
      </c>
      <c r="N17" s="30">
        <v>4698.3333333333403</v>
      </c>
      <c r="O17" s="30">
        <v>0</v>
      </c>
      <c r="P17" s="30">
        <v>0</v>
      </c>
      <c r="Q17" s="30">
        <v>0</v>
      </c>
      <c r="R17" s="30">
        <f>10745.8333333334-500</f>
        <v>10245.833333333399</v>
      </c>
      <c r="S17" s="30">
        <v>0</v>
      </c>
      <c r="T17" s="30">
        <v>0</v>
      </c>
      <c r="U17" s="30">
        <v>7047.5000000000109</v>
      </c>
      <c r="V17" s="30">
        <v>0</v>
      </c>
      <c r="W17" s="30">
        <f>4698.33333333334+550</f>
        <v>5248.3333333333403</v>
      </c>
      <c r="X17" s="30">
        <f t="shared" si="3"/>
        <v>27240.000000000091</v>
      </c>
      <c r="Y17" s="31">
        <f t="shared" si="4"/>
        <v>4698.3333333333403</v>
      </c>
      <c r="Z17" s="31">
        <f t="shared" si="5"/>
        <v>0</v>
      </c>
      <c r="AA17" s="31">
        <f t="shared" si="6"/>
        <v>10245.833333333399</v>
      </c>
      <c r="AB17" s="31">
        <f t="shared" si="7"/>
        <v>12295.83333333335</v>
      </c>
      <c r="AC17" s="31">
        <f t="shared" si="18"/>
        <v>27240.000000000091</v>
      </c>
      <c r="AE17" s="5">
        <f t="shared" si="8"/>
        <v>0</v>
      </c>
      <c r="AF17" s="5">
        <f t="shared" si="8"/>
        <v>0</v>
      </c>
      <c r="AG17" s="5">
        <f t="shared" si="8"/>
        <v>0</v>
      </c>
      <c r="AH17" s="5">
        <f t="shared" si="8"/>
        <v>0</v>
      </c>
      <c r="AI17" s="5">
        <f t="shared" si="8"/>
        <v>0</v>
      </c>
      <c r="AJ17" s="5">
        <v>0</v>
      </c>
      <c r="AK17" s="5">
        <v>0</v>
      </c>
      <c r="AL17" s="5">
        <v>1798.3333333333403</v>
      </c>
      <c r="AM17" s="5">
        <v>10245.833333333399</v>
      </c>
      <c r="AN17" s="5">
        <v>7047.5000000000109</v>
      </c>
      <c r="AO17" s="5">
        <v>0</v>
      </c>
      <c r="AP17" s="5">
        <v>5248.3333333333403</v>
      </c>
      <c r="AQ17" s="5">
        <f t="shared" si="19"/>
        <v>24340.000000000091</v>
      </c>
      <c r="AR17" s="6">
        <f t="shared" si="20"/>
        <v>0</v>
      </c>
      <c r="AS17" s="6">
        <f t="shared" si="21"/>
        <v>0</v>
      </c>
      <c r="AT17" s="6">
        <f t="shared" si="22"/>
        <v>12044.166666666741</v>
      </c>
      <c r="AU17" s="6">
        <f t="shared" si="23"/>
        <v>12295.83333333335</v>
      </c>
      <c r="AV17" s="6">
        <f t="shared" si="24"/>
        <v>24340.000000000091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f t="shared" si="13"/>
        <v>0</v>
      </c>
      <c r="BK17" s="31">
        <f t="shared" si="14"/>
        <v>0</v>
      </c>
      <c r="BL17" s="31">
        <f t="shared" si="15"/>
        <v>0</v>
      </c>
      <c r="BM17" s="31">
        <f t="shared" si="16"/>
        <v>0</v>
      </c>
      <c r="BN17" s="31">
        <f t="shared" si="17"/>
        <v>0</v>
      </c>
      <c r="BO17" s="31">
        <f t="shared" si="25"/>
        <v>0</v>
      </c>
      <c r="BQ17" s="30">
        <f t="shared" si="26"/>
        <v>0</v>
      </c>
      <c r="BR17" s="30">
        <f t="shared" si="27"/>
        <v>0</v>
      </c>
      <c r="BS17" s="30">
        <f t="shared" si="28"/>
        <v>0</v>
      </c>
      <c r="BU17" s="30">
        <f t="shared" si="29"/>
        <v>0</v>
      </c>
      <c r="BV17" s="30">
        <f t="shared" si="30"/>
        <v>0</v>
      </c>
      <c r="BW17" s="30">
        <f t="shared" si="31"/>
        <v>0</v>
      </c>
      <c r="BY17" s="32">
        <f t="shared" si="32"/>
        <v>2900</v>
      </c>
      <c r="CA17" s="3">
        <v>3801607000</v>
      </c>
      <c r="CB17" s="3" t="s">
        <v>117</v>
      </c>
      <c r="CC17" s="3">
        <v>629900000</v>
      </c>
      <c r="CD17" s="3" t="s">
        <v>123</v>
      </c>
      <c r="CE17" s="3" t="s">
        <v>124</v>
      </c>
      <c r="CF17" s="3">
        <v>606010</v>
      </c>
      <c r="CG17" s="33" t="s">
        <v>328</v>
      </c>
      <c r="CH17" s="33" t="s">
        <v>329</v>
      </c>
      <c r="CI17" s="3" t="s">
        <v>87</v>
      </c>
      <c r="CJ17" s="33" t="s">
        <v>50</v>
      </c>
      <c r="CK17" s="1" t="s">
        <v>125</v>
      </c>
      <c r="CO17" s="1" t="s">
        <v>126</v>
      </c>
      <c r="CP17" s="1" t="s">
        <v>127</v>
      </c>
    </row>
    <row r="18" spans="1:97">
      <c r="A18" s="1" t="s">
        <v>37</v>
      </c>
      <c r="B18" s="1" t="s">
        <v>128</v>
      </c>
      <c r="C18" s="1" t="s">
        <v>129</v>
      </c>
      <c r="D18" s="1" t="s">
        <v>115</v>
      </c>
      <c r="E18" s="1" t="s">
        <v>41</v>
      </c>
      <c r="F18" s="1" t="s">
        <v>42</v>
      </c>
      <c r="G18" s="1" t="s">
        <v>81</v>
      </c>
      <c r="H18" s="1" t="s">
        <v>115</v>
      </c>
      <c r="I18" s="1" t="s">
        <v>130</v>
      </c>
      <c r="J18" s="1" t="s">
        <v>83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11500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f t="shared" si="3"/>
        <v>11500</v>
      </c>
      <c r="Y18" s="31">
        <f t="shared" si="4"/>
        <v>0</v>
      </c>
      <c r="Z18" s="31">
        <f t="shared" si="5"/>
        <v>11500</v>
      </c>
      <c r="AA18" s="31">
        <f t="shared" si="6"/>
        <v>0</v>
      </c>
      <c r="AB18" s="31">
        <f t="shared" si="7"/>
        <v>0</v>
      </c>
      <c r="AC18" s="31">
        <f t="shared" si="18"/>
        <v>11500</v>
      </c>
      <c r="AE18" s="5">
        <f t="shared" si="8"/>
        <v>0</v>
      </c>
      <c r="AF18" s="5">
        <f t="shared" si="8"/>
        <v>0</v>
      </c>
      <c r="AG18" s="5">
        <f t="shared" si="8"/>
        <v>0</v>
      </c>
      <c r="AH18" s="5">
        <f t="shared" si="8"/>
        <v>39000</v>
      </c>
      <c r="AI18" s="5">
        <f t="shared" si="8"/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f t="shared" si="19"/>
        <v>39000</v>
      </c>
      <c r="AR18" s="6">
        <f t="shared" si="20"/>
        <v>0</v>
      </c>
      <c r="AS18" s="6">
        <f t="shared" si="21"/>
        <v>39000</v>
      </c>
      <c r="AT18" s="6">
        <f t="shared" si="22"/>
        <v>0</v>
      </c>
      <c r="AU18" s="6">
        <f t="shared" si="23"/>
        <v>0</v>
      </c>
      <c r="AV18" s="6">
        <f t="shared" si="24"/>
        <v>39000</v>
      </c>
      <c r="AX18" s="30">
        <v>0</v>
      </c>
      <c r="AY18" s="30">
        <v>0</v>
      </c>
      <c r="AZ18" s="30">
        <v>0</v>
      </c>
      <c r="BA18" s="30">
        <v>39000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f t="shared" si="13"/>
        <v>39000</v>
      </c>
      <c r="BK18" s="31">
        <f t="shared" si="14"/>
        <v>0</v>
      </c>
      <c r="BL18" s="31">
        <f t="shared" si="15"/>
        <v>39000</v>
      </c>
      <c r="BM18" s="31">
        <f t="shared" si="16"/>
        <v>0</v>
      </c>
      <c r="BN18" s="31">
        <f t="shared" si="17"/>
        <v>0</v>
      </c>
      <c r="BO18" s="31">
        <f t="shared" si="25"/>
        <v>39000</v>
      </c>
      <c r="BQ18" s="30">
        <f t="shared" si="26"/>
        <v>0</v>
      </c>
      <c r="BR18" s="30">
        <f t="shared" si="27"/>
        <v>0</v>
      </c>
      <c r="BS18" s="30">
        <f t="shared" si="28"/>
        <v>0</v>
      </c>
      <c r="BU18" s="30">
        <f t="shared" si="29"/>
        <v>0</v>
      </c>
      <c r="BV18" s="30">
        <f t="shared" si="30"/>
        <v>0</v>
      </c>
      <c r="BW18" s="30">
        <f t="shared" si="31"/>
        <v>0</v>
      </c>
      <c r="BY18" s="32">
        <f t="shared" si="32"/>
        <v>-27500</v>
      </c>
      <c r="CA18" s="3">
        <v>3801608100</v>
      </c>
      <c r="CB18" s="3" t="s">
        <v>131</v>
      </c>
      <c r="CC18" s="3">
        <v>625800000</v>
      </c>
      <c r="CD18" s="3" t="s">
        <v>132</v>
      </c>
      <c r="CE18" s="3" t="s">
        <v>75</v>
      </c>
      <c r="CF18" s="3">
        <v>603040</v>
      </c>
      <c r="CG18" s="33" t="s">
        <v>83</v>
      </c>
      <c r="CH18" s="33" t="s">
        <v>325</v>
      </c>
      <c r="CI18" s="3" t="s">
        <v>87</v>
      </c>
      <c r="CJ18" s="33" t="s">
        <v>50</v>
      </c>
      <c r="CO18" s="1" t="s">
        <v>76</v>
      </c>
      <c r="CP18" s="1" t="s">
        <v>77</v>
      </c>
    </row>
    <row r="19" spans="1:97">
      <c r="A19" s="1" t="s">
        <v>37</v>
      </c>
      <c r="B19" s="1" t="s">
        <v>133</v>
      </c>
      <c r="C19" s="1" t="s">
        <v>134</v>
      </c>
      <c r="D19" s="1" t="s">
        <v>115</v>
      </c>
      <c r="E19" s="1" t="s">
        <v>41</v>
      </c>
      <c r="F19" s="1" t="s">
        <v>42</v>
      </c>
      <c r="G19" s="1" t="s">
        <v>81</v>
      </c>
      <c r="H19" s="1" t="s">
        <v>115</v>
      </c>
      <c r="I19" s="1" t="s">
        <v>116</v>
      </c>
      <c r="J19" s="1" t="s">
        <v>83</v>
      </c>
      <c r="L19" s="30">
        <v>179.16666666666669</v>
      </c>
      <c r="M19" s="30">
        <v>179.16666666666669</v>
      </c>
      <c r="N19" s="30">
        <v>179.16666666666669</v>
      </c>
      <c r="O19" s="30">
        <v>179.16666666666669</v>
      </c>
      <c r="P19" s="30">
        <v>179.16666666666669</v>
      </c>
      <c r="Q19" s="30">
        <v>179.16666666666669</v>
      </c>
      <c r="R19" s="30">
        <v>179.16666666666669</v>
      </c>
      <c r="S19" s="30">
        <v>179.16666666666669</v>
      </c>
      <c r="T19" s="30">
        <v>179.16666666666669</v>
      </c>
      <c r="U19" s="30">
        <v>179.16666666666669</v>
      </c>
      <c r="V19" s="30">
        <v>179.16666666666669</v>
      </c>
      <c r="W19" s="30">
        <v>179.16666666666669</v>
      </c>
      <c r="X19" s="30">
        <f t="shared" si="3"/>
        <v>2150.0000000000005</v>
      </c>
      <c r="Y19" s="31">
        <f t="shared" si="4"/>
        <v>537.5</v>
      </c>
      <c r="Z19" s="31">
        <f t="shared" si="5"/>
        <v>537.5</v>
      </c>
      <c r="AA19" s="31">
        <f t="shared" si="6"/>
        <v>537.5</v>
      </c>
      <c r="AB19" s="31">
        <f t="shared" si="7"/>
        <v>537.5</v>
      </c>
      <c r="AC19" s="31">
        <f t="shared" si="18"/>
        <v>2150</v>
      </c>
      <c r="AE19" s="5">
        <f t="shared" si="8"/>
        <v>243.6</v>
      </c>
      <c r="AF19" s="5">
        <f t="shared" si="8"/>
        <v>243.6</v>
      </c>
      <c r="AG19" s="5">
        <f t="shared" si="8"/>
        <v>243.6</v>
      </c>
      <c r="AH19" s="5">
        <f t="shared" si="8"/>
        <v>0</v>
      </c>
      <c r="AI19" s="5">
        <f t="shared" si="8"/>
        <v>-730.8</v>
      </c>
      <c r="AJ19" s="5">
        <v>0</v>
      </c>
      <c r="AK19" s="5">
        <v>487.2</v>
      </c>
      <c r="AL19" s="5">
        <v>487.2</v>
      </c>
      <c r="AM19" s="5">
        <v>487.2</v>
      </c>
      <c r="AN19" s="5">
        <v>487.2</v>
      </c>
      <c r="AO19" s="5">
        <v>487.2</v>
      </c>
      <c r="AP19" s="5">
        <v>487.2</v>
      </c>
      <c r="AQ19" s="5">
        <f t="shared" si="19"/>
        <v>2923.2</v>
      </c>
      <c r="AR19" s="6">
        <f t="shared" si="20"/>
        <v>730.8</v>
      </c>
      <c r="AS19" s="6">
        <f t="shared" si="21"/>
        <v>-730.8</v>
      </c>
      <c r="AT19" s="6">
        <f t="shared" si="22"/>
        <v>1461.6</v>
      </c>
      <c r="AU19" s="6">
        <f t="shared" si="23"/>
        <v>1461.6</v>
      </c>
      <c r="AV19" s="6">
        <f t="shared" si="24"/>
        <v>2923.2</v>
      </c>
      <c r="AX19" s="30">
        <v>243.6</v>
      </c>
      <c r="AY19" s="30">
        <v>243.6</v>
      </c>
      <c r="AZ19" s="30">
        <v>243.6</v>
      </c>
      <c r="BA19" s="30">
        <v>0</v>
      </c>
      <c r="BB19" s="30">
        <v>-730.8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f t="shared" si="13"/>
        <v>0</v>
      </c>
      <c r="BK19" s="31">
        <f t="shared" si="14"/>
        <v>730.8</v>
      </c>
      <c r="BL19" s="31">
        <f t="shared" si="15"/>
        <v>-730.8</v>
      </c>
      <c r="BM19" s="31">
        <f t="shared" si="16"/>
        <v>0</v>
      </c>
      <c r="BN19" s="31">
        <f t="shared" si="17"/>
        <v>0</v>
      </c>
      <c r="BO19" s="31">
        <f t="shared" si="25"/>
        <v>0</v>
      </c>
      <c r="BQ19" s="30">
        <f t="shared" si="26"/>
        <v>-730.8</v>
      </c>
      <c r="BR19" s="30">
        <f t="shared" si="27"/>
        <v>-730.8</v>
      </c>
      <c r="BS19" s="30">
        <f t="shared" si="28"/>
        <v>0</v>
      </c>
      <c r="BU19" s="30">
        <f t="shared" si="29"/>
        <v>179.16666666666669</v>
      </c>
      <c r="BV19" s="30">
        <f t="shared" si="30"/>
        <v>-730.8</v>
      </c>
      <c r="BW19" s="30">
        <f t="shared" si="31"/>
        <v>909.9666666666667</v>
      </c>
      <c r="BY19" s="32">
        <f t="shared" si="32"/>
        <v>-773.19999999999936</v>
      </c>
      <c r="CA19" s="3">
        <v>3801607000</v>
      </c>
      <c r="CB19" s="3" t="s">
        <v>117</v>
      </c>
      <c r="CC19" s="3">
        <v>629900000</v>
      </c>
      <c r="CD19" s="3" t="s">
        <v>123</v>
      </c>
      <c r="CE19" s="3" t="s">
        <v>124</v>
      </c>
      <c r="CF19" s="3">
        <v>606010</v>
      </c>
      <c r="CG19" s="33" t="s">
        <v>328</v>
      </c>
      <c r="CH19" s="33" t="s">
        <v>329</v>
      </c>
      <c r="CI19" s="3" t="s">
        <v>87</v>
      </c>
      <c r="CJ19" s="33" t="s">
        <v>50</v>
      </c>
      <c r="CK19" s="1" t="s">
        <v>135</v>
      </c>
      <c r="CO19" s="1" t="s">
        <v>126</v>
      </c>
      <c r="CP19" s="1" t="s">
        <v>127</v>
      </c>
    </row>
    <row r="20" spans="1:97">
      <c r="A20" s="1" t="s">
        <v>37</v>
      </c>
      <c r="B20" s="1" t="s">
        <v>136</v>
      </c>
      <c r="C20" s="1" t="s">
        <v>137</v>
      </c>
      <c r="D20" s="1" t="s">
        <v>115</v>
      </c>
      <c r="E20" s="1" t="s">
        <v>41</v>
      </c>
      <c r="F20" s="1" t="s">
        <v>42</v>
      </c>
      <c r="G20" s="1" t="s">
        <v>81</v>
      </c>
      <c r="H20" s="1" t="s">
        <v>115</v>
      </c>
      <c r="I20" s="1" t="s">
        <v>116</v>
      </c>
      <c r="J20" s="1" t="s">
        <v>83</v>
      </c>
      <c r="L20" s="30">
        <v>0</v>
      </c>
      <c r="M20" s="30">
        <v>0</v>
      </c>
      <c r="N20" s="30">
        <v>1195.8333333333351</v>
      </c>
      <c r="O20" s="30">
        <v>0</v>
      </c>
      <c r="P20" s="30">
        <v>0</v>
      </c>
      <c r="Q20" s="30">
        <v>1195.8333333333351</v>
      </c>
      <c r="R20" s="30">
        <v>0</v>
      </c>
      <c r="S20" s="30">
        <v>0</v>
      </c>
      <c r="T20" s="30">
        <v>0</v>
      </c>
      <c r="U20" s="30">
        <v>478.333333333334</v>
      </c>
      <c r="V20" s="30">
        <v>0</v>
      </c>
      <c r="W20" s="30">
        <v>0</v>
      </c>
      <c r="X20" s="30">
        <f t="shared" si="3"/>
        <v>2870.0000000000041</v>
      </c>
      <c r="Y20" s="31">
        <f t="shared" si="4"/>
        <v>1195.8333333333351</v>
      </c>
      <c r="Z20" s="31">
        <f t="shared" si="5"/>
        <v>1195.8333333333351</v>
      </c>
      <c r="AA20" s="31">
        <f t="shared" si="6"/>
        <v>0</v>
      </c>
      <c r="AB20" s="31">
        <f t="shared" si="7"/>
        <v>478.333333333334</v>
      </c>
      <c r="AC20" s="31">
        <f t="shared" si="18"/>
        <v>2870.0000000000041</v>
      </c>
      <c r="AE20" s="5">
        <f t="shared" si="8"/>
        <v>0</v>
      </c>
      <c r="AF20" s="5">
        <f t="shared" si="8"/>
        <v>0</v>
      </c>
      <c r="AG20" s="5">
        <f t="shared" si="8"/>
        <v>0</v>
      </c>
      <c r="AH20" s="5">
        <f t="shared" si="8"/>
        <v>0</v>
      </c>
      <c r="AI20" s="5">
        <f t="shared" si="8"/>
        <v>0</v>
      </c>
      <c r="AJ20" s="5">
        <v>0</v>
      </c>
      <c r="AK20" s="5">
        <v>1670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f t="shared" si="19"/>
        <v>1670</v>
      </c>
      <c r="AR20" s="6">
        <f t="shared" si="20"/>
        <v>0</v>
      </c>
      <c r="AS20" s="6">
        <f t="shared" si="21"/>
        <v>0</v>
      </c>
      <c r="AT20" s="6">
        <f t="shared" si="22"/>
        <v>1670</v>
      </c>
      <c r="AU20" s="6">
        <f t="shared" si="23"/>
        <v>0</v>
      </c>
      <c r="AV20" s="6">
        <f t="shared" si="24"/>
        <v>1670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f t="shared" si="13"/>
        <v>0</v>
      </c>
      <c r="BK20" s="31">
        <f t="shared" si="14"/>
        <v>0</v>
      </c>
      <c r="BL20" s="31">
        <f t="shared" si="15"/>
        <v>0</v>
      </c>
      <c r="BM20" s="31">
        <f t="shared" si="16"/>
        <v>0</v>
      </c>
      <c r="BN20" s="31">
        <f t="shared" si="17"/>
        <v>0</v>
      </c>
      <c r="BO20" s="31">
        <f t="shared" si="25"/>
        <v>0</v>
      </c>
      <c r="BQ20" s="30">
        <f t="shared" si="26"/>
        <v>0</v>
      </c>
      <c r="BR20" s="30">
        <f t="shared" si="27"/>
        <v>0</v>
      </c>
      <c r="BS20" s="30">
        <f t="shared" si="28"/>
        <v>0</v>
      </c>
      <c r="BU20" s="30">
        <f t="shared" si="29"/>
        <v>0</v>
      </c>
      <c r="BV20" s="30">
        <f t="shared" si="30"/>
        <v>0</v>
      </c>
      <c r="BW20" s="30">
        <f t="shared" si="31"/>
        <v>0</v>
      </c>
      <c r="BY20" s="32">
        <f t="shared" si="32"/>
        <v>1200.0000000000041</v>
      </c>
      <c r="CA20" s="3">
        <v>3801607000</v>
      </c>
      <c r="CB20" s="3" t="s">
        <v>117</v>
      </c>
      <c r="CC20" s="3">
        <v>629900000</v>
      </c>
      <c r="CD20" s="3" t="s">
        <v>123</v>
      </c>
      <c r="CE20" s="3" t="s">
        <v>124</v>
      </c>
      <c r="CF20" s="3">
        <v>606010</v>
      </c>
      <c r="CG20" s="33" t="s">
        <v>328</v>
      </c>
      <c r="CH20" s="33" t="s">
        <v>329</v>
      </c>
      <c r="CI20" s="3" t="s">
        <v>87</v>
      </c>
      <c r="CJ20" s="33" t="s">
        <v>63</v>
      </c>
      <c r="CK20" s="1" t="s">
        <v>138</v>
      </c>
      <c r="CO20" s="1" t="s">
        <v>126</v>
      </c>
      <c r="CP20" s="1" t="s">
        <v>127</v>
      </c>
    </row>
    <row r="21" spans="1:97">
      <c r="A21" s="1" t="s">
        <v>37</v>
      </c>
      <c r="B21" s="1" t="s">
        <v>139</v>
      </c>
      <c r="C21" s="1" t="s">
        <v>140</v>
      </c>
      <c r="D21" s="1" t="s">
        <v>141</v>
      </c>
      <c r="E21" s="1" t="s">
        <v>41</v>
      </c>
      <c r="F21" s="1" t="s">
        <v>42</v>
      </c>
      <c r="G21" s="1" t="s">
        <v>81</v>
      </c>
      <c r="H21" s="1" t="s">
        <v>142</v>
      </c>
      <c r="I21" s="1" t="s">
        <v>143</v>
      </c>
      <c r="J21" s="1" t="s">
        <v>83</v>
      </c>
      <c r="L21" s="30">
        <v>615</v>
      </c>
      <c r="M21" s="30">
        <v>615</v>
      </c>
      <c r="N21" s="30">
        <v>615</v>
      </c>
      <c r="O21" s="30">
        <v>653</v>
      </c>
      <c r="P21" s="30">
        <v>653</v>
      </c>
      <c r="Q21" s="30">
        <v>653</v>
      </c>
      <c r="R21" s="30">
        <v>653</v>
      </c>
      <c r="S21" s="30">
        <v>653</v>
      </c>
      <c r="T21" s="30">
        <v>653</v>
      </c>
      <c r="U21" s="30">
        <v>653</v>
      </c>
      <c r="V21" s="30">
        <v>653</v>
      </c>
      <c r="W21" s="30">
        <v>653</v>
      </c>
      <c r="X21" s="30">
        <f t="shared" si="3"/>
        <v>7722</v>
      </c>
      <c r="Y21" s="31">
        <f t="shared" si="4"/>
        <v>1845</v>
      </c>
      <c r="Z21" s="31">
        <f t="shared" si="5"/>
        <v>1959</v>
      </c>
      <c r="AA21" s="31">
        <f t="shared" si="6"/>
        <v>1959</v>
      </c>
      <c r="AB21" s="31">
        <f t="shared" si="7"/>
        <v>1959</v>
      </c>
      <c r="AC21" s="31">
        <f t="shared" si="18"/>
        <v>7722</v>
      </c>
      <c r="AE21" s="5">
        <f t="shared" si="8"/>
        <v>676.8</v>
      </c>
      <c r="AF21" s="5">
        <f t="shared" si="8"/>
        <v>679.8</v>
      </c>
      <c r="AG21" s="5">
        <f t="shared" si="8"/>
        <v>678.79999999999984</v>
      </c>
      <c r="AH21" s="5">
        <f t="shared" si="8"/>
        <v>724.29600000000005</v>
      </c>
      <c r="AI21" s="5">
        <f t="shared" si="8"/>
        <v>704.3</v>
      </c>
      <c r="AJ21" s="5">
        <v>718.63300000000004</v>
      </c>
      <c r="AK21" s="5">
        <v>706.63300000000015</v>
      </c>
      <c r="AL21" s="5">
        <v>721.63300000000015</v>
      </c>
      <c r="AM21" s="5">
        <v>706.63300000000015</v>
      </c>
      <c r="AN21" s="5">
        <v>721.63300000000015</v>
      </c>
      <c r="AO21" s="5">
        <v>706.63300000000015</v>
      </c>
      <c r="AP21" s="5">
        <v>721.63300000000015</v>
      </c>
      <c r="AQ21" s="5">
        <f t="shared" si="19"/>
        <v>8467.4269999999997</v>
      </c>
      <c r="AR21" s="6">
        <f t="shared" si="20"/>
        <v>2035.3999999999996</v>
      </c>
      <c r="AS21" s="6">
        <f t="shared" si="21"/>
        <v>2147.2290000000003</v>
      </c>
      <c r="AT21" s="6">
        <f t="shared" si="22"/>
        <v>2134.8990000000003</v>
      </c>
      <c r="AU21" s="6">
        <f t="shared" si="23"/>
        <v>2149.8990000000003</v>
      </c>
      <c r="AV21" s="6">
        <f t="shared" si="24"/>
        <v>8467.4269999999997</v>
      </c>
      <c r="AX21" s="30">
        <v>676.8</v>
      </c>
      <c r="AY21" s="30">
        <v>679.8</v>
      </c>
      <c r="AZ21" s="30">
        <v>678.79999999999984</v>
      </c>
      <c r="BA21" s="30">
        <v>724.29600000000005</v>
      </c>
      <c r="BB21" s="30">
        <v>704.3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f t="shared" si="13"/>
        <v>3463.9960000000001</v>
      </c>
      <c r="BK21" s="31">
        <f t="shared" si="14"/>
        <v>2035.3999999999996</v>
      </c>
      <c r="BL21" s="31">
        <f t="shared" si="15"/>
        <v>1428.596</v>
      </c>
      <c r="BM21" s="31">
        <f t="shared" si="16"/>
        <v>0</v>
      </c>
      <c r="BN21" s="31">
        <f t="shared" si="17"/>
        <v>0</v>
      </c>
      <c r="BO21" s="31">
        <f t="shared" si="25"/>
        <v>3463.9959999999996</v>
      </c>
      <c r="BQ21" s="30">
        <f t="shared" si="26"/>
        <v>704.3</v>
      </c>
      <c r="BR21" s="30">
        <f t="shared" si="27"/>
        <v>704.3</v>
      </c>
      <c r="BS21" s="30">
        <f t="shared" si="28"/>
        <v>0</v>
      </c>
      <c r="BU21" s="30">
        <f t="shared" si="29"/>
        <v>653</v>
      </c>
      <c r="BV21" s="30">
        <f t="shared" si="30"/>
        <v>704.3</v>
      </c>
      <c r="BW21" s="30">
        <f t="shared" si="31"/>
        <v>-51.299999999999955</v>
      </c>
      <c r="BY21" s="32">
        <f t="shared" si="32"/>
        <v>-745.42699999999968</v>
      </c>
      <c r="CA21" s="3">
        <v>3801609000</v>
      </c>
      <c r="CB21" s="3" t="s">
        <v>84</v>
      </c>
      <c r="CC21" s="3">
        <v>623900170</v>
      </c>
      <c r="CD21" s="3" t="s">
        <v>92</v>
      </c>
      <c r="CE21" s="3" t="s">
        <v>93</v>
      </c>
      <c r="CF21" s="3">
        <v>603050</v>
      </c>
      <c r="CG21" s="33" t="s">
        <v>83</v>
      </c>
      <c r="CH21" s="33" t="s">
        <v>325</v>
      </c>
      <c r="CI21" s="3" t="s">
        <v>87</v>
      </c>
      <c r="CJ21" s="33" t="s">
        <v>63</v>
      </c>
      <c r="CO21" s="1" t="s">
        <v>76</v>
      </c>
      <c r="CP21" s="1" t="s">
        <v>77</v>
      </c>
      <c r="CS21" s="1">
        <v>3.2</v>
      </c>
    </row>
    <row r="22" spans="1:97">
      <c r="A22" s="1" t="s">
        <v>37</v>
      </c>
      <c r="B22" s="1" t="s">
        <v>144</v>
      </c>
      <c r="C22" s="1" t="s">
        <v>145</v>
      </c>
      <c r="D22" s="1" t="s">
        <v>141</v>
      </c>
      <c r="E22" s="1" t="s">
        <v>41</v>
      </c>
      <c r="F22" s="1" t="s">
        <v>42</v>
      </c>
      <c r="G22" s="1" t="s">
        <v>81</v>
      </c>
      <c r="H22" s="1" t="s">
        <v>142</v>
      </c>
      <c r="I22" s="1" t="s">
        <v>143</v>
      </c>
      <c r="J22" s="1" t="s">
        <v>83</v>
      </c>
      <c r="L22" s="30">
        <v>0</v>
      </c>
      <c r="M22" s="30">
        <v>213</v>
      </c>
      <c r="N22" s="30">
        <v>681</v>
      </c>
      <c r="O22" s="30">
        <v>356</v>
      </c>
      <c r="P22" s="30">
        <v>56</v>
      </c>
      <c r="Q22" s="30">
        <v>456</v>
      </c>
      <c r="R22" s="30">
        <v>0</v>
      </c>
      <c r="S22" s="30">
        <v>504.45</v>
      </c>
      <c r="T22" s="30">
        <v>506</v>
      </c>
      <c r="U22" s="30">
        <v>56</v>
      </c>
      <c r="V22" s="30">
        <v>531</v>
      </c>
      <c r="W22" s="30">
        <v>56</v>
      </c>
      <c r="X22" s="30">
        <f t="shared" si="3"/>
        <v>3415.45</v>
      </c>
      <c r="Y22" s="31">
        <f t="shared" si="4"/>
        <v>894</v>
      </c>
      <c r="Z22" s="31">
        <f t="shared" si="5"/>
        <v>868</v>
      </c>
      <c r="AA22" s="31">
        <f t="shared" si="6"/>
        <v>1010.45</v>
      </c>
      <c r="AB22" s="31">
        <f t="shared" si="7"/>
        <v>643</v>
      </c>
      <c r="AC22" s="31">
        <f t="shared" si="18"/>
        <v>3415.45</v>
      </c>
      <c r="AE22" s="5">
        <f t="shared" si="8"/>
        <v>0</v>
      </c>
      <c r="AF22" s="5">
        <f t="shared" si="8"/>
        <v>144.58598999999998</v>
      </c>
      <c r="AG22" s="5">
        <f t="shared" si="8"/>
        <v>436</v>
      </c>
      <c r="AH22" s="5">
        <f t="shared" si="8"/>
        <v>120</v>
      </c>
      <c r="AI22" s="5">
        <f t="shared" si="8"/>
        <v>14</v>
      </c>
      <c r="AJ22" s="5">
        <v>941</v>
      </c>
      <c r="AK22" s="5">
        <v>750</v>
      </c>
      <c r="AL22" s="5">
        <v>1080</v>
      </c>
      <c r="AM22" s="5">
        <v>1403</v>
      </c>
      <c r="AN22" s="5">
        <v>411</v>
      </c>
      <c r="AO22" s="5">
        <v>200</v>
      </c>
      <c r="AP22" s="5">
        <v>200</v>
      </c>
      <c r="AQ22" s="5">
        <f t="shared" si="19"/>
        <v>5699.5859899999996</v>
      </c>
      <c r="AR22" s="6">
        <f t="shared" si="20"/>
        <v>580.58599000000004</v>
      </c>
      <c r="AS22" s="6">
        <f t="shared" si="21"/>
        <v>1075</v>
      </c>
      <c r="AT22" s="6">
        <f t="shared" si="22"/>
        <v>3233</v>
      </c>
      <c r="AU22" s="6">
        <f t="shared" si="23"/>
        <v>811</v>
      </c>
      <c r="AV22" s="6">
        <f t="shared" si="24"/>
        <v>5699.5859899999996</v>
      </c>
      <c r="AX22" s="30">
        <v>0</v>
      </c>
      <c r="AY22" s="30">
        <v>144.58598999999998</v>
      </c>
      <c r="AZ22" s="30">
        <v>436</v>
      </c>
      <c r="BA22" s="30">
        <v>120</v>
      </c>
      <c r="BB22" s="30">
        <v>14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f t="shared" si="13"/>
        <v>714.58599000000004</v>
      </c>
      <c r="BK22" s="31">
        <f t="shared" si="14"/>
        <v>580.58599000000004</v>
      </c>
      <c r="BL22" s="31">
        <f t="shared" si="15"/>
        <v>134</v>
      </c>
      <c r="BM22" s="31">
        <f t="shared" si="16"/>
        <v>0</v>
      </c>
      <c r="BN22" s="31">
        <f t="shared" si="17"/>
        <v>0</v>
      </c>
      <c r="BO22" s="31">
        <f t="shared" si="25"/>
        <v>714.58599000000004</v>
      </c>
      <c r="BQ22" s="30">
        <f t="shared" si="26"/>
        <v>14</v>
      </c>
      <c r="BR22" s="30">
        <f t="shared" si="27"/>
        <v>14</v>
      </c>
      <c r="BS22" s="30">
        <f t="shared" si="28"/>
        <v>0</v>
      </c>
      <c r="BU22" s="30">
        <f t="shared" si="29"/>
        <v>56</v>
      </c>
      <c r="BV22" s="30">
        <f t="shared" si="30"/>
        <v>14</v>
      </c>
      <c r="BW22" s="30">
        <f t="shared" si="31"/>
        <v>42</v>
      </c>
      <c r="BY22" s="32">
        <f t="shared" si="32"/>
        <v>-2284.1359899999998</v>
      </c>
      <c r="CA22" s="3">
        <v>3801609000</v>
      </c>
      <c r="CB22" s="3" t="s">
        <v>84</v>
      </c>
      <c r="CC22" s="3">
        <v>623900170</v>
      </c>
      <c r="CD22" s="3" t="s">
        <v>92</v>
      </c>
      <c r="CE22" s="3" t="s">
        <v>93</v>
      </c>
      <c r="CF22" s="3">
        <v>603050</v>
      </c>
      <c r="CG22" s="33" t="s">
        <v>83</v>
      </c>
      <c r="CH22" s="33" t="s">
        <v>325</v>
      </c>
      <c r="CI22" s="3" t="s">
        <v>87</v>
      </c>
      <c r="CJ22" s="33" t="s">
        <v>63</v>
      </c>
      <c r="CK22" s="1" t="s">
        <v>146</v>
      </c>
      <c r="CO22" s="1" t="s">
        <v>76</v>
      </c>
      <c r="CP22" s="1" t="s">
        <v>77</v>
      </c>
    </row>
    <row r="23" spans="1:97">
      <c r="A23" s="1" t="s">
        <v>37</v>
      </c>
      <c r="B23" s="1" t="s">
        <v>147</v>
      </c>
      <c r="C23" s="1" t="s">
        <v>148</v>
      </c>
      <c r="D23" s="1" t="s">
        <v>141</v>
      </c>
      <c r="E23" s="1" t="s">
        <v>41</v>
      </c>
      <c r="F23" s="1" t="s">
        <v>42</v>
      </c>
      <c r="G23" s="1" t="s">
        <v>81</v>
      </c>
      <c r="H23" s="1" t="s">
        <v>142</v>
      </c>
      <c r="I23" s="1" t="s">
        <v>143</v>
      </c>
      <c r="J23" s="1" t="s">
        <v>83</v>
      </c>
      <c r="L23" s="30">
        <v>0</v>
      </c>
      <c r="M23" s="30">
        <v>920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f t="shared" si="3"/>
        <v>920</v>
      </c>
      <c r="Y23" s="31">
        <f t="shared" ref="Y23:Y69" si="33">SUM(L23:N23)</f>
        <v>920</v>
      </c>
      <c r="Z23" s="31">
        <f t="shared" ref="Z23:Z69" si="34">SUM(O23:Q23)</f>
        <v>0</v>
      </c>
      <c r="AA23" s="31">
        <f t="shared" ref="AA23:AA69" si="35">SUM(R23:T23)</f>
        <v>0</v>
      </c>
      <c r="AB23" s="31">
        <f t="shared" ref="AB23:AB69" si="36">SUM(U23:W23)</f>
        <v>0</v>
      </c>
      <c r="AC23" s="31">
        <f t="shared" si="18"/>
        <v>920</v>
      </c>
      <c r="AE23" s="5">
        <f t="shared" si="8"/>
        <v>0</v>
      </c>
      <c r="AF23" s="5">
        <f t="shared" si="8"/>
        <v>920</v>
      </c>
      <c r="AG23" s="5">
        <f t="shared" si="8"/>
        <v>0</v>
      </c>
      <c r="AH23" s="5">
        <f t="shared" si="8"/>
        <v>0</v>
      </c>
      <c r="AI23" s="5">
        <f t="shared" si="8"/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f t="shared" si="19"/>
        <v>920</v>
      </c>
      <c r="AR23" s="6">
        <f t="shared" si="20"/>
        <v>920</v>
      </c>
      <c r="AS23" s="6">
        <f t="shared" si="21"/>
        <v>0</v>
      </c>
      <c r="AT23" s="6">
        <f t="shared" si="22"/>
        <v>0</v>
      </c>
      <c r="AU23" s="6">
        <f t="shared" si="23"/>
        <v>0</v>
      </c>
      <c r="AV23" s="6">
        <f t="shared" si="24"/>
        <v>920</v>
      </c>
      <c r="AX23" s="30">
        <v>0</v>
      </c>
      <c r="AY23" s="30">
        <v>920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f t="shared" si="13"/>
        <v>920</v>
      </c>
      <c r="BK23" s="31">
        <f t="shared" si="14"/>
        <v>920</v>
      </c>
      <c r="BL23" s="31">
        <f t="shared" si="15"/>
        <v>0</v>
      </c>
      <c r="BM23" s="31">
        <f t="shared" si="16"/>
        <v>0</v>
      </c>
      <c r="BN23" s="31">
        <f t="shared" si="17"/>
        <v>0</v>
      </c>
      <c r="BO23" s="31">
        <f t="shared" ref="BO23:BO69" si="37">SUM(BK23:BN23)</f>
        <v>920</v>
      </c>
      <c r="BQ23" s="30">
        <f t="shared" si="26"/>
        <v>0</v>
      </c>
      <c r="BR23" s="30">
        <f t="shared" si="27"/>
        <v>0</v>
      </c>
      <c r="BS23" s="30">
        <f t="shared" si="28"/>
        <v>0</v>
      </c>
      <c r="BT23" s="1" t="s">
        <v>149</v>
      </c>
      <c r="BU23" s="30">
        <f t="shared" si="29"/>
        <v>0</v>
      </c>
      <c r="BV23" s="30">
        <f t="shared" si="30"/>
        <v>0</v>
      </c>
      <c r="BW23" s="30">
        <f t="shared" si="31"/>
        <v>0</v>
      </c>
      <c r="BY23" s="32">
        <f t="shared" si="32"/>
        <v>0</v>
      </c>
      <c r="CA23" s="3">
        <v>3801609000</v>
      </c>
      <c r="CB23" s="3" t="s">
        <v>84</v>
      </c>
      <c r="CC23" s="3">
        <v>623900170</v>
      </c>
      <c r="CD23" s="3" t="s">
        <v>92</v>
      </c>
      <c r="CE23" s="3" t="s">
        <v>93</v>
      </c>
      <c r="CF23" s="3">
        <v>603050</v>
      </c>
      <c r="CG23" s="33" t="s">
        <v>83</v>
      </c>
      <c r="CH23" s="33" t="s">
        <v>325</v>
      </c>
      <c r="CI23" s="3" t="s">
        <v>87</v>
      </c>
      <c r="CJ23" s="33" t="s">
        <v>63</v>
      </c>
      <c r="CO23" s="1" t="s">
        <v>76</v>
      </c>
      <c r="CP23" s="1" t="s">
        <v>77</v>
      </c>
      <c r="CS23" s="1">
        <v>0</v>
      </c>
    </row>
    <row r="24" spans="1:97">
      <c r="A24" s="1" t="s">
        <v>37</v>
      </c>
      <c r="B24" s="1" t="s">
        <v>150</v>
      </c>
      <c r="C24" s="1" t="s">
        <v>151</v>
      </c>
      <c r="D24" s="1" t="s">
        <v>141</v>
      </c>
      <c r="E24" s="1" t="s">
        <v>41</v>
      </c>
      <c r="F24" s="1" t="s">
        <v>42</v>
      </c>
      <c r="G24" s="1" t="s">
        <v>81</v>
      </c>
      <c r="H24" s="1" t="s">
        <v>142</v>
      </c>
      <c r="I24" s="1" t="s">
        <v>143</v>
      </c>
      <c r="J24" s="1" t="s">
        <v>83</v>
      </c>
      <c r="L24" s="30">
        <v>308</v>
      </c>
      <c r="M24" s="30">
        <v>34</v>
      </c>
      <c r="N24" s="30">
        <v>5583.2666666666673</v>
      </c>
      <c r="O24" s="30">
        <v>519.29999999999995</v>
      </c>
      <c r="P24" s="30">
        <v>910.76666666666677</v>
      </c>
      <c r="Q24" s="30">
        <v>1666.2666666666669</v>
      </c>
      <c r="R24" s="30">
        <v>225.4666666666667</v>
      </c>
      <c r="S24" s="30">
        <v>519.29999999999995</v>
      </c>
      <c r="T24" s="30">
        <v>1000</v>
      </c>
      <c r="U24" s="30">
        <v>826.5</v>
      </c>
      <c r="V24" s="30">
        <v>532.66666666666663</v>
      </c>
      <c r="W24" s="30">
        <v>34</v>
      </c>
      <c r="X24" s="30">
        <f t="shared" si="3"/>
        <v>12159.533333333333</v>
      </c>
      <c r="Y24" s="31">
        <f t="shared" si="33"/>
        <v>5925.2666666666673</v>
      </c>
      <c r="Z24" s="31">
        <f t="shared" si="34"/>
        <v>3096.3333333333335</v>
      </c>
      <c r="AA24" s="31">
        <f t="shared" si="35"/>
        <v>1744.7666666666667</v>
      </c>
      <c r="AB24" s="31">
        <f t="shared" si="36"/>
        <v>1393.1666666666665</v>
      </c>
      <c r="AC24" s="31">
        <f t="shared" si="18"/>
        <v>12159.533333333333</v>
      </c>
      <c r="AE24" s="5">
        <f t="shared" si="8"/>
        <v>321</v>
      </c>
      <c r="AF24" s="5">
        <f t="shared" si="8"/>
        <v>34</v>
      </c>
      <c r="AG24" s="5">
        <f t="shared" si="8"/>
        <v>68</v>
      </c>
      <c r="AH24" s="5">
        <f t="shared" si="8"/>
        <v>34</v>
      </c>
      <c r="AI24" s="5">
        <f t="shared" si="8"/>
        <v>68</v>
      </c>
      <c r="AJ24" s="5">
        <v>234</v>
      </c>
      <c r="AK24" s="5">
        <v>4769</v>
      </c>
      <c r="AL24" s="5">
        <v>484</v>
      </c>
      <c r="AM24" s="5">
        <v>2191.4666666666672</v>
      </c>
      <c r="AN24" s="5">
        <v>1499.233333333334</v>
      </c>
      <c r="AO24" s="5">
        <v>1837.4666666666667</v>
      </c>
      <c r="AP24" s="5">
        <f>34+935</f>
        <v>969</v>
      </c>
      <c r="AQ24" s="5">
        <f t="shared" si="19"/>
        <v>12509.166666666668</v>
      </c>
      <c r="AR24" s="6">
        <f t="shared" si="20"/>
        <v>423</v>
      </c>
      <c r="AS24" s="6">
        <f t="shared" si="21"/>
        <v>336</v>
      </c>
      <c r="AT24" s="6">
        <f t="shared" si="22"/>
        <v>7444.4666666666672</v>
      </c>
      <c r="AU24" s="6">
        <f t="shared" si="23"/>
        <v>4305.7000000000007</v>
      </c>
      <c r="AV24" s="6">
        <f t="shared" si="24"/>
        <v>12509.166666666668</v>
      </c>
      <c r="AX24" s="30">
        <v>321</v>
      </c>
      <c r="AY24" s="30">
        <v>34</v>
      </c>
      <c r="AZ24" s="30">
        <v>68</v>
      </c>
      <c r="BA24" s="30">
        <v>34</v>
      </c>
      <c r="BB24" s="30">
        <v>68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f t="shared" si="13"/>
        <v>525</v>
      </c>
      <c r="BK24" s="31">
        <f t="shared" si="14"/>
        <v>423</v>
      </c>
      <c r="BL24" s="31">
        <f t="shared" si="15"/>
        <v>102</v>
      </c>
      <c r="BM24" s="31">
        <f t="shared" si="16"/>
        <v>0</v>
      </c>
      <c r="BN24" s="31">
        <f t="shared" si="17"/>
        <v>0</v>
      </c>
      <c r="BO24" s="31">
        <f t="shared" si="37"/>
        <v>525</v>
      </c>
      <c r="BQ24" s="30">
        <f t="shared" si="26"/>
        <v>68</v>
      </c>
      <c r="BR24" s="30">
        <f t="shared" si="27"/>
        <v>68</v>
      </c>
      <c r="BS24" s="30">
        <f t="shared" si="28"/>
        <v>0</v>
      </c>
      <c r="BT24" s="1" t="s">
        <v>149</v>
      </c>
      <c r="BU24" s="30">
        <f t="shared" si="29"/>
        <v>910.76666666666677</v>
      </c>
      <c r="BV24" s="30">
        <f t="shared" si="30"/>
        <v>68</v>
      </c>
      <c r="BW24" s="30">
        <f t="shared" si="31"/>
        <v>842.76666666666677</v>
      </c>
      <c r="BY24" s="32">
        <f t="shared" si="32"/>
        <v>-349.63333333333503</v>
      </c>
      <c r="CA24" s="3">
        <v>3801609000</v>
      </c>
      <c r="CB24" s="3" t="s">
        <v>84</v>
      </c>
      <c r="CC24" s="3">
        <v>623900170</v>
      </c>
      <c r="CD24" s="3" t="s">
        <v>92</v>
      </c>
      <c r="CE24" s="3" t="s">
        <v>93</v>
      </c>
      <c r="CF24" s="3">
        <v>603050</v>
      </c>
      <c r="CG24" s="33" t="s">
        <v>83</v>
      </c>
      <c r="CH24" s="33" t="s">
        <v>325</v>
      </c>
      <c r="CI24" s="3" t="s">
        <v>87</v>
      </c>
      <c r="CJ24" s="33" t="s">
        <v>63</v>
      </c>
      <c r="CK24" s="1" t="s">
        <v>152</v>
      </c>
      <c r="CO24" s="1" t="s">
        <v>76</v>
      </c>
      <c r="CP24" s="1" t="s">
        <v>77</v>
      </c>
    </row>
    <row r="25" spans="1:97">
      <c r="A25" s="1" t="s">
        <v>37</v>
      </c>
      <c r="B25" s="1" t="s">
        <v>153</v>
      </c>
      <c r="C25" s="1" t="s">
        <v>154</v>
      </c>
      <c r="D25" s="1" t="s">
        <v>155</v>
      </c>
      <c r="E25" s="1" t="s">
        <v>41</v>
      </c>
      <c r="F25" s="1" t="s">
        <v>42</v>
      </c>
      <c r="G25" s="1" t="s">
        <v>81</v>
      </c>
      <c r="H25" s="1" t="s">
        <v>142</v>
      </c>
      <c r="I25" s="1" t="s">
        <v>143</v>
      </c>
      <c r="J25" s="1" t="s">
        <v>83</v>
      </c>
      <c r="L25" s="30">
        <v>0</v>
      </c>
      <c r="M25" s="30">
        <v>0</v>
      </c>
      <c r="N25" s="30">
        <v>250</v>
      </c>
      <c r="O25" s="30">
        <v>0</v>
      </c>
      <c r="P25" s="30">
        <v>0</v>
      </c>
      <c r="Q25" s="30">
        <v>250</v>
      </c>
      <c r="R25" s="30">
        <v>0</v>
      </c>
      <c r="S25" s="30">
        <v>0</v>
      </c>
      <c r="T25" s="30">
        <v>250</v>
      </c>
      <c r="U25" s="30">
        <v>0</v>
      </c>
      <c r="V25" s="30">
        <v>0</v>
      </c>
      <c r="W25" s="30">
        <v>250</v>
      </c>
      <c r="X25" s="30">
        <f t="shared" si="3"/>
        <v>1000</v>
      </c>
      <c r="Y25" s="31">
        <f t="shared" si="33"/>
        <v>250</v>
      </c>
      <c r="Z25" s="31">
        <f t="shared" si="34"/>
        <v>250</v>
      </c>
      <c r="AA25" s="31">
        <f t="shared" si="35"/>
        <v>250</v>
      </c>
      <c r="AB25" s="31">
        <f t="shared" si="36"/>
        <v>250</v>
      </c>
      <c r="AC25" s="31">
        <f t="shared" si="18"/>
        <v>1000</v>
      </c>
      <c r="AE25" s="35">
        <f t="shared" si="8"/>
        <v>0</v>
      </c>
      <c r="AF25" s="35">
        <f t="shared" si="8"/>
        <v>0</v>
      </c>
      <c r="AG25" s="35">
        <f t="shared" si="8"/>
        <v>0</v>
      </c>
      <c r="AH25" s="35">
        <f t="shared" si="8"/>
        <v>0</v>
      </c>
      <c r="AI25" s="5">
        <f t="shared" si="8"/>
        <v>0</v>
      </c>
      <c r="AJ25" s="5">
        <v>750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36">
        <v>250</v>
      </c>
      <c r="AQ25" s="5">
        <f t="shared" si="19"/>
        <v>1000</v>
      </c>
      <c r="AR25" s="6">
        <f t="shared" si="20"/>
        <v>0</v>
      </c>
      <c r="AS25" s="6">
        <f t="shared" si="21"/>
        <v>750</v>
      </c>
      <c r="AT25" s="6">
        <f t="shared" si="22"/>
        <v>0</v>
      </c>
      <c r="AU25" s="6">
        <f t="shared" si="23"/>
        <v>250</v>
      </c>
      <c r="AV25" s="6">
        <f t="shared" si="24"/>
        <v>1000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0</v>
      </c>
      <c r="BJ25" s="30">
        <f t="shared" si="13"/>
        <v>0</v>
      </c>
      <c r="BK25" s="31">
        <f t="shared" si="14"/>
        <v>0</v>
      </c>
      <c r="BL25" s="31">
        <f t="shared" si="15"/>
        <v>0</v>
      </c>
      <c r="BM25" s="31">
        <f t="shared" si="16"/>
        <v>0</v>
      </c>
      <c r="BN25" s="31">
        <f t="shared" si="17"/>
        <v>0</v>
      </c>
      <c r="BO25" s="31">
        <f t="shared" si="37"/>
        <v>0</v>
      </c>
      <c r="BQ25" s="30">
        <f t="shared" si="26"/>
        <v>0</v>
      </c>
      <c r="BR25" s="30">
        <f t="shared" si="27"/>
        <v>0</v>
      </c>
      <c r="BS25" s="30">
        <f t="shared" si="28"/>
        <v>0</v>
      </c>
      <c r="BU25" s="30">
        <f t="shared" si="29"/>
        <v>0</v>
      </c>
      <c r="BV25" s="30">
        <f t="shared" si="30"/>
        <v>0</v>
      </c>
      <c r="BW25" s="30">
        <f t="shared" si="31"/>
        <v>0</v>
      </c>
      <c r="BY25" s="32">
        <f t="shared" si="32"/>
        <v>0</v>
      </c>
      <c r="CA25" s="3">
        <v>3801604000</v>
      </c>
      <c r="CB25" s="3" t="s">
        <v>156</v>
      </c>
      <c r="CC25" s="3">
        <v>625900000</v>
      </c>
      <c r="CD25" s="3" t="s">
        <v>74</v>
      </c>
      <c r="CE25" s="3" t="s">
        <v>75</v>
      </c>
      <c r="CF25" s="3">
        <v>603040</v>
      </c>
      <c r="CG25" s="33" t="s">
        <v>324</v>
      </c>
      <c r="CH25" s="33" t="s">
        <v>325</v>
      </c>
      <c r="CI25" s="3" t="s">
        <v>87</v>
      </c>
      <c r="CJ25" s="33" t="s">
        <v>50</v>
      </c>
      <c r="CO25" s="1" t="s">
        <v>76</v>
      </c>
      <c r="CP25" s="1" t="s">
        <v>77</v>
      </c>
    </row>
    <row r="26" spans="1:97">
      <c r="A26" s="1" t="s">
        <v>37</v>
      </c>
      <c r="B26" s="1" t="s">
        <v>157</v>
      </c>
      <c r="C26" s="1" t="s">
        <v>158</v>
      </c>
      <c r="D26" s="1" t="s">
        <v>62</v>
      </c>
      <c r="E26" s="1" t="s">
        <v>41</v>
      </c>
      <c r="F26" s="1" t="s">
        <v>42</v>
      </c>
      <c r="G26" s="1" t="s">
        <v>81</v>
      </c>
      <c r="H26" s="1" t="s">
        <v>103</v>
      </c>
      <c r="I26" s="1" t="s">
        <v>159</v>
      </c>
      <c r="J26" s="1" t="s">
        <v>83</v>
      </c>
      <c r="L26" s="30">
        <v>170</v>
      </c>
      <c r="M26" s="30">
        <v>170</v>
      </c>
      <c r="N26" s="30">
        <v>170</v>
      </c>
      <c r="O26" s="30">
        <v>170</v>
      </c>
      <c r="P26" s="30">
        <v>170</v>
      </c>
      <c r="Q26" s="30">
        <v>170</v>
      </c>
      <c r="R26" s="30">
        <v>170</v>
      </c>
      <c r="S26" s="30">
        <v>170</v>
      </c>
      <c r="T26" s="30">
        <v>170</v>
      </c>
      <c r="U26" s="30">
        <v>170</v>
      </c>
      <c r="V26" s="30">
        <v>170</v>
      </c>
      <c r="W26" s="30">
        <v>170</v>
      </c>
      <c r="X26" s="30">
        <f t="shared" si="3"/>
        <v>2040</v>
      </c>
      <c r="Y26" s="31">
        <f t="shared" si="33"/>
        <v>510</v>
      </c>
      <c r="Z26" s="31">
        <f t="shared" si="34"/>
        <v>510</v>
      </c>
      <c r="AA26" s="31">
        <f t="shared" si="35"/>
        <v>510</v>
      </c>
      <c r="AB26" s="31">
        <f t="shared" si="36"/>
        <v>510</v>
      </c>
      <c r="AC26" s="31">
        <f t="shared" si="18"/>
        <v>2040</v>
      </c>
      <c r="AE26" s="5">
        <f t="shared" si="8"/>
        <v>125</v>
      </c>
      <c r="AF26" s="5">
        <f t="shared" si="8"/>
        <v>125</v>
      </c>
      <c r="AG26" s="5">
        <f t="shared" si="8"/>
        <v>825</v>
      </c>
      <c r="AH26" s="5">
        <f t="shared" si="8"/>
        <v>125</v>
      </c>
      <c r="AI26" s="5">
        <f t="shared" si="8"/>
        <v>161.85907</v>
      </c>
      <c r="AJ26" s="5">
        <v>125</v>
      </c>
      <c r="AK26" s="5">
        <v>125</v>
      </c>
      <c r="AL26" s="5">
        <v>125</v>
      </c>
      <c r="AM26" s="5">
        <v>125</v>
      </c>
      <c r="AN26" s="5">
        <v>125</v>
      </c>
      <c r="AO26" s="5">
        <v>125</v>
      </c>
      <c r="AP26" s="5">
        <v>125</v>
      </c>
      <c r="AQ26" s="5">
        <f t="shared" si="19"/>
        <v>2236.85907</v>
      </c>
      <c r="AR26" s="6">
        <f t="shared" si="20"/>
        <v>1075</v>
      </c>
      <c r="AS26" s="6">
        <f t="shared" si="21"/>
        <v>411.85906999999997</v>
      </c>
      <c r="AT26" s="6">
        <f t="shared" si="22"/>
        <v>375</v>
      </c>
      <c r="AU26" s="6">
        <f t="shared" si="23"/>
        <v>375</v>
      </c>
      <c r="AV26" s="6">
        <f t="shared" si="24"/>
        <v>2236.85907</v>
      </c>
      <c r="AX26" s="30">
        <v>125</v>
      </c>
      <c r="AY26" s="30">
        <v>125</v>
      </c>
      <c r="AZ26" s="30">
        <v>825</v>
      </c>
      <c r="BA26" s="30">
        <v>125</v>
      </c>
      <c r="BB26" s="30">
        <v>161.85907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f t="shared" si="13"/>
        <v>1361.85907</v>
      </c>
      <c r="BK26" s="31">
        <f t="shared" si="14"/>
        <v>1075</v>
      </c>
      <c r="BL26" s="31">
        <f t="shared" si="15"/>
        <v>286.85906999999997</v>
      </c>
      <c r="BM26" s="31">
        <f t="shared" si="16"/>
        <v>0</v>
      </c>
      <c r="BN26" s="31">
        <f t="shared" si="17"/>
        <v>0</v>
      </c>
      <c r="BO26" s="31">
        <f t="shared" si="37"/>
        <v>1361.85907</v>
      </c>
      <c r="BQ26" s="30">
        <f t="shared" si="26"/>
        <v>161.85907</v>
      </c>
      <c r="BR26" s="30">
        <f t="shared" si="27"/>
        <v>161.85907</v>
      </c>
      <c r="BS26" s="30">
        <f t="shared" si="28"/>
        <v>0</v>
      </c>
      <c r="BU26" s="30">
        <f t="shared" si="29"/>
        <v>170</v>
      </c>
      <c r="BV26" s="30">
        <f t="shared" si="30"/>
        <v>161.85907</v>
      </c>
      <c r="BW26" s="30">
        <f t="shared" si="31"/>
        <v>8.1409299999999973</v>
      </c>
      <c r="BY26" s="32">
        <f t="shared" si="32"/>
        <v>-196.85906999999997</v>
      </c>
      <c r="CA26" s="3">
        <v>3801100600</v>
      </c>
      <c r="CB26" s="3" t="s">
        <v>46</v>
      </c>
      <c r="CC26" s="3">
        <v>621150000</v>
      </c>
      <c r="CD26" s="3" t="s">
        <v>58</v>
      </c>
      <c r="CE26" s="3" t="s">
        <v>59</v>
      </c>
      <c r="CF26" s="3">
        <v>601010</v>
      </c>
      <c r="CG26" s="33" t="s">
        <v>318</v>
      </c>
      <c r="CH26" s="33" t="s">
        <v>319</v>
      </c>
      <c r="CI26" s="3" t="s">
        <v>67</v>
      </c>
      <c r="CJ26" s="33" t="s">
        <v>63</v>
      </c>
      <c r="CO26" s="1" t="s">
        <v>69</v>
      </c>
      <c r="CP26" s="1" t="s">
        <v>70</v>
      </c>
      <c r="CS26" s="1">
        <v>0</v>
      </c>
    </row>
    <row r="27" spans="1:97">
      <c r="A27" s="1" t="s">
        <v>37</v>
      </c>
      <c r="B27" s="1" t="s">
        <v>160</v>
      </c>
      <c r="C27" s="1" t="s">
        <v>161</v>
      </c>
      <c r="D27" s="1" t="s">
        <v>40</v>
      </c>
      <c r="E27" s="1" t="s">
        <v>41</v>
      </c>
      <c r="F27" s="1" t="s">
        <v>42</v>
      </c>
      <c r="G27" s="1" t="s">
        <v>63</v>
      </c>
      <c r="H27" s="1" t="s">
        <v>162</v>
      </c>
      <c r="I27" s="1" t="s">
        <v>163</v>
      </c>
      <c r="J27" s="1" t="s">
        <v>164</v>
      </c>
      <c r="L27" s="30">
        <v>6300</v>
      </c>
      <c r="M27" s="30">
        <v>6300</v>
      </c>
      <c r="N27" s="30">
        <v>6300</v>
      </c>
      <c r="O27" s="30">
        <v>6300</v>
      </c>
      <c r="P27" s="30">
        <v>6300</v>
      </c>
      <c r="Q27" s="30">
        <v>6300</v>
      </c>
      <c r="R27" s="30">
        <v>6300</v>
      </c>
      <c r="S27" s="30">
        <v>6300</v>
      </c>
      <c r="T27" s="30">
        <v>6300</v>
      </c>
      <c r="U27" s="30">
        <v>6300</v>
      </c>
      <c r="V27" s="30">
        <v>6300</v>
      </c>
      <c r="W27" s="30">
        <v>6300</v>
      </c>
      <c r="X27" s="30">
        <f t="shared" si="3"/>
        <v>75600</v>
      </c>
      <c r="Y27" s="31">
        <f t="shared" si="33"/>
        <v>18900</v>
      </c>
      <c r="Z27" s="31">
        <f t="shared" si="34"/>
        <v>18900</v>
      </c>
      <c r="AA27" s="31">
        <f t="shared" si="35"/>
        <v>18900</v>
      </c>
      <c r="AB27" s="31">
        <f t="shared" si="36"/>
        <v>18900</v>
      </c>
      <c r="AC27" s="31">
        <f t="shared" si="18"/>
        <v>75600</v>
      </c>
      <c r="AE27" s="5">
        <f t="shared" si="8"/>
        <v>6066.6666699999996</v>
      </c>
      <c r="AF27" s="5">
        <f t="shared" si="8"/>
        <v>6473.1893300000002</v>
      </c>
      <c r="AG27" s="5">
        <f t="shared" si="8"/>
        <v>6270.1440000000011</v>
      </c>
      <c r="AH27" s="5">
        <f t="shared" si="8"/>
        <v>6270</v>
      </c>
      <c r="AI27" s="5">
        <f t="shared" si="8"/>
        <v>6270</v>
      </c>
      <c r="AJ27" s="5">
        <v>6300</v>
      </c>
      <c r="AK27" s="5">
        <v>6300</v>
      </c>
      <c r="AL27" s="5">
        <v>6300</v>
      </c>
      <c r="AM27" s="5">
        <v>6300</v>
      </c>
      <c r="AN27" s="5">
        <v>6300</v>
      </c>
      <c r="AO27" s="5">
        <v>6300</v>
      </c>
      <c r="AP27" s="5">
        <v>6300</v>
      </c>
      <c r="AQ27" s="5">
        <f t="shared" si="19"/>
        <v>75450</v>
      </c>
      <c r="AR27" s="6">
        <f t="shared" si="20"/>
        <v>18810</v>
      </c>
      <c r="AS27" s="6">
        <f t="shared" si="21"/>
        <v>18840</v>
      </c>
      <c r="AT27" s="6">
        <f t="shared" si="22"/>
        <v>18900</v>
      </c>
      <c r="AU27" s="6">
        <f t="shared" si="23"/>
        <v>18900</v>
      </c>
      <c r="AV27" s="6">
        <f t="shared" si="24"/>
        <v>75450</v>
      </c>
      <c r="AX27" s="30">
        <v>6066.6666699999996</v>
      </c>
      <c r="AY27" s="30">
        <v>6473.1893300000002</v>
      </c>
      <c r="AZ27" s="30">
        <v>6270.1440000000011</v>
      </c>
      <c r="BA27" s="30">
        <v>6270</v>
      </c>
      <c r="BB27" s="30">
        <v>6270</v>
      </c>
      <c r="BC27" s="30">
        <v>0</v>
      </c>
      <c r="BD27" s="30">
        <v>0</v>
      </c>
      <c r="BE27" s="30">
        <v>0</v>
      </c>
      <c r="BF27" s="30">
        <v>0</v>
      </c>
      <c r="BG27" s="30">
        <v>0</v>
      </c>
      <c r="BH27" s="30">
        <v>0</v>
      </c>
      <c r="BI27" s="30">
        <v>0</v>
      </c>
      <c r="BJ27" s="30">
        <f t="shared" si="13"/>
        <v>31350</v>
      </c>
      <c r="BK27" s="31">
        <f t="shared" si="14"/>
        <v>18810</v>
      </c>
      <c r="BL27" s="31">
        <f t="shared" si="15"/>
        <v>12540</v>
      </c>
      <c r="BM27" s="31">
        <f t="shared" si="16"/>
        <v>0</v>
      </c>
      <c r="BN27" s="31">
        <f t="shared" si="17"/>
        <v>0</v>
      </c>
      <c r="BO27" s="31">
        <f t="shared" si="37"/>
        <v>31350</v>
      </c>
      <c r="BQ27" s="30">
        <f t="shared" si="26"/>
        <v>6270</v>
      </c>
      <c r="BR27" s="30">
        <f t="shared" si="27"/>
        <v>6270</v>
      </c>
      <c r="BS27" s="30">
        <f t="shared" si="28"/>
        <v>0</v>
      </c>
      <c r="BU27" s="30">
        <f t="shared" si="29"/>
        <v>6300</v>
      </c>
      <c r="BV27" s="30">
        <f t="shared" si="30"/>
        <v>6270</v>
      </c>
      <c r="BW27" s="30">
        <f t="shared" si="31"/>
        <v>30</v>
      </c>
      <c r="BY27" s="32">
        <f t="shared" si="32"/>
        <v>150</v>
      </c>
      <c r="CA27" s="33">
        <v>3801100600</v>
      </c>
      <c r="CB27" s="33" t="s">
        <v>46</v>
      </c>
      <c r="CC27" s="33">
        <v>621500000</v>
      </c>
      <c r="CD27" s="33" t="s">
        <v>109</v>
      </c>
      <c r="CE27" s="33" t="s">
        <v>110</v>
      </c>
      <c r="CF27" s="33">
        <v>601030</v>
      </c>
      <c r="CG27" s="33" t="s">
        <v>318</v>
      </c>
      <c r="CH27" s="33" t="s">
        <v>319</v>
      </c>
      <c r="CI27" s="33" t="s">
        <v>67</v>
      </c>
      <c r="CJ27" s="33" t="s">
        <v>63</v>
      </c>
      <c r="CO27" s="1" t="s">
        <v>51</v>
      </c>
      <c r="CP27" s="1" t="s">
        <v>52</v>
      </c>
    </row>
    <row r="28" spans="1:97">
      <c r="A28" s="1" t="s">
        <v>37</v>
      </c>
      <c r="B28" s="1" t="s">
        <v>165</v>
      </c>
      <c r="C28" s="1" t="s">
        <v>166</v>
      </c>
      <c r="D28" s="1" t="s">
        <v>40</v>
      </c>
      <c r="E28" s="1" t="s">
        <v>41</v>
      </c>
      <c r="F28" s="1" t="s">
        <v>42</v>
      </c>
      <c r="G28" s="1" t="s">
        <v>63</v>
      </c>
      <c r="H28" s="1" t="s">
        <v>162</v>
      </c>
      <c r="I28" s="1" t="s">
        <v>167</v>
      </c>
      <c r="J28" s="1" t="s">
        <v>164</v>
      </c>
      <c r="L28" s="30">
        <v>300</v>
      </c>
      <c r="M28" s="30">
        <v>300</v>
      </c>
      <c r="N28" s="30">
        <v>300</v>
      </c>
      <c r="O28" s="30">
        <v>300</v>
      </c>
      <c r="P28" s="30">
        <v>300</v>
      </c>
      <c r="Q28" s="30">
        <v>300</v>
      </c>
      <c r="R28" s="30">
        <v>300</v>
      </c>
      <c r="S28" s="30">
        <v>300</v>
      </c>
      <c r="T28" s="30">
        <v>300</v>
      </c>
      <c r="U28" s="30">
        <v>300</v>
      </c>
      <c r="V28" s="30">
        <v>300</v>
      </c>
      <c r="W28" s="30">
        <v>300</v>
      </c>
      <c r="X28" s="30">
        <f t="shared" si="3"/>
        <v>3600</v>
      </c>
      <c r="Y28" s="31">
        <f t="shared" si="33"/>
        <v>900</v>
      </c>
      <c r="Z28" s="31">
        <f t="shared" si="34"/>
        <v>900</v>
      </c>
      <c r="AA28" s="31">
        <f t="shared" si="35"/>
        <v>900</v>
      </c>
      <c r="AB28" s="31">
        <f t="shared" si="36"/>
        <v>900</v>
      </c>
      <c r="AC28" s="31">
        <f t="shared" si="18"/>
        <v>3600</v>
      </c>
      <c r="AE28" s="5">
        <f t="shared" si="8"/>
        <v>283.33332999999999</v>
      </c>
      <c r="AF28" s="5">
        <f t="shared" si="8"/>
        <v>399.99999999999994</v>
      </c>
      <c r="AG28" s="5">
        <f t="shared" si="8"/>
        <v>341.66649999999998</v>
      </c>
      <c r="AH28" s="5">
        <f t="shared" si="8"/>
        <v>1165.6669999999999</v>
      </c>
      <c r="AI28" s="5">
        <f t="shared" si="8"/>
        <v>-508.33282999999994</v>
      </c>
      <c r="AJ28" s="5">
        <v>342</v>
      </c>
      <c r="AK28" s="5">
        <v>342</v>
      </c>
      <c r="AL28" s="5">
        <v>342</v>
      </c>
      <c r="AM28" s="5">
        <v>342</v>
      </c>
      <c r="AN28" s="5">
        <v>342</v>
      </c>
      <c r="AO28" s="5">
        <v>342</v>
      </c>
      <c r="AP28" s="5">
        <v>342</v>
      </c>
      <c r="AQ28" s="5">
        <f t="shared" si="19"/>
        <v>4076.3340000000003</v>
      </c>
      <c r="AR28" s="6">
        <f t="shared" si="20"/>
        <v>1024.99983</v>
      </c>
      <c r="AS28" s="6">
        <f t="shared" si="21"/>
        <v>999.33416999999997</v>
      </c>
      <c r="AT28" s="6">
        <f t="shared" si="22"/>
        <v>1026</v>
      </c>
      <c r="AU28" s="6">
        <f t="shared" si="23"/>
        <v>1026</v>
      </c>
      <c r="AV28" s="6">
        <f t="shared" si="24"/>
        <v>4076.3339999999998</v>
      </c>
      <c r="AX28" s="30">
        <v>283.33332999999999</v>
      </c>
      <c r="AY28" s="30">
        <v>399.99999999999994</v>
      </c>
      <c r="AZ28" s="30">
        <v>341.66649999999998</v>
      </c>
      <c r="BA28" s="30">
        <v>1165.6669999999999</v>
      </c>
      <c r="BB28" s="30">
        <v>-508.33282999999994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f t="shared" si="13"/>
        <v>1682.3340000000003</v>
      </c>
      <c r="BK28" s="31">
        <f t="shared" si="14"/>
        <v>1024.99983</v>
      </c>
      <c r="BL28" s="31">
        <f t="shared" si="15"/>
        <v>657.33416999999997</v>
      </c>
      <c r="BM28" s="31">
        <f t="shared" si="16"/>
        <v>0</v>
      </c>
      <c r="BN28" s="31">
        <f t="shared" si="17"/>
        <v>0</v>
      </c>
      <c r="BO28" s="31">
        <f t="shared" si="37"/>
        <v>1682.3339999999998</v>
      </c>
      <c r="BQ28" s="30">
        <f t="shared" si="26"/>
        <v>-508.33282999999994</v>
      </c>
      <c r="BR28" s="30">
        <f t="shared" si="27"/>
        <v>-508.33282999999994</v>
      </c>
      <c r="BS28" s="30">
        <f t="shared" si="28"/>
        <v>0</v>
      </c>
      <c r="BU28" s="30">
        <f t="shared" si="29"/>
        <v>300</v>
      </c>
      <c r="BV28" s="30">
        <f t="shared" si="30"/>
        <v>-508.33282999999994</v>
      </c>
      <c r="BW28" s="30">
        <f t="shared" si="31"/>
        <v>808.33282999999994</v>
      </c>
      <c r="BY28" s="32">
        <f t="shared" si="32"/>
        <v>-476.33400000000029</v>
      </c>
      <c r="CA28" s="33">
        <v>3801100600</v>
      </c>
      <c r="CB28" s="33" t="s">
        <v>46</v>
      </c>
      <c r="CC28" s="33">
        <v>621500000</v>
      </c>
      <c r="CD28" s="33" t="s">
        <v>109</v>
      </c>
      <c r="CE28" s="33" t="s">
        <v>110</v>
      </c>
      <c r="CF28" s="33">
        <v>601030</v>
      </c>
      <c r="CG28" s="33" t="s">
        <v>318</v>
      </c>
      <c r="CH28" s="33" t="s">
        <v>319</v>
      </c>
      <c r="CI28" s="33" t="s">
        <v>67</v>
      </c>
      <c r="CJ28" s="33" t="s">
        <v>63</v>
      </c>
      <c r="CO28" s="1" t="s">
        <v>51</v>
      </c>
      <c r="CP28" s="1" t="s">
        <v>52</v>
      </c>
    </row>
    <row r="29" spans="1:97">
      <c r="A29" s="1" t="s">
        <v>37</v>
      </c>
      <c r="B29" s="1" t="s">
        <v>168</v>
      </c>
      <c r="C29" s="1" t="s">
        <v>169</v>
      </c>
      <c r="D29" s="1" t="s">
        <v>155</v>
      </c>
      <c r="E29" s="1" t="s">
        <v>41</v>
      </c>
      <c r="F29" s="1" t="s">
        <v>42</v>
      </c>
      <c r="G29" s="1" t="s">
        <v>63</v>
      </c>
      <c r="H29" s="1" t="s">
        <v>170</v>
      </c>
      <c r="I29" s="1" t="s">
        <v>170</v>
      </c>
      <c r="J29" s="1" t="s">
        <v>66</v>
      </c>
      <c r="L29" s="30">
        <v>0</v>
      </c>
      <c r="M29" s="30">
        <v>0</v>
      </c>
      <c r="N29" s="30">
        <v>166.66666666666663</v>
      </c>
      <c r="O29" s="30">
        <v>166.66666666666663</v>
      </c>
      <c r="P29" s="30">
        <v>416.66666666666663</v>
      </c>
      <c r="Q29" s="30">
        <v>416.66666666666663</v>
      </c>
      <c r="R29" s="30">
        <v>666.66666666666663</v>
      </c>
      <c r="S29" s="30">
        <v>749.66666666666663</v>
      </c>
      <c r="T29" s="30">
        <v>916.66666666666663</v>
      </c>
      <c r="U29" s="30">
        <v>416.66666666666663</v>
      </c>
      <c r="V29" s="30">
        <v>416.66666666666663</v>
      </c>
      <c r="W29" s="30">
        <v>666.66666666666663</v>
      </c>
      <c r="X29" s="30">
        <f t="shared" si="3"/>
        <v>4999.6666666666661</v>
      </c>
      <c r="Y29" s="31">
        <f t="shared" si="33"/>
        <v>166.66666666666663</v>
      </c>
      <c r="Z29" s="31">
        <f t="shared" si="34"/>
        <v>999.99999999999989</v>
      </c>
      <c r="AA29" s="31">
        <f t="shared" si="35"/>
        <v>2333</v>
      </c>
      <c r="AB29" s="31">
        <f t="shared" si="36"/>
        <v>1500</v>
      </c>
      <c r="AC29" s="31">
        <f t="shared" si="18"/>
        <v>4999.6666666666661</v>
      </c>
      <c r="AE29" s="5">
        <f t="shared" si="8"/>
        <v>250</v>
      </c>
      <c r="AF29" s="5">
        <f t="shared" si="8"/>
        <v>0</v>
      </c>
      <c r="AG29" s="5">
        <f t="shared" si="8"/>
        <v>0</v>
      </c>
      <c r="AH29" s="5">
        <f t="shared" si="8"/>
        <v>300</v>
      </c>
      <c r="AI29" s="5">
        <f t="shared" si="8"/>
        <v>400</v>
      </c>
      <c r="AJ29" s="5">
        <v>600</v>
      </c>
      <c r="AK29" s="5">
        <v>600</v>
      </c>
      <c r="AL29" s="5">
        <v>600</v>
      </c>
      <c r="AM29" s="5">
        <v>700</v>
      </c>
      <c r="AN29" s="5">
        <v>500</v>
      </c>
      <c r="AO29" s="5">
        <v>500</v>
      </c>
      <c r="AP29" s="5">
        <v>550</v>
      </c>
      <c r="AQ29" s="5">
        <f t="shared" si="19"/>
        <v>5000</v>
      </c>
      <c r="AR29" s="6">
        <f t="shared" si="20"/>
        <v>250</v>
      </c>
      <c r="AS29" s="6">
        <f t="shared" si="21"/>
        <v>1300</v>
      </c>
      <c r="AT29" s="6">
        <f t="shared" si="22"/>
        <v>1900</v>
      </c>
      <c r="AU29" s="6">
        <f t="shared" si="23"/>
        <v>1550</v>
      </c>
      <c r="AV29" s="6">
        <f t="shared" si="24"/>
        <v>5000</v>
      </c>
      <c r="AX29" s="30">
        <v>250</v>
      </c>
      <c r="AY29" s="30">
        <v>0</v>
      </c>
      <c r="AZ29" s="30">
        <v>0</v>
      </c>
      <c r="BA29" s="30">
        <v>300</v>
      </c>
      <c r="BB29" s="30">
        <v>400</v>
      </c>
      <c r="BC29" s="30">
        <v>0</v>
      </c>
      <c r="BD29" s="30">
        <v>0</v>
      </c>
      <c r="BE29" s="30">
        <v>0</v>
      </c>
      <c r="BF29" s="30">
        <v>0</v>
      </c>
      <c r="BG29" s="30">
        <v>0</v>
      </c>
      <c r="BH29" s="30">
        <v>0</v>
      </c>
      <c r="BI29" s="30">
        <v>0</v>
      </c>
      <c r="BJ29" s="30">
        <f t="shared" si="13"/>
        <v>950</v>
      </c>
      <c r="BK29" s="31">
        <f t="shared" si="14"/>
        <v>250</v>
      </c>
      <c r="BL29" s="31">
        <f t="shared" si="15"/>
        <v>700</v>
      </c>
      <c r="BM29" s="31">
        <f t="shared" si="16"/>
        <v>0</v>
      </c>
      <c r="BN29" s="31">
        <f t="shared" si="17"/>
        <v>0</v>
      </c>
      <c r="BO29" s="31">
        <f t="shared" si="37"/>
        <v>950</v>
      </c>
      <c r="BQ29" s="30">
        <f t="shared" si="26"/>
        <v>400</v>
      </c>
      <c r="BR29" s="30">
        <f t="shared" si="27"/>
        <v>400</v>
      </c>
      <c r="BS29" s="30">
        <f t="shared" si="28"/>
        <v>0</v>
      </c>
      <c r="BU29" s="30">
        <f t="shared" si="29"/>
        <v>416.66666666666663</v>
      </c>
      <c r="BV29" s="30">
        <f t="shared" si="30"/>
        <v>400</v>
      </c>
      <c r="BW29" s="30">
        <f t="shared" si="31"/>
        <v>16.666666666666629</v>
      </c>
      <c r="BY29" s="32">
        <f t="shared" si="32"/>
        <v>-0.33333333333393966</v>
      </c>
      <c r="CA29" s="3">
        <v>3801604000</v>
      </c>
      <c r="CB29" s="3" t="s">
        <v>156</v>
      </c>
      <c r="CC29" s="3">
        <v>625900000</v>
      </c>
      <c r="CD29" s="3" t="s">
        <v>74</v>
      </c>
      <c r="CE29" s="3" t="s">
        <v>75</v>
      </c>
      <c r="CF29" s="3">
        <v>603040</v>
      </c>
      <c r="CG29" s="33" t="s">
        <v>324</v>
      </c>
      <c r="CH29" s="33" t="s">
        <v>325</v>
      </c>
      <c r="CI29" s="3" t="s">
        <v>87</v>
      </c>
      <c r="CJ29" s="33" t="s">
        <v>50</v>
      </c>
      <c r="CO29" s="1" t="s">
        <v>76</v>
      </c>
      <c r="CP29" s="1" t="s">
        <v>77</v>
      </c>
    </row>
    <row r="30" spans="1:97">
      <c r="A30" s="1" t="s">
        <v>37</v>
      </c>
      <c r="B30" s="1" t="s">
        <v>171</v>
      </c>
      <c r="C30" s="1" t="s">
        <v>172</v>
      </c>
      <c r="D30" s="1" t="s">
        <v>173</v>
      </c>
      <c r="E30" s="1" t="s">
        <v>41</v>
      </c>
      <c r="F30" s="1" t="s">
        <v>42</v>
      </c>
      <c r="G30" s="1" t="s">
        <v>63</v>
      </c>
      <c r="H30" s="1" t="s">
        <v>170</v>
      </c>
      <c r="I30" s="1" t="s">
        <v>170</v>
      </c>
      <c r="J30" s="1" t="s">
        <v>66</v>
      </c>
      <c r="L30" s="30">
        <f>800/12</f>
        <v>66.666666666666671</v>
      </c>
      <c r="M30" s="30">
        <f t="shared" ref="M30:W30" si="38">800/12</f>
        <v>66.666666666666671</v>
      </c>
      <c r="N30" s="30">
        <f t="shared" si="38"/>
        <v>66.666666666666671</v>
      </c>
      <c r="O30" s="30">
        <f t="shared" si="38"/>
        <v>66.666666666666671</v>
      </c>
      <c r="P30" s="30">
        <f t="shared" si="38"/>
        <v>66.666666666666671</v>
      </c>
      <c r="Q30" s="30">
        <f t="shared" si="38"/>
        <v>66.666666666666671</v>
      </c>
      <c r="R30" s="30">
        <f t="shared" si="38"/>
        <v>66.666666666666671</v>
      </c>
      <c r="S30" s="30">
        <f t="shared" si="38"/>
        <v>66.666666666666671</v>
      </c>
      <c r="T30" s="30">
        <f t="shared" si="38"/>
        <v>66.666666666666671</v>
      </c>
      <c r="U30" s="30">
        <f t="shared" si="38"/>
        <v>66.666666666666671</v>
      </c>
      <c r="V30" s="30">
        <f t="shared" si="38"/>
        <v>66.666666666666671</v>
      </c>
      <c r="W30" s="30">
        <f t="shared" si="38"/>
        <v>66.666666666666671</v>
      </c>
      <c r="X30" s="30">
        <f t="shared" si="3"/>
        <v>799.99999999999989</v>
      </c>
      <c r="Y30" s="31">
        <f t="shared" si="33"/>
        <v>200</v>
      </c>
      <c r="Z30" s="31">
        <f t="shared" si="34"/>
        <v>200</v>
      </c>
      <c r="AA30" s="31">
        <f t="shared" si="35"/>
        <v>200</v>
      </c>
      <c r="AB30" s="31">
        <f t="shared" si="36"/>
        <v>200</v>
      </c>
      <c r="AC30" s="31">
        <f t="shared" si="18"/>
        <v>800</v>
      </c>
      <c r="AE30" s="5">
        <f t="shared" si="8"/>
        <v>0</v>
      </c>
      <c r="AF30" s="5">
        <f t="shared" si="8"/>
        <v>0</v>
      </c>
      <c r="AG30" s="5">
        <f t="shared" si="8"/>
        <v>0</v>
      </c>
      <c r="AH30" s="5">
        <f t="shared" si="8"/>
        <v>0</v>
      </c>
      <c r="AI30" s="5">
        <f t="shared" si="8"/>
        <v>0</v>
      </c>
      <c r="AJ30" s="5">
        <v>0</v>
      </c>
      <c r="AK30" s="5">
        <v>66.666666666666671</v>
      </c>
      <c r="AL30" s="5">
        <v>66.666666666666671</v>
      </c>
      <c r="AM30" s="5">
        <v>66.666666666666671</v>
      </c>
      <c r="AN30" s="5">
        <v>66.666666666666671</v>
      </c>
      <c r="AO30" s="5">
        <v>66.666666666666671</v>
      </c>
      <c r="AP30" s="5">
        <v>117</v>
      </c>
      <c r="AQ30" s="5">
        <f t="shared" si="19"/>
        <v>450.33333333333337</v>
      </c>
      <c r="AR30" s="6">
        <f t="shared" si="20"/>
        <v>0</v>
      </c>
      <c r="AS30" s="6">
        <f t="shared" si="21"/>
        <v>0</v>
      </c>
      <c r="AT30" s="6">
        <f t="shared" si="22"/>
        <v>200</v>
      </c>
      <c r="AU30" s="6">
        <f t="shared" si="23"/>
        <v>250.33333333333334</v>
      </c>
      <c r="AV30" s="6">
        <f t="shared" si="24"/>
        <v>450.33333333333337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0">
        <v>0</v>
      </c>
      <c r="BF30" s="30">
        <v>0</v>
      </c>
      <c r="BG30" s="30">
        <v>0</v>
      </c>
      <c r="BH30" s="30">
        <v>0</v>
      </c>
      <c r="BI30" s="30">
        <v>0</v>
      </c>
      <c r="BJ30" s="30">
        <f t="shared" si="13"/>
        <v>0</v>
      </c>
      <c r="BK30" s="31">
        <f t="shared" si="14"/>
        <v>0</v>
      </c>
      <c r="BL30" s="31">
        <f t="shared" si="15"/>
        <v>0</v>
      </c>
      <c r="BM30" s="31">
        <f t="shared" si="16"/>
        <v>0</v>
      </c>
      <c r="BN30" s="31">
        <f t="shared" si="17"/>
        <v>0</v>
      </c>
      <c r="BO30" s="31">
        <f t="shared" si="37"/>
        <v>0</v>
      </c>
      <c r="BQ30" s="30">
        <f t="shared" si="26"/>
        <v>0</v>
      </c>
      <c r="BR30" s="30">
        <f t="shared" si="27"/>
        <v>0</v>
      </c>
      <c r="BS30" s="30">
        <f t="shared" si="28"/>
        <v>0</v>
      </c>
      <c r="BU30" s="30">
        <f t="shared" si="29"/>
        <v>66.666666666666671</v>
      </c>
      <c r="BV30" s="30">
        <f t="shared" si="30"/>
        <v>0</v>
      </c>
      <c r="BW30" s="30">
        <f t="shared" si="31"/>
        <v>66.666666666666671</v>
      </c>
      <c r="BY30" s="32">
        <f t="shared" si="32"/>
        <v>349.66666666666652</v>
      </c>
      <c r="CA30" s="3">
        <v>3801901600</v>
      </c>
      <c r="CB30" s="3" t="s">
        <v>174</v>
      </c>
      <c r="CC30" s="3">
        <v>629900000</v>
      </c>
      <c r="CD30" s="3" t="s">
        <v>123</v>
      </c>
      <c r="CE30" s="3" t="s">
        <v>124</v>
      </c>
      <c r="CF30" s="3">
        <v>606010</v>
      </c>
      <c r="CG30" s="33" t="s">
        <v>328</v>
      </c>
      <c r="CH30" s="33" t="s">
        <v>329</v>
      </c>
      <c r="CI30" s="3" t="s">
        <v>87</v>
      </c>
      <c r="CJ30" s="33" t="s">
        <v>50</v>
      </c>
      <c r="CO30" s="1" t="s">
        <v>126</v>
      </c>
      <c r="CP30" s="1" t="s">
        <v>127</v>
      </c>
    </row>
    <row r="31" spans="1:97">
      <c r="A31" s="1" t="s">
        <v>37</v>
      </c>
      <c r="B31" s="1" t="s">
        <v>175</v>
      </c>
      <c r="C31" s="1" t="s">
        <v>176</v>
      </c>
      <c r="D31" s="1" t="s">
        <v>173</v>
      </c>
      <c r="E31" s="1" t="s">
        <v>41</v>
      </c>
      <c r="F31" s="1" t="s">
        <v>42</v>
      </c>
      <c r="G31" s="1" t="s">
        <v>63</v>
      </c>
      <c r="H31" s="1" t="s">
        <v>170</v>
      </c>
      <c r="I31" s="1" t="s">
        <v>170</v>
      </c>
      <c r="J31" s="1" t="s">
        <v>66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300</v>
      </c>
      <c r="R31" s="30">
        <v>300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f t="shared" si="3"/>
        <v>600</v>
      </c>
      <c r="Y31" s="31">
        <f t="shared" si="33"/>
        <v>0</v>
      </c>
      <c r="Z31" s="31">
        <f t="shared" si="34"/>
        <v>300</v>
      </c>
      <c r="AA31" s="31">
        <f t="shared" si="35"/>
        <v>300</v>
      </c>
      <c r="AB31" s="31">
        <f t="shared" si="36"/>
        <v>0</v>
      </c>
      <c r="AC31" s="31">
        <f t="shared" si="18"/>
        <v>600</v>
      </c>
      <c r="AE31" s="5">
        <f t="shared" si="8"/>
        <v>0</v>
      </c>
      <c r="AF31" s="5">
        <f t="shared" si="8"/>
        <v>0</v>
      </c>
      <c r="AG31" s="5">
        <f t="shared" si="8"/>
        <v>0</v>
      </c>
      <c r="AH31" s="5">
        <f t="shared" si="8"/>
        <v>0</v>
      </c>
      <c r="AI31" s="5">
        <f t="shared" si="8"/>
        <v>0</v>
      </c>
      <c r="AJ31" s="5">
        <v>0</v>
      </c>
      <c r="AK31" s="5">
        <v>300</v>
      </c>
      <c r="AL31" s="5">
        <v>0</v>
      </c>
      <c r="AM31" s="5">
        <v>0</v>
      </c>
      <c r="AN31" s="5">
        <v>0</v>
      </c>
      <c r="AO31" s="5">
        <v>0</v>
      </c>
      <c r="AP31" s="5">
        <v>100</v>
      </c>
      <c r="AQ31" s="5">
        <f t="shared" si="19"/>
        <v>400</v>
      </c>
      <c r="AR31" s="6">
        <f t="shared" si="20"/>
        <v>0</v>
      </c>
      <c r="AS31" s="6">
        <f t="shared" si="21"/>
        <v>0</v>
      </c>
      <c r="AT31" s="6">
        <f t="shared" si="22"/>
        <v>300</v>
      </c>
      <c r="AU31" s="6">
        <f t="shared" si="23"/>
        <v>100</v>
      </c>
      <c r="AV31" s="6">
        <f t="shared" si="24"/>
        <v>400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f t="shared" si="13"/>
        <v>0</v>
      </c>
      <c r="BK31" s="31">
        <f t="shared" si="14"/>
        <v>0</v>
      </c>
      <c r="BL31" s="31">
        <f t="shared" si="15"/>
        <v>0</v>
      </c>
      <c r="BM31" s="31">
        <f t="shared" si="16"/>
        <v>0</v>
      </c>
      <c r="BN31" s="31">
        <f t="shared" si="17"/>
        <v>0</v>
      </c>
      <c r="BO31" s="31">
        <f t="shared" si="37"/>
        <v>0</v>
      </c>
      <c r="BQ31" s="30">
        <f t="shared" si="26"/>
        <v>0</v>
      </c>
      <c r="BR31" s="30">
        <f t="shared" si="27"/>
        <v>0</v>
      </c>
      <c r="BS31" s="30">
        <f t="shared" si="28"/>
        <v>0</v>
      </c>
      <c r="BU31" s="30">
        <f t="shared" si="29"/>
        <v>0</v>
      </c>
      <c r="BV31" s="30">
        <f t="shared" si="30"/>
        <v>0</v>
      </c>
      <c r="BW31" s="30">
        <f t="shared" si="31"/>
        <v>0</v>
      </c>
      <c r="BY31" s="32">
        <f t="shared" si="32"/>
        <v>200</v>
      </c>
      <c r="CA31" s="3">
        <v>3801901600</v>
      </c>
      <c r="CB31" s="3" t="s">
        <v>174</v>
      </c>
      <c r="CC31" s="3">
        <v>629900000</v>
      </c>
      <c r="CD31" s="3" t="s">
        <v>123</v>
      </c>
      <c r="CE31" s="3" t="s">
        <v>124</v>
      </c>
      <c r="CF31" s="3">
        <v>606010</v>
      </c>
      <c r="CG31" s="33" t="s">
        <v>328</v>
      </c>
      <c r="CH31" s="33" t="s">
        <v>329</v>
      </c>
      <c r="CI31" s="3" t="s">
        <v>87</v>
      </c>
      <c r="CJ31" s="33" t="s">
        <v>50</v>
      </c>
      <c r="CO31" s="1" t="s">
        <v>126</v>
      </c>
      <c r="CP31" s="1" t="s">
        <v>127</v>
      </c>
    </row>
    <row r="32" spans="1:97">
      <c r="A32" s="1" t="s">
        <v>37</v>
      </c>
      <c r="B32" s="1" t="s">
        <v>177</v>
      </c>
      <c r="C32" s="1" t="s">
        <v>178</v>
      </c>
      <c r="D32" s="1" t="s">
        <v>173</v>
      </c>
      <c r="E32" s="1" t="s">
        <v>41</v>
      </c>
      <c r="F32" s="1" t="s">
        <v>42</v>
      </c>
      <c r="G32" s="1" t="s">
        <v>63</v>
      </c>
      <c r="H32" s="1" t="s">
        <v>170</v>
      </c>
      <c r="I32" s="1" t="s">
        <v>170</v>
      </c>
      <c r="J32" s="1" t="s">
        <v>66</v>
      </c>
      <c r="L32" s="30">
        <f>700/12</f>
        <v>58.333333333333336</v>
      </c>
      <c r="M32" s="30">
        <f t="shared" ref="M32:W32" si="39">700/12</f>
        <v>58.333333333333336</v>
      </c>
      <c r="N32" s="30">
        <f t="shared" si="39"/>
        <v>58.333333333333336</v>
      </c>
      <c r="O32" s="30">
        <f t="shared" si="39"/>
        <v>58.333333333333336</v>
      </c>
      <c r="P32" s="30">
        <f t="shared" si="39"/>
        <v>58.333333333333336</v>
      </c>
      <c r="Q32" s="30">
        <f t="shared" si="39"/>
        <v>58.333333333333336</v>
      </c>
      <c r="R32" s="30">
        <f t="shared" si="39"/>
        <v>58.333333333333336</v>
      </c>
      <c r="S32" s="30">
        <f t="shared" si="39"/>
        <v>58.333333333333336</v>
      </c>
      <c r="T32" s="30">
        <f t="shared" si="39"/>
        <v>58.333333333333336</v>
      </c>
      <c r="U32" s="30">
        <f t="shared" si="39"/>
        <v>58.333333333333336</v>
      </c>
      <c r="V32" s="30">
        <f t="shared" si="39"/>
        <v>58.333333333333336</v>
      </c>
      <c r="W32" s="30">
        <f t="shared" si="39"/>
        <v>58.333333333333336</v>
      </c>
      <c r="X32" s="30">
        <f t="shared" si="3"/>
        <v>700.00000000000011</v>
      </c>
      <c r="Y32" s="31">
        <f t="shared" si="33"/>
        <v>175</v>
      </c>
      <c r="Z32" s="31">
        <f t="shared" si="34"/>
        <v>175</v>
      </c>
      <c r="AA32" s="31">
        <f t="shared" si="35"/>
        <v>175</v>
      </c>
      <c r="AB32" s="31">
        <f t="shared" si="36"/>
        <v>175</v>
      </c>
      <c r="AC32" s="31">
        <f t="shared" si="18"/>
        <v>700</v>
      </c>
      <c r="AE32" s="5">
        <f t="shared" si="8"/>
        <v>0</v>
      </c>
      <c r="AF32" s="5">
        <f t="shared" si="8"/>
        <v>0</v>
      </c>
      <c r="AG32" s="5">
        <f t="shared" si="8"/>
        <v>0</v>
      </c>
      <c r="AH32" s="5">
        <f t="shared" si="8"/>
        <v>0</v>
      </c>
      <c r="AI32" s="5">
        <f t="shared" si="8"/>
        <v>0</v>
      </c>
      <c r="AJ32" s="5">
        <v>0</v>
      </c>
      <c r="AK32" s="5">
        <v>58.333333333333336</v>
      </c>
      <c r="AL32" s="5">
        <v>58.333333333333336</v>
      </c>
      <c r="AM32" s="5">
        <v>58.333333333333336</v>
      </c>
      <c r="AN32" s="5">
        <v>58.333333333333336</v>
      </c>
      <c r="AO32" s="5">
        <v>58.333333333333336</v>
      </c>
      <c r="AP32" s="5">
        <v>58.333333333333336</v>
      </c>
      <c r="AQ32" s="5">
        <f t="shared" si="19"/>
        <v>350</v>
      </c>
      <c r="AR32" s="6">
        <f t="shared" si="20"/>
        <v>0</v>
      </c>
      <c r="AS32" s="6">
        <f t="shared" si="21"/>
        <v>0</v>
      </c>
      <c r="AT32" s="6">
        <f t="shared" si="22"/>
        <v>175</v>
      </c>
      <c r="AU32" s="6">
        <f t="shared" si="23"/>
        <v>175</v>
      </c>
      <c r="AV32" s="6">
        <f t="shared" si="24"/>
        <v>350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f t="shared" si="13"/>
        <v>0</v>
      </c>
      <c r="BK32" s="31">
        <f t="shared" si="14"/>
        <v>0</v>
      </c>
      <c r="BL32" s="31">
        <f t="shared" si="15"/>
        <v>0</v>
      </c>
      <c r="BM32" s="31">
        <f t="shared" si="16"/>
        <v>0</v>
      </c>
      <c r="BN32" s="31">
        <f t="shared" si="17"/>
        <v>0</v>
      </c>
      <c r="BO32" s="31">
        <f t="shared" si="37"/>
        <v>0</v>
      </c>
      <c r="BQ32" s="30">
        <f t="shared" si="26"/>
        <v>0</v>
      </c>
      <c r="BR32" s="30">
        <f t="shared" si="27"/>
        <v>0</v>
      </c>
      <c r="BS32" s="30">
        <f t="shared" si="28"/>
        <v>0</v>
      </c>
      <c r="BU32" s="30">
        <f t="shared" si="29"/>
        <v>58.333333333333336</v>
      </c>
      <c r="BV32" s="30">
        <f t="shared" si="30"/>
        <v>0</v>
      </c>
      <c r="BW32" s="30">
        <f t="shared" si="31"/>
        <v>58.333333333333336</v>
      </c>
      <c r="BY32" s="32">
        <f t="shared" si="32"/>
        <v>350.00000000000011</v>
      </c>
      <c r="CA32" s="3">
        <v>3801901600</v>
      </c>
      <c r="CB32" s="3" t="s">
        <v>174</v>
      </c>
      <c r="CC32" s="3">
        <v>629900000</v>
      </c>
      <c r="CD32" s="3" t="s">
        <v>123</v>
      </c>
      <c r="CE32" s="3" t="s">
        <v>124</v>
      </c>
      <c r="CF32" s="3">
        <v>606010</v>
      </c>
      <c r="CG32" s="33" t="s">
        <v>328</v>
      </c>
      <c r="CH32" s="33" t="s">
        <v>329</v>
      </c>
      <c r="CI32" s="3" t="s">
        <v>87</v>
      </c>
      <c r="CJ32" s="33" t="s">
        <v>50</v>
      </c>
      <c r="CO32" s="1" t="s">
        <v>126</v>
      </c>
      <c r="CP32" s="1" t="s">
        <v>127</v>
      </c>
    </row>
    <row r="33" spans="1:101">
      <c r="A33" s="1" t="s">
        <v>37</v>
      </c>
      <c r="B33" s="1" t="s">
        <v>179</v>
      </c>
      <c r="C33" s="1" t="s">
        <v>180</v>
      </c>
      <c r="D33" s="1" t="s">
        <v>181</v>
      </c>
      <c r="E33" s="1" t="s">
        <v>41</v>
      </c>
      <c r="F33" s="1" t="s">
        <v>42</v>
      </c>
      <c r="G33" s="1" t="s">
        <v>63</v>
      </c>
      <c r="H33" s="1" t="s">
        <v>182</v>
      </c>
      <c r="I33" s="1" t="s">
        <v>182</v>
      </c>
      <c r="J33" s="1" t="s">
        <v>183</v>
      </c>
      <c r="L33" s="30">
        <v>833.33333333333326</v>
      </c>
      <c r="M33" s="30">
        <v>833.33333333333326</v>
      </c>
      <c r="N33" s="30">
        <v>833.33333333333326</v>
      </c>
      <c r="O33" s="30">
        <v>833.33333333333326</v>
      </c>
      <c r="P33" s="30">
        <v>833.33333333333326</v>
      </c>
      <c r="Q33" s="30">
        <v>833.33333333333326</v>
      </c>
      <c r="R33" s="30">
        <v>833.33333333333326</v>
      </c>
      <c r="S33" s="30">
        <v>833.33333333333326</v>
      </c>
      <c r="T33" s="30">
        <v>833.33333333333326</v>
      </c>
      <c r="U33" s="30">
        <v>833.33333333333326</v>
      </c>
      <c r="V33" s="30">
        <v>833.33333333333326</v>
      </c>
      <c r="W33" s="30">
        <v>833.33333333333326</v>
      </c>
      <c r="X33" s="30">
        <f t="shared" si="3"/>
        <v>10000</v>
      </c>
      <c r="Y33" s="31">
        <f t="shared" si="33"/>
        <v>2500</v>
      </c>
      <c r="Z33" s="31">
        <f t="shared" si="34"/>
        <v>2500</v>
      </c>
      <c r="AA33" s="31">
        <f t="shared" si="35"/>
        <v>2500</v>
      </c>
      <c r="AB33" s="31">
        <f t="shared" si="36"/>
        <v>2500</v>
      </c>
      <c r="AC33" s="31">
        <f t="shared" si="18"/>
        <v>10000</v>
      </c>
      <c r="AE33" s="5">
        <f t="shared" si="8"/>
        <v>184.35334999999998</v>
      </c>
      <c r="AF33" s="5">
        <f t="shared" si="8"/>
        <v>454.18142000000006</v>
      </c>
      <c r="AG33" s="5">
        <f t="shared" si="8"/>
        <v>539.30035999999996</v>
      </c>
      <c r="AH33" s="5">
        <f t="shared" si="8"/>
        <v>969.15416000000005</v>
      </c>
      <c r="AI33" s="5">
        <f t="shared" si="8"/>
        <v>875.23382000000004</v>
      </c>
      <c r="AJ33" s="5">
        <v>995</v>
      </c>
      <c r="AK33" s="5">
        <v>995</v>
      </c>
      <c r="AL33" s="5">
        <v>995</v>
      </c>
      <c r="AM33" s="5">
        <v>995</v>
      </c>
      <c r="AN33" s="5">
        <v>995</v>
      </c>
      <c r="AO33" s="5">
        <v>1116.7661799999989</v>
      </c>
      <c r="AP33" s="5">
        <v>825</v>
      </c>
      <c r="AQ33" s="5">
        <f t="shared" si="19"/>
        <v>9938.9892899999995</v>
      </c>
      <c r="AR33" s="6">
        <f t="shared" si="20"/>
        <v>1177.8351299999999</v>
      </c>
      <c r="AS33" s="6">
        <f t="shared" si="21"/>
        <v>2839.38798</v>
      </c>
      <c r="AT33" s="6">
        <f t="shared" si="22"/>
        <v>2985</v>
      </c>
      <c r="AU33" s="6">
        <f t="shared" si="23"/>
        <v>2936.7661799999987</v>
      </c>
      <c r="AV33" s="6">
        <f t="shared" si="24"/>
        <v>9938.9892899999977</v>
      </c>
      <c r="AX33" s="30">
        <v>184.35334999999998</v>
      </c>
      <c r="AY33" s="30">
        <v>454.18142000000006</v>
      </c>
      <c r="AZ33" s="30">
        <v>539.30035999999996</v>
      </c>
      <c r="BA33" s="30">
        <v>969.15416000000005</v>
      </c>
      <c r="BB33" s="30">
        <v>875.23382000000004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f t="shared" si="13"/>
        <v>3022.2231099999999</v>
      </c>
      <c r="BK33" s="31">
        <f t="shared" si="14"/>
        <v>1177.8351299999999</v>
      </c>
      <c r="BL33" s="31">
        <f t="shared" si="15"/>
        <v>1844.38798</v>
      </c>
      <c r="BM33" s="31">
        <f t="shared" si="16"/>
        <v>0</v>
      </c>
      <c r="BN33" s="31">
        <f t="shared" si="17"/>
        <v>0</v>
      </c>
      <c r="BO33" s="31">
        <f t="shared" si="37"/>
        <v>3022.2231099999999</v>
      </c>
      <c r="BQ33" s="30">
        <f t="shared" si="26"/>
        <v>875.23382000000004</v>
      </c>
      <c r="BR33" s="30">
        <f t="shared" si="27"/>
        <v>875.23382000000004</v>
      </c>
      <c r="BS33" s="30">
        <f t="shared" si="28"/>
        <v>0</v>
      </c>
      <c r="BU33" s="30">
        <f t="shared" si="29"/>
        <v>833.33333333333326</v>
      </c>
      <c r="BV33" s="30">
        <f t="shared" si="30"/>
        <v>875.23382000000004</v>
      </c>
      <c r="BW33" s="30">
        <f t="shared" si="31"/>
        <v>-41.900486666666779</v>
      </c>
      <c r="BY33" s="32">
        <f t="shared" si="32"/>
        <v>61.010710000000472</v>
      </c>
      <c r="CA33" s="3">
        <v>3801100220</v>
      </c>
      <c r="CB33" s="3" t="s">
        <v>184</v>
      </c>
      <c r="CC33" s="3">
        <v>624800010</v>
      </c>
      <c r="CD33" s="3" t="s">
        <v>185</v>
      </c>
      <c r="CE33" s="3" t="s">
        <v>124</v>
      </c>
      <c r="CF33" s="3">
        <v>606010</v>
      </c>
      <c r="CG33" s="33" t="s">
        <v>181</v>
      </c>
      <c r="CH33" s="33" t="s">
        <v>330</v>
      </c>
      <c r="CI33" s="3" t="s">
        <v>87</v>
      </c>
      <c r="CJ33" s="33" t="s">
        <v>63</v>
      </c>
      <c r="CO33" s="1" t="s">
        <v>126</v>
      </c>
      <c r="CP33" s="1" t="s">
        <v>127</v>
      </c>
    </row>
    <row r="34" spans="1:101">
      <c r="A34" s="1" t="s">
        <v>37</v>
      </c>
      <c r="B34" s="1" t="s">
        <v>186</v>
      </c>
      <c r="C34" s="1" t="s">
        <v>187</v>
      </c>
      <c r="D34" s="1" t="s">
        <v>188</v>
      </c>
      <c r="E34" s="1" t="s">
        <v>41</v>
      </c>
      <c r="F34" s="1" t="s">
        <v>42</v>
      </c>
      <c r="G34" s="1" t="s">
        <v>63</v>
      </c>
      <c r="H34" s="1" t="s">
        <v>183</v>
      </c>
      <c r="I34" s="1" t="s">
        <v>189</v>
      </c>
      <c r="J34" s="1" t="s">
        <v>183</v>
      </c>
      <c r="L34" s="30">
        <v>1839.394</v>
      </c>
      <c r="M34" s="30">
        <v>2600.7280000000001</v>
      </c>
      <c r="N34" s="30">
        <v>2710.0520000000001</v>
      </c>
      <c r="O34" s="30">
        <v>2533.9319999999998</v>
      </c>
      <c r="P34" s="30">
        <v>2624.5239999999999</v>
      </c>
      <c r="Q34" s="30">
        <v>3167.2</v>
      </c>
      <c r="R34" s="30">
        <v>3266.732</v>
      </c>
      <c r="S34" s="30">
        <v>2852.8119999999999</v>
      </c>
      <c r="T34" s="30">
        <v>3178.2280000000001</v>
      </c>
      <c r="U34" s="30">
        <v>3061</v>
      </c>
      <c r="V34" s="30">
        <f>4704-1500</f>
        <v>3204</v>
      </c>
      <c r="W34" s="30">
        <v>3302</v>
      </c>
      <c r="X34" s="30">
        <f t="shared" si="3"/>
        <v>34340.601999999999</v>
      </c>
      <c r="Y34" s="31">
        <f t="shared" si="33"/>
        <v>7150.1740000000009</v>
      </c>
      <c r="Z34" s="31">
        <f t="shared" si="34"/>
        <v>8325.655999999999</v>
      </c>
      <c r="AA34" s="31">
        <f t="shared" si="35"/>
        <v>9297.7720000000008</v>
      </c>
      <c r="AB34" s="31">
        <f t="shared" si="36"/>
        <v>9567</v>
      </c>
      <c r="AC34" s="31">
        <f t="shared" si="18"/>
        <v>34340.601999999999</v>
      </c>
      <c r="AE34" s="5">
        <f t="shared" si="8"/>
        <v>1877.952</v>
      </c>
      <c r="AF34" s="5">
        <f t="shared" si="8"/>
        <v>2590</v>
      </c>
      <c r="AG34" s="5">
        <f t="shared" si="8"/>
        <v>2200</v>
      </c>
      <c r="AH34" s="5">
        <f t="shared" si="8"/>
        <v>2037.6</v>
      </c>
      <c r="AI34" s="5">
        <f t="shared" si="8"/>
        <v>2100</v>
      </c>
      <c r="AJ34" s="5">
        <v>3250.145</v>
      </c>
      <c r="AK34" s="5">
        <v>3331.875</v>
      </c>
      <c r="AL34" s="5">
        <v>2932.05</v>
      </c>
      <c r="AM34" s="5">
        <v>3020.9</v>
      </c>
      <c r="AN34" s="5">
        <v>2843.2</v>
      </c>
      <c r="AO34" s="35">
        <v>3319.8499999999931</v>
      </c>
      <c r="AP34" s="5">
        <v>4816.4229999999998</v>
      </c>
      <c r="AQ34" s="5">
        <f t="shared" si="19"/>
        <v>34319.994999999995</v>
      </c>
      <c r="AR34" s="6">
        <f t="shared" si="20"/>
        <v>6667.9520000000002</v>
      </c>
      <c r="AS34" s="6">
        <f t="shared" si="21"/>
        <v>7387.7450000000008</v>
      </c>
      <c r="AT34" s="6">
        <f t="shared" si="22"/>
        <v>9284.8250000000007</v>
      </c>
      <c r="AU34" s="6">
        <f t="shared" si="23"/>
        <v>10979.472999999993</v>
      </c>
      <c r="AV34" s="6">
        <f t="shared" si="24"/>
        <v>34319.994999999995</v>
      </c>
      <c r="AX34" s="30">
        <v>1877.952</v>
      </c>
      <c r="AY34" s="30">
        <v>2590</v>
      </c>
      <c r="AZ34" s="30">
        <v>2200</v>
      </c>
      <c r="BA34" s="30">
        <v>2037.6</v>
      </c>
      <c r="BB34" s="30">
        <v>2100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f t="shared" si="13"/>
        <v>10805.552</v>
      </c>
      <c r="BK34" s="31">
        <f t="shared" si="14"/>
        <v>6667.9520000000002</v>
      </c>
      <c r="BL34" s="31">
        <f t="shared" si="15"/>
        <v>4137.6000000000004</v>
      </c>
      <c r="BM34" s="31">
        <f t="shared" si="16"/>
        <v>0</v>
      </c>
      <c r="BN34" s="31">
        <f t="shared" si="17"/>
        <v>0</v>
      </c>
      <c r="BO34" s="31">
        <f t="shared" si="37"/>
        <v>10805.552</v>
      </c>
      <c r="BQ34" s="30">
        <f t="shared" si="26"/>
        <v>2100</v>
      </c>
      <c r="BR34" s="30">
        <f t="shared" si="27"/>
        <v>2100</v>
      </c>
      <c r="BS34" s="30">
        <f t="shared" si="28"/>
        <v>0</v>
      </c>
      <c r="BU34" s="30">
        <f t="shared" si="29"/>
        <v>2624.5239999999999</v>
      </c>
      <c r="BV34" s="30">
        <f t="shared" si="30"/>
        <v>2100</v>
      </c>
      <c r="BW34" s="30">
        <f t="shared" si="31"/>
        <v>524.52399999999989</v>
      </c>
      <c r="BY34" s="32">
        <f t="shared" si="32"/>
        <v>20.607000000003609</v>
      </c>
      <c r="CA34" s="3">
        <v>3801100220</v>
      </c>
      <c r="CB34" s="3" t="s">
        <v>184</v>
      </c>
      <c r="CC34" s="3">
        <v>623300000</v>
      </c>
      <c r="CD34" s="3" t="s">
        <v>190</v>
      </c>
      <c r="CE34" s="3" t="s">
        <v>124</v>
      </c>
      <c r="CF34" s="3">
        <v>606010</v>
      </c>
      <c r="CG34" s="33" t="s">
        <v>328</v>
      </c>
      <c r="CH34" s="33" t="s">
        <v>329</v>
      </c>
      <c r="CI34" s="3" t="s">
        <v>87</v>
      </c>
      <c r="CJ34" s="33" t="s">
        <v>63</v>
      </c>
      <c r="CO34" s="1" t="s">
        <v>126</v>
      </c>
      <c r="CP34" s="1" t="s">
        <v>127</v>
      </c>
      <c r="CS34" s="1">
        <v>0</v>
      </c>
      <c r="CV34" s="1" t="s">
        <v>191</v>
      </c>
    </row>
    <row r="35" spans="1:101">
      <c r="A35" s="1" t="s">
        <v>37</v>
      </c>
      <c r="B35" s="1" t="s">
        <v>192</v>
      </c>
      <c r="C35" s="1" t="s">
        <v>193</v>
      </c>
      <c r="D35" s="1" t="s">
        <v>194</v>
      </c>
      <c r="E35" s="1" t="s">
        <v>41</v>
      </c>
      <c r="F35" s="1" t="s">
        <v>42</v>
      </c>
      <c r="G35" s="1" t="s">
        <v>63</v>
      </c>
      <c r="H35" s="1" t="s">
        <v>183</v>
      </c>
      <c r="I35" s="1" t="s">
        <v>195</v>
      </c>
      <c r="J35" s="1" t="s">
        <v>183</v>
      </c>
      <c r="L35" s="30">
        <v>408.33333333333337</v>
      </c>
      <c r="M35" s="30">
        <v>408.66666666666669</v>
      </c>
      <c r="N35" s="30">
        <v>408.66666666666669</v>
      </c>
      <c r="O35" s="30">
        <v>408.66666666666669</v>
      </c>
      <c r="P35" s="30">
        <v>408.66666666666669</v>
      </c>
      <c r="Q35" s="30">
        <v>408.66666666666669</v>
      </c>
      <c r="R35" s="30">
        <v>408.66666666666669</v>
      </c>
      <c r="S35" s="30">
        <v>408.66666666666669</v>
      </c>
      <c r="T35" s="30">
        <v>407.66666666666669</v>
      </c>
      <c r="U35" s="30">
        <v>407.66666666666669</v>
      </c>
      <c r="V35" s="30">
        <v>407.66666666666669</v>
      </c>
      <c r="W35" s="30">
        <v>407.66666666666669</v>
      </c>
      <c r="X35" s="30">
        <f t="shared" si="3"/>
        <v>4899.666666666667</v>
      </c>
      <c r="Y35" s="31">
        <f t="shared" si="33"/>
        <v>1225.6666666666667</v>
      </c>
      <c r="Z35" s="31">
        <f t="shared" si="34"/>
        <v>1226</v>
      </c>
      <c r="AA35" s="31">
        <f t="shared" si="35"/>
        <v>1225</v>
      </c>
      <c r="AB35" s="31">
        <f t="shared" si="36"/>
        <v>1223</v>
      </c>
      <c r="AC35" s="31">
        <f t="shared" si="18"/>
        <v>4899.666666666667</v>
      </c>
      <c r="AE35" s="5">
        <f t="shared" si="8"/>
        <v>100</v>
      </c>
      <c r="AF35" s="5">
        <f t="shared" si="8"/>
        <v>105.621</v>
      </c>
      <c r="AG35" s="5">
        <f t="shared" si="8"/>
        <v>316</v>
      </c>
      <c r="AH35" s="5">
        <f t="shared" si="8"/>
        <v>250</v>
      </c>
      <c r="AI35" s="5">
        <f t="shared" si="8"/>
        <v>120</v>
      </c>
      <c r="AJ35" s="5">
        <v>1275</v>
      </c>
      <c r="AK35" s="5">
        <v>421</v>
      </c>
      <c r="AL35" s="5">
        <v>300</v>
      </c>
      <c r="AM35" s="5">
        <v>300</v>
      </c>
      <c r="AN35" s="5">
        <v>200</v>
      </c>
      <c r="AO35" s="5">
        <v>200</v>
      </c>
      <c r="AP35" s="5">
        <v>300</v>
      </c>
      <c r="AQ35" s="5">
        <f t="shared" si="19"/>
        <v>3887.6210000000001</v>
      </c>
      <c r="AR35" s="6">
        <f t="shared" si="20"/>
        <v>521.62099999999998</v>
      </c>
      <c r="AS35" s="6">
        <f t="shared" si="21"/>
        <v>1645</v>
      </c>
      <c r="AT35" s="6">
        <f t="shared" si="22"/>
        <v>1021</v>
      </c>
      <c r="AU35" s="6">
        <f t="shared" si="23"/>
        <v>700</v>
      </c>
      <c r="AV35" s="6">
        <f t="shared" si="24"/>
        <v>3887.6210000000001</v>
      </c>
      <c r="AX35" s="30">
        <v>100</v>
      </c>
      <c r="AY35" s="30">
        <v>105.621</v>
      </c>
      <c r="AZ35" s="30">
        <v>316</v>
      </c>
      <c r="BA35" s="30">
        <v>250</v>
      </c>
      <c r="BB35" s="30">
        <v>120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f t="shared" si="13"/>
        <v>891.62099999999998</v>
      </c>
      <c r="BK35" s="31">
        <f t="shared" si="14"/>
        <v>521.62099999999998</v>
      </c>
      <c r="BL35" s="31">
        <f t="shared" si="15"/>
        <v>370</v>
      </c>
      <c r="BM35" s="31">
        <f t="shared" si="16"/>
        <v>0</v>
      </c>
      <c r="BN35" s="31">
        <f t="shared" si="17"/>
        <v>0</v>
      </c>
      <c r="BO35" s="31">
        <f t="shared" si="37"/>
        <v>891.62099999999998</v>
      </c>
      <c r="BQ35" s="30">
        <f t="shared" si="26"/>
        <v>120</v>
      </c>
      <c r="BR35" s="30">
        <f t="shared" si="27"/>
        <v>120</v>
      </c>
      <c r="BS35" s="30">
        <f t="shared" si="28"/>
        <v>0</v>
      </c>
      <c r="BU35" s="30">
        <f t="shared" si="29"/>
        <v>408.66666666666669</v>
      </c>
      <c r="BV35" s="30">
        <f t="shared" si="30"/>
        <v>120</v>
      </c>
      <c r="BW35" s="30">
        <f t="shared" si="31"/>
        <v>288.66666666666669</v>
      </c>
      <c r="BY35" s="32">
        <f t="shared" si="32"/>
        <v>1012.0456666666669</v>
      </c>
      <c r="CA35" s="3">
        <v>3801601300</v>
      </c>
      <c r="CB35" s="3" t="s">
        <v>196</v>
      </c>
      <c r="CC35" s="3">
        <v>627000000</v>
      </c>
      <c r="CD35" s="3" t="s">
        <v>197</v>
      </c>
      <c r="CE35" s="3" t="s">
        <v>198</v>
      </c>
      <c r="CF35" s="3">
        <v>604010</v>
      </c>
      <c r="CG35" s="33" t="s">
        <v>197</v>
      </c>
      <c r="CH35" s="33" t="s">
        <v>331</v>
      </c>
      <c r="CI35" s="3" t="s">
        <v>87</v>
      </c>
      <c r="CJ35" s="33" t="s">
        <v>63</v>
      </c>
      <c r="CO35" s="1" t="s">
        <v>199</v>
      </c>
      <c r="CP35" s="1" t="s">
        <v>200</v>
      </c>
    </row>
    <row r="36" spans="1:101">
      <c r="A36" s="1" t="s">
        <v>37</v>
      </c>
      <c r="B36" s="1" t="s">
        <v>201</v>
      </c>
      <c r="C36" s="1" t="s">
        <v>202</v>
      </c>
      <c r="D36" s="1" t="s">
        <v>194</v>
      </c>
      <c r="E36" s="1" t="s">
        <v>41</v>
      </c>
      <c r="F36" s="1" t="s">
        <v>42</v>
      </c>
      <c r="G36" s="1" t="s">
        <v>63</v>
      </c>
      <c r="H36" s="1" t="s">
        <v>197</v>
      </c>
      <c r="I36" s="1" t="s">
        <v>203</v>
      </c>
      <c r="J36" s="1" t="s">
        <v>197</v>
      </c>
      <c r="L36" s="30">
        <v>1083.3333333333335</v>
      </c>
      <c r="M36" s="30">
        <v>1083.6666666666667</v>
      </c>
      <c r="N36" s="30">
        <v>1083.6666666666667</v>
      </c>
      <c r="O36" s="30">
        <v>1083.6666666666667</v>
      </c>
      <c r="P36" s="30">
        <v>1083.6666666666667</v>
      </c>
      <c r="Q36" s="30">
        <v>1083.6666666666667</v>
      </c>
      <c r="R36" s="30">
        <v>1083.6666666666667</v>
      </c>
      <c r="S36" s="30">
        <v>1083.6666666666667</v>
      </c>
      <c r="T36" s="30">
        <v>1082.6666666666667</v>
      </c>
      <c r="U36" s="30">
        <v>1082.6666666666667</v>
      </c>
      <c r="V36" s="30">
        <v>1082.6666666666667</v>
      </c>
      <c r="W36" s="30">
        <v>1082.6666666666667</v>
      </c>
      <c r="X36" s="30">
        <f t="shared" si="3"/>
        <v>12999.666666666666</v>
      </c>
      <c r="Y36" s="31">
        <f t="shared" si="33"/>
        <v>3250.666666666667</v>
      </c>
      <c r="Z36" s="31">
        <f t="shared" si="34"/>
        <v>3251</v>
      </c>
      <c r="AA36" s="31">
        <f t="shared" si="35"/>
        <v>3250</v>
      </c>
      <c r="AB36" s="31">
        <f t="shared" si="36"/>
        <v>3248</v>
      </c>
      <c r="AC36" s="31">
        <f t="shared" si="18"/>
        <v>12999.666666666668</v>
      </c>
      <c r="AE36" s="5">
        <f t="shared" si="8"/>
        <v>1050</v>
      </c>
      <c r="AF36" s="5">
        <f t="shared" si="8"/>
        <v>750</v>
      </c>
      <c r="AG36" s="5">
        <f t="shared" si="8"/>
        <v>1200</v>
      </c>
      <c r="AH36" s="5">
        <f t="shared" si="8"/>
        <v>793.5</v>
      </c>
      <c r="AI36" s="5">
        <f t="shared" si="8"/>
        <v>471</v>
      </c>
      <c r="AJ36" s="5">
        <v>786</v>
      </c>
      <c r="AK36" s="5">
        <v>786</v>
      </c>
      <c r="AL36" s="5">
        <v>786</v>
      </c>
      <c r="AM36" s="5">
        <v>786</v>
      </c>
      <c r="AN36" s="5">
        <v>786</v>
      </c>
      <c r="AO36" s="5">
        <v>786</v>
      </c>
      <c r="AP36" s="5">
        <v>786</v>
      </c>
      <c r="AQ36" s="5">
        <f t="shared" si="19"/>
        <v>9766.5</v>
      </c>
      <c r="AR36" s="6">
        <f t="shared" si="20"/>
        <v>3000</v>
      </c>
      <c r="AS36" s="6">
        <f t="shared" si="21"/>
        <v>2050.5</v>
      </c>
      <c r="AT36" s="6">
        <f t="shared" si="22"/>
        <v>2358</v>
      </c>
      <c r="AU36" s="6">
        <f t="shared" si="23"/>
        <v>2358</v>
      </c>
      <c r="AV36" s="6">
        <f t="shared" si="24"/>
        <v>9766.5</v>
      </c>
      <c r="AX36" s="30">
        <v>1050</v>
      </c>
      <c r="AY36" s="30">
        <v>750</v>
      </c>
      <c r="AZ36" s="30">
        <v>1200</v>
      </c>
      <c r="BA36" s="30">
        <v>793.5</v>
      </c>
      <c r="BB36" s="30">
        <v>471</v>
      </c>
      <c r="BC36" s="30">
        <v>0</v>
      </c>
      <c r="BD36" s="30">
        <v>0</v>
      </c>
      <c r="BE36" s="30">
        <v>0</v>
      </c>
      <c r="BF36" s="30">
        <v>0</v>
      </c>
      <c r="BG36" s="30">
        <v>0</v>
      </c>
      <c r="BH36" s="30">
        <v>0</v>
      </c>
      <c r="BI36" s="30">
        <v>0</v>
      </c>
      <c r="BJ36" s="30">
        <f t="shared" si="13"/>
        <v>4264.5</v>
      </c>
      <c r="BK36" s="31">
        <f t="shared" si="14"/>
        <v>3000</v>
      </c>
      <c r="BL36" s="31">
        <f t="shared" si="15"/>
        <v>1264.5</v>
      </c>
      <c r="BM36" s="31">
        <f t="shared" si="16"/>
        <v>0</v>
      </c>
      <c r="BN36" s="31">
        <f t="shared" si="17"/>
        <v>0</v>
      </c>
      <c r="BO36" s="31">
        <f t="shared" si="37"/>
        <v>4264.5</v>
      </c>
      <c r="BQ36" s="30">
        <f t="shared" si="26"/>
        <v>471</v>
      </c>
      <c r="BR36" s="30">
        <f t="shared" si="27"/>
        <v>471</v>
      </c>
      <c r="BS36" s="30">
        <f t="shared" si="28"/>
        <v>0</v>
      </c>
      <c r="BU36" s="30">
        <f t="shared" si="29"/>
        <v>1083.6666666666667</v>
      </c>
      <c r="BV36" s="30">
        <f t="shared" si="30"/>
        <v>471</v>
      </c>
      <c r="BW36" s="30">
        <f t="shared" si="31"/>
        <v>612.66666666666674</v>
      </c>
      <c r="BY36" s="32">
        <f t="shared" si="32"/>
        <v>3233.1666666666661</v>
      </c>
      <c r="CA36" s="3">
        <v>3801601300</v>
      </c>
      <c r="CB36" s="3" t="s">
        <v>196</v>
      </c>
      <c r="CC36" s="3">
        <v>620250400</v>
      </c>
      <c r="CD36" s="3" t="s">
        <v>204</v>
      </c>
      <c r="CE36" s="3" t="s">
        <v>124</v>
      </c>
      <c r="CF36" s="3">
        <v>606010</v>
      </c>
      <c r="CG36" s="33" t="s">
        <v>328</v>
      </c>
      <c r="CH36" s="33" t="s">
        <v>329</v>
      </c>
      <c r="CI36" s="3" t="s">
        <v>87</v>
      </c>
      <c r="CJ36" s="33" t="s">
        <v>63</v>
      </c>
      <c r="CO36" s="1" t="s">
        <v>126</v>
      </c>
      <c r="CP36" s="1" t="s">
        <v>127</v>
      </c>
    </row>
    <row r="37" spans="1:101">
      <c r="A37" s="1" t="s">
        <v>37</v>
      </c>
      <c r="B37" s="1" t="s">
        <v>205</v>
      </c>
      <c r="C37" s="1" t="s">
        <v>206</v>
      </c>
      <c r="D37" s="1" t="s">
        <v>194</v>
      </c>
      <c r="E37" s="1" t="s">
        <v>41</v>
      </c>
      <c r="F37" s="1" t="s">
        <v>42</v>
      </c>
      <c r="G37" s="1" t="s">
        <v>63</v>
      </c>
      <c r="H37" s="1" t="s">
        <v>197</v>
      </c>
      <c r="I37" s="1" t="s">
        <v>207</v>
      </c>
      <c r="J37" s="1" t="s">
        <v>197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f t="shared" si="3"/>
        <v>0</v>
      </c>
      <c r="Y37" s="31">
        <f t="shared" si="33"/>
        <v>0</v>
      </c>
      <c r="Z37" s="31">
        <f t="shared" si="34"/>
        <v>0</v>
      </c>
      <c r="AA37" s="31">
        <f t="shared" si="35"/>
        <v>0</v>
      </c>
      <c r="AB37" s="31">
        <f t="shared" si="36"/>
        <v>0</v>
      </c>
      <c r="AC37" s="31">
        <f t="shared" si="18"/>
        <v>0</v>
      </c>
      <c r="AE37" s="5">
        <f t="shared" si="8"/>
        <v>0</v>
      </c>
      <c r="AF37" s="5">
        <f t="shared" si="8"/>
        <v>70</v>
      </c>
      <c r="AG37" s="5">
        <f t="shared" si="8"/>
        <v>35</v>
      </c>
      <c r="AH37" s="5">
        <f t="shared" si="8"/>
        <v>35</v>
      </c>
      <c r="AI37" s="5">
        <f t="shared" si="8"/>
        <v>35</v>
      </c>
      <c r="AJ37" s="5">
        <v>35</v>
      </c>
      <c r="AK37" s="5">
        <v>35</v>
      </c>
      <c r="AL37" s="5">
        <v>35</v>
      </c>
      <c r="AM37" s="5">
        <v>35</v>
      </c>
      <c r="AN37" s="5">
        <v>35</v>
      </c>
      <c r="AO37" s="5">
        <v>35</v>
      </c>
      <c r="AP37" s="5">
        <v>35</v>
      </c>
      <c r="AQ37" s="5">
        <f t="shared" si="19"/>
        <v>420</v>
      </c>
      <c r="AR37" s="6">
        <f t="shared" si="20"/>
        <v>105</v>
      </c>
      <c r="AS37" s="6">
        <f t="shared" si="21"/>
        <v>105</v>
      </c>
      <c r="AT37" s="6">
        <f t="shared" si="22"/>
        <v>105</v>
      </c>
      <c r="AU37" s="6">
        <f t="shared" si="23"/>
        <v>105</v>
      </c>
      <c r="AV37" s="6">
        <f t="shared" si="24"/>
        <v>420</v>
      </c>
      <c r="AX37" s="30">
        <v>0</v>
      </c>
      <c r="AY37" s="30">
        <v>70</v>
      </c>
      <c r="AZ37" s="30">
        <v>35</v>
      </c>
      <c r="BA37" s="30">
        <v>35</v>
      </c>
      <c r="BB37" s="30">
        <v>35</v>
      </c>
      <c r="BC37" s="30">
        <v>0</v>
      </c>
      <c r="BD37" s="30">
        <v>0</v>
      </c>
      <c r="BE37" s="30">
        <v>0</v>
      </c>
      <c r="BF37" s="30">
        <v>0</v>
      </c>
      <c r="BG37" s="30">
        <v>0</v>
      </c>
      <c r="BH37" s="30">
        <v>0</v>
      </c>
      <c r="BI37" s="30">
        <v>0</v>
      </c>
      <c r="BJ37" s="30">
        <f t="shared" si="13"/>
        <v>175</v>
      </c>
      <c r="BK37" s="31">
        <f t="shared" si="14"/>
        <v>105</v>
      </c>
      <c r="BL37" s="31">
        <f t="shared" si="15"/>
        <v>70</v>
      </c>
      <c r="BM37" s="31">
        <f t="shared" si="16"/>
        <v>0</v>
      </c>
      <c r="BN37" s="31">
        <f t="shared" si="17"/>
        <v>0</v>
      </c>
      <c r="BO37" s="31">
        <f t="shared" si="37"/>
        <v>175</v>
      </c>
      <c r="BQ37" s="30">
        <f t="shared" si="26"/>
        <v>35</v>
      </c>
      <c r="BR37" s="30">
        <f t="shared" si="27"/>
        <v>35</v>
      </c>
      <c r="BS37" s="30">
        <f t="shared" si="28"/>
        <v>0</v>
      </c>
      <c r="BU37" s="30">
        <f t="shared" si="29"/>
        <v>0</v>
      </c>
      <c r="BV37" s="30">
        <f t="shared" si="30"/>
        <v>35</v>
      </c>
      <c r="BW37" s="30">
        <f t="shared" si="31"/>
        <v>-35</v>
      </c>
      <c r="BY37" s="32">
        <f t="shared" si="32"/>
        <v>-420</v>
      </c>
      <c r="CA37" s="3">
        <v>3801601300</v>
      </c>
      <c r="CB37" s="3" t="s">
        <v>196</v>
      </c>
      <c r="CC37" s="3">
        <v>627000000</v>
      </c>
      <c r="CD37" s="3" t="s">
        <v>197</v>
      </c>
      <c r="CE37" s="3" t="s">
        <v>198</v>
      </c>
      <c r="CF37" s="3">
        <v>604010</v>
      </c>
      <c r="CG37" s="33" t="s">
        <v>197</v>
      </c>
      <c r="CH37" s="33" t="s">
        <v>331</v>
      </c>
      <c r="CI37" s="3" t="s">
        <v>87</v>
      </c>
      <c r="CO37" s="1" t="s">
        <v>199</v>
      </c>
      <c r="CP37" s="1" t="s">
        <v>200</v>
      </c>
    </row>
    <row r="38" spans="1:101">
      <c r="A38" s="1" t="s">
        <v>37</v>
      </c>
      <c r="B38" s="1" t="s">
        <v>208</v>
      </c>
      <c r="C38" s="1" t="s">
        <v>209</v>
      </c>
      <c r="D38" s="1" t="s">
        <v>194</v>
      </c>
      <c r="E38" s="1" t="s">
        <v>41</v>
      </c>
      <c r="F38" s="1" t="s">
        <v>42</v>
      </c>
      <c r="G38" s="1" t="s">
        <v>63</v>
      </c>
      <c r="H38" s="1" t="s">
        <v>197</v>
      </c>
      <c r="I38" s="1" t="s">
        <v>207</v>
      </c>
      <c r="J38" s="1" t="s">
        <v>197</v>
      </c>
      <c r="L38" s="30">
        <v>0</v>
      </c>
      <c r="M38" s="30">
        <v>0</v>
      </c>
      <c r="N38" s="30">
        <v>1200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600</v>
      </c>
      <c r="U38" s="30">
        <v>0</v>
      </c>
      <c r="V38" s="30">
        <v>0</v>
      </c>
      <c r="W38" s="30">
        <v>0</v>
      </c>
      <c r="X38" s="30">
        <f t="shared" si="3"/>
        <v>1800</v>
      </c>
      <c r="Y38" s="31">
        <f t="shared" si="33"/>
        <v>1200</v>
      </c>
      <c r="Z38" s="31">
        <f t="shared" si="34"/>
        <v>0</v>
      </c>
      <c r="AA38" s="31">
        <f t="shared" si="35"/>
        <v>600</v>
      </c>
      <c r="AB38" s="31">
        <f t="shared" si="36"/>
        <v>0</v>
      </c>
      <c r="AC38" s="31">
        <f t="shared" si="18"/>
        <v>1800</v>
      </c>
      <c r="AE38" s="5">
        <f t="shared" si="8"/>
        <v>0</v>
      </c>
      <c r="AF38" s="5">
        <f t="shared" si="8"/>
        <v>0</v>
      </c>
      <c r="AG38" s="5">
        <f t="shared" si="8"/>
        <v>0</v>
      </c>
      <c r="AH38" s="5">
        <f t="shared" si="8"/>
        <v>0</v>
      </c>
      <c r="AI38" s="5">
        <f t="shared" si="8"/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f t="shared" si="19"/>
        <v>0</v>
      </c>
      <c r="AR38" s="6">
        <f t="shared" si="20"/>
        <v>0</v>
      </c>
      <c r="AS38" s="6">
        <f t="shared" si="21"/>
        <v>0</v>
      </c>
      <c r="AT38" s="6">
        <f t="shared" si="22"/>
        <v>0</v>
      </c>
      <c r="AU38" s="6">
        <f t="shared" si="23"/>
        <v>0</v>
      </c>
      <c r="AV38" s="6">
        <f t="shared" si="24"/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0</v>
      </c>
      <c r="BH38" s="30">
        <v>0</v>
      </c>
      <c r="BI38" s="30">
        <v>0</v>
      </c>
      <c r="BJ38" s="30">
        <f t="shared" si="13"/>
        <v>0</v>
      </c>
      <c r="BK38" s="31">
        <f t="shared" si="14"/>
        <v>0</v>
      </c>
      <c r="BL38" s="31">
        <f t="shared" si="15"/>
        <v>0</v>
      </c>
      <c r="BM38" s="31">
        <f t="shared" si="16"/>
        <v>0</v>
      </c>
      <c r="BN38" s="31">
        <f t="shared" si="17"/>
        <v>0</v>
      </c>
      <c r="BO38" s="31">
        <f t="shared" si="37"/>
        <v>0</v>
      </c>
      <c r="BQ38" s="30">
        <f t="shared" si="26"/>
        <v>0</v>
      </c>
      <c r="BR38" s="30">
        <f t="shared" si="27"/>
        <v>0</v>
      </c>
      <c r="BS38" s="30">
        <f t="shared" si="28"/>
        <v>0</v>
      </c>
      <c r="BU38" s="30">
        <f t="shared" si="29"/>
        <v>0</v>
      </c>
      <c r="BV38" s="30">
        <f t="shared" si="30"/>
        <v>0</v>
      </c>
      <c r="BW38" s="30">
        <f t="shared" si="31"/>
        <v>0</v>
      </c>
      <c r="BY38" s="32">
        <f t="shared" si="32"/>
        <v>1800</v>
      </c>
      <c r="CA38" s="3">
        <v>3801601300</v>
      </c>
      <c r="CB38" s="3" t="s">
        <v>196</v>
      </c>
      <c r="CC38" s="3">
        <v>627000000</v>
      </c>
      <c r="CD38" s="3" t="s">
        <v>197</v>
      </c>
      <c r="CE38" s="3" t="s">
        <v>198</v>
      </c>
      <c r="CF38" s="3">
        <v>604010</v>
      </c>
      <c r="CG38" s="33" t="s">
        <v>197</v>
      </c>
      <c r="CH38" s="33" t="s">
        <v>331</v>
      </c>
      <c r="CI38" s="3" t="s">
        <v>87</v>
      </c>
      <c r="CJ38" s="33" t="s">
        <v>63</v>
      </c>
      <c r="CO38" s="1" t="s">
        <v>199</v>
      </c>
      <c r="CP38" s="1" t="s">
        <v>200</v>
      </c>
    </row>
    <row r="39" spans="1:101">
      <c r="A39" s="1" t="s">
        <v>37</v>
      </c>
      <c r="B39" s="1" t="s">
        <v>210</v>
      </c>
      <c r="C39" s="1" t="s">
        <v>211</v>
      </c>
      <c r="D39" s="1" t="s">
        <v>62</v>
      </c>
      <c r="E39" s="1" t="s">
        <v>41</v>
      </c>
      <c r="F39" s="1" t="s">
        <v>42</v>
      </c>
      <c r="G39" s="1" t="s">
        <v>63</v>
      </c>
      <c r="H39" s="1" t="s">
        <v>183</v>
      </c>
      <c r="I39" s="1" t="s">
        <v>212</v>
      </c>
      <c r="J39" s="1" t="s">
        <v>183</v>
      </c>
      <c r="L39" s="30">
        <v>1200</v>
      </c>
      <c r="M39" s="30">
        <v>1200</v>
      </c>
      <c r="N39" s="30">
        <v>1200</v>
      </c>
      <c r="O39" s="30">
        <v>1200</v>
      </c>
      <c r="P39" s="30">
        <v>1200</v>
      </c>
      <c r="Q39" s="30">
        <v>1200</v>
      </c>
      <c r="R39" s="30">
        <v>1200</v>
      </c>
      <c r="S39" s="30">
        <v>1200</v>
      </c>
      <c r="T39" s="30">
        <v>1200</v>
      </c>
      <c r="U39" s="30">
        <v>1200</v>
      </c>
      <c r="V39" s="30">
        <v>1200</v>
      </c>
      <c r="W39" s="30">
        <v>1200</v>
      </c>
      <c r="X39" s="30">
        <f t="shared" si="3"/>
        <v>14400</v>
      </c>
      <c r="Y39" s="31">
        <f t="shared" si="33"/>
        <v>3600</v>
      </c>
      <c r="Z39" s="31">
        <f t="shared" si="34"/>
        <v>3600</v>
      </c>
      <c r="AA39" s="31">
        <f t="shared" si="35"/>
        <v>3600</v>
      </c>
      <c r="AB39" s="31">
        <f t="shared" si="36"/>
        <v>3600</v>
      </c>
      <c r="AC39" s="31">
        <f t="shared" si="18"/>
        <v>14400</v>
      </c>
      <c r="AE39" s="5">
        <f t="shared" si="8"/>
        <v>1152.5506699999999</v>
      </c>
      <c r="AF39" s="5">
        <f t="shared" si="8"/>
        <v>1076.3810000000001</v>
      </c>
      <c r="AG39" s="5">
        <f t="shared" si="8"/>
        <v>1050.0000000000002</v>
      </c>
      <c r="AH39" s="5">
        <f t="shared" si="8"/>
        <v>1002</v>
      </c>
      <c r="AI39" s="5">
        <f t="shared" si="8"/>
        <v>1558.85374</v>
      </c>
      <c r="AJ39" s="5">
        <v>1345</v>
      </c>
      <c r="AK39" s="5">
        <v>430</v>
      </c>
      <c r="AL39" s="5">
        <v>1545</v>
      </c>
      <c r="AM39" s="5">
        <v>1545</v>
      </c>
      <c r="AN39" s="5">
        <v>1545</v>
      </c>
      <c r="AO39" s="5">
        <v>1545</v>
      </c>
      <c r="AP39" s="5">
        <v>1545</v>
      </c>
      <c r="AQ39" s="5">
        <f t="shared" si="19"/>
        <v>15339.78541</v>
      </c>
      <c r="AR39" s="6">
        <f t="shared" si="20"/>
        <v>3278.9316699999999</v>
      </c>
      <c r="AS39" s="6">
        <f t="shared" si="21"/>
        <v>3905.85374</v>
      </c>
      <c r="AT39" s="6">
        <f t="shared" si="22"/>
        <v>3520</v>
      </c>
      <c r="AU39" s="6">
        <f t="shared" si="23"/>
        <v>4635</v>
      </c>
      <c r="AV39" s="6">
        <f t="shared" si="24"/>
        <v>15339.78541</v>
      </c>
      <c r="AX39" s="30">
        <v>1152.5506699999999</v>
      </c>
      <c r="AY39" s="30">
        <v>1076.3810000000001</v>
      </c>
      <c r="AZ39" s="30">
        <v>1050.0000000000002</v>
      </c>
      <c r="BA39" s="30">
        <v>1002</v>
      </c>
      <c r="BB39" s="30">
        <v>1558.85374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f t="shared" si="13"/>
        <v>5839.7854100000004</v>
      </c>
      <c r="BK39" s="31">
        <f t="shared" si="14"/>
        <v>3278.9316699999999</v>
      </c>
      <c r="BL39" s="31">
        <f t="shared" si="15"/>
        <v>2560.85374</v>
      </c>
      <c r="BM39" s="31">
        <f t="shared" si="16"/>
        <v>0</v>
      </c>
      <c r="BN39" s="31">
        <f t="shared" si="17"/>
        <v>0</v>
      </c>
      <c r="BO39" s="31">
        <f t="shared" si="37"/>
        <v>5839.7854100000004</v>
      </c>
      <c r="BQ39" s="30">
        <f t="shared" si="26"/>
        <v>1558.85374</v>
      </c>
      <c r="BR39" s="30">
        <f t="shared" si="27"/>
        <v>1558.85374</v>
      </c>
      <c r="BS39" s="30">
        <f t="shared" si="28"/>
        <v>0</v>
      </c>
      <c r="BU39" s="30">
        <f t="shared" si="29"/>
        <v>1200</v>
      </c>
      <c r="BV39" s="30">
        <f t="shared" si="30"/>
        <v>1558.85374</v>
      </c>
      <c r="BW39" s="30">
        <f t="shared" si="31"/>
        <v>-358.85374000000002</v>
      </c>
      <c r="BY39" s="32">
        <f t="shared" si="32"/>
        <v>-939.78541000000041</v>
      </c>
      <c r="CA39" s="3">
        <v>3801100600</v>
      </c>
      <c r="CB39" s="3" t="s">
        <v>46</v>
      </c>
      <c r="CC39" s="3">
        <v>621150000</v>
      </c>
      <c r="CD39" s="3" t="s">
        <v>58</v>
      </c>
      <c r="CE39" s="3" t="s">
        <v>59</v>
      </c>
      <c r="CF39" s="3">
        <v>601010</v>
      </c>
      <c r="CG39" s="33" t="s">
        <v>318</v>
      </c>
      <c r="CH39" s="33" t="s">
        <v>319</v>
      </c>
      <c r="CI39" s="3" t="s">
        <v>67</v>
      </c>
      <c r="CJ39" s="33" t="s">
        <v>63</v>
      </c>
      <c r="CM39" s="1" t="s">
        <v>213</v>
      </c>
      <c r="CO39" s="1" t="s">
        <v>69</v>
      </c>
      <c r="CP39" s="1" t="s">
        <v>70</v>
      </c>
      <c r="CS39" s="37">
        <f>AV39-(11560566+1356000)/10^3</f>
        <v>2423.2194099999997</v>
      </c>
    </row>
    <row r="40" spans="1:101">
      <c r="A40" s="1" t="s">
        <v>37</v>
      </c>
      <c r="B40" s="1" t="s">
        <v>214</v>
      </c>
      <c r="C40" s="1" t="s">
        <v>215</v>
      </c>
      <c r="D40" s="1" t="s">
        <v>216</v>
      </c>
      <c r="E40" s="1" t="s">
        <v>41</v>
      </c>
      <c r="F40" s="1" t="s">
        <v>42</v>
      </c>
      <c r="G40" s="1" t="s">
        <v>81</v>
      </c>
      <c r="H40" s="1" t="s">
        <v>80</v>
      </c>
      <c r="I40" s="1" t="s">
        <v>82</v>
      </c>
      <c r="J40" s="1" t="s">
        <v>83</v>
      </c>
      <c r="L40" s="30">
        <v>365.17179999999996</v>
      </c>
      <c r="M40" s="30">
        <v>365.17179999999996</v>
      </c>
      <c r="N40" s="30">
        <v>565.17180000000008</v>
      </c>
      <c r="O40" s="30">
        <v>365.17179999999996</v>
      </c>
      <c r="P40" s="30">
        <v>565.17180000000008</v>
      </c>
      <c r="Q40" s="30">
        <v>365.17179999999996</v>
      </c>
      <c r="R40" s="30">
        <v>365.17179999999996</v>
      </c>
      <c r="S40" s="30">
        <v>365.17179999999996</v>
      </c>
      <c r="T40" s="30">
        <v>565.17180000000008</v>
      </c>
      <c r="U40" s="30">
        <v>365</v>
      </c>
      <c r="V40" s="30">
        <v>365</v>
      </c>
      <c r="W40" s="30">
        <v>583</v>
      </c>
      <c r="X40" s="30">
        <f t="shared" si="3"/>
        <v>5199.5462000000007</v>
      </c>
      <c r="Y40" s="31">
        <f t="shared" si="33"/>
        <v>1295.5154</v>
      </c>
      <c r="Z40" s="31">
        <f t="shared" si="34"/>
        <v>1295.5154</v>
      </c>
      <c r="AA40" s="31">
        <f t="shared" si="35"/>
        <v>1295.5154</v>
      </c>
      <c r="AB40" s="31">
        <f t="shared" si="36"/>
        <v>1313</v>
      </c>
      <c r="AC40" s="31">
        <f t="shared" si="18"/>
        <v>5199.5461999999998</v>
      </c>
      <c r="AE40" s="5">
        <f t="shared" si="8"/>
        <v>386.90170000000001</v>
      </c>
      <c r="AF40" s="5">
        <f t="shared" si="8"/>
        <v>386.91539999999998</v>
      </c>
      <c r="AG40" s="5">
        <f t="shared" si="8"/>
        <v>386.91540000000003</v>
      </c>
      <c r="AH40" s="5">
        <f t="shared" si="8"/>
        <v>386.91539999999992</v>
      </c>
      <c r="AI40" s="5">
        <f t="shared" si="8"/>
        <v>383.42280000000005</v>
      </c>
      <c r="AJ40" s="5">
        <v>387</v>
      </c>
      <c r="AK40" s="5">
        <v>387</v>
      </c>
      <c r="AL40" s="5">
        <v>387</v>
      </c>
      <c r="AM40" s="5">
        <v>387</v>
      </c>
      <c r="AN40" s="5">
        <v>387</v>
      </c>
      <c r="AO40" s="5">
        <v>387</v>
      </c>
      <c r="AP40" s="5">
        <v>387</v>
      </c>
      <c r="AQ40" s="5">
        <f t="shared" si="19"/>
        <v>4640.0707000000002</v>
      </c>
      <c r="AR40" s="6">
        <f t="shared" si="20"/>
        <v>1160.7325000000001</v>
      </c>
      <c r="AS40" s="6">
        <f t="shared" si="21"/>
        <v>1157.3381999999999</v>
      </c>
      <c r="AT40" s="6">
        <f t="shared" si="22"/>
        <v>1161</v>
      </c>
      <c r="AU40" s="6">
        <f t="shared" si="23"/>
        <v>1161</v>
      </c>
      <c r="AV40" s="6">
        <f t="shared" si="24"/>
        <v>4640.0707000000002</v>
      </c>
      <c r="AX40" s="30">
        <v>386.90170000000001</v>
      </c>
      <c r="AY40" s="30">
        <v>386.91539999999998</v>
      </c>
      <c r="AZ40" s="30">
        <v>386.91540000000003</v>
      </c>
      <c r="BA40" s="30">
        <v>386.91539999999992</v>
      </c>
      <c r="BB40" s="30">
        <v>383.42280000000005</v>
      </c>
      <c r="BC40" s="30">
        <v>0</v>
      </c>
      <c r="BD40" s="30">
        <v>0</v>
      </c>
      <c r="BE40" s="30">
        <v>0</v>
      </c>
      <c r="BF40" s="30">
        <v>0</v>
      </c>
      <c r="BG40" s="30">
        <v>0</v>
      </c>
      <c r="BH40" s="30">
        <v>0</v>
      </c>
      <c r="BI40" s="30">
        <v>0</v>
      </c>
      <c r="BJ40" s="30">
        <f t="shared" si="13"/>
        <v>1931.0707</v>
      </c>
      <c r="BK40" s="31">
        <f t="shared" si="14"/>
        <v>1160.7325000000001</v>
      </c>
      <c r="BL40" s="31">
        <f t="shared" si="15"/>
        <v>770.33819999999992</v>
      </c>
      <c r="BM40" s="31">
        <f t="shared" si="16"/>
        <v>0</v>
      </c>
      <c r="BN40" s="31">
        <f t="shared" si="17"/>
        <v>0</v>
      </c>
      <c r="BO40" s="31">
        <f t="shared" si="37"/>
        <v>1931.0707</v>
      </c>
      <c r="BQ40" s="30">
        <f t="shared" si="26"/>
        <v>383.42280000000005</v>
      </c>
      <c r="BR40" s="30">
        <f t="shared" si="27"/>
        <v>383.42280000000005</v>
      </c>
      <c r="BS40" s="30">
        <f t="shared" si="28"/>
        <v>0</v>
      </c>
      <c r="BU40" s="30">
        <f t="shared" si="29"/>
        <v>565.17180000000008</v>
      </c>
      <c r="BV40" s="30">
        <f t="shared" si="30"/>
        <v>383.42280000000005</v>
      </c>
      <c r="BW40" s="30">
        <f t="shared" si="31"/>
        <v>181.74900000000002</v>
      </c>
      <c r="BY40" s="32">
        <f t="shared" si="32"/>
        <v>559.47550000000047</v>
      </c>
      <c r="CA40" s="3">
        <v>3801700400</v>
      </c>
      <c r="CB40" s="3" t="s">
        <v>216</v>
      </c>
      <c r="CC40" s="3">
        <v>623900115</v>
      </c>
      <c r="CD40" s="3" t="s">
        <v>217</v>
      </c>
      <c r="CE40" s="3" t="s">
        <v>86</v>
      </c>
      <c r="CF40" s="3">
        <v>605010</v>
      </c>
      <c r="CG40" s="33" t="s">
        <v>326</v>
      </c>
      <c r="CH40" s="33" t="s">
        <v>327</v>
      </c>
      <c r="CI40" s="3" t="s">
        <v>87</v>
      </c>
      <c r="CJ40" s="33" t="s">
        <v>63</v>
      </c>
      <c r="CO40" s="1" t="s">
        <v>76</v>
      </c>
      <c r="CP40" s="1" t="s">
        <v>77</v>
      </c>
      <c r="CS40" s="37">
        <f>AV40-4642820.4/10^3</f>
        <v>-2.7497000000003027</v>
      </c>
    </row>
    <row r="41" spans="1:101">
      <c r="A41" s="1" t="s">
        <v>37</v>
      </c>
      <c r="B41" s="1" t="s">
        <v>218</v>
      </c>
      <c r="C41" s="1" t="s">
        <v>219</v>
      </c>
      <c r="D41" s="1" t="s">
        <v>62</v>
      </c>
      <c r="E41" s="1" t="s">
        <v>41</v>
      </c>
      <c r="F41" s="1" t="s">
        <v>42</v>
      </c>
      <c r="G41" s="1" t="s">
        <v>81</v>
      </c>
      <c r="H41" s="1" t="s">
        <v>99</v>
      </c>
      <c r="I41" s="1" t="s">
        <v>99</v>
      </c>
      <c r="J41" s="1" t="s">
        <v>66</v>
      </c>
      <c r="L41" s="30">
        <v>75</v>
      </c>
      <c r="M41" s="30">
        <v>75</v>
      </c>
      <c r="N41" s="30">
        <v>75</v>
      </c>
      <c r="O41" s="30">
        <v>75</v>
      </c>
      <c r="P41" s="30">
        <v>75</v>
      </c>
      <c r="Q41" s="30">
        <v>75</v>
      </c>
      <c r="R41" s="30">
        <v>75</v>
      </c>
      <c r="S41" s="30">
        <v>75</v>
      </c>
      <c r="T41" s="30">
        <v>75</v>
      </c>
      <c r="U41" s="30">
        <v>75</v>
      </c>
      <c r="V41" s="30">
        <v>75</v>
      </c>
      <c r="W41" s="30">
        <v>75</v>
      </c>
      <c r="X41" s="30">
        <f t="shared" si="3"/>
        <v>900</v>
      </c>
      <c r="Y41" s="31">
        <f t="shared" si="33"/>
        <v>225</v>
      </c>
      <c r="Z41" s="31">
        <f t="shared" si="34"/>
        <v>225</v>
      </c>
      <c r="AA41" s="31">
        <f t="shared" si="35"/>
        <v>225</v>
      </c>
      <c r="AB41" s="31">
        <f t="shared" si="36"/>
        <v>225</v>
      </c>
      <c r="AC41" s="31">
        <f t="shared" si="18"/>
        <v>900</v>
      </c>
      <c r="AE41" s="5">
        <f t="shared" si="8"/>
        <v>75</v>
      </c>
      <c r="AF41" s="5">
        <f t="shared" si="8"/>
        <v>75</v>
      </c>
      <c r="AG41" s="5">
        <f t="shared" si="8"/>
        <v>75</v>
      </c>
      <c r="AH41" s="5">
        <f t="shared" si="8"/>
        <v>75</v>
      </c>
      <c r="AI41" s="5">
        <f t="shared" si="8"/>
        <v>0</v>
      </c>
      <c r="AJ41" s="5">
        <v>60</v>
      </c>
      <c r="AK41" s="5">
        <v>60</v>
      </c>
      <c r="AL41" s="5">
        <v>60</v>
      </c>
      <c r="AM41" s="5">
        <v>60</v>
      </c>
      <c r="AN41" s="5">
        <v>60</v>
      </c>
      <c r="AO41" s="5">
        <v>60</v>
      </c>
      <c r="AP41" s="5">
        <v>60</v>
      </c>
      <c r="AQ41" s="5">
        <f t="shared" si="19"/>
        <v>720</v>
      </c>
      <c r="AR41" s="6">
        <f t="shared" si="20"/>
        <v>225</v>
      </c>
      <c r="AS41" s="6">
        <f t="shared" si="21"/>
        <v>135</v>
      </c>
      <c r="AT41" s="6">
        <f t="shared" si="22"/>
        <v>180</v>
      </c>
      <c r="AU41" s="6">
        <f t="shared" si="23"/>
        <v>180</v>
      </c>
      <c r="AV41" s="6">
        <f t="shared" si="24"/>
        <v>720</v>
      </c>
      <c r="AX41" s="30">
        <v>75</v>
      </c>
      <c r="AY41" s="30">
        <v>75</v>
      </c>
      <c r="AZ41" s="30">
        <v>75</v>
      </c>
      <c r="BA41" s="30">
        <v>75</v>
      </c>
      <c r="BB41" s="30">
        <v>0</v>
      </c>
      <c r="BC41" s="30">
        <v>0</v>
      </c>
      <c r="BD41" s="30">
        <v>0</v>
      </c>
      <c r="BE41" s="30">
        <v>0</v>
      </c>
      <c r="BF41" s="30">
        <v>0</v>
      </c>
      <c r="BG41" s="30">
        <v>0</v>
      </c>
      <c r="BH41" s="30">
        <v>0</v>
      </c>
      <c r="BI41" s="30">
        <v>0</v>
      </c>
      <c r="BJ41" s="30">
        <f t="shared" si="13"/>
        <v>300</v>
      </c>
      <c r="BK41" s="31">
        <f t="shared" si="14"/>
        <v>225</v>
      </c>
      <c r="BL41" s="31">
        <f t="shared" si="15"/>
        <v>75</v>
      </c>
      <c r="BM41" s="31">
        <f t="shared" si="16"/>
        <v>0</v>
      </c>
      <c r="BN41" s="31">
        <f t="shared" si="17"/>
        <v>0</v>
      </c>
      <c r="BO41" s="31">
        <f t="shared" si="37"/>
        <v>300</v>
      </c>
      <c r="BQ41" s="30">
        <f t="shared" si="26"/>
        <v>0</v>
      </c>
      <c r="BR41" s="30">
        <f t="shared" si="27"/>
        <v>0</v>
      </c>
      <c r="BS41" s="30">
        <f t="shared" si="28"/>
        <v>0</v>
      </c>
      <c r="BU41" s="30">
        <f t="shared" si="29"/>
        <v>75</v>
      </c>
      <c r="BV41" s="30">
        <f t="shared" si="30"/>
        <v>0</v>
      </c>
      <c r="BW41" s="30">
        <f t="shared" si="31"/>
        <v>75</v>
      </c>
      <c r="BY41" s="32">
        <f t="shared" si="32"/>
        <v>180</v>
      </c>
      <c r="CA41" s="3">
        <v>3801100600</v>
      </c>
      <c r="CB41" s="3" t="s">
        <v>46</v>
      </c>
      <c r="CC41" s="3">
        <v>621150000</v>
      </c>
      <c r="CD41" s="3" t="s">
        <v>58</v>
      </c>
      <c r="CE41" s="3" t="s">
        <v>59</v>
      </c>
      <c r="CF41" s="3">
        <v>601010</v>
      </c>
      <c r="CG41" s="33" t="s">
        <v>318</v>
      </c>
      <c r="CH41" s="33" t="s">
        <v>319</v>
      </c>
      <c r="CI41" s="3" t="s">
        <v>67</v>
      </c>
      <c r="CJ41" s="33" t="s">
        <v>63</v>
      </c>
      <c r="CO41" s="1" t="s">
        <v>69</v>
      </c>
      <c r="CP41" s="1" t="s">
        <v>70</v>
      </c>
      <c r="CS41" s="1">
        <v>0</v>
      </c>
    </row>
    <row r="42" spans="1:101">
      <c r="A42" s="1" t="s">
        <v>37</v>
      </c>
      <c r="B42" s="1" t="s">
        <v>220</v>
      </c>
      <c r="C42" s="1" t="s">
        <v>221</v>
      </c>
      <c r="D42" s="1" t="s">
        <v>62</v>
      </c>
      <c r="E42" s="1" t="s">
        <v>41</v>
      </c>
      <c r="F42" s="1" t="s">
        <v>42</v>
      </c>
      <c r="G42" s="1" t="s">
        <v>81</v>
      </c>
      <c r="H42" s="1" t="s">
        <v>103</v>
      </c>
      <c r="I42" s="1" t="s">
        <v>104</v>
      </c>
      <c r="J42" s="1" t="s">
        <v>66</v>
      </c>
      <c r="L42" s="30">
        <v>793</v>
      </c>
      <c r="M42" s="30">
        <v>793</v>
      </c>
      <c r="N42" s="30">
        <v>793</v>
      </c>
      <c r="O42" s="30">
        <v>793</v>
      </c>
      <c r="P42" s="30">
        <v>793</v>
      </c>
      <c r="Q42" s="30">
        <v>793</v>
      </c>
      <c r="R42" s="30">
        <v>793</v>
      </c>
      <c r="S42" s="30">
        <v>793</v>
      </c>
      <c r="T42" s="30">
        <v>793</v>
      </c>
      <c r="U42" s="30">
        <v>793</v>
      </c>
      <c r="V42" s="30">
        <v>793</v>
      </c>
      <c r="W42" s="30">
        <v>793</v>
      </c>
      <c r="X42" s="30">
        <f t="shared" si="3"/>
        <v>9516</v>
      </c>
      <c r="Y42" s="31">
        <f t="shared" si="33"/>
        <v>2379</v>
      </c>
      <c r="Z42" s="31">
        <f t="shared" si="34"/>
        <v>2379</v>
      </c>
      <c r="AA42" s="31">
        <f t="shared" si="35"/>
        <v>2379</v>
      </c>
      <c r="AB42" s="31">
        <f t="shared" si="36"/>
        <v>2379</v>
      </c>
      <c r="AC42" s="31">
        <f t="shared" si="18"/>
        <v>9516</v>
      </c>
      <c r="AE42" s="5">
        <f t="shared" si="8"/>
        <v>793</v>
      </c>
      <c r="AF42" s="5">
        <f t="shared" si="8"/>
        <v>646.06200000000001</v>
      </c>
      <c r="AG42" s="5">
        <f t="shared" si="8"/>
        <v>610</v>
      </c>
      <c r="AH42" s="5">
        <f t="shared" si="8"/>
        <v>557.88889000000006</v>
      </c>
      <c r="AI42" s="5">
        <f t="shared" si="8"/>
        <v>606.86799999999994</v>
      </c>
      <c r="AJ42" s="5">
        <v>620</v>
      </c>
      <c r="AK42" s="5">
        <v>838</v>
      </c>
      <c r="AL42" s="5">
        <v>838</v>
      </c>
      <c r="AM42" s="5">
        <v>838</v>
      </c>
      <c r="AN42" s="5">
        <v>1056</v>
      </c>
      <c r="AO42" s="5">
        <v>1056</v>
      </c>
      <c r="AP42" s="5">
        <v>1056</v>
      </c>
      <c r="AQ42" s="5">
        <f t="shared" si="19"/>
        <v>9515.8188900000005</v>
      </c>
      <c r="AR42" s="6">
        <f t="shared" si="20"/>
        <v>2049.0619999999999</v>
      </c>
      <c r="AS42" s="6">
        <f t="shared" si="21"/>
        <v>1784.7568900000001</v>
      </c>
      <c r="AT42" s="6">
        <f t="shared" si="22"/>
        <v>2514</v>
      </c>
      <c r="AU42" s="6">
        <f t="shared" si="23"/>
        <v>3168</v>
      </c>
      <c r="AV42" s="6">
        <f t="shared" si="24"/>
        <v>9515.8188900000005</v>
      </c>
      <c r="AX42" s="30">
        <v>793</v>
      </c>
      <c r="AY42" s="30">
        <v>646.06200000000001</v>
      </c>
      <c r="AZ42" s="30">
        <v>610</v>
      </c>
      <c r="BA42" s="30">
        <v>557.88889000000006</v>
      </c>
      <c r="BB42" s="30">
        <v>606.86799999999994</v>
      </c>
      <c r="BC42" s="30">
        <v>0</v>
      </c>
      <c r="BD42" s="30">
        <v>0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f t="shared" si="13"/>
        <v>3213.81889</v>
      </c>
      <c r="BK42" s="31">
        <f t="shared" si="14"/>
        <v>2049.0619999999999</v>
      </c>
      <c r="BL42" s="31">
        <f t="shared" si="15"/>
        <v>1164.7568900000001</v>
      </c>
      <c r="BM42" s="31">
        <f t="shared" si="16"/>
        <v>0</v>
      </c>
      <c r="BN42" s="31">
        <f t="shared" si="17"/>
        <v>0</v>
      </c>
      <c r="BO42" s="31">
        <f t="shared" si="37"/>
        <v>3213.81889</v>
      </c>
      <c r="BQ42" s="30">
        <f t="shared" si="26"/>
        <v>606.86799999999994</v>
      </c>
      <c r="BR42" s="30">
        <f t="shared" si="27"/>
        <v>606.86799999999994</v>
      </c>
      <c r="BS42" s="30">
        <f t="shared" si="28"/>
        <v>0</v>
      </c>
      <c r="BU42" s="30">
        <f t="shared" si="29"/>
        <v>793</v>
      </c>
      <c r="BV42" s="30">
        <f t="shared" si="30"/>
        <v>606.86799999999994</v>
      </c>
      <c r="BW42" s="30">
        <f t="shared" si="31"/>
        <v>186.13200000000006</v>
      </c>
      <c r="BY42" s="32">
        <f t="shared" si="32"/>
        <v>0.18110999999953492</v>
      </c>
      <c r="CA42" s="3">
        <v>3801100600</v>
      </c>
      <c r="CB42" s="3" t="s">
        <v>46</v>
      </c>
      <c r="CC42" s="3">
        <v>621150000</v>
      </c>
      <c r="CD42" s="3" t="s">
        <v>58</v>
      </c>
      <c r="CE42" s="3" t="s">
        <v>59</v>
      </c>
      <c r="CF42" s="3">
        <v>601010</v>
      </c>
      <c r="CG42" s="33" t="s">
        <v>318</v>
      </c>
      <c r="CH42" s="33" t="s">
        <v>319</v>
      </c>
      <c r="CI42" s="3" t="s">
        <v>67</v>
      </c>
      <c r="CJ42" s="33" t="s">
        <v>63</v>
      </c>
      <c r="CM42" s="1" t="s">
        <v>222</v>
      </c>
      <c r="CO42" s="1" t="s">
        <v>69</v>
      </c>
      <c r="CP42" s="1" t="s">
        <v>70</v>
      </c>
    </row>
    <row r="43" spans="1:101">
      <c r="A43" s="1" t="s">
        <v>37</v>
      </c>
      <c r="B43" s="1" t="s">
        <v>223</v>
      </c>
      <c r="C43" s="1" t="s">
        <v>224</v>
      </c>
      <c r="D43" s="1" t="s">
        <v>80</v>
      </c>
      <c r="E43" s="1" t="s">
        <v>41</v>
      </c>
      <c r="F43" s="1" t="s">
        <v>42</v>
      </c>
      <c r="G43" s="1" t="s">
        <v>81</v>
      </c>
      <c r="H43" s="1" t="s">
        <v>80</v>
      </c>
      <c r="I43" s="1" t="s">
        <v>143</v>
      </c>
      <c r="J43" s="1" t="s">
        <v>66</v>
      </c>
      <c r="L43" s="30">
        <v>1050</v>
      </c>
      <c r="M43" s="30">
        <v>1050</v>
      </c>
      <c r="N43" s="30">
        <v>1050</v>
      </c>
      <c r="O43" s="30">
        <v>1050</v>
      </c>
      <c r="P43" s="30">
        <v>1050</v>
      </c>
      <c r="Q43" s="30">
        <v>1050</v>
      </c>
      <c r="R43" s="30">
        <v>1050</v>
      </c>
      <c r="S43" s="30">
        <v>1050</v>
      </c>
      <c r="T43" s="30">
        <v>1050</v>
      </c>
      <c r="U43" s="30">
        <v>1050</v>
      </c>
      <c r="V43" s="30">
        <v>1050</v>
      </c>
      <c r="W43" s="30">
        <v>1050</v>
      </c>
      <c r="X43" s="30">
        <f t="shared" si="3"/>
        <v>12600</v>
      </c>
      <c r="Y43" s="31">
        <f t="shared" si="33"/>
        <v>3150</v>
      </c>
      <c r="Z43" s="31">
        <f t="shared" si="34"/>
        <v>3150</v>
      </c>
      <c r="AA43" s="31">
        <f t="shared" si="35"/>
        <v>3150</v>
      </c>
      <c r="AB43" s="31">
        <f t="shared" si="36"/>
        <v>3150</v>
      </c>
      <c r="AC43" s="31">
        <f t="shared" si="18"/>
        <v>12600</v>
      </c>
      <c r="AE43" s="5">
        <f t="shared" si="8"/>
        <v>1124.7339999999999</v>
      </c>
      <c r="AF43" s="5">
        <f t="shared" si="8"/>
        <v>1124.7339999999999</v>
      </c>
      <c r="AG43" s="5">
        <f t="shared" si="8"/>
        <v>1024.4120000000003</v>
      </c>
      <c r="AH43" s="5">
        <f t="shared" si="8"/>
        <v>1024.4119999999998</v>
      </c>
      <c r="AI43" s="5">
        <f t="shared" si="8"/>
        <v>1159.0840000000001</v>
      </c>
      <c r="AJ43" s="5">
        <v>1125</v>
      </c>
      <c r="AK43" s="5">
        <v>1127.3248333333336</v>
      </c>
      <c r="AL43" s="5">
        <v>1127.3248333333336</v>
      </c>
      <c r="AM43" s="5">
        <v>1127.3248333333336</v>
      </c>
      <c r="AN43" s="5">
        <v>1127.3248333333336</v>
      </c>
      <c r="AO43" s="5">
        <v>1127.3248333333336</v>
      </c>
      <c r="AP43" s="5">
        <v>1127.3248333333336</v>
      </c>
      <c r="AQ43" s="5">
        <f t="shared" si="19"/>
        <v>13346.325000000003</v>
      </c>
      <c r="AR43" s="6">
        <f t="shared" si="20"/>
        <v>3273.88</v>
      </c>
      <c r="AS43" s="6">
        <f t="shared" si="21"/>
        <v>3308.4960000000001</v>
      </c>
      <c r="AT43" s="6">
        <f t="shared" si="22"/>
        <v>3381.9745000000007</v>
      </c>
      <c r="AU43" s="6">
        <f t="shared" si="23"/>
        <v>3381.9745000000007</v>
      </c>
      <c r="AV43" s="6">
        <f t="shared" si="24"/>
        <v>13346.325000000001</v>
      </c>
      <c r="AX43" s="30">
        <v>1124.7339999999999</v>
      </c>
      <c r="AY43" s="30">
        <v>1124.7339999999999</v>
      </c>
      <c r="AZ43" s="30">
        <v>1024.4120000000003</v>
      </c>
      <c r="BA43" s="30">
        <v>1024.4119999999998</v>
      </c>
      <c r="BB43" s="30">
        <v>1159.0840000000001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f t="shared" si="13"/>
        <v>5457.3759999999993</v>
      </c>
      <c r="BK43" s="31">
        <f t="shared" si="14"/>
        <v>3273.88</v>
      </c>
      <c r="BL43" s="31">
        <f t="shared" si="15"/>
        <v>2183.4960000000001</v>
      </c>
      <c r="BM43" s="31">
        <f t="shared" si="16"/>
        <v>0</v>
      </c>
      <c r="BN43" s="31">
        <f t="shared" si="17"/>
        <v>0</v>
      </c>
      <c r="BO43" s="31">
        <f t="shared" si="37"/>
        <v>5457.3760000000002</v>
      </c>
      <c r="BQ43" s="30">
        <f t="shared" si="26"/>
        <v>1159.0840000000001</v>
      </c>
      <c r="BR43" s="30">
        <f t="shared" si="27"/>
        <v>1159.0840000000001</v>
      </c>
      <c r="BS43" s="30">
        <f t="shared" si="28"/>
        <v>0</v>
      </c>
      <c r="BU43" s="30">
        <f t="shared" si="29"/>
        <v>1050</v>
      </c>
      <c r="BV43" s="30">
        <f t="shared" si="30"/>
        <v>1159.0840000000001</v>
      </c>
      <c r="BW43" s="30">
        <f t="shared" si="31"/>
        <v>-109.08400000000006</v>
      </c>
      <c r="BY43" s="32">
        <f t="shared" si="32"/>
        <v>-746.32500000000255</v>
      </c>
      <c r="CA43" s="3">
        <v>3801100600</v>
      </c>
      <c r="CB43" s="3" t="s">
        <v>84</v>
      </c>
      <c r="CC43" s="3">
        <v>621150000</v>
      </c>
      <c r="CD43" s="3" t="s">
        <v>225</v>
      </c>
      <c r="CE43" s="3" t="s">
        <v>226</v>
      </c>
      <c r="CF43" s="3">
        <v>601010</v>
      </c>
      <c r="CG43" s="33" t="s">
        <v>318</v>
      </c>
      <c r="CH43" s="33" t="s">
        <v>319</v>
      </c>
      <c r="CI43" s="3" t="s">
        <v>87</v>
      </c>
      <c r="CJ43" s="33" t="s">
        <v>63</v>
      </c>
      <c r="CK43" s="1" t="s">
        <v>227</v>
      </c>
      <c r="CO43" s="1" t="s">
        <v>69</v>
      </c>
      <c r="CP43" s="1" t="s">
        <v>70</v>
      </c>
      <c r="CS43" s="1">
        <v>0</v>
      </c>
      <c r="CW43" s="1" t="s">
        <v>228</v>
      </c>
    </row>
    <row r="44" spans="1:101">
      <c r="A44" s="1" t="s">
        <v>37</v>
      </c>
      <c r="B44" s="1" t="s">
        <v>229</v>
      </c>
      <c r="C44" s="1" t="s">
        <v>230</v>
      </c>
      <c r="D44" s="1" t="s">
        <v>115</v>
      </c>
      <c r="E44" s="1" t="s">
        <v>41</v>
      </c>
      <c r="F44" s="1" t="s">
        <v>42</v>
      </c>
      <c r="G44" s="1" t="s">
        <v>81</v>
      </c>
      <c r="H44" s="1" t="s">
        <v>115</v>
      </c>
      <c r="I44" s="1" t="s">
        <v>116</v>
      </c>
      <c r="J44" s="1" t="s">
        <v>83</v>
      </c>
      <c r="L44" s="30">
        <v>0</v>
      </c>
      <c r="M44" s="30">
        <v>0</v>
      </c>
      <c r="N44" s="30">
        <v>0</v>
      </c>
      <c r="O44" s="30">
        <v>550</v>
      </c>
      <c r="P44" s="30">
        <v>0</v>
      </c>
      <c r="Q44" s="30">
        <v>0</v>
      </c>
      <c r="R44" s="30">
        <v>0</v>
      </c>
      <c r="S44" s="30">
        <v>1100</v>
      </c>
      <c r="T44" s="30">
        <v>0</v>
      </c>
      <c r="U44" s="30">
        <v>0</v>
      </c>
      <c r="V44" s="30">
        <v>1100</v>
      </c>
      <c r="W44" s="30">
        <v>0</v>
      </c>
      <c r="X44" s="30">
        <f t="shared" si="3"/>
        <v>2750</v>
      </c>
      <c r="Y44" s="31">
        <f t="shared" si="33"/>
        <v>0</v>
      </c>
      <c r="Z44" s="31">
        <f t="shared" si="34"/>
        <v>550</v>
      </c>
      <c r="AA44" s="31">
        <f t="shared" si="35"/>
        <v>1100</v>
      </c>
      <c r="AB44" s="31">
        <f t="shared" si="36"/>
        <v>1100</v>
      </c>
      <c r="AC44" s="31">
        <f t="shared" si="18"/>
        <v>2750</v>
      </c>
      <c r="AE44" s="5">
        <f t="shared" si="8"/>
        <v>0</v>
      </c>
      <c r="AF44" s="5">
        <f t="shared" si="8"/>
        <v>0</v>
      </c>
      <c r="AG44" s="5">
        <f t="shared" si="8"/>
        <v>3251</v>
      </c>
      <c r="AH44" s="5">
        <f t="shared" si="8"/>
        <v>-1.1641532182693482E-13</v>
      </c>
      <c r="AI44" s="5">
        <f t="shared" si="8"/>
        <v>0</v>
      </c>
      <c r="AJ44" s="5">
        <v>1000</v>
      </c>
      <c r="AK44" s="5">
        <v>900</v>
      </c>
      <c r="AL44" s="5">
        <v>860</v>
      </c>
      <c r="AM44" s="5">
        <v>0</v>
      </c>
      <c r="AN44" s="5">
        <v>0</v>
      </c>
      <c r="AO44" s="5">
        <v>205</v>
      </c>
      <c r="AP44" s="5">
        <v>0</v>
      </c>
      <c r="AQ44" s="5">
        <f t="shared" si="19"/>
        <v>6216</v>
      </c>
      <c r="AR44" s="6">
        <f t="shared" si="20"/>
        <v>3251</v>
      </c>
      <c r="AS44" s="6">
        <f t="shared" si="21"/>
        <v>999.99999999999989</v>
      </c>
      <c r="AT44" s="6">
        <f t="shared" si="22"/>
        <v>1760</v>
      </c>
      <c r="AU44" s="6">
        <f t="shared" si="23"/>
        <v>205</v>
      </c>
      <c r="AV44" s="6">
        <f t="shared" si="24"/>
        <v>6216</v>
      </c>
      <c r="AX44" s="30">
        <v>0</v>
      </c>
      <c r="AY44" s="30">
        <v>0</v>
      </c>
      <c r="AZ44" s="30">
        <v>3251</v>
      </c>
      <c r="BA44" s="30">
        <v>-1.1641532182693482E-13</v>
      </c>
      <c r="BB44" s="30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0</v>
      </c>
      <c r="BH44" s="30">
        <v>0</v>
      </c>
      <c r="BI44" s="30">
        <v>0</v>
      </c>
      <c r="BJ44" s="30">
        <f t="shared" si="13"/>
        <v>3251</v>
      </c>
      <c r="BK44" s="31">
        <f t="shared" si="14"/>
        <v>3251</v>
      </c>
      <c r="BL44" s="31">
        <f t="shared" si="15"/>
        <v>-1.1641532182693482E-13</v>
      </c>
      <c r="BM44" s="31">
        <f t="shared" si="16"/>
        <v>0</v>
      </c>
      <c r="BN44" s="31">
        <f t="shared" si="17"/>
        <v>0</v>
      </c>
      <c r="BO44" s="31">
        <f t="shared" si="37"/>
        <v>3251</v>
      </c>
      <c r="BQ44" s="30">
        <f t="shared" si="26"/>
        <v>0</v>
      </c>
      <c r="BR44" s="30">
        <f t="shared" si="27"/>
        <v>0</v>
      </c>
      <c r="BS44" s="30">
        <f t="shared" si="28"/>
        <v>0</v>
      </c>
      <c r="BU44" s="30">
        <f t="shared" si="29"/>
        <v>0</v>
      </c>
      <c r="BV44" s="30">
        <f t="shared" si="30"/>
        <v>0</v>
      </c>
      <c r="BW44" s="30">
        <f t="shared" si="31"/>
        <v>0</v>
      </c>
      <c r="BY44" s="32">
        <f t="shared" si="32"/>
        <v>-3466</v>
      </c>
      <c r="CA44" s="3">
        <v>3801607000</v>
      </c>
      <c r="CB44" s="3" t="s">
        <v>117</v>
      </c>
      <c r="CC44" s="3">
        <v>621900000</v>
      </c>
      <c r="CD44" s="3" t="s">
        <v>231</v>
      </c>
      <c r="CE44" s="3" t="s">
        <v>232</v>
      </c>
      <c r="CF44" s="3">
        <v>601050</v>
      </c>
      <c r="CG44" s="33" t="s">
        <v>318</v>
      </c>
      <c r="CH44" s="33" t="s">
        <v>319</v>
      </c>
      <c r="CI44" s="3" t="s">
        <v>67</v>
      </c>
      <c r="CJ44" s="33" t="s">
        <v>50</v>
      </c>
      <c r="CK44" s="1" t="s">
        <v>125</v>
      </c>
      <c r="CO44" s="1" t="s">
        <v>69</v>
      </c>
      <c r="CP44" s="1" t="s">
        <v>70</v>
      </c>
    </row>
    <row r="45" spans="1:101">
      <c r="A45" s="1" t="s">
        <v>37</v>
      </c>
      <c r="B45" s="1" t="s">
        <v>233</v>
      </c>
      <c r="C45" s="1" t="s">
        <v>234</v>
      </c>
      <c r="D45" s="1" t="s">
        <v>62</v>
      </c>
      <c r="E45" s="1" t="s">
        <v>41</v>
      </c>
      <c r="F45" s="1" t="s">
        <v>42</v>
      </c>
      <c r="G45" s="1" t="s">
        <v>81</v>
      </c>
      <c r="H45" s="1" t="s">
        <v>235</v>
      </c>
      <c r="I45" s="1" t="s">
        <v>236</v>
      </c>
      <c r="J45" s="1" t="s">
        <v>66</v>
      </c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1"/>
      <c r="Z45" s="31"/>
      <c r="AA45" s="31"/>
      <c r="AB45" s="31"/>
      <c r="AC45" s="31"/>
      <c r="AE45" s="5">
        <v>0</v>
      </c>
      <c r="AF45" s="5">
        <v>0</v>
      </c>
      <c r="AG45" s="5">
        <v>0</v>
      </c>
      <c r="AH45" s="5">
        <v>0</v>
      </c>
      <c r="AI45" s="5">
        <f t="shared" ref="AI45:AI69" si="40">BB45</f>
        <v>0</v>
      </c>
      <c r="AJ45" s="5">
        <v>425</v>
      </c>
      <c r="AK45" s="5">
        <v>425</v>
      </c>
      <c r="AL45" s="5">
        <v>425</v>
      </c>
      <c r="AM45" s="5">
        <v>425</v>
      </c>
      <c r="AN45" s="5">
        <v>0</v>
      </c>
      <c r="AO45" s="5">
        <v>0</v>
      </c>
      <c r="AP45" s="5">
        <v>0</v>
      </c>
      <c r="AQ45" s="5">
        <f t="shared" si="19"/>
        <v>1700</v>
      </c>
      <c r="AR45" s="6">
        <f t="shared" si="20"/>
        <v>0</v>
      </c>
      <c r="AS45" s="6">
        <f t="shared" si="21"/>
        <v>425</v>
      </c>
      <c r="AT45" s="6">
        <f t="shared" si="22"/>
        <v>1275</v>
      </c>
      <c r="AU45" s="6">
        <f t="shared" si="23"/>
        <v>0</v>
      </c>
      <c r="AV45" s="6">
        <f t="shared" si="24"/>
        <v>1700</v>
      </c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1"/>
      <c r="BL45" s="31"/>
      <c r="BM45" s="31"/>
      <c r="BN45" s="31"/>
      <c r="BO45" s="31"/>
      <c r="BQ45" s="30"/>
      <c r="BR45" s="30"/>
      <c r="BS45" s="30"/>
      <c r="BU45" s="30"/>
      <c r="BV45" s="30"/>
      <c r="BW45" s="30"/>
      <c r="BY45" s="32"/>
      <c r="CA45" s="38">
        <v>3801100600</v>
      </c>
      <c r="CB45" s="38" t="s">
        <v>46</v>
      </c>
      <c r="CC45" s="38">
        <v>621150000</v>
      </c>
      <c r="CD45" s="38" t="s">
        <v>58</v>
      </c>
      <c r="CE45" s="38" t="s">
        <v>59</v>
      </c>
      <c r="CF45" s="38">
        <v>601010</v>
      </c>
      <c r="CG45" s="39" t="s">
        <v>318</v>
      </c>
      <c r="CH45" s="39" t="s">
        <v>319</v>
      </c>
      <c r="CI45" s="38" t="s">
        <v>67</v>
      </c>
      <c r="CJ45" s="39" t="s">
        <v>63</v>
      </c>
    </row>
    <row r="46" spans="1:101">
      <c r="A46" s="1" t="s">
        <v>37</v>
      </c>
      <c r="B46" s="1" t="s">
        <v>237</v>
      </c>
      <c r="C46" s="1" t="s">
        <v>238</v>
      </c>
      <c r="D46" s="1" t="s">
        <v>62</v>
      </c>
      <c r="E46" s="1" t="s">
        <v>41</v>
      </c>
      <c r="F46" s="1" t="s">
        <v>42</v>
      </c>
      <c r="G46" s="1" t="s">
        <v>81</v>
      </c>
      <c r="H46" s="1" t="s">
        <v>99</v>
      </c>
      <c r="I46" s="1" t="s">
        <v>99</v>
      </c>
      <c r="J46" s="1" t="s">
        <v>66</v>
      </c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1"/>
      <c r="Z46" s="31"/>
      <c r="AA46" s="31"/>
      <c r="AB46" s="31"/>
      <c r="AC46" s="31"/>
      <c r="AE46" s="5">
        <v>0</v>
      </c>
      <c r="AF46" s="5">
        <v>0</v>
      </c>
      <c r="AG46" s="5">
        <v>0</v>
      </c>
      <c r="AH46" s="5">
        <v>0</v>
      </c>
      <c r="AI46" s="5">
        <f t="shared" si="40"/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f t="shared" si="19"/>
        <v>0</v>
      </c>
      <c r="AR46" s="6">
        <f t="shared" si="20"/>
        <v>0</v>
      </c>
      <c r="AS46" s="6">
        <f t="shared" si="21"/>
        <v>0</v>
      </c>
      <c r="AT46" s="6">
        <f t="shared" si="22"/>
        <v>0</v>
      </c>
      <c r="AU46" s="6">
        <f t="shared" si="23"/>
        <v>0</v>
      </c>
      <c r="AV46" s="6">
        <f t="shared" si="24"/>
        <v>0</v>
      </c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1"/>
      <c r="BL46" s="31"/>
      <c r="BM46" s="31"/>
      <c r="BN46" s="31"/>
      <c r="BO46" s="31"/>
      <c r="BQ46" s="30"/>
      <c r="BR46" s="30"/>
      <c r="BS46" s="30"/>
      <c r="BU46" s="30"/>
      <c r="BV46" s="30"/>
      <c r="BW46" s="30"/>
      <c r="BY46" s="32"/>
      <c r="CA46" s="38">
        <v>3801100600</v>
      </c>
      <c r="CB46" s="38" t="s">
        <v>46</v>
      </c>
      <c r="CC46" s="38">
        <v>621150000</v>
      </c>
      <c r="CD46" s="38" t="s">
        <v>58</v>
      </c>
      <c r="CE46" s="38" t="s">
        <v>59</v>
      </c>
      <c r="CF46" s="38">
        <v>601010</v>
      </c>
      <c r="CG46" s="39" t="s">
        <v>318</v>
      </c>
      <c r="CH46" s="39" t="s">
        <v>319</v>
      </c>
      <c r="CI46" s="38" t="s">
        <v>67</v>
      </c>
      <c r="CJ46" s="39" t="s">
        <v>63</v>
      </c>
    </row>
    <row r="47" spans="1:101">
      <c r="A47" s="1" t="s">
        <v>37</v>
      </c>
      <c r="B47" s="1" t="s">
        <v>239</v>
      </c>
      <c r="C47" s="1" t="s">
        <v>240</v>
      </c>
      <c r="D47" s="1" t="s">
        <v>62</v>
      </c>
      <c r="E47" s="1" t="s">
        <v>41</v>
      </c>
      <c r="F47" s="1" t="s">
        <v>42</v>
      </c>
      <c r="G47" s="1" t="s">
        <v>81</v>
      </c>
      <c r="H47" s="1" t="s">
        <v>235</v>
      </c>
      <c r="I47" s="1" t="s">
        <v>236</v>
      </c>
      <c r="L47" s="30">
        <v>83</v>
      </c>
      <c r="M47" s="30">
        <v>83</v>
      </c>
      <c r="N47" s="30">
        <v>83</v>
      </c>
      <c r="O47" s="30">
        <v>83</v>
      </c>
      <c r="P47" s="30">
        <v>83</v>
      </c>
      <c r="Q47" s="30">
        <v>83</v>
      </c>
      <c r="R47" s="30">
        <v>83</v>
      </c>
      <c r="S47" s="30">
        <v>83</v>
      </c>
      <c r="T47" s="30">
        <v>83</v>
      </c>
      <c r="U47" s="30">
        <v>83</v>
      </c>
      <c r="V47" s="30">
        <v>83</v>
      </c>
      <c r="W47" s="30">
        <v>87</v>
      </c>
      <c r="X47" s="30">
        <f t="shared" si="3"/>
        <v>1000</v>
      </c>
      <c r="Y47" s="31">
        <f t="shared" si="33"/>
        <v>249</v>
      </c>
      <c r="Z47" s="31">
        <f t="shared" si="34"/>
        <v>249</v>
      </c>
      <c r="AA47" s="31">
        <f t="shared" si="35"/>
        <v>249</v>
      </c>
      <c r="AB47" s="31">
        <f t="shared" si="36"/>
        <v>253</v>
      </c>
      <c r="AC47" s="31">
        <f t="shared" si="18"/>
        <v>1000</v>
      </c>
      <c r="AE47" s="5">
        <f t="shared" ref="AE47:AH65" si="41">AX47</f>
        <v>0</v>
      </c>
      <c r="AF47" s="5">
        <f t="shared" si="41"/>
        <v>0</v>
      </c>
      <c r="AG47" s="5">
        <f t="shared" si="41"/>
        <v>0</v>
      </c>
      <c r="AH47" s="5">
        <f t="shared" si="41"/>
        <v>0</v>
      </c>
      <c r="AI47" s="5">
        <f t="shared" si="40"/>
        <v>0</v>
      </c>
      <c r="AJ47" s="5">
        <v>0</v>
      </c>
      <c r="AK47" s="5">
        <v>458</v>
      </c>
      <c r="AL47" s="5">
        <v>83</v>
      </c>
      <c r="AM47" s="5">
        <v>83</v>
      </c>
      <c r="AN47" s="5">
        <v>83</v>
      </c>
      <c r="AO47" s="5">
        <v>728.22227999999905</v>
      </c>
      <c r="AP47" s="5">
        <v>732.22227999999905</v>
      </c>
      <c r="AQ47" s="5">
        <f t="shared" si="19"/>
        <v>2167.4445599999981</v>
      </c>
      <c r="AR47" s="6">
        <f t="shared" si="20"/>
        <v>0</v>
      </c>
      <c r="AS47" s="6">
        <f t="shared" si="21"/>
        <v>0</v>
      </c>
      <c r="AT47" s="6">
        <f t="shared" si="22"/>
        <v>624</v>
      </c>
      <c r="AU47" s="6">
        <f t="shared" si="23"/>
        <v>1543.4445599999981</v>
      </c>
      <c r="AV47" s="6">
        <f t="shared" si="24"/>
        <v>2167.4445599999981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0">
        <v>0</v>
      </c>
      <c r="BG47" s="30">
        <v>0</v>
      </c>
      <c r="BH47" s="30">
        <v>0</v>
      </c>
      <c r="BI47" s="30">
        <v>0</v>
      </c>
      <c r="BJ47" s="30">
        <f t="shared" si="13"/>
        <v>0</v>
      </c>
      <c r="BK47" s="31">
        <f t="shared" si="14"/>
        <v>0</v>
      </c>
      <c r="BL47" s="31">
        <f t="shared" si="15"/>
        <v>0</v>
      </c>
      <c r="BM47" s="31">
        <f t="shared" si="16"/>
        <v>0</v>
      </c>
      <c r="BN47" s="31">
        <f t="shared" si="17"/>
        <v>0</v>
      </c>
      <c r="BO47" s="31">
        <f t="shared" si="37"/>
        <v>0</v>
      </c>
      <c r="BQ47" s="30">
        <f t="shared" si="26"/>
        <v>0</v>
      </c>
      <c r="BR47" s="30">
        <f t="shared" si="27"/>
        <v>0</v>
      </c>
      <c r="BS47" s="30">
        <f t="shared" si="28"/>
        <v>0</v>
      </c>
      <c r="BU47" s="30">
        <f t="shared" si="29"/>
        <v>83</v>
      </c>
      <c r="BV47" s="30">
        <f t="shared" si="30"/>
        <v>0</v>
      </c>
      <c r="BW47" s="30">
        <f t="shared" si="31"/>
        <v>83</v>
      </c>
      <c r="BY47" s="32">
        <f t="shared" si="32"/>
        <v>-1167.4445599999981</v>
      </c>
      <c r="CA47" s="3">
        <v>3801100600</v>
      </c>
      <c r="CB47" s="3" t="s">
        <v>46</v>
      </c>
      <c r="CC47" s="3">
        <v>621150000</v>
      </c>
      <c r="CD47" s="3" t="s">
        <v>58</v>
      </c>
      <c r="CE47" s="3" t="s">
        <v>59</v>
      </c>
      <c r="CF47" s="3">
        <v>601010</v>
      </c>
      <c r="CG47" s="33" t="s">
        <v>318</v>
      </c>
      <c r="CH47" s="33" t="s">
        <v>319</v>
      </c>
      <c r="CI47" s="3" t="s">
        <v>67</v>
      </c>
      <c r="CJ47" s="33" t="s">
        <v>50</v>
      </c>
      <c r="CO47" s="1" t="s">
        <v>69</v>
      </c>
      <c r="CP47" s="1" t="s">
        <v>70</v>
      </c>
    </row>
    <row r="48" spans="1:101">
      <c r="A48" s="1" t="s">
        <v>37</v>
      </c>
      <c r="B48" s="1" t="s">
        <v>241</v>
      </c>
      <c r="C48" s="1" t="s">
        <v>242</v>
      </c>
      <c r="D48" s="1" t="s">
        <v>194</v>
      </c>
      <c r="E48" s="1" t="s">
        <v>41</v>
      </c>
      <c r="F48" s="1" t="s">
        <v>42</v>
      </c>
      <c r="G48" s="1" t="s">
        <v>63</v>
      </c>
      <c r="H48" s="1" t="s">
        <v>197</v>
      </c>
      <c r="I48" s="1" t="s">
        <v>207</v>
      </c>
      <c r="J48" s="1" t="s">
        <v>66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4000</v>
      </c>
      <c r="R48" s="30">
        <v>0</v>
      </c>
      <c r="S48" s="30">
        <v>0</v>
      </c>
      <c r="T48" s="30">
        <v>0</v>
      </c>
      <c r="U48" s="30">
        <v>4500</v>
      </c>
      <c r="V48" s="30">
        <v>0</v>
      </c>
      <c r="W48" s="30">
        <v>0</v>
      </c>
      <c r="X48" s="30">
        <f t="shared" si="3"/>
        <v>8500</v>
      </c>
      <c r="Y48" s="31">
        <f t="shared" si="33"/>
        <v>0</v>
      </c>
      <c r="Z48" s="31">
        <f t="shared" si="34"/>
        <v>4000</v>
      </c>
      <c r="AA48" s="31">
        <f t="shared" si="35"/>
        <v>0</v>
      </c>
      <c r="AB48" s="31">
        <f t="shared" si="36"/>
        <v>4500</v>
      </c>
      <c r="AC48" s="31">
        <f t="shared" si="18"/>
        <v>8500</v>
      </c>
      <c r="AE48" s="5">
        <f t="shared" si="41"/>
        <v>0</v>
      </c>
      <c r="AF48" s="5">
        <f t="shared" si="41"/>
        <v>0</v>
      </c>
      <c r="AG48" s="5">
        <f t="shared" si="41"/>
        <v>0</v>
      </c>
      <c r="AH48" s="5">
        <f t="shared" si="41"/>
        <v>590</v>
      </c>
      <c r="AI48" s="5">
        <f t="shared" si="40"/>
        <v>457</v>
      </c>
      <c r="AJ48" s="40">
        <f>8700+1100+500</f>
        <v>10300</v>
      </c>
      <c r="AK48" s="5">
        <f>13518-1100-500</f>
        <v>11918</v>
      </c>
      <c r="AL48" s="5">
        <v>0</v>
      </c>
      <c r="AM48" s="5">
        <v>0</v>
      </c>
      <c r="AN48" s="5">
        <v>3220</v>
      </c>
      <c r="AO48" s="5">
        <v>0</v>
      </c>
      <c r="AP48" s="5">
        <v>0</v>
      </c>
      <c r="AQ48" s="5">
        <f t="shared" si="19"/>
        <v>26485</v>
      </c>
      <c r="AR48" s="6">
        <f t="shared" si="20"/>
        <v>0</v>
      </c>
      <c r="AS48" s="6">
        <f t="shared" si="21"/>
        <v>11347</v>
      </c>
      <c r="AT48" s="6">
        <f t="shared" si="22"/>
        <v>11918</v>
      </c>
      <c r="AU48" s="6">
        <f t="shared" si="23"/>
        <v>3220</v>
      </c>
      <c r="AV48" s="6">
        <f t="shared" si="24"/>
        <v>26485</v>
      </c>
      <c r="AX48" s="30">
        <v>0</v>
      </c>
      <c r="AY48" s="30">
        <v>0</v>
      </c>
      <c r="AZ48" s="30">
        <v>0</v>
      </c>
      <c r="BA48" s="30">
        <v>590</v>
      </c>
      <c r="BB48" s="30">
        <v>457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0</v>
      </c>
      <c r="BI48" s="30">
        <v>0</v>
      </c>
      <c r="BJ48" s="30">
        <f t="shared" si="13"/>
        <v>1047</v>
      </c>
      <c r="BK48" s="31">
        <f t="shared" si="14"/>
        <v>0</v>
      </c>
      <c r="BL48" s="31">
        <f t="shared" si="15"/>
        <v>1047</v>
      </c>
      <c r="BM48" s="31">
        <f t="shared" si="16"/>
        <v>0</v>
      </c>
      <c r="BN48" s="31">
        <f t="shared" si="17"/>
        <v>0</v>
      </c>
      <c r="BO48" s="31">
        <f t="shared" si="37"/>
        <v>1047</v>
      </c>
      <c r="BQ48" s="30">
        <f t="shared" si="26"/>
        <v>457</v>
      </c>
      <c r="BR48" s="30">
        <f t="shared" si="27"/>
        <v>457</v>
      </c>
      <c r="BS48" s="30">
        <f t="shared" si="28"/>
        <v>0</v>
      </c>
      <c r="BU48" s="30">
        <f t="shared" si="29"/>
        <v>0</v>
      </c>
      <c r="BV48" s="30">
        <f t="shared" si="30"/>
        <v>457</v>
      </c>
      <c r="BW48" s="30">
        <f t="shared" si="31"/>
        <v>-457</v>
      </c>
      <c r="BY48" s="32">
        <f t="shared" si="32"/>
        <v>-17985</v>
      </c>
      <c r="CA48" s="3">
        <v>3801601300</v>
      </c>
      <c r="CB48" s="3" t="s">
        <v>196</v>
      </c>
      <c r="CC48" s="3">
        <v>627000000</v>
      </c>
      <c r="CD48" s="3" t="s">
        <v>197</v>
      </c>
      <c r="CE48" s="3" t="s">
        <v>198</v>
      </c>
      <c r="CF48" s="3">
        <v>604010</v>
      </c>
      <c r="CG48" s="33" t="s">
        <v>197</v>
      </c>
      <c r="CH48" s="33" t="s">
        <v>331</v>
      </c>
      <c r="CI48" s="3" t="s">
        <v>87</v>
      </c>
      <c r="CJ48" s="33" t="s">
        <v>50</v>
      </c>
      <c r="CO48" s="1" t="s">
        <v>199</v>
      </c>
      <c r="CP48" s="1" t="s">
        <v>200</v>
      </c>
    </row>
    <row r="49" spans="1:98">
      <c r="A49" s="1" t="s">
        <v>37</v>
      </c>
      <c r="B49" s="1" t="s">
        <v>243</v>
      </c>
      <c r="C49" s="1" t="s">
        <v>244</v>
      </c>
      <c r="D49" s="1" t="s">
        <v>194</v>
      </c>
      <c r="E49" s="1" t="s">
        <v>41</v>
      </c>
      <c r="F49" s="1" t="s">
        <v>42</v>
      </c>
      <c r="G49" s="1" t="s">
        <v>63</v>
      </c>
      <c r="H49" s="1" t="s">
        <v>197</v>
      </c>
      <c r="I49" s="1" t="s">
        <v>207</v>
      </c>
      <c r="J49" s="1" t="s">
        <v>197</v>
      </c>
      <c r="L49" s="30">
        <v>0</v>
      </c>
      <c r="M49" s="30">
        <v>0</v>
      </c>
      <c r="N49" s="30">
        <v>1500</v>
      </c>
      <c r="O49" s="30">
        <v>0</v>
      </c>
      <c r="P49" s="30">
        <v>0</v>
      </c>
      <c r="Q49" s="30">
        <v>1500</v>
      </c>
      <c r="R49" s="30">
        <v>0</v>
      </c>
      <c r="S49" s="30">
        <v>0</v>
      </c>
      <c r="T49" s="30">
        <v>1500</v>
      </c>
      <c r="U49" s="30">
        <v>0</v>
      </c>
      <c r="V49" s="30">
        <v>0</v>
      </c>
      <c r="W49" s="30">
        <v>1500</v>
      </c>
      <c r="X49" s="30">
        <f t="shared" si="3"/>
        <v>6000</v>
      </c>
      <c r="Y49" s="31">
        <f t="shared" si="33"/>
        <v>1500</v>
      </c>
      <c r="Z49" s="31">
        <f t="shared" si="34"/>
        <v>1500</v>
      </c>
      <c r="AA49" s="31">
        <f t="shared" si="35"/>
        <v>1500</v>
      </c>
      <c r="AB49" s="31">
        <f t="shared" si="36"/>
        <v>1500</v>
      </c>
      <c r="AC49" s="31">
        <f t="shared" si="18"/>
        <v>6000</v>
      </c>
      <c r="AE49" s="5">
        <f t="shared" si="41"/>
        <v>0</v>
      </c>
      <c r="AF49" s="5">
        <f t="shared" si="41"/>
        <v>0</v>
      </c>
      <c r="AG49" s="5">
        <f t="shared" si="41"/>
        <v>0</v>
      </c>
      <c r="AH49" s="5">
        <f t="shared" si="41"/>
        <v>650</v>
      </c>
      <c r="AI49" s="5">
        <f t="shared" si="40"/>
        <v>210</v>
      </c>
      <c r="AJ49" s="5">
        <v>210</v>
      </c>
      <c r="AK49" s="5">
        <v>210</v>
      </c>
      <c r="AL49" s="5">
        <v>210</v>
      </c>
      <c r="AM49" s="5">
        <v>210</v>
      </c>
      <c r="AN49" s="5">
        <v>210</v>
      </c>
      <c r="AO49" s="5">
        <v>210</v>
      </c>
      <c r="AP49" s="5">
        <v>210</v>
      </c>
      <c r="AQ49" s="5">
        <f t="shared" si="19"/>
        <v>2330</v>
      </c>
      <c r="AR49" s="6">
        <f t="shared" si="20"/>
        <v>0</v>
      </c>
      <c r="AS49" s="6">
        <f t="shared" si="21"/>
        <v>1070</v>
      </c>
      <c r="AT49" s="6">
        <f t="shared" si="22"/>
        <v>630</v>
      </c>
      <c r="AU49" s="6">
        <f t="shared" si="23"/>
        <v>630</v>
      </c>
      <c r="AV49" s="6">
        <f t="shared" si="24"/>
        <v>2330</v>
      </c>
      <c r="AX49" s="30">
        <v>0</v>
      </c>
      <c r="AY49" s="30">
        <v>0</v>
      </c>
      <c r="AZ49" s="30">
        <v>0</v>
      </c>
      <c r="BA49" s="30">
        <v>650</v>
      </c>
      <c r="BB49" s="30">
        <v>210</v>
      </c>
      <c r="BC49" s="30">
        <v>0</v>
      </c>
      <c r="BD49" s="30">
        <v>0</v>
      </c>
      <c r="BE49" s="30">
        <v>0</v>
      </c>
      <c r="BF49" s="30">
        <v>0</v>
      </c>
      <c r="BG49" s="30">
        <v>0</v>
      </c>
      <c r="BH49" s="30">
        <v>0</v>
      </c>
      <c r="BI49" s="30">
        <v>0</v>
      </c>
      <c r="BJ49" s="30">
        <f t="shared" si="13"/>
        <v>860</v>
      </c>
      <c r="BK49" s="31">
        <f t="shared" si="14"/>
        <v>0</v>
      </c>
      <c r="BL49" s="31">
        <f t="shared" si="15"/>
        <v>860</v>
      </c>
      <c r="BM49" s="31">
        <f t="shared" si="16"/>
        <v>0</v>
      </c>
      <c r="BN49" s="31">
        <f t="shared" si="17"/>
        <v>0</v>
      </c>
      <c r="BO49" s="31">
        <f t="shared" si="37"/>
        <v>860</v>
      </c>
      <c r="BQ49" s="30">
        <f t="shared" si="26"/>
        <v>210</v>
      </c>
      <c r="BR49" s="30">
        <f t="shared" si="27"/>
        <v>210</v>
      </c>
      <c r="BS49" s="30">
        <f t="shared" si="28"/>
        <v>0</v>
      </c>
      <c r="BU49" s="30">
        <f t="shared" si="29"/>
        <v>0</v>
      </c>
      <c r="BV49" s="30">
        <f t="shared" si="30"/>
        <v>210</v>
      </c>
      <c r="BW49" s="30">
        <f t="shared" si="31"/>
        <v>-210</v>
      </c>
      <c r="BY49" s="32">
        <f t="shared" si="32"/>
        <v>3670</v>
      </c>
      <c r="CA49" s="3">
        <v>3801601300</v>
      </c>
      <c r="CB49" s="3" t="s">
        <v>196</v>
      </c>
      <c r="CC49" s="3">
        <v>627000000</v>
      </c>
      <c r="CD49" s="3" t="s">
        <v>197</v>
      </c>
      <c r="CE49" s="3" t="s">
        <v>198</v>
      </c>
      <c r="CF49" s="3">
        <v>604010</v>
      </c>
      <c r="CG49" s="33" t="s">
        <v>197</v>
      </c>
      <c r="CH49" s="33" t="s">
        <v>331</v>
      </c>
      <c r="CI49" s="3" t="s">
        <v>87</v>
      </c>
      <c r="CJ49" s="33"/>
      <c r="CO49" s="1" t="s">
        <v>199</v>
      </c>
      <c r="CP49" s="1" t="s">
        <v>200</v>
      </c>
    </row>
    <row r="50" spans="1:98">
      <c r="A50" s="1" t="s">
        <v>37</v>
      </c>
      <c r="B50" s="1" t="s">
        <v>245</v>
      </c>
      <c r="C50" s="1" t="s">
        <v>246</v>
      </c>
      <c r="D50" s="1" t="s">
        <v>173</v>
      </c>
      <c r="E50" s="1" t="s">
        <v>41</v>
      </c>
      <c r="F50" s="1" t="s">
        <v>42</v>
      </c>
      <c r="G50" s="1" t="s">
        <v>63</v>
      </c>
      <c r="H50" s="1" t="s">
        <v>170</v>
      </c>
      <c r="I50" s="1" t="s">
        <v>170</v>
      </c>
      <c r="J50" s="1" t="s">
        <v>66</v>
      </c>
      <c r="L50" s="30">
        <v>1125</v>
      </c>
      <c r="M50" s="30">
        <v>1125</v>
      </c>
      <c r="N50" s="30">
        <v>1424.9999999999998</v>
      </c>
      <c r="O50" s="30">
        <v>675</v>
      </c>
      <c r="P50" s="30">
        <v>675</v>
      </c>
      <c r="Q50" s="30">
        <v>524.99999999999989</v>
      </c>
      <c r="R50" s="30">
        <v>675</v>
      </c>
      <c r="S50" s="30">
        <v>1125</v>
      </c>
      <c r="T50" s="30">
        <v>1095</v>
      </c>
      <c r="U50" s="30">
        <v>675</v>
      </c>
      <c r="V50" s="30">
        <v>675</v>
      </c>
      <c r="W50" s="30">
        <v>675</v>
      </c>
      <c r="X50" s="30">
        <f t="shared" si="3"/>
        <v>10470</v>
      </c>
      <c r="Y50" s="31">
        <f t="shared" si="33"/>
        <v>3675</v>
      </c>
      <c r="Z50" s="31">
        <f t="shared" si="34"/>
        <v>1875</v>
      </c>
      <c r="AA50" s="31">
        <f t="shared" si="35"/>
        <v>2895</v>
      </c>
      <c r="AB50" s="31">
        <f t="shared" si="36"/>
        <v>2025</v>
      </c>
      <c r="AC50" s="31">
        <f t="shared" si="18"/>
        <v>10470</v>
      </c>
      <c r="AE50" s="5">
        <f t="shared" si="41"/>
        <v>1410</v>
      </c>
      <c r="AF50" s="5">
        <f t="shared" si="41"/>
        <v>1350</v>
      </c>
      <c r="AG50" s="5">
        <f t="shared" si="41"/>
        <v>1400</v>
      </c>
      <c r="AH50" s="5">
        <f t="shared" si="41"/>
        <v>1210</v>
      </c>
      <c r="AI50" s="5">
        <f t="shared" si="40"/>
        <v>1360</v>
      </c>
      <c r="AJ50" s="5">
        <v>1560</v>
      </c>
      <c r="AK50" s="5">
        <v>675</v>
      </c>
      <c r="AL50" s="5">
        <v>582</v>
      </c>
      <c r="AM50" s="5">
        <v>1095</v>
      </c>
      <c r="AN50" s="5">
        <v>675</v>
      </c>
      <c r="AO50" s="5">
        <v>675</v>
      </c>
      <c r="AP50" s="5">
        <v>578</v>
      </c>
      <c r="AQ50" s="5">
        <f t="shared" si="19"/>
        <v>12570</v>
      </c>
      <c r="AR50" s="6">
        <f t="shared" si="20"/>
        <v>4160</v>
      </c>
      <c r="AS50" s="6">
        <f t="shared" si="21"/>
        <v>4130</v>
      </c>
      <c r="AT50" s="6">
        <f t="shared" si="22"/>
        <v>2352</v>
      </c>
      <c r="AU50" s="6">
        <f t="shared" si="23"/>
        <v>1928</v>
      </c>
      <c r="AV50" s="6">
        <f t="shared" si="24"/>
        <v>12570</v>
      </c>
      <c r="AX50" s="30">
        <v>1410</v>
      </c>
      <c r="AY50" s="30">
        <v>1350</v>
      </c>
      <c r="AZ50" s="30">
        <v>1400</v>
      </c>
      <c r="BA50" s="30">
        <v>1210</v>
      </c>
      <c r="BB50" s="30">
        <v>1360</v>
      </c>
      <c r="BC50" s="30">
        <v>0</v>
      </c>
      <c r="BD50" s="30">
        <v>0</v>
      </c>
      <c r="BE50" s="30">
        <v>0</v>
      </c>
      <c r="BF50" s="30">
        <v>0</v>
      </c>
      <c r="BG50" s="30">
        <v>0</v>
      </c>
      <c r="BH50" s="30">
        <v>0</v>
      </c>
      <c r="BI50" s="30">
        <v>0</v>
      </c>
      <c r="BJ50" s="30">
        <f t="shared" si="13"/>
        <v>6730</v>
      </c>
      <c r="BK50" s="31">
        <f t="shared" si="14"/>
        <v>4160</v>
      </c>
      <c r="BL50" s="31">
        <f t="shared" si="15"/>
        <v>2570</v>
      </c>
      <c r="BM50" s="31">
        <f t="shared" si="16"/>
        <v>0</v>
      </c>
      <c r="BN50" s="31">
        <f t="shared" si="17"/>
        <v>0</v>
      </c>
      <c r="BO50" s="31">
        <f t="shared" si="37"/>
        <v>6730</v>
      </c>
      <c r="BQ50" s="30">
        <f t="shared" si="26"/>
        <v>1360</v>
      </c>
      <c r="BR50" s="30">
        <f t="shared" si="27"/>
        <v>1360</v>
      </c>
      <c r="BS50" s="30">
        <f t="shared" si="28"/>
        <v>0</v>
      </c>
      <c r="BU50" s="30">
        <f t="shared" si="29"/>
        <v>675</v>
      </c>
      <c r="BV50" s="30">
        <f t="shared" si="30"/>
        <v>1360</v>
      </c>
      <c r="BW50" s="30">
        <f t="shared" si="31"/>
        <v>-685</v>
      </c>
      <c r="BY50" s="32">
        <f t="shared" si="32"/>
        <v>-2100</v>
      </c>
      <c r="CA50" s="3">
        <v>3801901600</v>
      </c>
      <c r="CB50" s="3" t="s">
        <v>174</v>
      </c>
      <c r="CC50" s="3">
        <v>629900000</v>
      </c>
      <c r="CD50" s="3" t="s">
        <v>123</v>
      </c>
      <c r="CE50" s="3" t="s">
        <v>124</v>
      </c>
      <c r="CF50" s="3">
        <v>606010</v>
      </c>
      <c r="CG50" s="33" t="s">
        <v>328</v>
      </c>
      <c r="CH50" s="33" t="s">
        <v>329</v>
      </c>
      <c r="CI50" s="3" t="s">
        <v>67</v>
      </c>
      <c r="CJ50" s="33" t="s">
        <v>50</v>
      </c>
      <c r="CO50" s="1" t="s">
        <v>126</v>
      </c>
      <c r="CP50" s="1" t="s">
        <v>127</v>
      </c>
    </row>
    <row r="51" spans="1:98">
      <c r="A51" s="1" t="s">
        <v>247</v>
      </c>
      <c r="B51" s="1" t="s">
        <v>248</v>
      </c>
      <c r="C51" s="1" t="s">
        <v>249</v>
      </c>
      <c r="D51" s="1" t="s">
        <v>250</v>
      </c>
      <c r="E51" s="1" t="s">
        <v>41</v>
      </c>
      <c r="F51" s="1" t="s">
        <v>42</v>
      </c>
      <c r="G51" s="1" t="s">
        <v>247</v>
      </c>
      <c r="H51" s="1" t="s">
        <v>247</v>
      </c>
      <c r="L51" s="30">
        <v>4500</v>
      </c>
      <c r="M51" s="30">
        <v>4500</v>
      </c>
      <c r="N51" s="30">
        <v>0</v>
      </c>
      <c r="O51" s="30">
        <v>2250</v>
      </c>
      <c r="P51" s="30">
        <v>1000</v>
      </c>
      <c r="Q51" s="30">
        <v>1250</v>
      </c>
      <c r="R51" s="30">
        <v>0</v>
      </c>
      <c r="S51" s="30">
        <v>2250</v>
      </c>
      <c r="T51" s="30">
        <v>0</v>
      </c>
      <c r="U51" s="30">
        <v>1250</v>
      </c>
      <c r="V51" s="30">
        <v>26</v>
      </c>
      <c r="W51" s="30">
        <v>0</v>
      </c>
      <c r="X51" s="30">
        <f t="shared" si="3"/>
        <v>17026</v>
      </c>
      <c r="Y51" s="31">
        <f t="shared" si="33"/>
        <v>9000</v>
      </c>
      <c r="Z51" s="31">
        <f t="shared" si="34"/>
        <v>4500</v>
      </c>
      <c r="AA51" s="31">
        <f t="shared" si="35"/>
        <v>2250</v>
      </c>
      <c r="AB51" s="31">
        <f t="shared" si="36"/>
        <v>1276</v>
      </c>
      <c r="AC51" s="31">
        <f t="shared" si="18"/>
        <v>17026</v>
      </c>
      <c r="AE51" s="5">
        <f t="shared" si="41"/>
        <v>0</v>
      </c>
      <c r="AF51" s="5">
        <f t="shared" si="41"/>
        <v>14983.333329999999</v>
      </c>
      <c r="AG51" s="5">
        <f t="shared" si="41"/>
        <v>0</v>
      </c>
      <c r="AH51" s="5">
        <f t="shared" si="41"/>
        <v>3165.4483</v>
      </c>
      <c r="AI51" s="5">
        <f t="shared" si="40"/>
        <v>0</v>
      </c>
      <c r="AJ51" s="5">
        <v>1400</v>
      </c>
      <c r="AK51" s="5">
        <v>1400</v>
      </c>
      <c r="AL51" s="5">
        <v>1400</v>
      </c>
      <c r="AM51" s="5">
        <v>500</v>
      </c>
      <c r="AN51" s="5">
        <v>500</v>
      </c>
      <c r="AO51" s="5">
        <v>2241</v>
      </c>
      <c r="AP51" s="5">
        <v>6330.895999999997</v>
      </c>
      <c r="AQ51" s="5">
        <f t="shared" si="19"/>
        <v>31920.677629999995</v>
      </c>
      <c r="AR51" s="6">
        <f t="shared" ref="AR51:AR60" si="42">SUM(AE51:AG51)</f>
        <v>14983.333329999999</v>
      </c>
      <c r="AS51" s="6">
        <f t="shared" si="21"/>
        <v>4565.4483</v>
      </c>
      <c r="AT51" s="6">
        <f t="shared" si="22"/>
        <v>3300</v>
      </c>
      <c r="AU51" s="6">
        <f t="shared" si="23"/>
        <v>9071.895999999997</v>
      </c>
      <c r="AV51" s="6">
        <f t="shared" si="24"/>
        <v>31920.677629999995</v>
      </c>
      <c r="AX51" s="30">
        <v>0</v>
      </c>
      <c r="AY51" s="30">
        <v>14983.333329999999</v>
      </c>
      <c r="AZ51" s="30">
        <v>0</v>
      </c>
      <c r="BA51" s="30">
        <v>3165.4483</v>
      </c>
      <c r="BB51" s="30">
        <v>0</v>
      </c>
      <c r="BC51" s="30">
        <v>0</v>
      </c>
      <c r="BD51" s="30">
        <v>0</v>
      </c>
      <c r="BE51" s="30">
        <v>0</v>
      </c>
      <c r="BF51" s="30">
        <v>0</v>
      </c>
      <c r="BG51" s="30">
        <v>0</v>
      </c>
      <c r="BH51" s="30">
        <v>0</v>
      </c>
      <c r="BI51" s="30">
        <v>0</v>
      </c>
      <c r="BJ51" s="30">
        <f t="shared" si="13"/>
        <v>18148.781629999998</v>
      </c>
      <c r="BK51" s="31">
        <f t="shared" si="14"/>
        <v>14983.333329999999</v>
      </c>
      <c r="BL51" s="31">
        <f t="shared" si="15"/>
        <v>3165.4483</v>
      </c>
      <c r="BM51" s="31">
        <f t="shared" si="16"/>
        <v>0</v>
      </c>
      <c r="BN51" s="31">
        <f t="shared" si="17"/>
        <v>0</v>
      </c>
      <c r="BO51" s="31">
        <f t="shared" si="37"/>
        <v>18148.781629999998</v>
      </c>
      <c r="BQ51" s="30">
        <f t="shared" si="26"/>
        <v>0</v>
      </c>
      <c r="BR51" s="30">
        <f t="shared" si="27"/>
        <v>0</v>
      </c>
      <c r="BS51" s="30">
        <f t="shared" si="28"/>
        <v>0</v>
      </c>
      <c r="BU51" s="30">
        <f t="shared" si="29"/>
        <v>1000</v>
      </c>
      <c r="BV51" s="30">
        <f t="shared" si="30"/>
        <v>0</v>
      </c>
      <c r="BW51" s="30">
        <f t="shared" si="31"/>
        <v>1000</v>
      </c>
      <c r="BX51" s="30"/>
      <c r="BY51" s="32">
        <f t="shared" si="32"/>
        <v>-14894.677629999995</v>
      </c>
      <c r="CA51" s="3">
        <v>3801606000</v>
      </c>
      <c r="CB51" s="3" t="s">
        <v>251</v>
      </c>
      <c r="CC51" s="3">
        <v>629600000</v>
      </c>
      <c r="CD51" s="3" t="s">
        <v>252</v>
      </c>
      <c r="CE51" s="3" t="s">
        <v>86</v>
      </c>
      <c r="CF51" s="3">
        <v>605010</v>
      </c>
      <c r="CG51" s="33" t="s">
        <v>332</v>
      </c>
      <c r="CH51" s="33" t="s">
        <v>327</v>
      </c>
      <c r="CI51" s="3" t="s">
        <v>87</v>
      </c>
      <c r="CO51" s="1" t="s">
        <v>253</v>
      </c>
      <c r="CP51" s="1" t="s">
        <v>254</v>
      </c>
      <c r="CQ51" s="1" t="e">
        <v>#N/A</v>
      </c>
      <c r="CT51" s="1" t="e">
        <f t="shared" ref="CT51:CT61" si="43">CQ51=H51</f>
        <v>#N/A</v>
      </c>
    </row>
    <row r="52" spans="1:98">
      <c r="A52" s="1" t="s">
        <v>255</v>
      </c>
      <c r="B52" s="1" t="s">
        <v>256</v>
      </c>
      <c r="C52" s="1" t="s">
        <v>257</v>
      </c>
      <c r="D52" s="1" t="s">
        <v>258</v>
      </c>
      <c r="E52" s="1" t="s">
        <v>41</v>
      </c>
      <c r="F52" s="1" t="s">
        <v>42</v>
      </c>
      <c r="G52" s="1" t="s">
        <v>258</v>
      </c>
      <c r="H52" s="1" t="s">
        <v>258</v>
      </c>
      <c r="L52" s="30">
        <v>6641.4940000000006</v>
      </c>
      <c r="M52" s="30">
        <v>1479.1622313916757</v>
      </c>
      <c r="N52" s="30">
        <v>2454.9908703637752</v>
      </c>
      <c r="O52" s="30">
        <v>3937.2755497223834</v>
      </c>
      <c r="P52" s="30">
        <v>3873.657386408815</v>
      </c>
      <c r="Q52" s="30">
        <v>5842.573887881209</v>
      </c>
      <c r="R52" s="30">
        <v>4956.0864083625693</v>
      </c>
      <c r="S52" s="30">
        <v>6310.3488774169855</v>
      </c>
      <c r="T52" s="30">
        <v>5114.1308392258088</v>
      </c>
      <c r="U52" s="30">
        <v>3373.6643992607324</v>
      </c>
      <c r="V52" s="30">
        <v>3476.0329092384541</v>
      </c>
      <c r="W52" s="30">
        <v>7475.7556845029512</v>
      </c>
      <c r="X52" s="30">
        <f t="shared" si="3"/>
        <v>54935.173043775365</v>
      </c>
      <c r="Y52" s="31">
        <f t="shared" si="33"/>
        <v>10575.647101755452</v>
      </c>
      <c r="Z52" s="31">
        <f t="shared" si="34"/>
        <v>13653.506824012407</v>
      </c>
      <c r="AA52" s="31">
        <f t="shared" si="35"/>
        <v>16380.566125005364</v>
      </c>
      <c r="AB52" s="31">
        <f t="shared" si="36"/>
        <v>14325.452993002138</v>
      </c>
      <c r="AC52" s="31">
        <f t="shared" si="18"/>
        <v>54935.173043775358</v>
      </c>
      <c r="AE52" s="5">
        <f t="shared" si="41"/>
        <v>6641.4939999999997</v>
      </c>
      <c r="AF52" s="5">
        <f t="shared" si="41"/>
        <v>1464.8862000000001</v>
      </c>
      <c r="AG52" s="5">
        <f t="shared" si="41"/>
        <v>1077.1323999999995</v>
      </c>
      <c r="AH52" s="5">
        <f t="shared" si="41"/>
        <v>3671.7861600000001</v>
      </c>
      <c r="AI52" s="5">
        <f t="shared" si="40"/>
        <v>3621.7940400000002</v>
      </c>
      <c r="AJ52" s="5">
        <v>4362.0726596674676</v>
      </c>
      <c r="AK52" s="5">
        <v>4835.6651532955912</v>
      </c>
      <c r="AL52" s="5">
        <v>5828.0857294554562</v>
      </c>
      <c r="AM52" s="5">
        <v>4895.6556084637141</v>
      </c>
      <c r="AN52" s="5">
        <v>3725.7334150890501</v>
      </c>
      <c r="AO52" s="5">
        <v>2989.9757111593408</v>
      </c>
      <c r="AP52" s="5">
        <v>11466.462564767491</v>
      </c>
      <c r="AQ52" s="5">
        <f t="shared" si="19"/>
        <v>54580.743641898116</v>
      </c>
      <c r="AR52" s="6">
        <f t="shared" si="42"/>
        <v>9183.5125999999982</v>
      </c>
      <c r="AS52" s="6">
        <f t="shared" si="21"/>
        <v>11655.652859667469</v>
      </c>
      <c r="AT52" s="6">
        <f t="shared" si="22"/>
        <v>15559.406491214761</v>
      </c>
      <c r="AU52" s="6">
        <f t="shared" si="23"/>
        <v>18182.171691015883</v>
      </c>
      <c r="AV52" s="6">
        <f t="shared" si="24"/>
        <v>54580.743641898109</v>
      </c>
      <c r="AX52" s="30">
        <v>6641.4939999999997</v>
      </c>
      <c r="AY52" s="30">
        <v>1464.8862000000001</v>
      </c>
      <c r="AZ52" s="30">
        <v>1077.1323999999995</v>
      </c>
      <c r="BA52" s="30">
        <v>3671.7861600000001</v>
      </c>
      <c r="BB52" s="30">
        <v>3621.7940400000002</v>
      </c>
      <c r="BC52" s="30">
        <v>0</v>
      </c>
      <c r="BD52" s="30">
        <v>0</v>
      </c>
      <c r="BE52" s="30">
        <v>0</v>
      </c>
      <c r="BF52" s="30">
        <v>0</v>
      </c>
      <c r="BG52" s="30">
        <v>0</v>
      </c>
      <c r="BH52" s="30">
        <v>0</v>
      </c>
      <c r="BI52" s="30">
        <v>0</v>
      </c>
      <c r="BJ52" s="30">
        <f t="shared" si="13"/>
        <v>16477.092799999999</v>
      </c>
      <c r="BK52" s="31">
        <f t="shared" si="14"/>
        <v>9183.5125999999982</v>
      </c>
      <c r="BL52" s="31">
        <f t="shared" si="15"/>
        <v>7293.5802000000003</v>
      </c>
      <c r="BM52" s="31">
        <f t="shared" si="16"/>
        <v>0</v>
      </c>
      <c r="BN52" s="31">
        <f t="shared" si="17"/>
        <v>0</v>
      </c>
      <c r="BO52" s="31">
        <f t="shared" si="37"/>
        <v>16477.092799999999</v>
      </c>
      <c r="BQ52" s="30">
        <f t="shared" si="26"/>
        <v>3621.7940400000002</v>
      </c>
      <c r="BR52" s="30">
        <f t="shared" si="27"/>
        <v>3621.7940400000002</v>
      </c>
      <c r="BS52" s="30">
        <f t="shared" si="28"/>
        <v>0</v>
      </c>
      <c r="BU52" s="30">
        <f t="shared" si="29"/>
        <v>3873.657386408815</v>
      </c>
      <c r="BV52" s="30">
        <f t="shared" si="30"/>
        <v>3621.7940400000002</v>
      </c>
      <c r="BW52" s="30">
        <f t="shared" si="31"/>
        <v>251.86334640881478</v>
      </c>
      <c r="BX52" s="30"/>
      <c r="BY52" s="32">
        <f t="shared" si="32"/>
        <v>354.42940187724889</v>
      </c>
      <c r="CA52" s="3">
        <v>3801100600</v>
      </c>
      <c r="CB52" s="3" t="s">
        <v>46</v>
      </c>
      <c r="CC52" s="3">
        <v>629910002</v>
      </c>
      <c r="CD52" s="3" t="s">
        <v>259</v>
      </c>
      <c r="CE52" s="3" t="s">
        <v>260</v>
      </c>
      <c r="CF52" s="3">
        <v>607011</v>
      </c>
      <c r="CG52" s="33" t="s">
        <v>333</v>
      </c>
      <c r="CH52" s="33" t="s">
        <v>329</v>
      </c>
      <c r="CI52" s="3" t="s">
        <v>67</v>
      </c>
      <c r="CO52" s="1" t="s">
        <v>261</v>
      </c>
      <c r="CP52" s="1" t="s">
        <v>262</v>
      </c>
      <c r="CQ52" s="1" t="e">
        <v>#N/A</v>
      </c>
      <c r="CT52" s="1" t="e">
        <f t="shared" si="43"/>
        <v>#N/A</v>
      </c>
    </row>
    <row r="53" spans="1:98">
      <c r="A53" s="1" t="s">
        <v>37</v>
      </c>
      <c r="B53" s="1" t="s">
        <v>263</v>
      </c>
      <c r="C53" s="1" t="s">
        <v>264</v>
      </c>
      <c r="D53" s="1" t="s">
        <v>141</v>
      </c>
      <c r="E53" s="1" t="s">
        <v>41</v>
      </c>
      <c r="F53" s="1" t="s">
        <v>42</v>
      </c>
      <c r="G53" s="1" t="s">
        <v>81</v>
      </c>
      <c r="H53" s="1" t="s">
        <v>142</v>
      </c>
      <c r="I53" s="1" t="s">
        <v>143</v>
      </c>
      <c r="J53" s="1" t="s">
        <v>83</v>
      </c>
      <c r="L53" s="30">
        <v>1000</v>
      </c>
      <c r="M53" s="30">
        <v>1000</v>
      </c>
      <c r="N53" s="30">
        <v>1000</v>
      </c>
      <c r="O53" s="30">
        <v>1000</v>
      </c>
      <c r="P53" s="30">
        <v>1000</v>
      </c>
      <c r="Q53" s="30">
        <v>1000</v>
      </c>
      <c r="R53" s="30">
        <v>1000</v>
      </c>
      <c r="S53" s="30">
        <v>1000</v>
      </c>
      <c r="T53" s="30">
        <v>1000</v>
      </c>
      <c r="U53" s="30">
        <v>1000</v>
      </c>
      <c r="V53" s="30">
        <v>1000</v>
      </c>
      <c r="W53" s="30">
        <v>1000</v>
      </c>
      <c r="X53" s="30">
        <f t="shared" si="3"/>
        <v>12000</v>
      </c>
      <c r="Y53" s="31">
        <f t="shared" si="33"/>
        <v>3000</v>
      </c>
      <c r="Z53" s="31">
        <f t="shared" si="34"/>
        <v>3000</v>
      </c>
      <c r="AA53" s="31">
        <f t="shared" si="35"/>
        <v>3000</v>
      </c>
      <c r="AB53" s="31">
        <f t="shared" si="36"/>
        <v>3000</v>
      </c>
      <c r="AC53" s="31">
        <f t="shared" si="18"/>
        <v>12000</v>
      </c>
      <c r="AE53" s="5">
        <f t="shared" si="41"/>
        <v>900</v>
      </c>
      <c r="AF53" s="5">
        <f t="shared" si="41"/>
        <v>1024</v>
      </c>
      <c r="AG53" s="5">
        <f t="shared" si="41"/>
        <v>924</v>
      </c>
      <c r="AH53" s="5">
        <f t="shared" si="41"/>
        <v>874</v>
      </c>
      <c r="AI53" s="5">
        <f t="shared" si="40"/>
        <v>804</v>
      </c>
      <c r="AJ53" s="5">
        <v>939</v>
      </c>
      <c r="AK53" s="5">
        <v>1024</v>
      </c>
      <c r="AL53" s="5">
        <v>1024</v>
      </c>
      <c r="AM53" s="5">
        <v>1024</v>
      </c>
      <c r="AN53" s="5">
        <v>1024</v>
      </c>
      <c r="AO53" s="5">
        <v>1124</v>
      </c>
      <c r="AP53" s="5">
        <v>1024</v>
      </c>
      <c r="AQ53" s="5">
        <f t="shared" si="19"/>
        <v>11709</v>
      </c>
      <c r="AR53" s="6">
        <f t="shared" si="42"/>
        <v>2848</v>
      </c>
      <c r="AS53" s="6">
        <f t="shared" si="21"/>
        <v>2617</v>
      </c>
      <c r="AT53" s="6">
        <f t="shared" si="22"/>
        <v>3072</v>
      </c>
      <c r="AU53" s="6">
        <f t="shared" si="23"/>
        <v>3172</v>
      </c>
      <c r="AV53" s="6">
        <f t="shared" si="24"/>
        <v>11709</v>
      </c>
      <c r="AX53" s="30">
        <v>900</v>
      </c>
      <c r="AY53" s="30">
        <v>1024</v>
      </c>
      <c r="AZ53" s="30">
        <v>924</v>
      </c>
      <c r="BA53" s="30">
        <v>874</v>
      </c>
      <c r="BB53" s="30">
        <v>804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f t="shared" si="13"/>
        <v>4526</v>
      </c>
      <c r="BK53" s="31">
        <f t="shared" si="14"/>
        <v>2848</v>
      </c>
      <c r="BL53" s="31">
        <f t="shared" si="15"/>
        <v>1678</v>
      </c>
      <c r="BM53" s="31">
        <f t="shared" si="16"/>
        <v>0</v>
      </c>
      <c r="BN53" s="31">
        <f t="shared" si="17"/>
        <v>0</v>
      </c>
      <c r="BO53" s="31">
        <f t="shared" si="37"/>
        <v>4526</v>
      </c>
      <c r="BQ53" s="30">
        <f t="shared" si="26"/>
        <v>804</v>
      </c>
      <c r="BR53" s="30">
        <f t="shared" si="27"/>
        <v>804</v>
      </c>
      <c r="BS53" s="41" t="s">
        <v>265</v>
      </c>
      <c r="BT53" s="1" t="s">
        <v>149</v>
      </c>
      <c r="BU53" s="30">
        <f t="shared" si="29"/>
        <v>1000</v>
      </c>
      <c r="BV53" s="30">
        <f t="shared" si="30"/>
        <v>804</v>
      </c>
      <c r="BW53" s="30">
        <f t="shared" si="31"/>
        <v>196</v>
      </c>
      <c r="BY53" s="32">
        <f t="shared" si="32"/>
        <v>291</v>
      </c>
      <c r="CA53" s="3">
        <v>3801609000</v>
      </c>
      <c r="CB53" s="3" t="s">
        <v>84</v>
      </c>
      <c r="CC53" s="3">
        <v>623900170</v>
      </c>
      <c r="CD53" s="3" t="s">
        <v>92</v>
      </c>
      <c r="CE53" s="3" t="s">
        <v>93</v>
      </c>
      <c r="CF53" s="3">
        <v>603050</v>
      </c>
      <c r="CG53" s="33" t="s">
        <v>83</v>
      </c>
      <c r="CH53" s="33" t="s">
        <v>325</v>
      </c>
      <c r="CI53" s="3" t="s">
        <v>67</v>
      </c>
      <c r="CJ53" s="33" t="s">
        <v>63</v>
      </c>
      <c r="CK53" s="1" t="s">
        <v>266</v>
      </c>
      <c r="CO53" s="1" t="s">
        <v>76</v>
      </c>
      <c r="CP53" s="1" t="s">
        <v>77</v>
      </c>
      <c r="CS53" s="1">
        <f>12000-9888000/10^3</f>
        <v>2112</v>
      </c>
    </row>
    <row r="54" spans="1:98">
      <c r="A54" s="1" t="s">
        <v>37</v>
      </c>
      <c r="B54" s="1" t="s">
        <v>267</v>
      </c>
      <c r="C54" s="1" t="s">
        <v>268</v>
      </c>
      <c r="D54" s="1" t="s">
        <v>141</v>
      </c>
      <c r="E54" s="1" t="s">
        <v>41</v>
      </c>
      <c r="F54" s="1" t="s">
        <v>42</v>
      </c>
      <c r="G54" s="1" t="s">
        <v>81</v>
      </c>
      <c r="H54" s="1" t="s">
        <v>142</v>
      </c>
      <c r="I54" s="1" t="s">
        <v>143</v>
      </c>
      <c r="J54" s="1" t="s">
        <v>83</v>
      </c>
      <c r="L54" s="30">
        <v>435</v>
      </c>
      <c r="M54" s="30">
        <v>708</v>
      </c>
      <c r="N54" s="30">
        <v>738</v>
      </c>
      <c r="O54" s="30">
        <v>708</v>
      </c>
      <c r="P54" s="30">
        <v>708</v>
      </c>
      <c r="Q54" s="30">
        <v>738</v>
      </c>
      <c r="R54" s="30">
        <v>638</v>
      </c>
      <c r="S54" s="30">
        <v>618</v>
      </c>
      <c r="T54" s="30">
        <v>738</v>
      </c>
      <c r="U54" s="30">
        <v>708</v>
      </c>
      <c r="V54" s="30">
        <v>738</v>
      </c>
      <c r="W54" s="30">
        <v>738</v>
      </c>
      <c r="X54" s="30">
        <f t="shared" si="3"/>
        <v>8213</v>
      </c>
      <c r="Y54" s="31">
        <f t="shared" si="33"/>
        <v>1881</v>
      </c>
      <c r="Z54" s="31">
        <f t="shared" si="34"/>
        <v>2154</v>
      </c>
      <c r="AA54" s="31">
        <f t="shared" si="35"/>
        <v>1994</v>
      </c>
      <c r="AB54" s="31">
        <f t="shared" si="36"/>
        <v>2184</v>
      </c>
      <c r="AC54" s="31">
        <f t="shared" si="18"/>
        <v>8213</v>
      </c>
      <c r="AE54" s="5">
        <f t="shared" si="41"/>
        <v>0</v>
      </c>
      <c r="AF54" s="5">
        <f t="shared" si="41"/>
        <v>263</v>
      </c>
      <c r="AG54" s="5">
        <f t="shared" si="41"/>
        <v>299.99950000000001</v>
      </c>
      <c r="AH54" s="5">
        <f t="shared" si="41"/>
        <v>326</v>
      </c>
      <c r="AI54" s="5">
        <f t="shared" si="40"/>
        <v>420</v>
      </c>
      <c r="AJ54" s="5">
        <v>454.5</v>
      </c>
      <c r="AK54" s="5">
        <v>711.5</v>
      </c>
      <c r="AL54" s="5">
        <v>715.5</v>
      </c>
      <c r="AM54" s="5">
        <v>715.5</v>
      </c>
      <c r="AN54" s="5">
        <v>765.5</v>
      </c>
      <c r="AO54" s="5">
        <v>765.5</v>
      </c>
      <c r="AP54" s="5">
        <v>765.5</v>
      </c>
      <c r="AQ54" s="5">
        <f t="shared" si="19"/>
        <v>6202.4994999999999</v>
      </c>
      <c r="AR54" s="6">
        <f t="shared" si="42"/>
        <v>562.99950000000001</v>
      </c>
      <c r="AS54" s="6">
        <f t="shared" si="21"/>
        <v>1200.5</v>
      </c>
      <c r="AT54" s="6">
        <f t="shared" si="22"/>
        <v>2142.5</v>
      </c>
      <c r="AU54" s="6">
        <f t="shared" si="23"/>
        <v>2296.5</v>
      </c>
      <c r="AV54" s="6">
        <f t="shared" si="24"/>
        <v>6202.4994999999999</v>
      </c>
      <c r="AX54" s="30">
        <v>0</v>
      </c>
      <c r="AY54" s="30">
        <v>263</v>
      </c>
      <c r="AZ54" s="30">
        <v>299.99950000000001</v>
      </c>
      <c r="BA54" s="30">
        <v>326</v>
      </c>
      <c r="BB54" s="30">
        <v>420</v>
      </c>
      <c r="BC54" s="30">
        <v>0</v>
      </c>
      <c r="BD54" s="30">
        <v>0</v>
      </c>
      <c r="BE54" s="30">
        <v>0</v>
      </c>
      <c r="BF54" s="30">
        <v>0</v>
      </c>
      <c r="BG54" s="30">
        <v>0</v>
      </c>
      <c r="BH54" s="30">
        <v>0</v>
      </c>
      <c r="BI54" s="30">
        <v>0</v>
      </c>
      <c r="BJ54" s="30">
        <f t="shared" si="13"/>
        <v>1308.9994999999999</v>
      </c>
      <c r="BK54" s="31">
        <f t="shared" si="14"/>
        <v>562.99950000000001</v>
      </c>
      <c r="BL54" s="31">
        <f t="shared" si="15"/>
        <v>746</v>
      </c>
      <c r="BM54" s="31">
        <f t="shared" si="16"/>
        <v>0</v>
      </c>
      <c r="BN54" s="31">
        <f t="shared" si="17"/>
        <v>0</v>
      </c>
      <c r="BO54" s="31">
        <f t="shared" si="37"/>
        <v>1308.9994999999999</v>
      </c>
      <c r="BQ54" s="30">
        <f t="shared" si="26"/>
        <v>420</v>
      </c>
      <c r="BR54" s="30">
        <f t="shared" si="27"/>
        <v>420</v>
      </c>
      <c r="BS54" s="30">
        <f t="shared" si="28"/>
        <v>0</v>
      </c>
      <c r="BU54" s="30">
        <f t="shared" si="29"/>
        <v>708</v>
      </c>
      <c r="BV54" s="30">
        <f t="shared" si="30"/>
        <v>420</v>
      </c>
      <c r="BW54" s="30">
        <f t="shared" si="31"/>
        <v>288</v>
      </c>
      <c r="BY54" s="32">
        <f t="shared" si="32"/>
        <v>2010.5005000000001</v>
      </c>
      <c r="CA54" s="3">
        <v>3801609000</v>
      </c>
      <c r="CB54" s="3" t="s">
        <v>84</v>
      </c>
      <c r="CC54" s="3">
        <v>623900170</v>
      </c>
      <c r="CD54" s="3" t="s">
        <v>92</v>
      </c>
      <c r="CE54" s="3" t="s">
        <v>93</v>
      </c>
      <c r="CF54" s="3">
        <v>603050</v>
      </c>
      <c r="CG54" s="33" t="s">
        <v>83</v>
      </c>
      <c r="CH54" s="33" t="s">
        <v>325</v>
      </c>
      <c r="CI54" s="3" t="s">
        <v>67</v>
      </c>
      <c r="CJ54" s="33" t="s">
        <v>63</v>
      </c>
      <c r="CK54" s="1" t="s">
        <v>269</v>
      </c>
      <c r="CM54" s="1" t="s">
        <v>270</v>
      </c>
      <c r="CO54" s="1" t="s">
        <v>76</v>
      </c>
      <c r="CP54" s="1" t="s">
        <v>77</v>
      </c>
      <c r="CS54" s="1">
        <f>8213-8046500/10^3</f>
        <v>166.5</v>
      </c>
    </row>
    <row r="55" spans="1:98">
      <c r="A55" s="1" t="s">
        <v>37</v>
      </c>
      <c r="B55" s="1" t="s">
        <v>271</v>
      </c>
      <c r="C55" s="1" t="s">
        <v>272</v>
      </c>
      <c r="D55" s="1" t="s">
        <v>141</v>
      </c>
      <c r="E55" s="1" t="s">
        <v>41</v>
      </c>
      <c r="F55" s="1" t="s">
        <v>42</v>
      </c>
      <c r="G55" s="1" t="s">
        <v>81</v>
      </c>
      <c r="H55" s="1" t="s">
        <v>142</v>
      </c>
      <c r="I55" s="1" t="s">
        <v>143</v>
      </c>
      <c r="J55" s="1" t="s">
        <v>83</v>
      </c>
      <c r="L55" s="30">
        <v>90</v>
      </c>
      <c r="M55" s="30">
        <v>260</v>
      </c>
      <c r="N55" s="30">
        <v>370</v>
      </c>
      <c r="O55" s="30">
        <v>620</v>
      </c>
      <c r="P55" s="30">
        <v>320</v>
      </c>
      <c r="Q55" s="30">
        <v>370</v>
      </c>
      <c r="R55" s="30">
        <v>180</v>
      </c>
      <c r="S55" s="30">
        <v>320</v>
      </c>
      <c r="T55" s="30">
        <v>370</v>
      </c>
      <c r="U55" s="30">
        <v>320</v>
      </c>
      <c r="V55" s="30">
        <v>620</v>
      </c>
      <c r="W55" s="30">
        <v>370</v>
      </c>
      <c r="X55" s="30">
        <f t="shared" si="3"/>
        <v>4210</v>
      </c>
      <c r="Y55" s="31">
        <f t="shared" si="33"/>
        <v>720</v>
      </c>
      <c r="Z55" s="31">
        <f t="shared" si="34"/>
        <v>1310</v>
      </c>
      <c r="AA55" s="31">
        <f t="shared" si="35"/>
        <v>870</v>
      </c>
      <c r="AB55" s="31">
        <f t="shared" si="36"/>
        <v>1310</v>
      </c>
      <c r="AC55" s="31">
        <f t="shared" si="18"/>
        <v>4210</v>
      </c>
      <c r="AE55" s="5">
        <f t="shared" si="41"/>
        <v>0</v>
      </c>
      <c r="AF55" s="5">
        <f t="shared" si="41"/>
        <v>0</v>
      </c>
      <c r="AG55" s="5">
        <f t="shared" si="41"/>
        <v>128</v>
      </c>
      <c r="AH55" s="5">
        <f t="shared" si="41"/>
        <v>100</v>
      </c>
      <c r="AI55" s="5">
        <f t="shared" si="40"/>
        <v>92.000000000000028</v>
      </c>
      <c r="AJ55" s="5">
        <v>165.20000000000002</v>
      </c>
      <c r="AK55" s="5">
        <v>426</v>
      </c>
      <c r="AL55" s="5">
        <v>526</v>
      </c>
      <c r="AM55" s="5">
        <v>576</v>
      </c>
      <c r="AN55" s="5">
        <v>786</v>
      </c>
      <c r="AO55" s="5">
        <v>436</v>
      </c>
      <c r="AP55" s="5">
        <v>386</v>
      </c>
      <c r="AQ55" s="5">
        <f t="shared" si="19"/>
        <v>3621.2</v>
      </c>
      <c r="AR55" s="6">
        <f t="shared" si="42"/>
        <v>128</v>
      </c>
      <c r="AS55" s="6">
        <f t="shared" si="21"/>
        <v>357.20000000000005</v>
      </c>
      <c r="AT55" s="6">
        <f t="shared" si="22"/>
        <v>1528</v>
      </c>
      <c r="AU55" s="6">
        <f t="shared" si="23"/>
        <v>1608</v>
      </c>
      <c r="AV55" s="6">
        <f t="shared" si="24"/>
        <v>3621.2</v>
      </c>
      <c r="AX55" s="30">
        <v>0</v>
      </c>
      <c r="AY55" s="30">
        <v>0</v>
      </c>
      <c r="AZ55" s="30">
        <v>128</v>
      </c>
      <c r="BA55" s="30">
        <v>100</v>
      </c>
      <c r="BB55" s="30">
        <v>92.000000000000028</v>
      </c>
      <c r="BC55" s="30">
        <v>0</v>
      </c>
      <c r="BD55" s="30">
        <v>0</v>
      </c>
      <c r="BE55" s="30">
        <v>0</v>
      </c>
      <c r="BF55" s="30">
        <v>0</v>
      </c>
      <c r="BG55" s="30">
        <v>0</v>
      </c>
      <c r="BH55" s="30">
        <v>0</v>
      </c>
      <c r="BI55" s="30">
        <v>0</v>
      </c>
      <c r="BJ55" s="30">
        <f t="shared" si="13"/>
        <v>320</v>
      </c>
      <c r="BK55" s="31">
        <f t="shared" si="14"/>
        <v>128</v>
      </c>
      <c r="BL55" s="31">
        <f t="shared" si="15"/>
        <v>192.00000000000003</v>
      </c>
      <c r="BM55" s="31">
        <f t="shared" si="16"/>
        <v>0</v>
      </c>
      <c r="BN55" s="31">
        <f t="shared" si="17"/>
        <v>0</v>
      </c>
      <c r="BO55" s="31">
        <f t="shared" si="37"/>
        <v>320</v>
      </c>
      <c r="BQ55" s="30">
        <f t="shared" si="26"/>
        <v>92.000000000000028</v>
      </c>
      <c r="BR55" s="30">
        <f t="shared" si="27"/>
        <v>92.000000000000028</v>
      </c>
      <c r="BS55" s="30">
        <f t="shared" si="28"/>
        <v>0</v>
      </c>
      <c r="BU55" s="30">
        <f t="shared" si="29"/>
        <v>320</v>
      </c>
      <c r="BV55" s="30">
        <f t="shared" si="30"/>
        <v>92.000000000000028</v>
      </c>
      <c r="BW55" s="30">
        <f t="shared" si="31"/>
        <v>227.99999999999997</v>
      </c>
      <c r="BY55" s="32">
        <f t="shared" si="32"/>
        <v>588.80000000000018</v>
      </c>
      <c r="CA55" s="3">
        <v>3801609000</v>
      </c>
      <c r="CB55" s="3" t="s">
        <v>84</v>
      </c>
      <c r="CC55" s="3">
        <v>623900170</v>
      </c>
      <c r="CD55" s="3" t="s">
        <v>92</v>
      </c>
      <c r="CE55" s="3" t="s">
        <v>93</v>
      </c>
      <c r="CF55" s="3">
        <v>603050</v>
      </c>
      <c r="CG55" s="33" t="s">
        <v>83</v>
      </c>
      <c r="CH55" s="33" t="s">
        <v>325</v>
      </c>
      <c r="CI55" s="3" t="s">
        <v>67</v>
      </c>
      <c r="CJ55" s="33" t="s">
        <v>50</v>
      </c>
      <c r="CK55" s="1" t="s">
        <v>273</v>
      </c>
      <c r="CO55" s="1" t="s">
        <v>76</v>
      </c>
      <c r="CP55" s="1" t="s">
        <v>77</v>
      </c>
    </row>
    <row r="56" spans="1:98">
      <c r="A56" s="1" t="s">
        <v>37</v>
      </c>
      <c r="B56" s="1" t="s">
        <v>274</v>
      </c>
      <c r="C56" s="1" t="s">
        <v>275</v>
      </c>
      <c r="D56" s="1" t="s">
        <v>155</v>
      </c>
      <c r="E56" s="1" t="s">
        <v>41</v>
      </c>
      <c r="F56" s="1" t="s">
        <v>42</v>
      </c>
      <c r="G56" s="1" t="s">
        <v>81</v>
      </c>
      <c r="H56" s="1" t="s">
        <v>276</v>
      </c>
      <c r="I56" s="1" t="s">
        <v>277</v>
      </c>
      <c r="J56" s="1" t="s">
        <v>83</v>
      </c>
      <c r="L56" s="30">
        <v>55</v>
      </c>
      <c r="M56" s="30">
        <v>55</v>
      </c>
      <c r="N56" s="30">
        <v>55</v>
      </c>
      <c r="O56" s="30">
        <v>55</v>
      </c>
      <c r="P56" s="30">
        <v>55</v>
      </c>
      <c r="Q56" s="30">
        <v>55</v>
      </c>
      <c r="R56" s="30">
        <v>55</v>
      </c>
      <c r="S56" s="30">
        <v>55</v>
      </c>
      <c r="T56" s="30">
        <v>55</v>
      </c>
      <c r="U56" s="30">
        <v>55</v>
      </c>
      <c r="V56" s="30">
        <v>55</v>
      </c>
      <c r="W56" s="30">
        <v>55</v>
      </c>
      <c r="X56" s="30">
        <f t="shared" si="3"/>
        <v>660</v>
      </c>
      <c r="Y56" s="31">
        <f t="shared" si="33"/>
        <v>165</v>
      </c>
      <c r="Z56" s="31">
        <f t="shared" si="34"/>
        <v>165</v>
      </c>
      <c r="AA56" s="31">
        <f t="shared" si="35"/>
        <v>165</v>
      </c>
      <c r="AB56" s="31">
        <f t="shared" si="36"/>
        <v>165</v>
      </c>
      <c r="AC56" s="31">
        <f t="shared" si="18"/>
        <v>660</v>
      </c>
      <c r="AE56" s="5">
        <f t="shared" si="41"/>
        <v>0</v>
      </c>
      <c r="AF56" s="5">
        <f t="shared" si="41"/>
        <v>0</v>
      </c>
      <c r="AG56" s="5">
        <f t="shared" si="41"/>
        <v>0</v>
      </c>
      <c r="AH56" s="5">
        <f t="shared" si="41"/>
        <v>0</v>
      </c>
      <c r="AI56" s="5">
        <f t="shared" si="40"/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f t="shared" si="19"/>
        <v>0</v>
      </c>
      <c r="AR56" s="6">
        <f t="shared" si="42"/>
        <v>0</v>
      </c>
      <c r="AS56" s="6">
        <f t="shared" si="21"/>
        <v>0</v>
      </c>
      <c r="AT56" s="6">
        <f t="shared" si="22"/>
        <v>0</v>
      </c>
      <c r="AU56" s="6">
        <f t="shared" si="23"/>
        <v>0</v>
      </c>
      <c r="AV56" s="6">
        <f t="shared" si="24"/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0">
        <v>0</v>
      </c>
      <c r="BF56" s="30">
        <v>0</v>
      </c>
      <c r="BG56" s="30">
        <v>0</v>
      </c>
      <c r="BH56" s="30">
        <v>0</v>
      </c>
      <c r="BI56" s="30">
        <v>0</v>
      </c>
      <c r="BJ56" s="30">
        <f t="shared" si="13"/>
        <v>0</v>
      </c>
      <c r="BK56" s="31">
        <f t="shared" si="14"/>
        <v>0</v>
      </c>
      <c r="BL56" s="31">
        <f t="shared" si="15"/>
        <v>0</v>
      </c>
      <c r="BM56" s="31">
        <f t="shared" si="16"/>
        <v>0</v>
      </c>
      <c r="BN56" s="31">
        <f t="shared" si="17"/>
        <v>0</v>
      </c>
      <c r="BO56" s="31">
        <f t="shared" si="37"/>
        <v>0</v>
      </c>
      <c r="BQ56" s="30">
        <f t="shared" si="26"/>
        <v>0</v>
      </c>
      <c r="BR56" s="30">
        <f t="shared" si="27"/>
        <v>0</v>
      </c>
      <c r="BS56" s="30">
        <f t="shared" si="28"/>
        <v>0</v>
      </c>
      <c r="BU56" s="30">
        <f t="shared" si="29"/>
        <v>55</v>
      </c>
      <c r="BV56" s="30">
        <f t="shared" si="30"/>
        <v>0</v>
      </c>
      <c r="BW56" s="30">
        <f t="shared" si="31"/>
        <v>55</v>
      </c>
      <c r="BY56" s="32">
        <f t="shared" si="32"/>
        <v>660</v>
      </c>
      <c r="CA56" s="3">
        <v>3801604000</v>
      </c>
      <c r="CB56" s="3" t="s">
        <v>156</v>
      </c>
      <c r="CC56" s="3">
        <v>625900000</v>
      </c>
      <c r="CD56" s="3" t="s">
        <v>74</v>
      </c>
      <c r="CE56" s="3" t="s">
        <v>75</v>
      </c>
      <c r="CF56" s="3">
        <v>603040</v>
      </c>
      <c r="CG56" s="33" t="s">
        <v>324</v>
      </c>
      <c r="CH56" s="33" t="s">
        <v>325</v>
      </c>
      <c r="CI56" s="3" t="s">
        <v>87</v>
      </c>
      <c r="CJ56" s="33" t="s">
        <v>50</v>
      </c>
      <c r="CK56" s="1" t="s">
        <v>278</v>
      </c>
      <c r="CO56" s="1" t="s">
        <v>76</v>
      </c>
      <c r="CP56" s="1" t="s">
        <v>77</v>
      </c>
    </row>
    <row r="57" spans="1:98">
      <c r="A57" s="1" t="s">
        <v>37</v>
      </c>
      <c r="B57" s="1" t="s">
        <v>279</v>
      </c>
      <c r="C57" s="1" t="s">
        <v>280</v>
      </c>
      <c r="D57" s="1" t="s">
        <v>40</v>
      </c>
      <c r="E57" s="1" t="s">
        <v>41</v>
      </c>
      <c r="F57" s="1" t="s">
        <v>42</v>
      </c>
      <c r="G57" s="1" t="s">
        <v>43</v>
      </c>
      <c r="H57" s="1" t="s">
        <v>55</v>
      </c>
      <c r="I57" s="1" t="s">
        <v>281</v>
      </c>
      <c r="J57" s="1" t="s">
        <v>45</v>
      </c>
      <c r="L57" s="30">
        <v>0</v>
      </c>
      <c r="M57" s="30">
        <v>18000</v>
      </c>
      <c r="N57" s="30">
        <v>18000</v>
      </c>
      <c r="O57" s="30">
        <v>0</v>
      </c>
      <c r="P57" s="30">
        <v>0</v>
      </c>
      <c r="Q57" s="30">
        <v>0</v>
      </c>
      <c r="R57" s="30">
        <v>0</v>
      </c>
      <c r="S57" s="30">
        <v>20000</v>
      </c>
      <c r="T57" s="30">
        <v>10000</v>
      </c>
      <c r="U57" s="30">
        <v>0</v>
      </c>
      <c r="V57" s="30">
        <v>0</v>
      </c>
      <c r="W57" s="30">
        <v>0</v>
      </c>
      <c r="X57" s="30">
        <f t="shared" si="3"/>
        <v>66000</v>
      </c>
      <c r="Y57" s="31">
        <f t="shared" si="33"/>
        <v>36000</v>
      </c>
      <c r="Z57" s="31">
        <f t="shared" si="34"/>
        <v>0</v>
      </c>
      <c r="AA57" s="31">
        <f t="shared" si="35"/>
        <v>30000</v>
      </c>
      <c r="AB57" s="31">
        <f t="shared" si="36"/>
        <v>0</v>
      </c>
      <c r="AC57" s="31">
        <f t="shared" si="18"/>
        <v>66000</v>
      </c>
      <c r="AE57" s="5">
        <f t="shared" si="41"/>
        <v>20000</v>
      </c>
      <c r="AF57" s="5">
        <f t="shared" si="41"/>
        <v>16000</v>
      </c>
      <c r="AG57" s="5">
        <f t="shared" si="41"/>
        <v>15000</v>
      </c>
      <c r="AH57" s="5">
        <f t="shared" si="41"/>
        <v>-1.3969838619232178E-12</v>
      </c>
      <c r="AI57" s="5">
        <f t="shared" si="40"/>
        <v>10000</v>
      </c>
      <c r="AJ57" s="35">
        <v>12000</v>
      </c>
      <c r="AK57" s="5">
        <v>10000</v>
      </c>
      <c r="AL57" s="5">
        <v>10000</v>
      </c>
      <c r="AM57" s="5">
        <v>0</v>
      </c>
      <c r="AN57" s="5">
        <v>10000</v>
      </c>
      <c r="AO57" s="5">
        <v>0</v>
      </c>
      <c r="AP57" s="5">
        <v>0</v>
      </c>
      <c r="AQ57" s="5">
        <f t="shared" si="19"/>
        <v>103000</v>
      </c>
      <c r="AR57" s="6">
        <f t="shared" si="42"/>
        <v>51000</v>
      </c>
      <c r="AS57" s="6">
        <f t="shared" si="21"/>
        <v>22000</v>
      </c>
      <c r="AT57" s="6">
        <f t="shared" si="22"/>
        <v>20000</v>
      </c>
      <c r="AU57" s="6">
        <f t="shared" si="23"/>
        <v>10000</v>
      </c>
      <c r="AV57" s="6">
        <f t="shared" si="24"/>
        <v>103000</v>
      </c>
      <c r="AX57" s="30">
        <v>20000</v>
      </c>
      <c r="AY57" s="30">
        <v>16000</v>
      </c>
      <c r="AZ57" s="30">
        <v>15000</v>
      </c>
      <c r="BA57" s="30">
        <v>-1.3969838619232178E-12</v>
      </c>
      <c r="BB57" s="30">
        <v>10000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</v>
      </c>
      <c r="BI57" s="30">
        <v>0</v>
      </c>
      <c r="BJ57" s="30">
        <f t="shared" si="13"/>
        <v>61000</v>
      </c>
      <c r="BK57" s="31">
        <f t="shared" si="14"/>
        <v>51000</v>
      </c>
      <c r="BL57" s="31">
        <f t="shared" si="15"/>
        <v>9999.9999999999982</v>
      </c>
      <c r="BM57" s="31">
        <f t="shared" si="16"/>
        <v>0</v>
      </c>
      <c r="BN57" s="31">
        <f t="shared" si="17"/>
        <v>0</v>
      </c>
      <c r="BO57" s="31">
        <f t="shared" si="37"/>
        <v>61000</v>
      </c>
      <c r="BQ57" s="30">
        <f t="shared" si="26"/>
        <v>10000</v>
      </c>
      <c r="BR57" s="30">
        <f t="shared" si="27"/>
        <v>10000</v>
      </c>
      <c r="BS57" s="30">
        <f t="shared" si="28"/>
        <v>0</v>
      </c>
      <c r="BU57" s="30">
        <f t="shared" si="29"/>
        <v>0</v>
      </c>
      <c r="BV57" s="30">
        <f t="shared" si="30"/>
        <v>10000</v>
      </c>
      <c r="BW57" s="30">
        <f t="shared" si="31"/>
        <v>-10000</v>
      </c>
      <c r="BX57" s="30"/>
      <c r="BY57" s="32">
        <f t="shared" si="32"/>
        <v>-37000</v>
      </c>
      <c r="CA57" s="3">
        <v>3801100600</v>
      </c>
      <c r="CB57" s="3" t="s">
        <v>46</v>
      </c>
      <c r="CC57" s="3">
        <v>621130000</v>
      </c>
      <c r="CD57" s="3" t="s">
        <v>282</v>
      </c>
      <c r="CE57" s="3" t="s">
        <v>59</v>
      </c>
      <c r="CF57" s="3">
        <v>601010</v>
      </c>
      <c r="CG57" s="33" t="s">
        <v>318</v>
      </c>
      <c r="CH57" s="33" t="s">
        <v>319</v>
      </c>
      <c r="CI57" s="3" t="s">
        <v>49</v>
      </c>
      <c r="CJ57" s="33" t="s">
        <v>50</v>
      </c>
      <c r="CO57" s="1" t="s">
        <v>51</v>
      </c>
      <c r="CP57" s="1" t="s">
        <v>52</v>
      </c>
    </row>
    <row r="58" spans="1:98">
      <c r="A58" s="1" t="s">
        <v>37</v>
      </c>
      <c r="B58" s="1" t="s">
        <v>283</v>
      </c>
      <c r="C58" s="1" t="s">
        <v>284</v>
      </c>
      <c r="D58" s="1" t="s">
        <v>40</v>
      </c>
      <c r="E58" s="1" t="s">
        <v>41</v>
      </c>
      <c r="F58" s="1" t="s">
        <v>42</v>
      </c>
      <c r="G58" s="1" t="s">
        <v>43</v>
      </c>
      <c r="H58" s="1" t="s">
        <v>55</v>
      </c>
      <c r="I58" s="1" t="s">
        <v>285</v>
      </c>
      <c r="J58" s="1" t="s">
        <v>45</v>
      </c>
      <c r="L58" s="30">
        <v>0</v>
      </c>
      <c r="M58" s="30">
        <v>0</v>
      </c>
      <c r="N58" s="30">
        <v>0</v>
      </c>
      <c r="O58" s="30">
        <v>24000</v>
      </c>
      <c r="P58" s="30">
        <v>60000</v>
      </c>
      <c r="Q58" s="30">
        <v>60000</v>
      </c>
      <c r="R58" s="30">
        <v>0</v>
      </c>
      <c r="S58" s="30">
        <v>0</v>
      </c>
      <c r="T58" s="30">
        <v>0</v>
      </c>
      <c r="U58" s="30">
        <v>30000</v>
      </c>
      <c r="V58" s="30">
        <v>25000</v>
      </c>
      <c r="W58" s="30">
        <v>0</v>
      </c>
      <c r="X58" s="30">
        <f t="shared" si="3"/>
        <v>199000</v>
      </c>
      <c r="Y58" s="31">
        <f t="shared" si="33"/>
        <v>0</v>
      </c>
      <c r="Z58" s="31">
        <f t="shared" si="34"/>
        <v>144000</v>
      </c>
      <c r="AA58" s="31">
        <f t="shared" si="35"/>
        <v>0</v>
      </c>
      <c r="AB58" s="31">
        <f t="shared" si="36"/>
        <v>55000</v>
      </c>
      <c r="AC58" s="31">
        <f t="shared" si="18"/>
        <v>199000</v>
      </c>
      <c r="AE58" s="5">
        <f t="shared" si="41"/>
        <v>0</v>
      </c>
      <c r="AF58" s="5">
        <f t="shared" si="41"/>
        <v>0</v>
      </c>
      <c r="AG58" s="5">
        <f t="shared" si="41"/>
        <v>0</v>
      </c>
      <c r="AH58" s="5">
        <f t="shared" si="41"/>
        <v>0</v>
      </c>
      <c r="AI58" s="5">
        <f t="shared" si="40"/>
        <v>2000</v>
      </c>
      <c r="AJ58" s="5">
        <v>2000</v>
      </c>
      <c r="AK58" s="5">
        <v>0</v>
      </c>
      <c r="AL58" s="5">
        <v>0</v>
      </c>
      <c r="AM58" s="5">
        <v>0</v>
      </c>
      <c r="AN58" s="5">
        <v>25000</v>
      </c>
      <c r="AO58" s="5">
        <v>30600</v>
      </c>
      <c r="AP58" s="5">
        <v>0</v>
      </c>
      <c r="AQ58" s="5">
        <f t="shared" si="19"/>
        <v>59600</v>
      </c>
      <c r="AR58" s="6">
        <f t="shared" si="42"/>
        <v>0</v>
      </c>
      <c r="AS58" s="6">
        <f t="shared" si="21"/>
        <v>4000</v>
      </c>
      <c r="AT58" s="6">
        <f t="shared" si="22"/>
        <v>0</v>
      </c>
      <c r="AU58" s="6">
        <f t="shared" si="23"/>
        <v>55600</v>
      </c>
      <c r="AV58" s="6">
        <f t="shared" si="24"/>
        <v>59600</v>
      </c>
      <c r="AX58" s="30">
        <v>0</v>
      </c>
      <c r="AY58" s="30">
        <v>0</v>
      </c>
      <c r="AZ58" s="30">
        <v>0</v>
      </c>
      <c r="BA58" s="30">
        <v>0</v>
      </c>
      <c r="BB58" s="30">
        <v>2000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f t="shared" si="13"/>
        <v>2000</v>
      </c>
      <c r="BK58" s="31">
        <f t="shared" si="14"/>
        <v>0</v>
      </c>
      <c r="BL58" s="31">
        <f t="shared" si="15"/>
        <v>2000</v>
      </c>
      <c r="BM58" s="31">
        <f t="shared" si="16"/>
        <v>0</v>
      </c>
      <c r="BN58" s="31">
        <f t="shared" si="17"/>
        <v>0</v>
      </c>
      <c r="BO58" s="31">
        <f t="shared" si="37"/>
        <v>2000</v>
      </c>
      <c r="BQ58" s="30">
        <f t="shared" si="26"/>
        <v>2000</v>
      </c>
      <c r="BR58" s="30">
        <f t="shared" si="27"/>
        <v>2000</v>
      </c>
      <c r="BS58" s="30">
        <f t="shared" si="28"/>
        <v>0</v>
      </c>
      <c r="BU58" s="30">
        <f t="shared" si="29"/>
        <v>60000</v>
      </c>
      <c r="BV58" s="30">
        <f t="shared" si="30"/>
        <v>2000</v>
      </c>
      <c r="BW58" s="30">
        <f t="shared" si="31"/>
        <v>58000</v>
      </c>
      <c r="BY58" s="32">
        <f t="shared" si="32"/>
        <v>139400</v>
      </c>
      <c r="CA58" s="3">
        <v>3801100600</v>
      </c>
      <c r="CB58" s="3" t="s">
        <v>46</v>
      </c>
      <c r="CC58" s="3">
        <v>621110000</v>
      </c>
      <c r="CD58" s="3" t="s">
        <v>286</v>
      </c>
      <c r="CE58" s="3" t="s">
        <v>59</v>
      </c>
      <c r="CF58" s="3">
        <v>601010</v>
      </c>
      <c r="CG58" s="33" t="s">
        <v>318</v>
      </c>
      <c r="CH58" s="33" t="s">
        <v>319</v>
      </c>
      <c r="CI58" s="3" t="s">
        <v>49</v>
      </c>
      <c r="CJ58" s="33" t="s">
        <v>50</v>
      </c>
      <c r="CO58" s="1" t="s">
        <v>51</v>
      </c>
      <c r="CP58" s="1" t="s">
        <v>52</v>
      </c>
    </row>
    <row r="59" spans="1:98">
      <c r="A59" s="1" t="s">
        <v>37</v>
      </c>
      <c r="B59" s="1" t="s">
        <v>287</v>
      </c>
      <c r="C59" s="1" t="s">
        <v>288</v>
      </c>
      <c r="D59" s="1" t="s">
        <v>40</v>
      </c>
      <c r="E59" s="1" t="s">
        <v>41</v>
      </c>
      <c r="F59" s="1" t="s">
        <v>42</v>
      </c>
      <c r="G59" s="1" t="s">
        <v>43</v>
      </c>
      <c r="H59" s="1" t="s">
        <v>55</v>
      </c>
      <c r="I59" s="1" t="s">
        <v>289</v>
      </c>
      <c r="J59" s="1" t="s">
        <v>45</v>
      </c>
      <c r="L59" s="30">
        <v>25000</v>
      </c>
      <c r="M59" s="30">
        <v>30000</v>
      </c>
      <c r="N59" s="30">
        <v>30000</v>
      </c>
      <c r="O59" s="30">
        <v>25000</v>
      </c>
      <c r="P59" s="30">
        <v>30000</v>
      </c>
      <c r="Q59" s="30">
        <v>30000</v>
      </c>
      <c r="R59" s="30">
        <v>30000</v>
      </c>
      <c r="S59" s="30">
        <v>35000</v>
      </c>
      <c r="T59" s="30">
        <v>30000</v>
      </c>
      <c r="U59" s="30">
        <v>30000</v>
      </c>
      <c r="V59" s="30">
        <v>25000</v>
      </c>
      <c r="W59" s="30">
        <v>30000</v>
      </c>
      <c r="X59" s="30">
        <f t="shared" si="3"/>
        <v>350000</v>
      </c>
      <c r="Y59" s="31">
        <f t="shared" si="33"/>
        <v>85000</v>
      </c>
      <c r="Z59" s="31">
        <f t="shared" si="34"/>
        <v>85000</v>
      </c>
      <c r="AA59" s="31">
        <f t="shared" si="35"/>
        <v>95000</v>
      </c>
      <c r="AB59" s="31">
        <f t="shared" si="36"/>
        <v>85000</v>
      </c>
      <c r="AC59" s="31">
        <f t="shared" si="18"/>
        <v>350000</v>
      </c>
      <c r="AE59" s="5">
        <f t="shared" si="41"/>
        <v>29331.685000000001</v>
      </c>
      <c r="AF59" s="5">
        <f t="shared" si="41"/>
        <v>35668.315000000002</v>
      </c>
      <c r="AG59" s="5">
        <f t="shared" si="41"/>
        <v>16000</v>
      </c>
      <c r="AH59" s="5">
        <f t="shared" si="41"/>
        <v>25000</v>
      </c>
      <c r="AI59" s="5">
        <f t="shared" si="40"/>
        <v>33652.255230000002</v>
      </c>
      <c r="AJ59" s="5">
        <v>40000</v>
      </c>
      <c r="AK59" s="5">
        <v>37000</v>
      </c>
      <c r="AL59" s="5">
        <v>30000</v>
      </c>
      <c r="AM59" s="5">
        <v>33000</v>
      </c>
      <c r="AN59" s="5">
        <v>28000</v>
      </c>
      <c r="AO59" s="5">
        <v>26700</v>
      </c>
      <c r="AP59" s="5">
        <v>35000</v>
      </c>
      <c r="AQ59" s="5">
        <f t="shared" si="19"/>
        <v>369352.25523000001</v>
      </c>
      <c r="AR59" s="6">
        <f t="shared" si="42"/>
        <v>81000</v>
      </c>
      <c r="AS59" s="6">
        <f t="shared" si="21"/>
        <v>98652.25523000001</v>
      </c>
      <c r="AT59" s="6">
        <f t="shared" si="22"/>
        <v>100000</v>
      </c>
      <c r="AU59" s="6">
        <f t="shared" si="23"/>
        <v>89700</v>
      </c>
      <c r="AV59" s="6">
        <f t="shared" si="24"/>
        <v>369352.25523000001</v>
      </c>
      <c r="AX59" s="30">
        <v>29331.685000000001</v>
      </c>
      <c r="AY59" s="30">
        <v>35668.315000000002</v>
      </c>
      <c r="AZ59" s="30">
        <v>16000</v>
      </c>
      <c r="BA59" s="30">
        <v>25000</v>
      </c>
      <c r="BB59" s="30">
        <v>33652.255230000002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f t="shared" si="13"/>
        <v>139652.25523000001</v>
      </c>
      <c r="BK59" s="31">
        <f t="shared" si="14"/>
        <v>81000</v>
      </c>
      <c r="BL59" s="31">
        <f t="shared" si="15"/>
        <v>58652.255230000002</v>
      </c>
      <c r="BM59" s="31">
        <f t="shared" si="16"/>
        <v>0</v>
      </c>
      <c r="BN59" s="31">
        <f t="shared" si="17"/>
        <v>0</v>
      </c>
      <c r="BO59" s="31">
        <f t="shared" si="37"/>
        <v>139652.25523000001</v>
      </c>
      <c r="BQ59" s="30">
        <f t="shared" si="26"/>
        <v>33652.255230000002</v>
      </c>
      <c r="BR59" s="30">
        <f t="shared" si="27"/>
        <v>33652.255230000002</v>
      </c>
      <c r="BS59" s="30">
        <f t="shared" si="28"/>
        <v>0</v>
      </c>
      <c r="BT59" s="1" t="s">
        <v>290</v>
      </c>
      <c r="BU59" s="30">
        <f t="shared" si="29"/>
        <v>30000</v>
      </c>
      <c r="BV59" s="30">
        <f t="shared" si="30"/>
        <v>33652.255230000002</v>
      </c>
      <c r="BW59" s="30">
        <f t="shared" si="31"/>
        <v>-3652.2552300000025</v>
      </c>
      <c r="BX59" s="30"/>
      <c r="BY59" s="32">
        <f t="shared" si="32"/>
        <v>-19352.25523000001</v>
      </c>
      <c r="CA59" s="3">
        <v>3801100600</v>
      </c>
      <c r="CB59" s="3" t="s">
        <v>46</v>
      </c>
      <c r="CC59" s="3">
        <v>621900000</v>
      </c>
      <c r="CD59" s="3" t="s">
        <v>231</v>
      </c>
      <c r="CE59" s="3" t="s">
        <v>232</v>
      </c>
      <c r="CF59" s="3">
        <v>601050</v>
      </c>
      <c r="CG59" s="33" t="s">
        <v>318</v>
      </c>
      <c r="CH59" s="33" t="s">
        <v>319</v>
      </c>
      <c r="CI59" s="3" t="s">
        <v>49</v>
      </c>
      <c r="CJ59" s="33" t="s">
        <v>50</v>
      </c>
      <c r="CO59" s="1" t="s">
        <v>51</v>
      </c>
      <c r="CP59" s="1" t="s">
        <v>52</v>
      </c>
    </row>
    <row r="60" spans="1:98">
      <c r="A60" s="1" t="s">
        <v>37</v>
      </c>
      <c r="B60" s="1" t="s">
        <v>291</v>
      </c>
      <c r="C60" s="1" t="s">
        <v>292</v>
      </c>
      <c r="D60" s="1" t="s">
        <v>40</v>
      </c>
      <c r="E60" s="1" t="s">
        <v>41</v>
      </c>
      <c r="F60" s="1" t="s">
        <v>42</v>
      </c>
      <c r="G60" s="1" t="s">
        <v>43</v>
      </c>
      <c r="H60" s="1" t="s">
        <v>55</v>
      </c>
      <c r="I60" s="1" t="s">
        <v>293</v>
      </c>
      <c r="J60" s="1" t="s">
        <v>45</v>
      </c>
      <c r="L60" s="30">
        <v>0</v>
      </c>
      <c r="M60" s="30">
        <v>10000</v>
      </c>
      <c r="N60" s="30">
        <v>12000</v>
      </c>
      <c r="O60" s="30">
        <v>0</v>
      </c>
      <c r="P60" s="30">
        <v>0</v>
      </c>
      <c r="Q60" s="30">
        <v>0</v>
      </c>
      <c r="R60" s="30">
        <v>10000</v>
      </c>
      <c r="S60" s="30">
        <v>15000</v>
      </c>
      <c r="T60" s="30">
        <v>0</v>
      </c>
      <c r="U60" s="30">
        <v>10000</v>
      </c>
      <c r="V60" s="30">
        <v>0</v>
      </c>
      <c r="W60" s="30">
        <v>0</v>
      </c>
      <c r="X60" s="30">
        <f t="shared" si="3"/>
        <v>57000</v>
      </c>
      <c r="Y60" s="31">
        <f t="shared" si="33"/>
        <v>22000</v>
      </c>
      <c r="Z60" s="31">
        <f t="shared" si="34"/>
        <v>0</v>
      </c>
      <c r="AA60" s="31">
        <f t="shared" si="35"/>
        <v>25000</v>
      </c>
      <c r="AB60" s="31">
        <f t="shared" si="36"/>
        <v>10000</v>
      </c>
      <c r="AC60" s="31">
        <f t="shared" si="18"/>
        <v>57000</v>
      </c>
      <c r="AE60" s="5">
        <f t="shared" si="41"/>
        <v>0</v>
      </c>
      <c r="AF60" s="5">
        <f t="shared" si="41"/>
        <v>0</v>
      </c>
      <c r="AG60" s="5">
        <f t="shared" si="41"/>
        <v>12000</v>
      </c>
      <c r="AH60" s="5">
        <f t="shared" si="41"/>
        <v>6400</v>
      </c>
      <c r="AI60" s="5">
        <f t="shared" si="40"/>
        <v>8660</v>
      </c>
      <c r="AJ60" s="5">
        <v>9600</v>
      </c>
      <c r="AK60" s="5">
        <v>10000</v>
      </c>
      <c r="AL60" s="5">
        <v>8000</v>
      </c>
      <c r="AM60" s="5">
        <v>7000</v>
      </c>
      <c r="AN60" s="5">
        <v>0</v>
      </c>
      <c r="AO60" s="5">
        <v>0</v>
      </c>
      <c r="AP60" s="5">
        <v>8000</v>
      </c>
      <c r="AQ60" s="5">
        <f t="shared" si="19"/>
        <v>69660</v>
      </c>
      <c r="AR60" s="6">
        <f t="shared" si="42"/>
        <v>12000</v>
      </c>
      <c r="AS60" s="6">
        <f t="shared" si="21"/>
        <v>24660</v>
      </c>
      <c r="AT60" s="6">
        <f t="shared" si="22"/>
        <v>25000</v>
      </c>
      <c r="AU60" s="6">
        <f t="shared" si="23"/>
        <v>8000</v>
      </c>
      <c r="AV60" s="6">
        <f t="shared" si="24"/>
        <v>69660</v>
      </c>
      <c r="AX60" s="30">
        <v>0</v>
      </c>
      <c r="AY60" s="30">
        <v>0</v>
      </c>
      <c r="AZ60" s="30">
        <v>12000</v>
      </c>
      <c r="BA60" s="30">
        <v>6400</v>
      </c>
      <c r="BB60" s="30">
        <v>8660</v>
      </c>
      <c r="BC60" s="30">
        <v>0</v>
      </c>
      <c r="BD60" s="30">
        <v>0</v>
      </c>
      <c r="BE60" s="30">
        <v>0</v>
      </c>
      <c r="BF60" s="30">
        <v>0</v>
      </c>
      <c r="BG60" s="30">
        <v>0</v>
      </c>
      <c r="BH60" s="30">
        <v>0</v>
      </c>
      <c r="BI60" s="30">
        <v>0</v>
      </c>
      <c r="BJ60" s="30">
        <f t="shared" si="13"/>
        <v>27060</v>
      </c>
      <c r="BK60" s="31">
        <f t="shared" si="14"/>
        <v>12000</v>
      </c>
      <c r="BL60" s="31">
        <f t="shared" si="15"/>
        <v>15060</v>
      </c>
      <c r="BM60" s="31">
        <f t="shared" si="16"/>
        <v>0</v>
      </c>
      <c r="BN60" s="31">
        <f t="shared" si="17"/>
        <v>0</v>
      </c>
      <c r="BO60" s="31">
        <f t="shared" si="37"/>
        <v>27060</v>
      </c>
      <c r="BQ60" s="30">
        <f t="shared" si="26"/>
        <v>8660</v>
      </c>
      <c r="BR60" s="30">
        <f t="shared" si="27"/>
        <v>8660</v>
      </c>
      <c r="BS60" s="30">
        <f t="shared" si="28"/>
        <v>0</v>
      </c>
      <c r="BU60" s="30">
        <f t="shared" si="29"/>
        <v>0</v>
      </c>
      <c r="BV60" s="30">
        <f t="shared" si="30"/>
        <v>8660</v>
      </c>
      <c r="BW60" s="30">
        <f t="shared" si="31"/>
        <v>-8660</v>
      </c>
      <c r="BY60" s="32">
        <f t="shared" si="32"/>
        <v>-12660</v>
      </c>
      <c r="CA60" s="3">
        <v>3801100600</v>
      </c>
      <c r="CB60" s="3" t="s">
        <v>46</v>
      </c>
      <c r="CC60" s="3">
        <v>621110000</v>
      </c>
      <c r="CD60" s="3" t="s">
        <v>286</v>
      </c>
      <c r="CE60" s="3" t="s">
        <v>59</v>
      </c>
      <c r="CF60" s="3">
        <v>601010</v>
      </c>
      <c r="CG60" s="33" t="s">
        <v>318</v>
      </c>
      <c r="CH60" s="33" t="s">
        <v>319</v>
      </c>
      <c r="CI60" s="3" t="s">
        <v>49</v>
      </c>
      <c r="CJ60" s="33" t="s">
        <v>50</v>
      </c>
      <c r="CO60" s="1" t="s">
        <v>51</v>
      </c>
      <c r="CP60" s="1" t="s">
        <v>52</v>
      </c>
    </row>
    <row r="61" spans="1:98">
      <c r="A61" s="1" t="s">
        <v>247</v>
      </c>
      <c r="B61" s="1" t="s">
        <v>294</v>
      </c>
      <c r="C61" s="1" t="s">
        <v>295</v>
      </c>
      <c r="D61" s="1" t="s">
        <v>296</v>
      </c>
      <c r="E61" s="1" t="s">
        <v>41</v>
      </c>
      <c r="F61" s="1" t="s">
        <v>42</v>
      </c>
      <c r="G61" s="1" t="s">
        <v>247</v>
      </c>
      <c r="H61" s="1" t="s">
        <v>247</v>
      </c>
      <c r="L61" s="30">
        <v>65765.810849028057</v>
      </c>
      <c r="M61" s="30">
        <v>64329.29256044676</v>
      </c>
      <c r="N61" s="30">
        <v>64014.517775634718</v>
      </c>
      <c r="O61" s="30">
        <v>63753.091017783154</v>
      </c>
      <c r="P61" s="30">
        <v>63202.86699842001</v>
      </c>
      <c r="Q61" s="30">
        <v>61337.134999075541</v>
      </c>
      <c r="R61" s="30">
        <v>69603.056743018256</v>
      </c>
      <c r="S61" s="30">
        <v>62894.831801889239</v>
      </c>
      <c r="T61" s="30">
        <v>61491.152597340923</v>
      </c>
      <c r="U61" s="30">
        <v>63918.729243837661</v>
      </c>
      <c r="V61" s="30">
        <v>63266.507070023268</v>
      </c>
      <c r="W61" s="30">
        <v>61956.82480569632</v>
      </c>
      <c r="X61" s="30">
        <f t="shared" si="3"/>
        <v>765533.81646219385</v>
      </c>
      <c r="Y61" s="31">
        <f t="shared" si="33"/>
        <v>194109.62118510954</v>
      </c>
      <c r="Z61" s="31">
        <f t="shared" si="34"/>
        <v>188293.09301527869</v>
      </c>
      <c r="AA61" s="31">
        <f t="shared" si="35"/>
        <v>193989.04114224843</v>
      </c>
      <c r="AB61" s="31">
        <f t="shared" si="36"/>
        <v>189142.06111955724</v>
      </c>
      <c r="AC61" s="31">
        <f t="shared" si="18"/>
        <v>765533.81646219396</v>
      </c>
      <c r="AE61" s="5">
        <f t="shared" si="41"/>
        <v>0</v>
      </c>
      <c r="AF61" s="5">
        <f t="shared" si="41"/>
        <v>0</v>
      </c>
      <c r="AG61" s="5">
        <f t="shared" si="41"/>
        <v>0</v>
      </c>
      <c r="AH61" s="5">
        <f t="shared" si="41"/>
        <v>0</v>
      </c>
      <c r="AI61" s="5">
        <f t="shared" si="40"/>
        <v>0</v>
      </c>
      <c r="AJ61" s="5">
        <v>64193.134022565107</v>
      </c>
      <c r="AK61" s="5">
        <v>68263.619430583189</v>
      </c>
      <c r="AL61" s="5">
        <v>62883.585441979216</v>
      </c>
      <c r="AM61" s="5">
        <v>62057.52297721355</v>
      </c>
      <c r="AN61" s="5">
        <v>61999.866990604169</v>
      </c>
      <c r="AO61" s="5">
        <v>63573.672307776345</v>
      </c>
      <c r="AP61" s="5">
        <v>127960.50784348976</v>
      </c>
      <c r="AQ61" s="5">
        <f t="shared" si="19"/>
        <v>510931.90901421133</v>
      </c>
      <c r="AR61" s="6">
        <f t="shared" ref="AR61" si="44">SUM(AE61:AG61)</f>
        <v>0</v>
      </c>
      <c r="AS61" s="6">
        <f t="shared" si="21"/>
        <v>64193.134022565107</v>
      </c>
      <c r="AT61" s="6">
        <f t="shared" si="22"/>
        <v>193204.72784977595</v>
      </c>
      <c r="AU61" s="6">
        <f t="shared" si="23"/>
        <v>253534.04714187028</v>
      </c>
      <c r="AV61" s="6">
        <f t="shared" si="24"/>
        <v>510931.90901421139</v>
      </c>
      <c r="AX61" s="30">
        <v>0</v>
      </c>
      <c r="AY61" s="30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0</v>
      </c>
      <c r="BE61" s="30">
        <v>0</v>
      </c>
      <c r="BF61" s="30">
        <v>0</v>
      </c>
      <c r="BG61" s="30">
        <v>0</v>
      </c>
      <c r="BH61" s="30">
        <v>0</v>
      </c>
      <c r="BI61" s="30">
        <v>0</v>
      </c>
      <c r="BJ61" s="30">
        <f t="shared" si="13"/>
        <v>0</v>
      </c>
      <c r="BK61" s="31">
        <f t="shared" si="14"/>
        <v>0</v>
      </c>
      <c r="BL61" s="31">
        <f t="shared" si="15"/>
        <v>0</v>
      </c>
      <c r="BM61" s="31">
        <f t="shared" si="16"/>
        <v>0</v>
      </c>
      <c r="BN61" s="31">
        <f t="shared" si="17"/>
        <v>0</v>
      </c>
      <c r="BO61" s="31">
        <f t="shared" si="37"/>
        <v>0</v>
      </c>
      <c r="BQ61" s="30">
        <f t="shared" si="26"/>
        <v>0</v>
      </c>
      <c r="BR61" s="30">
        <f t="shared" si="27"/>
        <v>0</v>
      </c>
      <c r="BS61" s="30">
        <f t="shared" si="28"/>
        <v>0</v>
      </c>
      <c r="BU61" s="30">
        <f t="shared" si="29"/>
        <v>63202.86699842001</v>
      </c>
      <c r="BV61" s="30">
        <f t="shared" si="30"/>
        <v>0</v>
      </c>
      <c r="BW61" s="30">
        <f t="shared" si="31"/>
        <v>63202.86699842001</v>
      </c>
      <c r="BX61" s="30"/>
      <c r="BY61" s="32">
        <f t="shared" si="32"/>
        <v>254601.90744798252</v>
      </c>
      <c r="CA61" s="3">
        <v>3801606000</v>
      </c>
      <c r="CB61" s="3" t="s">
        <v>297</v>
      </c>
      <c r="CC61" s="3">
        <v>629600000</v>
      </c>
      <c r="CD61" s="3" t="s">
        <v>252</v>
      </c>
      <c r="CE61" s="3" t="s">
        <v>86</v>
      </c>
      <c r="CF61" s="3">
        <v>605010</v>
      </c>
      <c r="CG61" s="33" t="s">
        <v>332</v>
      </c>
      <c r="CH61" s="33" t="s">
        <v>327</v>
      </c>
      <c r="CI61" s="3" t="s">
        <v>87</v>
      </c>
      <c r="CO61" s="1" t="s">
        <v>253</v>
      </c>
      <c r="CP61" s="1" t="s">
        <v>254</v>
      </c>
      <c r="CQ61" s="1" t="e">
        <v>#N/A</v>
      </c>
      <c r="CT61" s="1" t="e">
        <f t="shared" si="43"/>
        <v>#N/A</v>
      </c>
    </row>
    <row r="62" spans="1:98">
      <c r="A62" s="1" t="s">
        <v>37</v>
      </c>
      <c r="B62" s="1" t="s">
        <v>298</v>
      </c>
      <c r="C62" s="1" t="s">
        <v>299</v>
      </c>
      <c r="D62" s="1" t="s">
        <v>80</v>
      </c>
      <c r="E62" s="1" t="s">
        <v>41</v>
      </c>
      <c r="F62" s="1" t="s">
        <v>42</v>
      </c>
      <c r="G62" s="1" t="s">
        <v>81</v>
      </c>
      <c r="H62" s="1" t="s">
        <v>80</v>
      </c>
      <c r="I62" s="1" t="s">
        <v>300</v>
      </c>
      <c r="L62" s="30">
        <v>0</v>
      </c>
      <c r="M62" s="30">
        <v>0</v>
      </c>
      <c r="N62" s="30">
        <v>1000</v>
      </c>
      <c r="O62" s="30">
        <v>0</v>
      </c>
      <c r="P62" s="30">
        <v>0</v>
      </c>
      <c r="Q62" s="30">
        <v>1000</v>
      </c>
      <c r="R62" s="30">
        <v>0</v>
      </c>
      <c r="S62" s="30">
        <v>0</v>
      </c>
      <c r="T62" s="30">
        <v>1000</v>
      </c>
      <c r="U62" s="30">
        <v>0</v>
      </c>
      <c r="V62" s="30">
        <v>0</v>
      </c>
      <c r="W62" s="30">
        <v>1000</v>
      </c>
      <c r="X62" s="30">
        <f t="shared" si="3"/>
        <v>4000</v>
      </c>
      <c r="Y62" s="31">
        <f t="shared" si="33"/>
        <v>1000</v>
      </c>
      <c r="Z62" s="31">
        <f t="shared" si="34"/>
        <v>1000</v>
      </c>
      <c r="AA62" s="31">
        <f t="shared" si="35"/>
        <v>1000</v>
      </c>
      <c r="AB62" s="31">
        <f t="shared" si="36"/>
        <v>1000</v>
      </c>
      <c r="AC62" s="31">
        <f t="shared" si="18"/>
        <v>4000</v>
      </c>
      <c r="AE62" s="5">
        <f t="shared" si="41"/>
        <v>0</v>
      </c>
      <c r="AF62" s="5">
        <f t="shared" si="41"/>
        <v>0</v>
      </c>
      <c r="AG62" s="5">
        <f t="shared" si="41"/>
        <v>0</v>
      </c>
      <c r="AH62" s="5">
        <f t="shared" si="41"/>
        <v>0</v>
      </c>
      <c r="AI62" s="5">
        <f t="shared" si="40"/>
        <v>0</v>
      </c>
      <c r="AJ62" s="5">
        <v>621</v>
      </c>
      <c r="AK62" s="5">
        <v>617.19334166666681</v>
      </c>
      <c r="AL62" s="5">
        <v>617.19334166666681</v>
      </c>
      <c r="AM62" s="5">
        <v>617.19334166666681</v>
      </c>
      <c r="AN62" s="5">
        <v>617.19334166666681</v>
      </c>
      <c r="AO62" s="5">
        <v>617.19334166666681</v>
      </c>
      <c r="AP62" s="5">
        <v>617.19334166666681</v>
      </c>
      <c r="AQ62" s="5">
        <f t="shared" si="19"/>
        <v>4324.1600500000013</v>
      </c>
      <c r="AR62" s="6">
        <f t="shared" ref="AR62:AR69" si="45">SUM(AE62:AG62)</f>
        <v>0</v>
      </c>
      <c r="AS62" s="6">
        <f t="shared" si="21"/>
        <v>621</v>
      </c>
      <c r="AT62" s="6">
        <f t="shared" si="22"/>
        <v>1851.5800250000004</v>
      </c>
      <c r="AU62" s="6">
        <f t="shared" si="23"/>
        <v>1851.5800250000004</v>
      </c>
      <c r="AV62" s="6">
        <f t="shared" si="24"/>
        <v>4324.1600500000004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30">
        <v>0</v>
      </c>
      <c r="BG62" s="30">
        <v>0</v>
      </c>
      <c r="BH62" s="30">
        <v>0</v>
      </c>
      <c r="BI62" s="30">
        <v>0</v>
      </c>
      <c r="BJ62" s="30">
        <f t="shared" si="13"/>
        <v>0</v>
      </c>
      <c r="BK62" s="31">
        <f t="shared" si="14"/>
        <v>0</v>
      </c>
      <c r="BL62" s="31">
        <f t="shared" si="15"/>
        <v>0</v>
      </c>
      <c r="BM62" s="31">
        <f t="shared" si="16"/>
        <v>0</v>
      </c>
      <c r="BN62" s="31">
        <f t="shared" si="17"/>
        <v>0</v>
      </c>
      <c r="BO62" s="31">
        <f t="shared" si="37"/>
        <v>0</v>
      </c>
      <c r="BQ62" s="30">
        <f t="shared" si="26"/>
        <v>0</v>
      </c>
      <c r="BR62" s="30">
        <f t="shared" si="27"/>
        <v>0</v>
      </c>
      <c r="BS62" s="30">
        <f t="shared" si="28"/>
        <v>0</v>
      </c>
      <c r="BU62" s="30">
        <f t="shared" si="29"/>
        <v>0</v>
      </c>
      <c r="BV62" s="30">
        <f t="shared" si="30"/>
        <v>0</v>
      </c>
      <c r="BW62" s="30">
        <f t="shared" si="31"/>
        <v>0</v>
      </c>
      <c r="BY62" s="32">
        <f t="shared" si="32"/>
        <v>-324.16005000000132</v>
      </c>
      <c r="CA62" s="3">
        <v>3801100600</v>
      </c>
      <c r="CB62" s="3" t="s">
        <v>84</v>
      </c>
      <c r="CC62" s="3">
        <v>621150000</v>
      </c>
      <c r="CD62" s="3" t="s">
        <v>301</v>
      </c>
      <c r="CE62" s="3" t="s">
        <v>226</v>
      </c>
      <c r="CF62" s="3">
        <v>601010</v>
      </c>
      <c r="CG62" s="33" t="s">
        <v>318</v>
      </c>
      <c r="CH62" s="33" t="s">
        <v>319</v>
      </c>
      <c r="CI62" s="3" t="s">
        <v>67</v>
      </c>
      <c r="CJ62" s="33" t="s">
        <v>50</v>
      </c>
      <c r="CK62" s="1" t="s">
        <v>125</v>
      </c>
      <c r="CO62" s="1" t="s">
        <v>69</v>
      </c>
      <c r="CP62" s="1" t="s">
        <v>70</v>
      </c>
    </row>
    <row r="63" spans="1:98">
      <c r="A63" s="1" t="s">
        <v>37</v>
      </c>
      <c r="B63" s="1" t="s">
        <v>302</v>
      </c>
      <c r="C63" s="1" t="s">
        <v>303</v>
      </c>
      <c r="D63" s="1" t="s">
        <v>173</v>
      </c>
      <c r="E63" s="1" t="s">
        <v>41</v>
      </c>
      <c r="F63" s="1" t="s">
        <v>42</v>
      </c>
      <c r="G63" s="1" t="s">
        <v>63</v>
      </c>
      <c r="H63" s="1" t="s">
        <v>170</v>
      </c>
      <c r="I63" s="1" t="s">
        <v>170</v>
      </c>
      <c r="L63" s="30">
        <v>166.66666666666663</v>
      </c>
      <c r="M63" s="30">
        <v>166.66666666666663</v>
      </c>
      <c r="N63" s="30">
        <v>366.66666666666686</v>
      </c>
      <c r="O63" s="30">
        <v>216.66666666666663</v>
      </c>
      <c r="P63" s="30">
        <v>216.66666666666663</v>
      </c>
      <c r="Q63" s="30">
        <v>66.666666666666515</v>
      </c>
      <c r="R63" s="30">
        <v>216.66666666666663</v>
      </c>
      <c r="S63" s="30">
        <v>166.66666666666663</v>
      </c>
      <c r="T63" s="30">
        <v>166.66666666666663</v>
      </c>
      <c r="U63" s="30">
        <v>216.66666666666663</v>
      </c>
      <c r="V63" s="30">
        <v>216.66666666666663</v>
      </c>
      <c r="W63" s="30">
        <v>216.66666666666663</v>
      </c>
      <c r="X63" s="30">
        <f t="shared" si="3"/>
        <v>2399.9999999999991</v>
      </c>
      <c r="Y63" s="31">
        <f t="shared" si="33"/>
        <v>700.00000000000011</v>
      </c>
      <c r="Z63" s="31">
        <f t="shared" si="34"/>
        <v>499.99999999999977</v>
      </c>
      <c r="AA63" s="31">
        <f t="shared" si="35"/>
        <v>549.99999999999989</v>
      </c>
      <c r="AB63" s="31">
        <f t="shared" si="36"/>
        <v>649.99999999999989</v>
      </c>
      <c r="AC63" s="31">
        <f t="shared" si="18"/>
        <v>2400</v>
      </c>
      <c r="AE63" s="5">
        <f t="shared" si="41"/>
        <v>0</v>
      </c>
      <c r="AF63" s="5">
        <f t="shared" si="41"/>
        <v>0</v>
      </c>
      <c r="AG63" s="5">
        <f t="shared" si="41"/>
        <v>0</v>
      </c>
      <c r="AH63" s="5">
        <f t="shared" si="41"/>
        <v>0</v>
      </c>
      <c r="AI63" s="5">
        <f t="shared" si="40"/>
        <v>0</v>
      </c>
      <c r="AJ63" s="5">
        <v>0</v>
      </c>
      <c r="AK63" s="5">
        <v>216.66666666666663</v>
      </c>
      <c r="AL63" s="5">
        <v>166.66666666666663</v>
      </c>
      <c r="AM63" s="5">
        <v>166.66666666666663</v>
      </c>
      <c r="AN63" s="5">
        <v>216.66666666666663</v>
      </c>
      <c r="AO63" s="5">
        <v>216.66666666666663</v>
      </c>
      <c r="AP63" s="5">
        <v>216.66666666666663</v>
      </c>
      <c r="AQ63" s="5">
        <f t="shared" si="19"/>
        <v>1199.9999999999998</v>
      </c>
      <c r="AR63" s="6">
        <f t="shared" si="45"/>
        <v>0</v>
      </c>
      <c r="AS63" s="6">
        <f t="shared" si="21"/>
        <v>0</v>
      </c>
      <c r="AT63" s="6">
        <f t="shared" si="22"/>
        <v>549.99999999999989</v>
      </c>
      <c r="AU63" s="6">
        <f t="shared" si="23"/>
        <v>649.99999999999989</v>
      </c>
      <c r="AV63" s="6">
        <f t="shared" si="24"/>
        <v>1199.9999999999998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0">
        <v>0</v>
      </c>
      <c r="BG63" s="30">
        <v>0</v>
      </c>
      <c r="BH63" s="30">
        <v>0</v>
      </c>
      <c r="BI63" s="30">
        <v>0</v>
      </c>
      <c r="BJ63" s="30">
        <f t="shared" si="13"/>
        <v>0</v>
      </c>
      <c r="BK63" s="31">
        <f t="shared" si="14"/>
        <v>0</v>
      </c>
      <c r="BL63" s="31">
        <f t="shared" si="15"/>
        <v>0</v>
      </c>
      <c r="BM63" s="31">
        <f t="shared" si="16"/>
        <v>0</v>
      </c>
      <c r="BN63" s="31">
        <f t="shared" si="17"/>
        <v>0</v>
      </c>
      <c r="BO63" s="31">
        <f t="shared" si="37"/>
        <v>0</v>
      </c>
      <c r="BQ63" s="30">
        <f t="shared" si="26"/>
        <v>0</v>
      </c>
      <c r="BR63" s="30">
        <f t="shared" si="27"/>
        <v>0</v>
      </c>
      <c r="BS63" s="30">
        <f t="shared" si="28"/>
        <v>0</v>
      </c>
      <c r="BU63" s="30">
        <f t="shared" si="29"/>
        <v>216.66666666666663</v>
      </c>
      <c r="BV63" s="30">
        <f t="shared" si="30"/>
        <v>0</v>
      </c>
      <c r="BW63" s="30">
        <f t="shared" si="31"/>
        <v>216.66666666666663</v>
      </c>
      <c r="BY63" s="32">
        <f t="shared" si="32"/>
        <v>1199.9999999999993</v>
      </c>
      <c r="CA63" s="3">
        <v>3801901600</v>
      </c>
      <c r="CB63" s="3" t="s">
        <v>174</v>
      </c>
      <c r="CC63" s="3">
        <v>629900000</v>
      </c>
      <c r="CD63" s="3" t="s">
        <v>123</v>
      </c>
      <c r="CE63" s="3" t="s">
        <v>124</v>
      </c>
      <c r="CF63" s="3">
        <v>606010</v>
      </c>
      <c r="CG63" s="33" t="s">
        <v>328</v>
      </c>
      <c r="CH63" s="33" t="s">
        <v>329</v>
      </c>
      <c r="CI63" s="3" t="s">
        <v>67</v>
      </c>
      <c r="CJ63" s="33" t="s">
        <v>50</v>
      </c>
      <c r="CO63" s="1" t="s">
        <v>126</v>
      </c>
      <c r="CP63" s="1" t="s">
        <v>127</v>
      </c>
    </row>
    <row r="64" spans="1:98">
      <c r="A64" s="1" t="s">
        <v>37</v>
      </c>
      <c r="B64" s="1" t="s">
        <v>304</v>
      </c>
      <c r="C64" s="1" t="s">
        <v>305</v>
      </c>
      <c r="D64" s="1" t="s">
        <v>40</v>
      </c>
      <c r="E64" s="1" t="s">
        <v>41</v>
      </c>
      <c r="F64" s="1" t="s">
        <v>42</v>
      </c>
      <c r="G64" s="1" t="s">
        <v>63</v>
      </c>
      <c r="H64" s="1" t="s">
        <v>170</v>
      </c>
      <c r="I64" s="1" t="s">
        <v>170</v>
      </c>
      <c r="L64" s="30">
        <v>0</v>
      </c>
      <c r="M64" s="30">
        <v>5000</v>
      </c>
      <c r="N64" s="30">
        <v>5000</v>
      </c>
      <c r="O64" s="30">
        <v>5000</v>
      </c>
      <c r="P64" s="30">
        <v>4500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f t="shared" si="3"/>
        <v>19500</v>
      </c>
      <c r="Y64" s="31">
        <f t="shared" si="33"/>
        <v>10000</v>
      </c>
      <c r="Z64" s="31">
        <f t="shared" si="34"/>
        <v>9500</v>
      </c>
      <c r="AA64" s="31">
        <f t="shared" si="35"/>
        <v>0</v>
      </c>
      <c r="AB64" s="31">
        <f t="shared" si="36"/>
        <v>0</v>
      </c>
      <c r="AC64" s="31">
        <f t="shared" si="18"/>
        <v>19500</v>
      </c>
      <c r="AE64" s="5">
        <f t="shared" si="41"/>
        <v>0</v>
      </c>
      <c r="AF64" s="5">
        <f t="shared" si="41"/>
        <v>0</v>
      </c>
      <c r="AG64" s="5">
        <f t="shared" si="41"/>
        <v>0</v>
      </c>
      <c r="AH64" s="5">
        <f t="shared" si="41"/>
        <v>600</v>
      </c>
      <c r="AI64" s="5">
        <f t="shared" si="40"/>
        <v>600</v>
      </c>
      <c r="AJ64" s="5">
        <v>0</v>
      </c>
      <c r="AK64" s="5">
        <v>5000</v>
      </c>
      <c r="AL64" s="5">
        <v>5500</v>
      </c>
      <c r="AM64" s="5">
        <v>0</v>
      </c>
      <c r="AN64" s="5">
        <v>5000</v>
      </c>
      <c r="AO64" s="5">
        <v>0</v>
      </c>
      <c r="AP64" s="5">
        <v>0</v>
      </c>
      <c r="AQ64" s="5">
        <f t="shared" si="19"/>
        <v>16700</v>
      </c>
      <c r="AR64" s="6">
        <f t="shared" si="45"/>
        <v>0</v>
      </c>
      <c r="AS64" s="6">
        <f t="shared" si="21"/>
        <v>1200</v>
      </c>
      <c r="AT64" s="6">
        <f t="shared" si="22"/>
        <v>10500</v>
      </c>
      <c r="AU64" s="6">
        <f t="shared" si="23"/>
        <v>5000</v>
      </c>
      <c r="AV64" s="6">
        <f t="shared" si="24"/>
        <v>16700</v>
      </c>
      <c r="AX64" s="30">
        <v>0</v>
      </c>
      <c r="AY64" s="30">
        <v>0</v>
      </c>
      <c r="AZ64" s="30">
        <v>0</v>
      </c>
      <c r="BA64" s="30">
        <v>600</v>
      </c>
      <c r="BB64" s="30">
        <v>600</v>
      </c>
      <c r="BC64" s="30">
        <v>0</v>
      </c>
      <c r="BD64" s="30">
        <v>0</v>
      </c>
      <c r="BE64" s="30">
        <v>0</v>
      </c>
      <c r="BF64" s="30">
        <v>0</v>
      </c>
      <c r="BG64" s="30">
        <v>0</v>
      </c>
      <c r="BH64" s="30">
        <v>0</v>
      </c>
      <c r="BI64" s="30">
        <v>0</v>
      </c>
      <c r="BJ64" s="30">
        <f t="shared" si="13"/>
        <v>1200</v>
      </c>
      <c r="BK64" s="31">
        <f t="shared" si="14"/>
        <v>0</v>
      </c>
      <c r="BL64" s="31">
        <f t="shared" si="15"/>
        <v>1200</v>
      </c>
      <c r="BM64" s="31">
        <f t="shared" si="16"/>
        <v>0</v>
      </c>
      <c r="BN64" s="31">
        <f t="shared" si="17"/>
        <v>0</v>
      </c>
      <c r="BO64" s="31">
        <f t="shared" si="37"/>
        <v>1200</v>
      </c>
      <c r="BQ64" s="30">
        <f t="shared" si="26"/>
        <v>600</v>
      </c>
      <c r="BR64" s="30">
        <f t="shared" si="27"/>
        <v>600</v>
      </c>
      <c r="BS64" s="30">
        <f t="shared" si="28"/>
        <v>0</v>
      </c>
      <c r="BU64" s="30">
        <f t="shared" si="29"/>
        <v>4500</v>
      </c>
      <c r="BV64" s="30">
        <f t="shared" si="30"/>
        <v>600</v>
      </c>
      <c r="BW64" s="30">
        <f t="shared" si="31"/>
        <v>3900</v>
      </c>
      <c r="BY64" s="32">
        <f t="shared" si="32"/>
        <v>2800</v>
      </c>
      <c r="CA64" s="3">
        <v>3801100600</v>
      </c>
      <c r="CB64" s="3" t="s">
        <v>46</v>
      </c>
      <c r="CC64" s="3">
        <v>623400000</v>
      </c>
      <c r="CD64" s="3" t="s">
        <v>306</v>
      </c>
      <c r="CE64" s="3" t="s">
        <v>307</v>
      </c>
      <c r="CF64" s="3">
        <v>602020</v>
      </c>
      <c r="CG64" s="33" t="s">
        <v>334</v>
      </c>
      <c r="CH64" s="33" t="s">
        <v>335</v>
      </c>
      <c r="CI64" s="3" t="s">
        <v>67</v>
      </c>
      <c r="CJ64" s="33" t="s">
        <v>50</v>
      </c>
      <c r="CM64" s="1" t="s">
        <v>308</v>
      </c>
      <c r="CO64" s="1" t="s">
        <v>309</v>
      </c>
      <c r="CP64" s="1" t="s">
        <v>310</v>
      </c>
    </row>
    <row r="65" spans="1:94">
      <c r="A65" s="1" t="s">
        <v>37</v>
      </c>
      <c r="B65" s="1" t="s">
        <v>311</v>
      </c>
      <c r="C65" s="1" t="s">
        <v>312</v>
      </c>
      <c r="D65" s="1" t="s">
        <v>40</v>
      </c>
      <c r="E65" s="1" t="s">
        <v>41</v>
      </c>
      <c r="F65" s="1" t="s">
        <v>42</v>
      </c>
      <c r="G65" s="1" t="s">
        <v>63</v>
      </c>
      <c r="H65" s="1" t="s">
        <v>170</v>
      </c>
      <c r="I65" s="1" t="s">
        <v>170</v>
      </c>
      <c r="J65" s="1" t="s">
        <v>66</v>
      </c>
      <c r="L65" s="30">
        <v>0</v>
      </c>
      <c r="M65" s="30">
        <v>0</v>
      </c>
      <c r="N65" s="30">
        <v>5000</v>
      </c>
      <c r="O65" s="30">
        <v>0</v>
      </c>
      <c r="P65" s="30">
        <v>0</v>
      </c>
      <c r="Q65" s="30">
        <v>10000</v>
      </c>
      <c r="R65" s="30">
        <v>15000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f t="shared" si="3"/>
        <v>30000</v>
      </c>
      <c r="Y65" s="31">
        <f t="shared" si="33"/>
        <v>5000</v>
      </c>
      <c r="Z65" s="31">
        <f t="shared" si="34"/>
        <v>10000</v>
      </c>
      <c r="AA65" s="31">
        <f t="shared" si="35"/>
        <v>15000</v>
      </c>
      <c r="AB65" s="31">
        <f t="shared" si="36"/>
        <v>0</v>
      </c>
      <c r="AC65" s="31">
        <f t="shared" si="18"/>
        <v>30000</v>
      </c>
      <c r="AE65" s="5">
        <f t="shared" si="41"/>
        <v>0</v>
      </c>
      <c r="AF65" s="5">
        <f t="shared" si="41"/>
        <v>0</v>
      </c>
      <c r="AG65" s="5">
        <f t="shared" si="41"/>
        <v>0</v>
      </c>
      <c r="AH65" s="5">
        <f t="shared" si="41"/>
        <v>0</v>
      </c>
      <c r="AI65" s="5">
        <f t="shared" si="40"/>
        <v>0</v>
      </c>
      <c r="AJ65" s="5">
        <v>0</v>
      </c>
      <c r="AK65" s="5">
        <v>10000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f t="shared" si="19"/>
        <v>10000</v>
      </c>
      <c r="AR65" s="6">
        <f t="shared" si="45"/>
        <v>0</v>
      </c>
      <c r="AS65" s="6">
        <f t="shared" si="21"/>
        <v>0</v>
      </c>
      <c r="AT65" s="6">
        <f t="shared" si="22"/>
        <v>10000</v>
      </c>
      <c r="AU65" s="6">
        <f t="shared" si="23"/>
        <v>0</v>
      </c>
      <c r="AV65" s="6">
        <f t="shared" si="24"/>
        <v>10000</v>
      </c>
      <c r="AX65" s="30">
        <v>0</v>
      </c>
      <c r="AY65" s="30">
        <v>0</v>
      </c>
      <c r="AZ65" s="30">
        <v>0</v>
      </c>
      <c r="BA65" s="30">
        <v>0</v>
      </c>
      <c r="BB65" s="30">
        <v>0</v>
      </c>
      <c r="BC65" s="30">
        <v>0</v>
      </c>
      <c r="BD65" s="30">
        <v>0</v>
      </c>
      <c r="BE65" s="30">
        <v>0</v>
      </c>
      <c r="BF65" s="30">
        <v>0</v>
      </c>
      <c r="BG65" s="30">
        <v>0</v>
      </c>
      <c r="BH65" s="30">
        <v>0</v>
      </c>
      <c r="BI65" s="30">
        <v>0</v>
      </c>
      <c r="BJ65" s="30">
        <f t="shared" si="13"/>
        <v>0</v>
      </c>
      <c r="BK65" s="31">
        <f t="shared" si="14"/>
        <v>0</v>
      </c>
      <c r="BL65" s="31">
        <f t="shared" si="15"/>
        <v>0</v>
      </c>
      <c r="BM65" s="31">
        <f t="shared" si="16"/>
        <v>0</v>
      </c>
      <c r="BN65" s="31">
        <f t="shared" si="17"/>
        <v>0</v>
      </c>
      <c r="BO65" s="31">
        <f t="shared" si="37"/>
        <v>0</v>
      </c>
      <c r="BQ65" s="30">
        <f t="shared" si="26"/>
        <v>0</v>
      </c>
      <c r="BR65" s="30">
        <f t="shared" si="27"/>
        <v>0</v>
      </c>
      <c r="BS65" s="30">
        <f t="shared" si="28"/>
        <v>0</v>
      </c>
      <c r="BU65" s="30">
        <f t="shared" si="29"/>
        <v>0</v>
      </c>
      <c r="BV65" s="30">
        <f t="shared" si="30"/>
        <v>0</v>
      </c>
      <c r="BW65" s="30">
        <f t="shared" si="31"/>
        <v>0</v>
      </c>
      <c r="BY65" s="32">
        <f t="shared" si="32"/>
        <v>20000</v>
      </c>
      <c r="CA65" s="3">
        <v>3801100600</v>
      </c>
      <c r="CB65" s="3" t="s">
        <v>46</v>
      </c>
      <c r="CC65" s="3">
        <v>623400000</v>
      </c>
      <c r="CD65" s="3" t="s">
        <v>306</v>
      </c>
      <c r="CE65" s="3" t="s">
        <v>307</v>
      </c>
      <c r="CF65" s="3">
        <v>602020</v>
      </c>
      <c r="CG65" s="33" t="s">
        <v>334</v>
      </c>
      <c r="CH65" s="33" t="s">
        <v>335</v>
      </c>
      <c r="CI65" s="3" t="s">
        <v>67</v>
      </c>
      <c r="CJ65" s="33" t="s">
        <v>50</v>
      </c>
      <c r="CO65" s="1" t="s">
        <v>309</v>
      </c>
      <c r="CP65" s="1" t="s">
        <v>310</v>
      </c>
    </row>
    <row r="66" spans="1:94">
      <c r="A66" s="1" t="s">
        <v>37</v>
      </c>
      <c r="B66" s="1" t="s">
        <v>313</v>
      </c>
      <c r="C66" s="1" t="s">
        <v>314</v>
      </c>
      <c r="D66" s="1" t="s">
        <v>115</v>
      </c>
      <c r="E66" s="1" t="s">
        <v>41</v>
      </c>
      <c r="F66" s="1" t="s">
        <v>42</v>
      </c>
      <c r="G66" s="1" t="s">
        <v>81</v>
      </c>
      <c r="H66" s="1" t="s">
        <v>276</v>
      </c>
      <c r="I66" s="1" t="s">
        <v>277</v>
      </c>
      <c r="J66" s="1" t="s">
        <v>83</v>
      </c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1"/>
      <c r="Z66" s="31"/>
      <c r="AA66" s="31"/>
      <c r="AB66" s="31"/>
      <c r="AC66" s="31"/>
      <c r="AE66" s="5">
        <v>0</v>
      </c>
      <c r="AG66" s="5">
        <f t="shared" ref="AG66:AH69" si="46">AZ66</f>
        <v>0</v>
      </c>
      <c r="AH66" s="5">
        <f t="shared" si="46"/>
        <v>0</v>
      </c>
      <c r="AI66" s="5">
        <f t="shared" si="40"/>
        <v>0</v>
      </c>
      <c r="AJ66" s="5">
        <v>0</v>
      </c>
      <c r="AK66" s="5">
        <v>1500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f t="shared" si="19"/>
        <v>1500</v>
      </c>
      <c r="AR66" s="6">
        <f t="shared" si="45"/>
        <v>0</v>
      </c>
      <c r="AS66" s="6">
        <f t="shared" si="21"/>
        <v>0</v>
      </c>
      <c r="AT66" s="6">
        <f t="shared" si="22"/>
        <v>1500</v>
      </c>
      <c r="AU66" s="6">
        <f t="shared" si="23"/>
        <v>0</v>
      </c>
      <c r="AV66" s="6">
        <f t="shared" si="24"/>
        <v>1500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0">
        <v>0</v>
      </c>
      <c r="BG66" s="30">
        <v>0</v>
      </c>
      <c r="BH66" s="30">
        <v>0</v>
      </c>
      <c r="BI66" s="30">
        <v>0</v>
      </c>
      <c r="BJ66" s="30">
        <f t="shared" si="13"/>
        <v>0</v>
      </c>
      <c r="BK66" s="31">
        <f t="shared" si="14"/>
        <v>0</v>
      </c>
      <c r="BL66" s="31">
        <f t="shared" si="15"/>
        <v>0</v>
      </c>
      <c r="BM66" s="31">
        <f t="shared" si="16"/>
        <v>0</v>
      </c>
      <c r="BN66" s="31">
        <f t="shared" si="17"/>
        <v>0</v>
      </c>
      <c r="BO66" s="31">
        <f t="shared" si="37"/>
        <v>0</v>
      </c>
      <c r="BQ66" s="30">
        <f t="shared" si="26"/>
        <v>0</v>
      </c>
      <c r="BR66" s="30">
        <f t="shared" si="27"/>
        <v>0</v>
      </c>
      <c r="BS66" s="30">
        <f t="shared" si="28"/>
        <v>0</v>
      </c>
      <c r="BU66" s="30">
        <f t="shared" si="29"/>
        <v>0</v>
      </c>
      <c r="BV66" s="30">
        <f t="shared" si="30"/>
        <v>0</v>
      </c>
      <c r="BW66" s="30">
        <f t="shared" si="31"/>
        <v>0</v>
      </c>
      <c r="BY66" s="32">
        <f t="shared" si="32"/>
        <v>-1500</v>
      </c>
      <c r="CA66" s="3">
        <v>3801607000</v>
      </c>
      <c r="CB66" s="3" t="s">
        <v>117</v>
      </c>
      <c r="CC66" s="3">
        <v>625800000</v>
      </c>
      <c r="CD66" s="3" t="s">
        <v>132</v>
      </c>
      <c r="CE66" s="3" t="s">
        <v>75</v>
      </c>
      <c r="CF66" s="3">
        <v>603040</v>
      </c>
      <c r="CG66" s="33" t="s">
        <v>83</v>
      </c>
      <c r="CH66" s="33" t="s">
        <v>325</v>
      </c>
      <c r="CI66" s="3" t="s">
        <v>87</v>
      </c>
      <c r="CJ66" s="33" t="s">
        <v>50</v>
      </c>
      <c r="CK66" s="1" t="s">
        <v>125</v>
      </c>
      <c r="CO66" s="1" t="s">
        <v>76</v>
      </c>
      <c r="CP66" s="1" t="s">
        <v>77</v>
      </c>
    </row>
    <row r="67" spans="1:94">
      <c r="A67" s="1" t="s">
        <v>37</v>
      </c>
      <c r="B67" s="1" t="s">
        <v>315</v>
      </c>
      <c r="C67" s="1" t="s">
        <v>316</v>
      </c>
      <c r="D67" s="1" t="s">
        <v>40</v>
      </c>
      <c r="E67" s="1" t="s">
        <v>41</v>
      </c>
      <c r="F67" s="1" t="s">
        <v>42</v>
      </c>
      <c r="G67" s="1" t="s">
        <v>63</v>
      </c>
      <c r="H67" s="1" t="s">
        <v>317</v>
      </c>
      <c r="I67" s="1" t="s">
        <v>189</v>
      </c>
      <c r="J67" s="1" t="s">
        <v>164</v>
      </c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1"/>
      <c r="Z67" s="31"/>
      <c r="AA67" s="31"/>
      <c r="AB67" s="31"/>
      <c r="AC67" s="31"/>
      <c r="AE67" s="5">
        <v>0</v>
      </c>
      <c r="AF67" s="5">
        <v>0</v>
      </c>
      <c r="AG67" s="5">
        <f t="shared" si="46"/>
        <v>0</v>
      </c>
      <c r="AH67" s="5">
        <f t="shared" si="46"/>
        <v>495</v>
      </c>
      <c r="AI67" s="5">
        <f t="shared" si="40"/>
        <v>120</v>
      </c>
      <c r="AJ67" s="5">
        <v>147.5</v>
      </c>
      <c r="AK67" s="5">
        <v>147.5</v>
      </c>
      <c r="AL67" s="5">
        <v>147.5</v>
      </c>
      <c r="AM67" s="5">
        <v>147.5</v>
      </c>
      <c r="AN67" s="5">
        <v>147.5</v>
      </c>
      <c r="AO67" s="5">
        <v>147.5</v>
      </c>
      <c r="AP67" s="5">
        <v>147.5</v>
      </c>
      <c r="AQ67" s="5">
        <f t="shared" si="19"/>
        <v>1647.5</v>
      </c>
      <c r="AR67" s="6">
        <f t="shared" si="45"/>
        <v>0</v>
      </c>
      <c r="AS67" s="6">
        <f t="shared" si="21"/>
        <v>762.5</v>
      </c>
      <c r="AT67" s="6">
        <f t="shared" si="22"/>
        <v>442.5</v>
      </c>
      <c r="AU67" s="6">
        <f t="shared" si="23"/>
        <v>442.5</v>
      </c>
      <c r="AV67" s="6">
        <f t="shared" si="24"/>
        <v>1647.5</v>
      </c>
      <c r="AX67" s="30">
        <v>0</v>
      </c>
      <c r="AY67" s="30">
        <v>0</v>
      </c>
      <c r="AZ67" s="30">
        <v>0</v>
      </c>
      <c r="BA67" s="30">
        <v>495</v>
      </c>
      <c r="BB67" s="30">
        <v>120</v>
      </c>
      <c r="BC67" s="30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0</v>
      </c>
      <c r="BI67" s="30">
        <v>0</v>
      </c>
      <c r="BJ67" s="30">
        <f t="shared" si="13"/>
        <v>615</v>
      </c>
      <c r="BK67" s="31">
        <f t="shared" si="14"/>
        <v>0</v>
      </c>
      <c r="BL67" s="31">
        <f t="shared" si="15"/>
        <v>615</v>
      </c>
      <c r="BM67" s="31">
        <f t="shared" si="16"/>
        <v>0</v>
      </c>
      <c r="BN67" s="31">
        <f t="shared" si="17"/>
        <v>0</v>
      </c>
      <c r="BO67" s="31">
        <f t="shared" si="37"/>
        <v>615</v>
      </c>
      <c r="BQ67" s="30">
        <f t="shared" si="26"/>
        <v>120</v>
      </c>
      <c r="BR67" s="30">
        <f t="shared" si="27"/>
        <v>120</v>
      </c>
      <c r="BS67" s="30">
        <f t="shared" si="28"/>
        <v>0</v>
      </c>
      <c r="BU67" s="30">
        <f t="shared" si="29"/>
        <v>0</v>
      </c>
      <c r="BV67" s="30">
        <f t="shared" si="30"/>
        <v>120</v>
      </c>
      <c r="BW67" s="30">
        <f t="shared" si="31"/>
        <v>-120</v>
      </c>
      <c r="BY67" s="32">
        <f t="shared" si="32"/>
        <v>-1647.5</v>
      </c>
      <c r="CA67" s="3">
        <v>3801100600</v>
      </c>
      <c r="CB67" s="3" t="s">
        <v>46</v>
      </c>
      <c r="CC67" s="3">
        <v>621500000</v>
      </c>
      <c r="CD67" s="3" t="s">
        <v>109</v>
      </c>
      <c r="CE67" s="3" t="s">
        <v>110</v>
      </c>
      <c r="CF67" s="3">
        <v>601030</v>
      </c>
      <c r="CG67" s="33" t="s">
        <v>318</v>
      </c>
      <c r="CH67" s="33" t="s">
        <v>319</v>
      </c>
      <c r="CI67" s="3" t="s">
        <v>67</v>
      </c>
      <c r="CJ67" s="33" t="s">
        <v>63</v>
      </c>
      <c r="CO67" s="1" t="s">
        <v>51</v>
      </c>
      <c r="CP67" s="1" t="s">
        <v>52</v>
      </c>
    </row>
    <row r="68" spans="1:94">
      <c r="A68" s="1" t="s">
        <v>37</v>
      </c>
      <c r="B68" s="1" t="s">
        <v>320</v>
      </c>
      <c r="C68" s="1" t="s">
        <v>321</v>
      </c>
      <c r="D68" s="1" t="s">
        <v>40</v>
      </c>
      <c r="E68" s="1" t="s">
        <v>41</v>
      </c>
      <c r="F68" s="1" t="s">
        <v>42</v>
      </c>
      <c r="G68" s="1" t="s">
        <v>63</v>
      </c>
      <c r="H68" s="1" t="s">
        <v>170</v>
      </c>
      <c r="I68" s="1" t="s">
        <v>170</v>
      </c>
      <c r="J68" s="1" t="s">
        <v>66</v>
      </c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1"/>
      <c r="Z68" s="31"/>
      <c r="AA68" s="31"/>
      <c r="AB68" s="31"/>
      <c r="AC68" s="31"/>
      <c r="AE68" s="5">
        <f>AX68</f>
        <v>0</v>
      </c>
      <c r="AF68" s="5">
        <f>AY68</f>
        <v>0</v>
      </c>
      <c r="AG68" s="5">
        <f t="shared" si="46"/>
        <v>0</v>
      </c>
      <c r="AH68" s="5">
        <f t="shared" si="46"/>
        <v>0</v>
      </c>
      <c r="AI68" s="5">
        <f t="shared" si="40"/>
        <v>0</v>
      </c>
      <c r="AJ68" s="5">
        <v>0</v>
      </c>
      <c r="AK68" s="5">
        <v>15000</v>
      </c>
      <c r="AL68" s="5">
        <v>12500</v>
      </c>
      <c r="AM68" s="5">
        <v>0</v>
      </c>
      <c r="AN68" s="5">
        <v>0</v>
      </c>
      <c r="AO68" s="5">
        <v>0</v>
      </c>
      <c r="AP68" s="5">
        <v>0</v>
      </c>
      <c r="AQ68" s="5">
        <f t="shared" si="19"/>
        <v>27500</v>
      </c>
      <c r="AR68" s="6">
        <f t="shared" ref="AR68" si="47">SUM(AE68:AG68)</f>
        <v>0</v>
      </c>
      <c r="AS68" s="6">
        <f t="shared" si="21"/>
        <v>0</v>
      </c>
      <c r="AT68" s="6">
        <f t="shared" si="22"/>
        <v>27500</v>
      </c>
      <c r="AU68" s="6">
        <f t="shared" si="23"/>
        <v>0</v>
      </c>
      <c r="AV68" s="6">
        <f t="shared" si="24"/>
        <v>27500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0</v>
      </c>
      <c r="BI68" s="30">
        <v>0</v>
      </c>
      <c r="BJ68" s="30">
        <f t="shared" si="13"/>
        <v>0</v>
      </c>
      <c r="BK68" s="31">
        <f t="shared" si="14"/>
        <v>0</v>
      </c>
      <c r="BL68" s="31">
        <f t="shared" si="15"/>
        <v>0</v>
      </c>
      <c r="BM68" s="31">
        <f t="shared" si="16"/>
        <v>0</v>
      </c>
      <c r="BN68" s="31">
        <f t="shared" si="17"/>
        <v>0</v>
      </c>
      <c r="BO68" s="31">
        <f t="shared" si="37"/>
        <v>0</v>
      </c>
      <c r="BQ68" s="30">
        <f t="shared" si="26"/>
        <v>0</v>
      </c>
      <c r="BR68" s="30">
        <f t="shared" si="27"/>
        <v>0</v>
      </c>
      <c r="BS68" s="30">
        <f t="shared" si="28"/>
        <v>0</v>
      </c>
      <c r="BU68" s="30">
        <f t="shared" si="29"/>
        <v>0</v>
      </c>
      <c r="BV68" s="30">
        <f t="shared" si="30"/>
        <v>0</v>
      </c>
      <c r="BW68" s="30">
        <f t="shared" si="31"/>
        <v>0</v>
      </c>
      <c r="BY68" s="32">
        <f t="shared" si="32"/>
        <v>-27500</v>
      </c>
      <c r="CA68" s="3">
        <v>3801100600</v>
      </c>
      <c r="CB68" s="3" t="s">
        <v>46</v>
      </c>
      <c r="CC68" s="3">
        <v>623400000</v>
      </c>
      <c r="CD68" s="3" t="s">
        <v>306</v>
      </c>
      <c r="CE68" s="3" t="s">
        <v>307</v>
      </c>
      <c r="CF68" s="3">
        <v>602020</v>
      </c>
      <c r="CG68" s="33" t="s">
        <v>334</v>
      </c>
      <c r="CH68" s="33" t="s">
        <v>335</v>
      </c>
      <c r="CI68" s="3" t="s">
        <v>67</v>
      </c>
      <c r="CJ68" s="33" t="s">
        <v>50</v>
      </c>
      <c r="CO68" s="1" t="s">
        <v>309</v>
      </c>
      <c r="CP68" s="1" t="s">
        <v>310</v>
      </c>
    </row>
    <row r="69" spans="1:94">
      <c r="A69" s="1" t="s">
        <v>37</v>
      </c>
      <c r="B69" s="1" t="s">
        <v>322</v>
      </c>
      <c r="C69" s="1" t="s">
        <v>323</v>
      </c>
      <c r="D69" s="1" t="s">
        <v>40</v>
      </c>
      <c r="E69" s="1" t="s">
        <v>41</v>
      </c>
      <c r="F69" s="1" t="s">
        <v>42</v>
      </c>
      <c r="G69" s="1" t="s">
        <v>43</v>
      </c>
      <c r="H69" s="1" t="s">
        <v>55</v>
      </c>
      <c r="I69" s="1" t="s">
        <v>56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10000</v>
      </c>
      <c r="T69" s="30">
        <v>70000</v>
      </c>
      <c r="U69" s="30">
        <v>70000</v>
      </c>
      <c r="V69" s="30">
        <v>0</v>
      </c>
      <c r="W69" s="30">
        <v>0</v>
      </c>
      <c r="X69" s="30">
        <f t="shared" si="3"/>
        <v>150000</v>
      </c>
      <c r="Y69" s="31">
        <f t="shared" si="33"/>
        <v>0</v>
      </c>
      <c r="Z69" s="31">
        <f t="shared" si="34"/>
        <v>0</v>
      </c>
      <c r="AA69" s="31">
        <f t="shared" si="35"/>
        <v>80000</v>
      </c>
      <c r="AB69" s="31">
        <f t="shared" si="36"/>
        <v>70000</v>
      </c>
      <c r="AC69" s="31">
        <f t="shared" si="18"/>
        <v>150000</v>
      </c>
      <c r="AE69" s="5">
        <f>AX69</f>
        <v>0</v>
      </c>
      <c r="AF69" s="5">
        <f>AY69</f>
        <v>0</v>
      </c>
      <c r="AG69" s="5">
        <f t="shared" si="46"/>
        <v>0</v>
      </c>
      <c r="AH69" s="5">
        <f t="shared" si="46"/>
        <v>0</v>
      </c>
      <c r="AI69" s="5">
        <f t="shared" si="40"/>
        <v>0</v>
      </c>
      <c r="AJ69" s="5">
        <v>5000</v>
      </c>
      <c r="AK69" s="5">
        <v>0</v>
      </c>
      <c r="AL69" s="5">
        <v>33000</v>
      </c>
      <c r="AM69" s="5">
        <v>39100</v>
      </c>
      <c r="AN69" s="5">
        <v>44100</v>
      </c>
      <c r="AO69" s="5">
        <v>0</v>
      </c>
      <c r="AP69" s="5">
        <v>0</v>
      </c>
      <c r="AQ69" s="5">
        <f t="shared" si="19"/>
        <v>121200</v>
      </c>
      <c r="AR69" s="6">
        <f t="shared" si="45"/>
        <v>0</v>
      </c>
      <c r="AS69" s="6">
        <f t="shared" si="21"/>
        <v>5000</v>
      </c>
      <c r="AT69" s="6">
        <f t="shared" si="22"/>
        <v>72100</v>
      </c>
      <c r="AU69" s="6">
        <f t="shared" si="23"/>
        <v>44100</v>
      </c>
      <c r="AV69" s="6">
        <f t="shared" si="24"/>
        <v>121200</v>
      </c>
      <c r="AX69" s="30">
        <v>0</v>
      </c>
      <c r="AY69" s="30">
        <v>0</v>
      </c>
      <c r="AZ69" s="30">
        <v>0</v>
      </c>
      <c r="BA69" s="30">
        <v>0</v>
      </c>
      <c r="BB69" s="30">
        <v>0</v>
      </c>
      <c r="BC69" s="30">
        <v>0</v>
      </c>
      <c r="BD69" s="30">
        <v>0</v>
      </c>
      <c r="BE69" s="30">
        <v>0</v>
      </c>
      <c r="BF69" s="30">
        <v>0</v>
      </c>
      <c r="BG69" s="30">
        <v>0</v>
      </c>
      <c r="BH69" s="30">
        <v>0</v>
      </c>
      <c r="BI69" s="30">
        <v>0</v>
      </c>
      <c r="BJ69" s="30">
        <f t="shared" ref="BJ69" si="48">SUM(AX69:BI69)</f>
        <v>0</v>
      </c>
      <c r="BK69" s="31">
        <f t="shared" ref="BK69" si="49">SUM(AX69:AZ69)</f>
        <v>0</v>
      </c>
      <c r="BL69" s="31">
        <f t="shared" ref="BL69" si="50">SUM(BA69:BC69)</f>
        <v>0</v>
      </c>
      <c r="BM69" s="31">
        <f t="shared" ref="BM69" si="51">SUM(BD69:BF69)</f>
        <v>0</v>
      </c>
      <c r="BN69" s="31">
        <f t="shared" ref="BN69" si="52">SUM(BG69:BI69)</f>
        <v>0</v>
      </c>
      <c r="BO69" s="31">
        <f t="shared" si="37"/>
        <v>0</v>
      </c>
      <c r="BQ69" s="30">
        <f t="shared" si="26"/>
        <v>0</v>
      </c>
      <c r="BR69" s="30">
        <f t="shared" si="27"/>
        <v>0</v>
      </c>
      <c r="BS69" s="30">
        <f t="shared" si="28"/>
        <v>0</v>
      </c>
      <c r="BU69" s="30">
        <f t="shared" si="29"/>
        <v>0</v>
      </c>
      <c r="BV69" s="30">
        <f t="shared" si="30"/>
        <v>0</v>
      </c>
      <c r="BW69" s="30">
        <f t="shared" si="31"/>
        <v>0</v>
      </c>
      <c r="BY69" s="32">
        <f t="shared" si="32"/>
        <v>28800</v>
      </c>
      <c r="CA69" s="3">
        <v>3801100600</v>
      </c>
      <c r="CB69" s="3" t="s">
        <v>46</v>
      </c>
      <c r="CC69" s="3">
        <v>621150000</v>
      </c>
      <c r="CD69" s="3" t="s">
        <v>58</v>
      </c>
      <c r="CE69" s="3" t="s">
        <v>59</v>
      </c>
      <c r="CF69" s="3">
        <v>601010</v>
      </c>
      <c r="CG69" s="33" t="s">
        <v>318</v>
      </c>
      <c r="CH69" s="33" t="s">
        <v>319</v>
      </c>
      <c r="CI69" s="3" t="s">
        <v>67</v>
      </c>
      <c r="CJ69" s="33" t="s">
        <v>50</v>
      </c>
      <c r="CO69" s="1" t="s">
        <v>51</v>
      </c>
      <c r="CP69" s="1" t="s">
        <v>52</v>
      </c>
    </row>
    <row r="70" spans="1:94" s="47" customFormat="1">
      <c r="A70" s="42"/>
      <c r="B70" s="42"/>
      <c r="C70" s="42" t="s">
        <v>15</v>
      </c>
      <c r="D70" s="42"/>
      <c r="E70" s="42"/>
      <c r="F70" s="42"/>
      <c r="G70" s="42"/>
      <c r="H70" s="42"/>
      <c r="I70" s="42"/>
      <c r="J70" s="42"/>
      <c r="K70" s="42"/>
      <c r="L70" s="43">
        <f t="shared" ref="L70:AC70" si="53">SUM(L5:L69)</f>
        <v>163492.07314902806</v>
      </c>
      <c r="M70" s="43">
        <f t="shared" si="53"/>
        <v>204957.2237585051</v>
      </c>
      <c r="N70" s="43">
        <f t="shared" si="53"/>
        <v>239025.70161266517</v>
      </c>
      <c r="O70" s="43">
        <f t="shared" si="53"/>
        <v>188448.30620083885</v>
      </c>
      <c r="P70" s="43">
        <f t="shared" si="53"/>
        <v>223913.52268482881</v>
      </c>
      <c r="Q70" s="43">
        <f t="shared" si="53"/>
        <v>261593.71652029009</v>
      </c>
      <c r="R70" s="43">
        <f t="shared" si="53"/>
        <v>212632.88278471422</v>
      </c>
      <c r="S70" s="43">
        <f t="shared" si="53"/>
        <v>219070.45031263953</v>
      </c>
      <c r="T70" s="43">
        <f t="shared" si="53"/>
        <v>251633.21906990005</v>
      </c>
      <c r="U70" s="43">
        <f t="shared" si="53"/>
        <v>286505.26280976506</v>
      </c>
      <c r="V70" s="43">
        <f t="shared" si="53"/>
        <v>179459.74247926171</v>
      </c>
      <c r="W70" s="43">
        <f t="shared" si="53"/>
        <v>174236.44965686594</v>
      </c>
      <c r="X70" s="43">
        <f t="shared" si="53"/>
        <v>2604968.5510393027</v>
      </c>
      <c r="Y70" s="43">
        <f t="shared" si="53"/>
        <v>607474.99852019828</v>
      </c>
      <c r="Z70" s="43">
        <f t="shared" si="53"/>
        <v>673955.54540595785</v>
      </c>
      <c r="AA70" s="43">
        <f t="shared" si="53"/>
        <v>683336.55216725392</v>
      </c>
      <c r="AB70" s="43">
        <f t="shared" si="53"/>
        <v>640201.45494589279</v>
      </c>
      <c r="AC70" s="43">
        <f t="shared" si="53"/>
        <v>2604968.5510393027</v>
      </c>
      <c r="AD70" s="42"/>
      <c r="AE70" s="43">
        <f t="shared" ref="AE70:AV70" si="54">SUM(AE5:AE69)</f>
        <v>134947.07238000003</v>
      </c>
      <c r="AF70" s="43">
        <f t="shared" si="54"/>
        <v>140754.77064999999</v>
      </c>
      <c r="AG70" s="43">
        <f t="shared" si="54"/>
        <v>140647.87316000002</v>
      </c>
      <c r="AH70" s="43">
        <f t="shared" si="54"/>
        <v>168948.55611999999</v>
      </c>
      <c r="AI70" s="43">
        <f t="shared" si="54"/>
        <v>152950.70387</v>
      </c>
      <c r="AJ70" s="43">
        <f t="shared" si="54"/>
        <v>252063.41636223259</v>
      </c>
      <c r="AK70" s="43">
        <f t="shared" si="54"/>
        <v>279960.4296088788</v>
      </c>
      <c r="AL70" s="43">
        <f t="shared" si="54"/>
        <v>262968.32419976802</v>
      </c>
      <c r="AM70" s="43">
        <f t="shared" si="54"/>
        <v>256713.64795067729</v>
      </c>
      <c r="AN70" s="43">
        <f t="shared" si="54"/>
        <v>285094.80277402658</v>
      </c>
      <c r="AO70" s="43">
        <f t="shared" si="54"/>
        <v>216487.22185060233</v>
      </c>
      <c r="AP70" s="43">
        <f t="shared" si="54"/>
        <v>295428.44672992395</v>
      </c>
      <c r="AQ70" s="43">
        <f t="shared" si="54"/>
        <v>2586965.2656561094</v>
      </c>
      <c r="AR70" s="43">
        <f t="shared" si="54"/>
        <v>416349.71618999995</v>
      </c>
      <c r="AS70" s="43">
        <f t="shared" si="54"/>
        <v>573962.67635223258</v>
      </c>
      <c r="AT70" s="43">
        <f t="shared" si="54"/>
        <v>799642.40175932425</v>
      </c>
      <c r="AU70" s="43">
        <f t="shared" si="54"/>
        <v>797010.47135455289</v>
      </c>
      <c r="AV70" s="43">
        <f t="shared" si="54"/>
        <v>2586965.2656561094</v>
      </c>
      <c r="AW70" s="42"/>
      <c r="AX70" s="44">
        <f t="shared" ref="AX70:BO70" si="55">SUM(AX5:AX69)</f>
        <v>134947.07238000003</v>
      </c>
      <c r="AY70" s="44">
        <f t="shared" si="55"/>
        <v>140754.77064999999</v>
      </c>
      <c r="AZ70" s="44">
        <f t="shared" si="55"/>
        <v>140647.87316000002</v>
      </c>
      <c r="BA70" s="44">
        <f t="shared" si="55"/>
        <v>168948.55611999999</v>
      </c>
      <c r="BB70" s="44">
        <f t="shared" si="55"/>
        <v>152950.70387</v>
      </c>
      <c r="BC70" s="44">
        <f t="shared" si="55"/>
        <v>0</v>
      </c>
      <c r="BD70" s="44">
        <f t="shared" si="55"/>
        <v>0</v>
      </c>
      <c r="BE70" s="44">
        <f t="shared" si="55"/>
        <v>0</v>
      </c>
      <c r="BF70" s="44">
        <f t="shared" si="55"/>
        <v>0</v>
      </c>
      <c r="BG70" s="44">
        <f t="shared" si="55"/>
        <v>0</v>
      </c>
      <c r="BH70" s="44">
        <f t="shared" si="55"/>
        <v>0</v>
      </c>
      <c r="BI70" s="44">
        <f t="shared" si="55"/>
        <v>0</v>
      </c>
      <c r="BJ70" s="44">
        <f t="shared" si="55"/>
        <v>738248.97617999988</v>
      </c>
      <c r="BK70" s="45">
        <f t="shared" si="55"/>
        <v>416349.71618999995</v>
      </c>
      <c r="BL70" s="45">
        <f t="shared" si="55"/>
        <v>321899.25998999993</v>
      </c>
      <c r="BM70" s="45">
        <f t="shared" si="55"/>
        <v>0</v>
      </c>
      <c r="BN70" s="45">
        <f t="shared" si="55"/>
        <v>0</v>
      </c>
      <c r="BO70" s="45">
        <f t="shared" si="55"/>
        <v>738248.97617999988</v>
      </c>
      <c r="BP70" s="42"/>
      <c r="BQ70" s="44"/>
      <c r="BR70" s="44"/>
      <c r="BS70" s="44"/>
      <c r="BT70" s="42"/>
      <c r="BU70" s="44"/>
      <c r="BV70" s="44"/>
      <c r="BW70" s="44"/>
      <c r="BX70" s="42"/>
      <c r="BY70" s="42"/>
      <c r="BZ70" s="42"/>
      <c r="CA70" s="46"/>
      <c r="CB70" s="46"/>
      <c r="CC70" s="46"/>
      <c r="CD70" s="46"/>
      <c r="CE70" s="46"/>
      <c r="CF70" s="46"/>
      <c r="CG70" s="46"/>
      <c r="CH70" s="46"/>
      <c r="CI70" s="46"/>
      <c r="CJ70" s="46"/>
    </row>
    <row r="71" spans="1:94"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1"/>
      <c r="Z71" s="31"/>
      <c r="AA71" s="31"/>
      <c r="AB71" s="31"/>
      <c r="AC71" s="31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1"/>
      <c r="BL71" s="31"/>
      <c r="BM71" s="31"/>
      <c r="BN71" s="31"/>
      <c r="BO71" s="31"/>
      <c r="BQ71" s="30"/>
      <c r="BR71" s="30"/>
      <c r="BS71" s="30"/>
      <c r="BU71" s="30"/>
      <c r="BV71" s="30"/>
      <c r="BW71" s="30"/>
    </row>
    <row r="72" spans="1:94"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1"/>
      <c r="Z72" s="31"/>
      <c r="AA72" s="31"/>
      <c r="AB72" s="31"/>
      <c r="AC72" s="31"/>
      <c r="AX72" s="30">
        <v>0</v>
      </c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1"/>
      <c r="BL72" s="31"/>
      <c r="BM72" s="31"/>
      <c r="BN72" s="31"/>
      <c r="BO72" s="31"/>
      <c r="BQ72" s="30"/>
      <c r="BR72" s="30"/>
      <c r="BS72" s="30"/>
      <c r="BU72" s="30"/>
      <c r="BV72" s="30"/>
      <c r="BW72" s="30"/>
    </row>
    <row r="73" spans="1:94"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1"/>
      <c r="Z73" s="31"/>
      <c r="AA73" s="31"/>
      <c r="AB73" s="31"/>
      <c r="AC73" s="31"/>
      <c r="AH73" s="48"/>
      <c r="AL73" s="37"/>
      <c r="AP73" s="37"/>
      <c r="AQ73" s="37"/>
      <c r="AR73" s="37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1"/>
      <c r="BL73" s="31"/>
      <c r="BM73" s="31"/>
      <c r="BN73" s="31"/>
      <c r="BO73" s="31"/>
      <c r="BQ73" s="30"/>
      <c r="BR73" s="30"/>
      <c r="BS73" s="30"/>
      <c r="BU73" s="30"/>
      <c r="BV73" s="30"/>
      <c r="BW73" s="30"/>
    </row>
    <row r="74" spans="1:94">
      <c r="AH74" s="49"/>
      <c r="AI74" s="49"/>
      <c r="AJ74" s="49"/>
      <c r="AL74" s="37"/>
      <c r="AQ74" s="37"/>
      <c r="AR74" s="5"/>
    </row>
    <row r="75" spans="1:94">
      <c r="X75" s="37"/>
      <c r="AH75" s="50"/>
      <c r="AI75" s="50"/>
      <c r="AJ75" s="50"/>
      <c r="AQ75" s="37"/>
      <c r="BJ75" s="37"/>
    </row>
    <row r="76" spans="1:94">
      <c r="X76" s="37"/>
      <c r="AH76" s="48"/>
      <c r="BJ76" s="37"/>
    </row>
    <row r="77" spans="1:94">
      <c r="AH77" s="48"/>
    </row>
    <row r="79" spans="1:94">
      <c r="AQ79" s="37"/>
    </row>
    <row r="80" spans="1:94">
      <c r="AQ80" s="37"/>
    </row>
    <row r="81" spans="35:43">
      <c r="AQ81" s="37"/>
    </row>
    <row r="85" spans="35:43">
      <c r="AI85" s="51"/>
    </row>
  </sheetData>
  <autoFilter ref="A4:CW77" xr:uid="{CF881896-29C1-45B9-827C-9B15622DD24C}"/>
  <dataConsolidate/>
  <conditionalFormatting sqref="J70:J73">
    <cfRule type="expression" dxfId="27" priority="22">
      <formula>IF(OR(H70="Media Buy", H70="Creative Production"),TRUE,FALSE)</formula>
    </cfRule>
  </conditionalFormatting>
  <conditionalFormatting sqref="B70:B1048576 B30:B32 B26:B28 B5:B24 B35:B52">
    <cfRule type="duplicateValues" dxfId="26" priority="21"/>
  </conditionalFormatting>
  <conditionalFormatting sqref="B4">
    <cfRule type="duplicateValues" dxfId="25" priority="20"/>
  </conditionalFormatting>
  <conditionalFormatting sqref="B33">
    <cfRule type="duplicateValues" dxfId="24" priority="19"/>
  </conditionalFormatting>
  <conditionalFormatting sqref="B34">
    <cfRule type="duplicateValues" dxfId="23" priority="18"/>
  </conditionalFormatting>
  <conditionalFormatting sqref="B59">
    <cfRule type="duplicateValues" dxfId="22" priority="17"/>
  </conditionalFormatting>
  <conditionalFormatting sqref="B57">
    <cfRule type="duplicateValues" dxfId="21" priority="16"/>
  </conditionalFormatting>
  <conditionalFormatting sqref="B58">
    <cfRule type="duplicateValues" dxfId="20" priority="15"/>
  </conditionalFormatting>
  <conditionalFormatting sqref="B60">
    <cfRule type="duplicateValues" dxfId="19" priority="14"/>
  </conditionalFormatting>
  <conditionalFormatting sqref="B53">
    <cfRule type="duplicateValues" dxfId="18" priority="13"/>
  </conditionalFormatting>
  <conditionalFormatting sqref="B54">
    <cfRule type="duplicateValues" dxfId="17" priority="12"/>
  </conditionalFormatting>
  <conditionalFormatting sqref="B55">
    <cfRule type="duplicateValues" dxfId="16" priority="11"/>
  </conditionalFormatting>
  <conditionalFormatting sqref="B56">
    <cfRule type="duplicateValues" dxfId="15" priority="10"/>
  </conditionalFormatting>
  <conditionalFormatting sqref="B61">
    <cfRule type="duplicateValues" dxfId="14" priority="9"/>
  </conditionalFormatting>
  <conditionalFormatting sqref="B64">
    <cfRule type="duplicateValues" dxfId="13" priority="8"/>
  </conditionalFormatting>
  <conditionalFormatting sqref="B64">
    <cfRule type="duplicateValues" dxfId="12" priority="7"/>
  </conditionalFormatting>
  <conditionalFormatting sqref="B62">
    <cfRule type="duplicateValues" dxfId="11" priority="6"/>
  </conditionalFormatting>
  <conditionalFormatting sqref="B62">
    <cfRule type="duplicateValues" dxfId="10" priority="5"/>
  </conditionalFormatting>
  <conditionalFormatting sqref="B63">
    <cfRule type="duplicateValues" dxfId="9" priority="4"/>
  </conditionalFormatting>
  <conditionalFormatting sqref="B63">
    <cfRule type="duplicateValues" dxfId="8" priority="3"/>
  </conditionalFormatting>
  <conditionalFormatting sqref="C52">
    <cfRule type="duplicateValues" dxfId="7" priority="23"/>
  </conditionalFormatting>
  <conditionalFormatting sqref="B52">
    <cfRule type="duplicateValues" dxfId="6" priority="24"/>
  </conditionalFormatting>
  <conditionalFormatting sqref="B29 B25">
    <cfRule type="duplicateValues" dxfId="5" priority="25"/>
  </conditionalFormatting>
  <conditionalFormatting sqref="B4:B60">
    <cfRule type="duplicateValues" dxfId="4" priority="26"/>
  </conditionalFormatting>
  <conditionalFormatting sqref="B66:B68">
    <cfRule type="duplicateValues" dxfId="3" priority="2"/>
  </conditionalFormatting>
  <conditionalFormatting sqref="B66:B68">
    <cfRule type="duplicateValues" dxfId="2" priority="1"/>
  </conditionalFormatting>
  <conditionalFormatting sqref="B65">
    <cfRule type="duplicateValues" dxfId="1" priority="27"/>
  </conditionalFormatting>
  <conditionalFormatting sqref="B69">
    <cfRule type="duplicateValues" dxfId="0" priority="28"/>
  </conditionalFormatting>
  <pageMargins left="0.7" right="0.7" top="0.75" bottom="0.75" header="0.3" footer="0.3"/>
  <pageSetup orientation="portrait" r:id="rId1"/>
  <headerFooter>
    <oddFooter>&amp;R&amp;1#&amp;"Arial"&amp;10&amp;K000000Confidential C</oddFooter>
  </headerFooter>
  <legacyDrawing r:id="rId2"/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Exiting Process Flow</vt:lpstr>
      <vt:lpstr>Requirement 1</vt:lpstr>
      <vt:lpstr>DBMS-Scope</vt:lpstr>
      <vt:lpstr>Annexure- A. RFO Tracker</vt:lpstr>
      <vt:lpstr>Input-BP &amp; Fcst</vt:lpstr>
      <vt:lpstr>Input for Act</vt:lpstr>
      <vt:lpstr>Output</vt:lpstr>
      <vt:lpstr>Input for Provision</vt:lpstr>
      <vt:lpstr>Annexure B. Line Item level</vt:lpstr>
      <vt:lpstr>FMI BP24</vt:lpstr>
      <vt:lpstr>VME BP24</vt:lpstr>
      <vt:lpstr>G&amp;A BP24</vt:lpstr>
      <vt:lpstr>AS BP24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 Sunilkumar</dc:creator>
  <cp:lastModifiedBy>JHA Sunilkumar</cp:lastModifiedBy>
  <dcterms:created xsi:type="dcterms:W3CDTF">2023-08-28T08:35:50Z</dcterms:created>
  <dcterms:modified xsi:type="dcterms:W3CDTF">2024-09-25T06:14:22Z</dcterms:modified>
</cp:coreProperties>
</file>