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/>
  <xr:revisionPtr revIDLastSave="0" documentId="13_ncr:1_{5F223550-3B15-4C2B-A658-C62872024C6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ubric" sheetId="2" r:id="rId1"/>
    <sheet name="Perfec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6" i="2" l="1"/>
  <c r="E21" i="2"/>
  <c r="B16" i="2" s="1"/>
  <c r="C21" i="2"/>
  <c r="E48" i="2"/>
  <c r="B43" i="2" s="1"/>
  <c r="C48" i="2"/>
  <c r="B56" i="3" l="1"/>
  <c r="E82" i="3"/>
  <c r="C82" i="3"/>
  <c r="B70" i="3"/>
  <c r="E68" i="3"/>
  <c r="C68" i="3"/>
  <c r="E54" i="3"/>
  <c r="C54" i="3"/>
  <c r="B42" i="3"/>
  <c r="E40" i="3"/>
  <c r="C40" i="3"/>
  <c r="B28" i="3"/>
  <c r="E26" i="3"/>
  <c r="B19" i="3" s="1"/>
  <c r="C26" i="3"/>
  <c r="E17" i="3"/>
  <c r="P6" i="3" s="1"/>
  <c r="C17" i="3"/>
  <c r="B9" i="3"/>
  <c r="R6" i="3"/>
  <c r="E41" i="2"/>
  <c r="B36" i="2" s="1"/>
  <c r="C41" i="2"/>
  <c r="E34" i="2"/>
  <c r="B23" i="2" s="1"/>
  <c r="C34" i="2"/>
  <c r="E14" i="2"/>
  <c r="C14" i="2"/>
  <c r="R6" i="2"/>
  <c r="N6" i="2" l="1"/>
  <c r="B9" i="2"/>
  <c r="N6" i="3"/>
  <c r="O6" i="3" s="1"/>
  <c r="Q6" i="3" s="1"/>
  <c r="S6" i="3" s="1"/>
  <c r="B5" i="3" s="1"/>
  <c r="O6" i="2" l="1"/>
  <c r="Q6" i="2" s="1"/>
  <c r="S6" i="2" s="1"/>
  <c r="B5" i="2" s="1"/>
</calcChain>
</file>

<file path=xl/sharedStrings.xml><?xml version="1.0" encoding="utf-8"?>
<sst xmlns="http://schemas.openxmlformats.org/spreadsheetml/2006/main" count="244" uniqueCount="72">
  <si>
    <t>of</t>
  </si>
  <si>
    <t>Possible</t>
  </si>
  <si>
    <t>Missed</t>
  </si>
  <si>
    <t>Points</t>
  </si>
  <si>
    <t>Reason</t>
  </si>
  <si>
    <t>TOTAL:</t>
  </si>
  <si>
    <t>b:</t>
  </si>
  <si>
    <t>c:</t>
  </si>
  <si>
    <t>d:</t>
  </si>
  <si>
    <t>Sub-problem</t>
  </si>
  <si>
    <t>a:</t>
  </si>
  <si>
    <t>for exact answer in the column (1pt each)</t>
  </si>
  <si>
    <t>Correct</t>
  </si>
  <si>
    <t>Percent Correct</t>
  </si>
  <si>
    <t>Totals (Back-end - DO NOT COPY)</t>
  </si>
  <si>
    <t>COPY AND PASTE RUBRIC IN BOX BELOW INTO TEXT FIELD IN BLACKBOARD</t>
  </si>
  <si>
    <t># Days Late</t>
  </si>
  <si>
    <t>Late Penalty</t>
  </si>
  <si>
    <t>Total Score</t>
  </si>
  <si>
    <t>for exact answer in the column (2pts each)</t>
  </si>
  <si>
    <t>CSC412 - HW 2 - Grading</t>
  </si>
  <si>
    <t>BFS:</t>
  </si>
  <si>
    <t>DFS:</t>
  </si>
  <si>
    <t>ID:</t>
  </si>
  <si>
    <t>UCS:</t>
  </si>
  <si>
    <t>A*:</t>
  </si>
  <si>
    <t>for accurate explanation</t>
  </si>
  <si>
    <t>Optimal:</t>
  </si>
  <si>
    <t>Path:</t>
  </si>
  <si>
    <t>Nodes:</t>
  </si>
  <si>
    <t>for notation, will receive:</t>
  </si>
  <si>
    <t xml:space="preserve">   4pts if at least wrote something down (-8pts)</t>
  </si>
  <si>
    <t xml:space="preserve">   6pts if had a clue (seemed to be using right data structure) (-6pts)</t>
  </si>
  <si>
    <t xml:space="preserve">   8pts if messed up toward beginning and got off track (-4pts)</t>
  </si>
  <si>
    <t xml:space="preserve">   10pts if only had very small mistake(s) toward end (-2pts)</t>
  </si>
  <si>
    <t xml:space="preserve">   12pts if perfect (-0pts)</t>
  </si>
  <si>
    <t>Included Source:</t>
  </si>
  <si>
    <t>Discussed Code:</t>
  </si>
  <si>
    <t>for inclusion of ALL source code</t>
  </si>
  <si>
    <t>for quality of code discussion</t>
  </si>
  <si>
    <t>F=&gt;C:</t>
  </si>
  <si>
    <t>Timestamp:</t>
  </si>
  <si>
    <t>for proper functionality</t>
  </si>
  <si>
    <t>C=&gt;F:</t>
  </si>
  <si>
    <t>Delayed response</t>
  </si>
  <si>
    <t>UI=&gt;"Local":</t>
  </si>
  <si>
    <t>UI=&gt;Temp:</t>
  </si>
  <si>
    <t>UI=&gt;Humidity:</t>
  </si>
  <si>
    <t>for indicating screen is showing local/sensor data somewhere</t>
  </si>
  <si>
    <t>for showing a humidity (2pts for number, 2pts for units)</t>
  </si>
  <si>
    <t>for showing a temperature on this screen (2pts for number, 2pts for units)</t>
  </si>
  <si>
    <t>for proper functionality (no delay)</t>
  </si>
  <si>
    <t>Temperature:</t>
  </si>
  <si>
    <t>Humidity:</t>
  </si>
  <si>
    <t>for demonstrating LIVE temp (from sensor) on screen</t>
  </si>
  <si>
    <t>for demonstrating LIVE humidity (from sensor) on screen</t>
  </si>
  <si>
    <t>Library Usage:</t>
  </si>
  <si>
    <t>for library (-10% for each adafruit I2C library)</t>
  </si>
  <si>
    <t>Displayed Sensor Data:</t>
  </si>
  <si>
    <t>for displaying sensor data for all sensors somewhere (even if in print statements)</t>
  </si>
  <si>
    <t>Turns of:</t>
  </si>
  <si>
    <t>Turns on:</t>
  </si>
  <si>
    <t>for turning ON screen when far from object</t>
  </si>
  <si>
    <t>for turning OFF screen when close to object</t>
  </si>
  <si>
    <t>Dims:</t>
  </si>
  <si>
    <t>Brightens:</t>
  </si>
  <si>
    <t>for dimming screen when light descreases</t>
  </si>
  <si>
    <t>for brightening screen when light increases</t>
  </si>
  <si>
    <t>EGR425 - Project 2 - Grading</t>
  </si>
  <si>
    <t>Refresh could/should be instant</t>
  </si>
  <si>
    <t>Response could/should be instant (not on 5s intervals)</t>
  </si>
  <si>
    <t>Didn't show for sensor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</si>
</sst>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0" fontId="0" fillId="0" borderId="0" xfId="1" applyNumberFormat="1" applyFont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5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0" borderId="5" xfId="0" applyFont="1" applyBorder="1" applyAlignment="1">
      <alignment horizontal="right"/>
    </xf>
    <xf numFmtId="0" fontId="0" fillId="0" borderId="0" xfId="0" applyFont="1" applyBorder="1" applyAlignment="1">
      <alignment horizontal="center"/>
    </xf>
    <xf numFmtId="0" fontId="2" fillId="0" borderId="7" xfId="0" applyFont="1" applyBorder="1" applyAlignment="1">
      <alignment horizontal="right"/>
    </xf>
    <xf numFmtId="0" fontId="0" fillId="0" borderId="8" xfId="0" applyBorder="1"/>
    <xf numFmtId="0" fontId="0" fillId="0" borderId="9" xfId="0" applyBorder="1"/>
    <xf numFmtId="0" fontId="2" fillId="0" borderId="8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9" fontId="0" fillId="0" borderId="0" xfId="1" applyFont="1"/>
    <xf numFmtId="0" fontId="2" fillId="0" borderId="5" xfId="0" applyFont="1" applyBorder="1"/>
    <xf numFmtId="0" fontId="0" fillId="3" borderId="1" xfId="0" applyFill="1" applyBorder="1" applyAlignment="1">
      <alignment horizontal="center" vertical="center"/>
    </xf>
    <xf numFmtId="10" fontId="0" fillId="0" borderId="0" xfId="0" applyNumberFormat="1"/>
    <xf numFmtId="0" fontId="2" fillId="0" borderId="0" xfId="0" applyFont="1" applyBorder="1" applyAlignment="1">
      <alignment horizontal="left"/>
    </xf>
    <xf numFmtId="0" fontId="2" fillId="0" borderId="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1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1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49" fontId="0" fillId="0" borderId="0" xfId="0" applyNumberFormat="1" applyFont="1" applyBorder="1" applyAlignment="1"/>
    <xf numFmtId="49" fontId="0" fillId="0" borderId="6" xfId="0" applyNumberFormat="1" applyFont="1" applyBorder="1" applyAlignment="1"/>
    <xf numFmtId="0" fontId="2" fillId="0" borderId="5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2" fillId="0" borderId="8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0" fillId="0" borderId="0" xfId="0" applyAlignment="1">
      <alignment horizontal="center"/>
    </xf>
    <xf numFmtId="49" fontId="3" fillId="0" borderId="0" xfId="0" applyNumberFormat="1" applyFont="1" applyBorder="1" applyAlignment="1"/>
    <xf numFmtId="49" fontId="3" fillId="0" borderId="6" xfId="0" applyNumberFormat="1" applyFont="1" applyBorder="1" applyAlignment="1"/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C37D-414D-4FEF-90B0-96B2CB2F038E}">
  <dimension ref="B2:T48"/>
  <sheetViews>
    <sheetView tabSelected="1" zoomScale="70" zoomScaleNormal="70" workbookViewId="0">
      <selection activeCell="U21" sqref="U21"/>
    </sheetView>
  </sheetViews>
  <sheetFormatPr defaultRowHeight="15" x14ac:dyDescent="0.25"/>
  <cols>
    <col min="2" max="2" width="23.5703125" bestFit="1" customWidth="1"/>
    <col min="11" max="11" width="29.5703125" customWidth="1"/>
  </cols>
  <sheetData>
    <row r="2" spans="2:19" ht="15.75" thickBot="1" x14ac:dyDescent="0.3">
      <c r="B2" s="46" t="s">
        <v>15</v>
      </c>
      <c r="C2" s="46"/>
      <c r="D2" s="46"/>
      <c r="E2" s="46"/>
      <c r="F2" s="46"/>
      <c r="G2" s="46"/>
      <c r="H2" s="46"/>
      <c r="I2" s="46"/>
      <c r="J2" s="46"/>
      <c r="K2" s="46"/>
    </row>
    <row r="3" spans="2:19" x14ac:dyDescent="0.25">
      <c r="B3" s="47" t="s">
        <v>68</v>
      </c>
      <c r="C3" s="48"/>
      <c r="D3" s="48"/>
      <c r="E3" s="48"/>
      <c r="F3" s="48"/>
      <c r="G3" s="48"/>
      <c r="H3" s="48"/>
      <c r="I3" s="48"/>
      <c r="J3" s="48"/>
      <c r="K3" s="49"/>
    </row>
    <row r="4" spans="2:19" x14ac:dyDescent="0.25">
      <c r="B4" s="4"/>
      <c r="C4" s="5"/>
      <c r="D4" s="5"/>
      <c r="E4" s="5"/>
      <c r="F4" s="5"/>
      <c r="G4" s="5"/>
      <c r="H4" s="5"/>
      <c r="I4" s="5"/>
      <c r="J4" s="5"/>
      <c r="K4" s="6"/>
      <c r="N4" s="50" t="s">
        <v>14</v>
      </c>
      <c r="O4" s="50"/>
      <c r="P4" s="50"/>
      <c r="Q4" s="50"/>
    </row>
    <row r="5" spans="2:19" x14ac:dyDescent="0.25">
      <c r="B5" s="38" t="str">
        <f>_xlfn.CONCAT("Score: ", ROUND(S6*100,0), "% (", O6, "/",P6, " correct w/  ", ROUND(R6*100,0), "% late penalty added on top)")</f>
        <v>Score: 100% (100/100 correct w/  0% late penalty added on top)</v>
      </c>
      <c r="C5" s="39"/>
      <c r="D5" s="39"/>
      <c r="E5" s="39"/>
      <c r="F5" s="39"/>
      <c r="G5" s="39"/>
      <c r="H5" s="39"/>
      <c r="I5" s="39"/>
      <c r="J5" s="39"/>
      <c r="K5" s="40"/>
      <c r="N5" t="s">
        <v>2</v>
      </c>
      <c r="O5" t="s">
        <v>12</v>
      </c>
      <c r="P5" t="s">
        <v>1</v>
      </c>
      <c r="Q5" t="s">
        <v>13</v>
      </c>
      <c r="R5" t="s">
        <v>17</v>
      </c>
      <c r="S5" t="s">
        <v>18</v>
      </c>
    </row>
    <row r="6" spans="2:19" x14ac:dyDescent="0.25">
      <c r="B6" s="4"/>
      <c r="C6" s="5"/>
      <c r="D6" s="5"/>
      <c r="E6" s="5"/>
      <c r="F6" s="5"/>
      <c r="G6" s="5"/>
      <c r="H6" s="5"/>
      <c r="I6" s="5"/>
      <c r="J6" s="5"/>
      <c r="K6" s="6"/>
      <c r="N6">
        <f>SUM(C14,C21,C34,C41,C48)</f>
        <v>0</v>
      </c>
      <c r="O6">
        <f>P6-N6</f>
        <v>100</v>
      </c>
      <c r="P6">
        <f>SUM(E14,E21,E34,E41,E48)</f>
        <v>100</v>
      </c>
      <c r="Q6" s="3">
        <f>O6/P6</f>
        <v>1</v>
      </c>
      <c r="R6" s="19">
        <f>C7*0.1</f>
        <v>0</v>
      </c>
      <c r="S6" s="22">
        <f>Q6-R6</f>
        <v>1</v>
      </c>
    </row>
    <row r="7" spans="2:19" x14ac:dyDescent="0.25">
      <c r="B7" s="20" t="s">
        <v>16</v>
      </c>
      <c r="C7" s="21"/>
      <c r="D7" s="5"/>
      <c r="E7" s="5"/>
      <c r="F7" s="5"/>
      <c r="G7" s="5"/>
      <c r="H7" s="5"/>
      <c r="I7" s="5"/>
      <c r="J7" s="5"/>
      <c r="K7" s="6"/>
      <c r="Q7" s="3"/>
    </row>
    <row r="8" spans="2:19" x14ac:dyDescent="0.25">
      <c r="B8" s="9"/>
      <c r="C8" s="10"/>
      <c r="D8" s="10"/>
      <c r="E8" s="10"/>
      <c r="F8" s="10"/>
      <c r="G8" s="10"/>
      <c r="H8" s="10"/>
      <c r="I8" s="10"/>
      <c r="J8" s="10"/>
      <c r="K8" s="11"/>
      <c r="Q8" s="3"/>
    </row>
    <row r="9" spans="2:19" x14ac:dyDescent="0.25">
      <c r="B9" s="38" t="str">
        <f>_xlfn.CONCAT("Submission Instructions: ", E14, " total pts possible")</f>
        <v>Submission Instructions: 20 total pts possible</v>
      </c>
      <c r="C9" s="39"/>
      <c r="D9" s="39"/>
      <c r="E9" s="39"/>
      <c r="F9" s="39"/>
      <c r="G9" s="39"/>
      <c r="H9" s="39"/>
      <c r="I9" s="39"/>
      <c r="J9" s="39"/>
      <c r="K9" s="40"/>
    </row>
    <row r="10" spans="2:19" x14ac:dyDescent="0.25">
      <c r="B10" s="41" t="s">
        <v>9</v>
      </c>
      <c r="C10" s="42" t="s">
        <v>3</v>
      </c>
      <c r="D10" s="42"/>
      <c r="E10" s="42"/>
      <c r="F10" s="42" t="s">
        <v>4</v>
      </c>
      <c r="G10" s="42"/>
      <c r="H10" s="42"/>
      <c r="I10" s="42"/>
      <c r="J10" s="42"/>
      <c r="K10" s="43"/>
    </row>
    <row r="11" spans="2:19" x14ac:dyDescent="0.25">
      <c r="B11" s="41"/>
      <c r="C11" s="25" t="s">
        <v>2</v>
      </c>
      <c r="D11" s="18"/>
      <c r="E11" s="25" t="s">
        <v>1</v>
      </c>
      <c r="F11" s="42"/>
      <c r="G11" s="42"/>
      <c r="H11" s="42"/>
      <c r="I11" s="42"/>
      <c r="J11" s="42"/>
      <c r="K11" s="43"/>
    </row>
    <row r="12" spans="2:19" x14ac:dyDescent="0.25">
      <c r="B12" s="12" t="s">
        <v>36</v>
      </c>
      <c r="C12" s="1"/>
      <c r="D12" s="13" t="s">
        <v>0</v>
      </c>
      <c r="E12" s="13">
        <v>10</v>
      </c>
      <c r="F12" s="44" t="s">
        <v>38</v>
      </c>
      <c r="G12" s="44"/>
      <c r="H12" s="44"/>
      <c r="I12" s="44"/>
      <c r="J12" s="44"/>
      <c r="K12" s="45"/>
    </row>
    <row r="13" spans="2:19" x14ac:dyDescent="0.25">
      <c r="B13" s="7" t="s">
        <v>37</v>
      </c>
      <c r="C13" s="2"/>
      <c r="D13" s="8" t="s">
        <v>0</v>
      </c>
      <c r="E13" s="8">
        <v>10</v>
      </c>
      <c r="F13" s="44" t="s">
        <v>39</v>
      </c>
      <c r="G13" s="44"/>
      <c r="H13" s="44"/>
      <c r="I13" s="44"/>
      <c r="J13" s="44"/>
      <c r="K13" s="45"/>
    </row>
    <row r="14" spans="2:19" ht="15.75" thickBot="1" x14ac:dyDescent="0.3">
      <c r="B14" s="14" t="s">
        <v>5</v>
      </c>
      <c r="C14" s="17">
        <f>SUM(C12:C13)</f>
        <v>0</v>
      </c>
      <c r="D14" s="17" t="s">
        <v>0</v>
      </c>
      <c r="E14" s="17">
        <f>SUM(E12:E13)</f>
        <v>20</v>
      </c>
      <c r="F14" s="15"/>
      <c r="G14" s="15"/>
      <c r="H14" s="15"/>
      <c r="I14" s="15"/>
      <c r="J14" s="15"/>
      <c r="K14" s="16"/>
    </row>
    <row r="15" spans="2:19" x14ac:dyDescent="0.25">
      <c r="B15" s="9"/>
      <c r="C15" s="10"/>
      <c r="D15" s="10"/>
      <c r="E15" s="10"/>
      <c r="F15" s="10"/>
      <c r="G15" s="10"/>
      <c r="H15" s="10"/>
      <c r="I15" s="10"/>
      <c r="J15" s="10"/>
      <c r="K15" s="11"/>
    </row>
    <row r="16" spans="2:19" x14ac:dyDescent="0.25">
      <c r="B16" s="38" t="str">
        <f>_xlfn.CONCAT("Library Usage: ", E21, " total pts possible")</f>
        <v>Library Usage: 30 total pts possible</v>
      </c>
      <c r="C16" s="39"/>
      <c r="D16" s="39"/>
      <c r="E16" s="39"/>
      <c r="F16" s="39"/>
      <c r="G16" s="39"/>
      <c r="H16" s="39"/>
      <c r="I16" s="39"/>
      <c r="J16" s="39"/>
      <c r="K16" s="40"/>
    </row>
    <row r="17" spans="2:20" x14ac:dyDescent="0.25">
      <c r="B17" s="41" t="s">
        <v>9</v>
      </c>
      <c r="C17" s="42" t="s">
        <v>3</v>
      </c>
      <c r="D17" s="42"/>
      <c r="E17" s="42"/>
      <c r="F17" s="42" t="s">
        <v>4</v>
      </c>
      <c r="G17" s="42"/>
      <c r="H17" s="42"/>
      <c r="I17" s="42"/>
      <c r="J17" s="42"/>
      <c r="K17" s="43"/>
    </row>
    <row r="18" spans="2:20" x14ac:dyDescent="0.25">
      <c r="B18" s="41"/>
      <c r="C18" s="31" t="s">
        <v>2</v>
      </c>
      <c r="D18" s="30"/>
      <c r="E18" s="31" t="s">
        <v>1</v>
      </c>
      <c r="F18" s="42"/>
      <c r="G18" s="42"/>
      <c r="H18" s="42"/>
      <c r="I18" s="42"/>
      <c r="J18" s="42"/>
      <c r="K18" s="43"/>
    </row>
    <row r="19" spans="2:20" x14ac:dyDescent="0.25">
      <c r="B19" s="12" t="s">
        <v>58</v>
      </c>
      <c r="C19" s="1"/>
      <c r="D19" s="13" t="s">
        <v>0</v>
      </c>
      <c r="E19" s="13">
        <v>10</v>
      </c>
      <c r="F19" s="44" t="s">
        <v>59</v>
      </c>
      <c r="G19" s="44"/>
      <c r="H19" s="44"/>
      <c r="I19" s="44"/>
      <c r="J19" s="44"/>
      <c r="K19" s="45"/>
      <c r="P19" t="s">
        <v>44</v>
      </c>
    </row>
    <row r="20" spans="2:20" x14ac:dyDescent="0.25">
      <c r="B20" s="12" t="s">
        <v>56</v>
      </c>
      <c r="C20" s="1"/>
      <c r="D20" s="13" t="s">
        <v>0</v>
      </c>
      <c r="E20" s="13">
        <v>20</v>
      </c>
      <c r="F20" s="44" t="s">
        <v>57</v>
      </c>
      <c r="G20" s="44"/>
      <c r="H20" s="44"/>
      <c r="I20" s="44"/>
      <c r="J20" s="44"/>
      <c r="K20" s="45"/>
    </row>
    <row r="21" spans="2:20" ht="15.75" thickBot="1" x14ac:dyDescent="0.3">
      <c r="B21" s="14" t="s">
        <v>5</v>
      </c>
      <c r="C21" s="34">
        <f>SUM(C19:C20)</f>
        <v>0</v>
      </c>
      <c r="D21" s="34" t="s">
        <v>0</v>
      </c>
      <c r="E21" s="34">
        <f>SUM(E19:E20)</f>
        <v>30</v>
      </c>
      <c r="F21" s="15"/>
      <c r="G21" s="15"/>
      <c r="H21" s="15"/>
      <c r="I21" s="15"/>
      <c r="J21" s="15"/>
      <c r="K21" s="16"/>
    </row>
    <row r="22" spans="2:20" x14ac:dyDescent="0.25">
      <c r="B22" s="9"/>
      <c r="C22" s="10"/>
      <c r="D22" s="10"/>
      <c r="E22" s="10"/>
      <c r="F22" s="10"/>
      <c r="G22" s="10"/>
      <c r="H22" s="10"/>
      <c r="I22" s="10"/>
      <c r="J22" s="10"/>
      <c r="K22" s="11"/>
    </row>
    <row r="23" spans="2:20" x14ac:dyDescent="0.25">
      <c r="B23" s="38" t="str">
        <f>_xlfn.CONCAT("Local Weather Screen: ", E34, " total pts possible")</f>
        <v>Local Weather Screen: 30 total pts possible</v>
      </c>
      <c r="C23" s="39"/>
      <c r="D23" s="39"/>
      <c r="E23" s="39"/>
      <c r="F23" s="39"/>
      <c r="G23" s="39"/>
      <c r="H23" s="39"/>
      <c r="I23" s="39"/>
      <c r="J23" s="39"/>
      <c r="K23" s="40"/>
    </row>
    <row r="24" spans="2:20" x14ac:dyDescent="0.25">
      <c r="B24" s="41" t="s">
        <v>9</v>
      </c>
      <c r="C24" s="42" t="s">
        <v>3</v>
      </c>
      <c r="D24" s="42"/>
      <c r="E24" s="42"/>
      <c r="F24" s="42" t="s">
        <v>4</v>
      </c>
      <c r="G24" s="42"/>
      <c r="H24" s="42"/>
      <c r="I24" s="42"/>
      <c r="J24" s="42"/>
      <c r="K24" s="43"/>
    </row>
    <row r="25" spans="2:20" x14ac:dyDescent="0.25">
      <c r="B25" s="41"/>
      <c r="C25" s="25" t="s">
        <v>2</v>
      </c>
      <c r="D25" s="18"/>
      <c r="E25" s="25" t="s">
        <v>1</v>
      </c>
      <c r="F25" s="42"/>
      <c r="G25" s="42"/>
      <c r="H25" s="42"/>
      <c r="I25" s="42"/>
      <c r="J25" s="42"/>
      <c r="K25" s="43"/>
    </row>
    <row r="26" spans="2:20" x14ac:dyDescent="0.25">
      <c r="B26" s="7" t="s">
        <v>45</v>
      </c>
      <c r="C26" s="2"/>
      <c r="D26" s="8" t="s">
        <v>0</v>
      </c>
      <c r="E26" s="8">
        <v>2</v>
      </c>
      <c r="F26" s="44" t="s">
        <v>48</v>
      </c>
      <c r="G26" s="44"/>
      <c r="H26" s="44"/>
      <c r="I26" s="44"/>
      <c r="J26" s="44"/>
      <c r="K26" s="45"/>
    </row>
    <row r="27" spans="2:20" x14ac:dyDescent="0.25">
      <c r="B27" s="7" t="s">
        <v>46</v>
      </c>
      <c r="C27" s="2"/>
      <c r="D27" s="8" t="s">
        <v>0</v>
      </c>
      <c r="E27" s="8">
        <v>4</v>
      </c>
      <c r="F27" s="28" t="s">
        <v>50</v>
      </c>
      <c r="G27" s="28"/>
      <c r="H27" s="28"/>
      <c r="I27" s="28"/>
      <c r="J27" s="28"/>
      <c r="K27" s="29"/>
    </row>
    <row r="28" spans="2:20" x14ac:dyDescent="0.25">
      <c r="B28" s="7" t="s">
        <v>47</v>
      </c>
      <c r="C28" s="2"/>
      <c r="D28" s="8" t="s">
        <v>0</v>
      </c>
      <c r="E28" s="8">
        <v>4</v>
      </c>
      <c r="F28" s="28" t="s">
        <v>49</v>
      </c>
      <c r="G28" s="28"/>
      <c r="H28" s="28"/>
      <c r="I28" s="28"/>
      <c r="J28" s="28"/>
      <c r="K28" s="29"/>
    </row>
    <row r="29" spans="2:20" x14ac:dyDescent="0.25">
      <c r="B29" s="7" t="s">
        <v>52</v>
      </c>
      <c r="C29" s="2"/>
      <c r="D29" s="8" t="s">
        <v>0</v>
      </c>
      <c r="E29" s="8">
        <v>5</v>
      </c>
      <c r="F29" s="28" t="s">
        <v>54</v>
      </c>
      <c r="G29" s="28"/>
      <c r="H29" s="28"/>
      <c r="I29" s="28"/>
      <c r="J29" s="28"/>
      <c r="K29" s="29"/>
    </row>
    <row r="30" spans="2:20" x14ac:dyDescent="0.25">
      <c r="B30" s="7" t="s">
        <v>53</v>
      </c>
      <c r="C30" s="2"/>
      <c r="D30" s="8" t="s">
        <v>0</v>
      </c>
      <c r="E30" s="8">
        <v>5</v>
      </c>
      <c r="F30" s="28" t="s">
        <v>55</v>
      </c>
      <c r="G30" s="28"/>
      <c r="H30" s="28"/>
      <c r="I30" s="28"/>
      <c r="J30" s="28"/>
      <c r="K30" s="29"/>
    </row>
    <row r="31" spans="2:20" x14ac:dyDescent="0.25">
      <c r="B31" s="7" t="s">
        <v>40</v>
      </c>
      <c r="C31" s="2"/>
      <c r="D31" s="8" t="s">
        <v>0</v>
      </c>
      <c r="E31" s="8">
        <v>2.5</v>
      </c>
      <c r="F31" s="28" t="s">
        <v>51</v>
      </c>
      <c r="G31" s="28"/>
      <c r="H31" s="28"/>
      <c r="I31" s="28"/>
      <c r="J31" s="28"/>
      <c r="K31" s="29"/>
      <c r="N31" t="s">
        <v>69</v>
      </c>
      <c r="T31" t="s">
        <v>71</v>
      </c>
    </row>
    <row r="32" spans="2:20" x14ac:dyDescent="0.25">
      <c r="B32" s="7" t="s">
        <v>43</v>
      </c>
      <c r="C32" s="2"/>
      <c r="D32" s="8" t="s">
        <v>0</v>
      </c>
      <c r="E32" s="8">
        <v>2.5</v>
      </c>
      <c r="F32" s="28" t="s">
        <v>51</v>
      </c>
      <c r="G32" s="28"/>
      <c r="H32" s="28"/>
      <c r="I32" s="28"/>
      <c r="J32" s="28"/>
      <c r="K32" s="29"/>
      <c r="N32" t="s">
        <v>69</v>
      </c>
      <c r="T32" t="s">
        <v>71</v>
      </c>
    </row>
    <row r="33" spans="2:14" x14ac:dyDescent="0.25">
      <c r="B33" s="7" t="s">
        <v>41</v>
      </c>
      <c r="C33" s="2"/>
      <c r="D33" s="8" t="s">
        <v>0</v>
      </c>
      <c r="E33" s="8">
        <v>5</v>
      </c>
      <c r="F33" s="28" t="s">
        <v>42</v>
      </c>
      <c r="G33" s="28"/>
      <c r="H33" s="28"/>
      <c r="I33" s="28"/>
      <c r="J33" s="28"/>
      <c r="K33" s="29"/>
    </row>
    <row r="34" spans="2:14" ht="15.75" thickBot="1" x14ac:dyDescent="0.3">
      <c r="B34" s="14" t="s">
        <v>5</v>
      </c>
      <c r="C34" s="17">
        <f>SUM(C26:C33)</f>
        <v>0</v>
      </c>
      <c r="D34" s="17" t="s">
        <v>0</v>
      </c>
      <c r="E34" s="17">
        <f>SUM(E26:E33)</f>
        <v>30</v>
      </c>
      <c r="F34" s="15"/>
      <c r="G34" s="15"/>
      <c r="H34" s="15"/>
      <c r="I34" s="15"/>
      <c r="J34" s="15"/>
      <c r="K34" s="16"/>
    </row>
    <row r="35" spans="2:14" x14ac:dyDescent="0.25">
      <c r="B35" s="9"/>
      <c r="C35" s="10"/>
      <c r="D35" s="10"/>
      <c r="E35" s="10"/>
      <c r="F35" s="10"/>
      <c r="G35" s="10"/>
      <c r="H35" s="10"/>
      <c r="I35" s="10"/>
      <c r="J35" s="10"/>
      <c r="K35" s="11"/>
    </row>
    <row r="36" spans="2:14" x14ac:dyDescent="0.25">
      <c r="B36" s="38" t="str">
        <f>_xlfn.CONCAT("LCD Screen Power via Prox: ", E41, " total pts possible")</f>
        <v>LCD Screen Power via Prox: 10 total pts possible</v>
      </c>
      <c r="C36" s="39"/>
      <c r="D36" s="39"/>
      <c r="E36" s="39"/>
      <c r="F36" s="39"/>
      <c r="G36" s="39"/>
      <c r="H36" s="39"/>
      <c r="I36" s="39"/>
      <c r="J36" s="39"/>
      <c r="K36" s="40"/>
    </row>
    <row r="37" spans="2:14" x14ac:dyDescent="0.25">
      <c r="B37" s="41" t="s">
        <v>9</v>
      </c>
      <c r="C37" s="42" t="s">
        <v>3</v>
      </c>
      <c r="D37" s="42"/>
      <c r="E37" s="42"/>
      <c r="F37" s="42" t="s">
        <v>4</v>
      </c>
      <c r="G37" s="42"/>
      <c r="H37" s="42"/>
      <c r="I37" s="42"/>
      <c r="J37" s="42"/>
      <c r="K37" s="43"/>
    </row>
    <row r="38" spans="2:14" x14ac:dyDescent="0.25">
      <c r="B38" s="41"/>
      <c r="C38" s="25" t="s">
        <v>2</v>
      </c>
      <c r="D38" s="18"/>
      <c r="E38" s="25" t="s">
        <v>1</v>
      </c>
      <c r="F38" s="42"/>
      <c r="G38" s="42"/>
      <c r="H38" s="42"/>
      <c r="I38" s="42"/>
      <c r="J38" s="42"/>
      <c r="K38" s="43"/>
    </row>
    <row r="39" spans="2:14" x14ac:dyDescent="0.25">
      <c r="B39" s="12" t="s">
        <v>60</v>
      </c>
      <c r="C39" s="35"/>
      <c r="D39" s="26" t="s">
        <v>0</v>
      </c>
      <c r="E39" s="27">
        <v>5</v>
      </c>
      <c r="F39" s="44" t="s">
        <v>63</v>
      </c>
      <c r="G39" s="44"/>
      <c r="H39" s="44"/>
      <c r="I39" s="44"/>
      <c r="J39" s="44"/>
      <c r="K39" s="45"/>
      <c r="N39" t="s">
        <v>70</v>
      </c>
    </row>
    <row r="40" spans="2:14" x14ac:dyDescent="0.25">
      <c r="B40" s="12" t="s">
        <v>61</v>
      </c>
      <c r="C40" s="35"/>
      <c r="D40" s="26" t="s">
        <v>0</v>
      </c>
      <c r="E40" s="27">
        <v>5</v>
      </c>
      <c r="F40" s="36" t="s">
        <v>62</v>
      </c>
      <c r="G40" s="36"/>
      <c r="H40" s="36"/>
      <c r="I40" s="36"/>
      <c r="J40" s="36"/>
      <c r="K40" s="37"/>
    </row>
    <row r="41" spans="2:14" ht="15.75" thickBot="1" x14ac:dyDescent="0.3">
      <c r="B41" s="14" t="s">
        <v>5</v>
      </c>
      <c r="C41" s="17">
        <f>SUM(C39:C40)</f>
        <v>0</v>
      </c>
      <c r="D41" s="17" t="s">
        <v>0</v>
      </c>
      <c r="E41" s="17">
        <f>SUM(E39:E40)</f>
        <v>10</v>
      </c>
      <c r="F41" s="15"/>
      <c r="G41" s="15"/>
      <c r="H41" s="15"/>
      <c r="I41" s="15"/>
      <c r="J41" s="15"/>
      <c r="K41" s="16"/>
    </row>
    <row r="42" spans="2:14" x14ac:dyDescent="0.25">
      <c r="B42" s="9"/>
      <c r="C42" s="10"/>
      <c r="D42" s="10"/>
      <c r="E42" s="10"/>
      <c r="F42" s="10"/>
      <c r="G42" s="10"/>
      <c r="H42" s="10"/>
      <c r="I42" s="10"/>
      <c r="J42" s="10"/>
      <c r="K42" s="11"/>
    </row>
    <row r="43" spans="2:14" x14ac:dyDescent="0.25">
      <c r="B43" s="38" t="str">
        <f>_xlfn.CONCAT("LCD Dimming via Ambient Light: ", E48, " total pts possible")</f>
        <v>LCD Dimming via Ambient Light: 10 total pts possible</v>
      </c>
      <c r="C43" s="39"/>
      <c r="D43" s="39"/>
      <c r="E43" s="39"/>
      <c r="F43" s="39"/>
      <c r="G43" s="39"/>
      <c r="H43" s="39"/>
      <c r="I43" s="39"/>
      <c r="J43" s="39"/>
      <c r="K43" s="40"/>
    </row>
    <row r="44" spans="2:14" x14ac:dyDescent="0.25">
      <c r="B44" s="41" t="s">
        <v>9</v>
      </c>
      <c r="C44" s="42" t="s">
        <v>3</v>
      </c>
      <c r="D44" s="42"/>
      <c r="E44" s="42"/>
      <c r="F44" s="42" t="s">
        <v>4</v>
      </c>
      <c r="G44" s="42"/>
      <c r="H44" s="42"/>
      <c r="I44" s="42"/>
      <c r="J44" s="42"/>
      <c r="K44" s="43"/>
    </row>
    <row r="45" spans="2:14" x14ac:dyDescent="0.25">
      <c r="B45" s="41"/>
      <c r="C45" s="31" t="s">
        <v>2</v>
      </c>
      <c r="D45" s="30"/>
      <c r="E45" s="31" t="s">
        <v>1</v>
      </c>
      <c r="F45" s="42"/>
      <c r="G45" s="42"/>
      <c r="H45" s="42"/>
      <c r="I45" s="42"/>
      <c r="J45" s="42"/>
      <c r="K45" s="43"/>
    </row>
    <row r="46" spans="2:14" x14ac:dyDescent="0.25">
      <c r="B46" s="12" t="s">
        <v>64</v>
      </c>
      <c r="C46" s="35"/>
      <c r="D46" s="32" t="s">
        <v>0</v>
      </c>
      <c r="E46" s="33">
        <v>5</v>
      </c>
      <c r="F46" s="44" t="s">
        <v>66</v>
      </c>
      <c r="G46" s="44"/>
      <c r="H46" s="44"/>
      <c r="I46" s="44"/>
      <c r="J46" s="44"/>
      <c r="K46" s="45"/>
      <c r="N46" t="s">
        <v>70</v>
      </c>
    </row>
    <row r="47" spans="2:14" x14ac:dyDescent="0.25">
      <c r="B47" s="12" t="s">
        <v>65</v>
      </c>
      <c r="C47" s="35"/>
      <c r="D47" s="32" t="s">
        <v>0</v>
      </c>
      <c r="E47" s="33">
        <v>5</v>
      </c>
      <c r="F47" s="36" t="s">
        <v>67</v>
      </c>
      <c r="G47" s="36"/>
      <c r="H47" s="36"/>
      <c r="I47" s="36"/>
      <c r="J47" s="36"/>
      <c r="K47" s="37"/>
      <c r="N47" t="s">
        <v>70</v>
      </c>
    </row>
    <row r="48" spans="2:14" ht="15.75" thickBot="1" x14ac:dyDescent="0.3">
      <c r="B48" s="14" t="s">
        <v>5</v>
      </c>
      <c r="C48" s="34">
        <f>SUM(C46:C47)</f>
        <v>0</v>
      </c>
      <c r="D48" s="34" t="s">
        <v>0</v>
      </c>
      <c r="E48" s="34">
        <f>SUM(E46:E47)</f>
        <v>10</v>
      </c>
      <c r="F48" s="15"/>
      <c r="G48" s="15"/>
      <c r="H48" s="15"/>
      <c r="I48" s="15"/>
      <c r="J48" s="15"/>
      <c r="K48" s="16"/>
    </row>
  </sheetData>
  <mergeCells count="33">
    <mergeCell ref="B2:K2"/>
    <mergeCell ref="B3:K3"/>
    <mergeCell ref="N4:Q4"/>
    <mergeCell ref="B5:K5"/>
    <mergeCell ref="B9:K9"/>
    <mergeCell ref="B10:B11"/>
    <mergeCell ref="C10:E10"/>
    <mergeCell ref="F10:K11"/>
    <mergeCell ref="F12:K12"/>
    <mergeCell ref="F13:K13"/>
    <mergeCell ref="F37:K38"/>
    <mergeCell ref="F39:K39"/>
    <mergeCell ref="B23:K23"/>
    <mergeCell ref="B24:B25"/>
    <mergeCell ref="C24:E24"/>
    <mergeCell ref="F24:K25"/>
    <mergeCell ref="F26:K26"/>
    <mergeCell ref="F47:K47"/>
    <mergeCell ref="B16:K16"/>
    <mergeCell ref="B17:B18"/>
    <mergeCell ref="C17:E17"/>
    <mergeCell ref="F17:K18"/>
    <mergeCell ref="F19:K19"/>
    <mergeCell ref="F20:K20"/>
    <mergeCell ref="B43:K43"/>
    <mergeCell ref="B44:B45"/>
    <mergeCell ref="C44:E44"/>
    <mergeCell ref="F44:K45"/>
    <mergeCell ref="F46:K46"/>
    <mergeCell ref="B36:K36"/>
    <mergeCell ref="F40:K40"/>
    <mergeCell ref="B37:B38"/>
    <mergeCell ref="C37:E37"/>
  </mergeCells>
  <conditionalFormatting sqref="R6 C26:C33">
    <cfRule type="cellIs" dxfId="10" priority="15" operator="greaterThan">
      <formula>0</formula>
    </cfRule>
  </conditionalFormatting>
  <conditionalFormatting sqref="S6">
    <cfRule type="colorScale" priority="14">
      <colorScale>
        <cfvo type="num" val="0"/>
        <cfvo type="num" val="0.8"/>
        <cfvo type="num" val="1"/>
        <color rgb="FFF8696B"/>
        <color rgb="FFFFEB84"/>
        <color rgb="FF63BE7B"/>
      </colorScale>
    </cfRule>
  </conditionalFormatting>
  <conditionalFormatting sqref="C12:C13">
    <cfRule type="cellIs" dxfId="9" priority="13" operator="greaterThan">
      <formula>0</formula>
    </cfRule>
  </conditionalFormatting>
  <conditionalFormatting sqref="C39:C40">
    <cfRule type="cellIs" dxfId="8" priority="11" operator="greaterThan">
      <formula>0</formula>
    </cfRule>
  </conditionalFormatting>
  <conditionalFormatting sqref="C46:C47">
    <cfRule type="cellIs" dxfId="7" priority="2" operator="greaterThan">
      <formula>0</formula>
    </cfRule>
  </conditionalFormatting>
  <conditionalFormatting sqref="C19:C20">
    <cfRule type="cellIs" dxfId="6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25A81-4536-4876-90CF-995B10E4876A}">
  <dimension ref="B2:S82"/>
  <sheetViews>
    <sheetView zoomScale="85" zoomScaleNormal="85" workbookViewId="0">
      <selection activeCell="C12" sqref="C12"/>
    </sheetView>
  </sheetViews>
  <sheetFormatPr defaultRowHeight="15" x14ac:dyDescent="0.25"/>
  <cols>
    <col min="2" max="2" width="12" bestFit="1" customWidth="1"/>
    <col min="11" max="11" width="12.28515625" customWidth="1"/>
  </cols>
  <sheetData>
    <row r="2" spans="2:19" ht="15.75" thickBot="1" x14ac:dyDescent="0.3">
      <c r="B2" s="46" t="s">
        <v>15</v>
      </c>
      <c r="C2" s="46"/>
      <c r="D2" s="46"/>
      <c r="E2" s="46"/>
      <c r="F2" s="46"/>
      <c r="G2" s="46"/>
      <c r="H2" s="46"/>
      <c r="I2" s="46"/>
      <c r="J2" s="46"/>
      <c r="K2" s="46"/>
    </row>
    <row r="3" spans="2:19" x14ac:dyDescent="0.25">
      <c r="B3" s="47" t="s">
        <v>20</v>
      </c>
      <c r="C3" s="48"/>
      <c r="D3" s="48"/>
      <c r="E3" s="48"/>
      <c r="F3" s="48"/>
      <c r="G3" s="48"/>
      <c r="H3" s="48"/>
      <c r="I3" s="48"/>
      <c r="J3" s="48"/>
      <c r="K3" s="49"/>
    </row>
    <row r="4" spans="2:19" x14ac:dyDescent="0.25">
      <c r="B4" s="4"/>
      <c r="C4" s="5"/>
      <c r="D4" s="5"/>
      <c r="E4" s="5"/>
      <c r="F4" s="5"/>
      <c r="G4" s="5"/>
      <c r="H4" s="5"/>
      <c r="I4" s="5"/>
      <c r="J4" s="5"/>
      <c r="K4" s="6"/>
      <c r="N4" s="50" t="s">
        <v>14</v>
      </c>
      <c r="O4" s="50"/>
      <c r="P4" s="50"/>
      <c r="Q4" s="50"/>
    </row>
    <row r="5" spans="2:19" x14ac:dyDescent="0.25">
      <c r="B5" s="38" t="str">
        <f>_xlfn.CONCAT("Score: ", ROUND(S6*100,0), "% (", O6, "/",P6, " correct w/  ", ROUND(R6*100,0), "% late penalty added on top)")</f>
        <v>Score: 100% (100/100 correct w/  0% late penalty added on top)</v>
      </c>
      <c r="C5" s="39"/>
      <c r="D5" s="39"/>
      <c r="E5" s="39"/>
      <c r="F5" s="39"/>
      <c r="G5" s="39"/>
      <c r="H5" s="39"/>
      <c r="I5" s="39"/>
      <c r="J5" s="39"/>
      <c r="K5" s="40"/>
      <c r="N5" t="s">
        <v>2</v>
      </c>
      <c r="O5" t="s">
        <v>12</v>
      </c>
      <c r="P5" t="s">
        <v>1</v>
      </c>
      <c r="Q5" t="s">
        <v>13</v>
      </c>
      <c r="R5" t="s">
        <v>17</v>
      </c>
      <c r="S5" t="s">
        <v>18</v>
      </c>
    </row>
    <row r="6" spans="2:19" x14ac:dyDescent="0.25">
      <c r="B6" s="4"/>
      <c r="C6" s="5"/>
      <c r="D6" s="5"/>
      <c r="E6" s="5"/>
      <c r="F6" s="5"/>
      <c r="G6" s="5"/>
      <c r="H6" s="5"/>
      <c r="I6" s="5"/>
      <c r="J6" s="5"/>
      <c r="K6" s="6"/>
      <c r="N6">
        <f>SUM(C17,C26,C40,C54,C68,C82)</f>
        <v>0</v>
      </c>
      <c r="O6">
        <f>P6-N6</f>
        <v>100</v>
      </c>
      <c r="P6">
        <f>SUM(E17,E26,E40,E54,E68,E82)</f>
        <v>100</v>
      </c>
      <c r="Q6" s="3">
        <f>O6/P6</f>
        <v>1</v>
      </c>
      <c r="R6" s="19">
        <f>C7*0.1</f>
        <v>0</v>
      </c>
      <c r="S6" s="22">
        <f>Q6-R6</f>
        <v>1</v>
      </c>
    </row>
    <row r="7" spans="2:19" x14ac:dyDescent="0.25">
      <c r="B7" s="20" t="s">
        <v>16</v>
      </c>
      <c r="C7" s="21">
        <v>0</v>
      </c>
      <c r="D7" s="5"/>
      <c r="E7" s="5"/>
      <c r="F7" s="5"/>
      <c r="G7" s="5"/>
      <c r="H7" s="5"/>
      <c r="I7" s="5"/>
      <c r="J7" s="5"/>
      <c r="K7" s="6"/>
      <c r="Q7" s="3"/>
    </row>
    <row r="8" spans="2:19" x14ac:dyDescent="0.25">
      <c r="B8" s="9"/>
      <c r="C8" s="10"/>
      <c r="D8" s="10"/>
      <c r="E8" s="10"/>
      <c r="F8" s="10"/>
      <c r="G8" s="10"/>
      <c r="H8" s="10"/>
      <c r="I8" s="10"/>
      <c r="J8" s="10"/>
      <c r="K8" s="11"/>
      <c r="Q8" s="3"/>
    </row>
    <row r="9" spans="2:19" x14ac:dyDescent="0.25">
      <c r="B9" s="38" t="str">
        <f>_xlfn.CONCAT("Problem 1: ", E17, " total pts possible")</f>
        <v>Problem 1: 20 total pts possible</v>
      </c>
      <c r="C9" s="39"/>
      <c r="D9" s="39"/>
      <c r="E9" s="39"/>
      <c r="F9" s="39"/>
      <c r="G9" s="39"/>
      <c r="H9" s="39"/>
      <c r="I9" s="39"/>
      <c r="J9" s="39"/>
      <c r="K9" s="40"/>
    </row>
    <row r="10" spans="2:19" x14ac:dyDescent="0.25">
      <c r="B10" s="41" t="s">
        <v>9</v>
      </c>
      <c r="C10" s="42" t="s">
        <v>3</v>
      </c>
      <c r="D10" s="42"/>
      <c r="E10" s="42"/>
      <c r="F10" s="42" t="s">
        <v>4</v>
      </c>
      <c r="G10" s="42"/>
      <c r="H10" s="42"/>
      <c r="I10" s="42"/>
      <c r="J10" s="42"/>
      <c r="K10" s="43"/>
    </row>
    <row r="11" spans="2:19" x14ac:dyDescent="0.25">
      <c r="B11" s="41"/>
      <c r="C11" s="23" t="s">
        <v>2</v>
      </c>
      <c r="D11" s="23"/>
      <c r="E11" s="23" t="s">
        <v>1</v>
      </c>
      <c r="F11" s="42"/>
      <c r="G11" s="42"/>
      <c r="H11" s="42"/>
      <c r="I11" s="42"/>
      <c r="J11" s="42"/>
      <c r="K11" s="43"/>
    </row>
    <row r="12" spans="2:19" x14ac:dyDescent="0.25">
      <c r="B12" s="12" t="s">
        <v>21</v>
      </c>
      <c r="C12" s="1"/>
      <c r="D12" s="13" t="s">
        <v>0</v>
      </c>
      <c r="E12" s="13">
        <v>4</v>
      </c>
      <c r="F12" s="44" t="s">
        <v>11</v>
      </c>
      <c r="G12" s="44"/>
      <c r="H12" s="44"/>
      <c r="I12" s="44"/>
      <c r="J12" s="44"/>
      <c r="K12" s="45"/>
    </row>
    <row r="13" spans="2:19" x14ac:dyDescent="0.25">
      <c r="B13" s="7" t="s">
        <v>22</v>
      </c>
      <c r="C13" s="2"/>
      <c r="D13" s="8" t="s">
        <v>0</v>
      </c>
      <c r="E13" s="8">
        <v>4</v>
      </c>
      <c r="F13" s="44" t="s">
        <v>11</v>
      </c>
      <c r="G13" s="44"/>
      <c r="H13" s="44"/>
      <c r="I13" s="44"/>
      <c r="J13" s="44"/>
      <c r="K13" s="45"/>
    </row>
    <row r="14" spans="2:19" x14ac:dyDescent="0.25">
      <c r="B14" s="7" t="s">
        <v>23</v>
      </c>
      <c r="C14" s="2"/>
      <c r="D14" s="8" t="s">
        <v>0</v>
      </c>
      <c r="E14" s="8">
        <v>4</v>
      </c>
      <c r="F14" s="44" t="s">
        <v>11</v>
      </c>
      <c r="G14" s="44"/>
      <c r="H14" s="44"/>
      <c r="I14" s="44"/>
      <c r="J14" s="44"/>
      <c r="K14" s="45"/>
    </row>
    <row r="15" spans="2:19" x14ac:dyDescent="0.25">
      <c r="B15" s="7" t="s">
        <v>24</v>
      </c>
      <c r="C15" s="2"/>
      <c r="D15" s="8" t="s">
        <v>0</v>
      </c>
      <c r="E15" s="8">
        <v>4</v>
      </c>
      <c r="F15" s="44" t="s">
        <v>11</v>
      </c>
      <c r="G15" s="44"/>
      <c r="H15" s="44"/>
      <c r="I15" s="44"/>
      <c r="J15" s="44"/>
      <c r="K15" s="45"/>
    </row>
    <row r="16" spans="2:19" x14ac:dyDescent="0.25">
      <c r="B16" s="7" t="s">
        <v>25</v>
      </c>
      <c r="C16" s="2"/>
      <c r="D16" s="8" t="s">
        <v>0</v>
      </c>
      <c r="E16" s="8">
        <v>4</v>
      </c>
      <c r="F16" s="44" t="s">
        <v>11</v>
      </c>
      <c r="G16" s="44"/>
      <c r="H16" s="44"/>
      <c r="I16" s="44"/>
      <c r="J16" s="44"/>
      <c r="K16" s="45"/>
    </row>
    <row r="17" spans="2:11" ht="15.75" thickBot="1" x14ac:dyDescent="0.3">
      <c r="B17" s="14" t="s">
        <v>5</v>
      </c>
      <c r="C17" s="24">
        <f>SUM(C12:C16)</f>
        <v>0</v>
      </c>
      <c r="D17" s="24" t="s">
        <v>0</v>
      </c>
      <c r="E17" s="24">
        <f>SUM(E12:E16)</f>
        <v>20</v>
      </c>
      <c r="F17" s="15"/>
      <c r="G17" s="15"/>
      <c r="H17" s="15"/>
      <c r="I17" s="15"/>
      <c r="J17" s="15"/>
      <c r="K17" s="16"/>
    </row>
    <row r="18" spans="2:11" x14ac:dyDescent="0.25">
      <c r="B18" s="9"/>
      <c r="C18" s="10"/>
      <c r="D18" s="10"/>
      <c r="E18" s="10"/>
      <c r="F18" s="10"/>
      <c r="G18" s="10"/>
      <c r="H18" s="10"/>
      <c r="I18" s="10"/>
      <c r="J18" s="10"/>
      <c r="K18" s="11"/>
    </row>
    <row r="19" spans="2:11" x14ac:dyDescent="0.25">
      <c r="B19" s="38" t="str">
        <f>_xlfn.CONCAT("Problem 2: ", E26, " total pts possible")</f>
        <v>Problem 2: 8 total pts possible</v>
      </c>
      <c r="C19" s="39"/>
      <c r="D19" s="39"/>
      <c r="E19" s="39"/>
      <c r="F19" s="39"/>
      <c r="G19" s="39"/>
      <c r="H19" s="39"/>
      <c r="I19" s="39"/>
      <c r="J19" s="39"/>
      <c r="K19" s="40"/>
    </row>
    <row r="20" spans="2:11" x14ac:dyDescent="0.25">
      <c r="B20" s="41" t="s">
        <v>9</v>
      </c>
      <c r="C20" s="42" t="s">
        <v>3</v>
      </c>
      <c r="D20" s="42"/>
      <c r="E20" s="42"/>
      <c r="F20" s="42" t="s">
        <v>4</v>
      </c>
      <c r="G20" s="42"/>
      <c r="H20" s="42"/>
      <c r="I20" s="42"/>
      <c r="J20" s="42"/>
      <c r="K20" s="43"/>
    </row>
    <row r="21" spans="2:11" x14ac:dyDescent="0.25">
      <c r="B21" s="41"/>
      <c r="C21" s="23" t="s">
        <v>2</v>
      </c>
      <c r="D21" s="23"/>
      <c r="E21" s="23" t="s">
        <v>1</v>
      </c>
      <c r="F21" s="42"/>
      <c r="G21" s="42"/>
      <c r="H21" s="42"/>
      <c r="I21" s="42"/>
      <c r="J21" s="42"/>
      <c r="K21" s="43"/>
    </row>
    <row r="22" spans="2:11" x14ac:dyDescent="0.25">
      <c r="B22" s="7" t="s">
        <v>10</v>
      </c>
      <c r="C22" s="2"/>
      <c r="D22" s="8" t="s">
        <v>0</v>
      </c>
      <c r="E22" s="8">
        <v>2</v>
      </c>
      <c r="F22" s="44" t="s">
        <v>26</v>
      </c>
      <c r="G22" s="44"/>
      <c r="H22" s="44"/>
      <c r="I22" s="44"/>
      <c r="J22" s="44"/>
      <c r="K22" s="45"/>
    </row>
    <row r="23" spans="2:11" x14ac:dyDescent="0.25">
      <c r="B23" s="7" t="s">
        <v>6</v>
      </c>
      <c r="C23" s="2"/>
      <c r="D23" s="8" t="s">
        <v>0</v>
      </c>
      <c r="E23" s="8">
        <v>2</v>
      </c>
      <c r="F23" s="44" t="s">
        <v>26</v>
      </c>
      <c r="G23" s="44"/>
      <c r="H23" s="44"/>
      <c r="I23" s="44"/>
      <c r="J23" s="44"/>
      <c r="K23" s="45"/>
    </row>
    <row r="24" spans="2:11" x14ac:dyDescent="0.25">
      <c r="B24" s="7" t="s">
        <v>7</v>
      </c>
      <c r="C24" s="2"/>
      <c r="D24" s="8" t="s">
        <v>0</v>
      </c>
      <c r="E24" s="8">
        <v>2</v>
      </c>
      <c r="F24" s="44" t="s">
        <v>26</v>
      </c>
      <c r="G24" s="44"/>
      <c r="H24" s="44"/>
      <c r="I24" s="44"/>
      <c r="J24" s="44"/>
      <c r="K24" s="45"/>
    </row>
    <row r="25" spans="2:11" x14ac:dyDescent="0.25">
      <c r="B25" s="7" t="s">
        <v>8</v>
      </c>
      <c r="C25" s="2"/>
      <c r="D25" s="8" t="s">
        <v>0</v>
      </c>
      <c r="E25" s="8">
        <v>2</v>
      </c>
      <c r="F25" s="44" t="s">
        <v>26</v>
      </c>
      <c r="G25" s="44"/>
      <c r="H25" s="44"/>
      <c r="I25" s="44"/>
      <c r="J25" s="44"/>
      <c r="K25" s="45"/>
    </row>
    <row r="26" spans="2:11" ht="15.75" thickBot="1" x14ac:dyDescent="0.3">
      <c r="B26" s="14" t="s">
        <v>5</v>
      </c>
      <c r="C26" s="24">
        <f>SUM(C22:C25)</f>
        <v>0</v>
      </c>
      <c r="D26" s="24" t="s">
        <v>0</v>
      </c>
      <c r="E26" s="24">
        <f>SUM(E22:E25)</f>
        <v>8</v>
      </c>
      <c r="F26" s="15"/>
      <c r="G26" s="15"/>
      <c r="H26" s="15"/>
      <c r="I26" s="15"/>
      <c r="J26" s="15"/>
      <c r="K26" s="16"/>
    </row>
    <row r="27" spans="2:11" x14ac:dyDescent="0.25">
      <c r="B27" s="9"/>
      <c r="C27" s="10"/>
      <c r="D27" s="10"/>
      <c r="E27" s="10"/>
      <c r="F27" s="10"/>
      <c r="G27" s="10"/>
      <c r="H27" s="10"/>
      <c r="I27" s="10"/>
      <c r="J27" s="10"/>
      <c r="K27" s="11"/>
    </row>
    <row r="28" spans="2:11" x14ac:dyDescent="0.25">
      <c r="B28" s="38" t="str">
        <f>_xlfn.CONCAT("Problem 3 (BFS): ", E40, " total pts possible")</f>
        <v>Problem 3 (BFS): 18 total pts possible</v>
      </c>
      <c r="C28" s="39"/>
      <c r="D28" s="39"/>
      <c r="E28" s="39"/>
      <c r="F28" s="39"/>
      <c r="G28" s="39"/>
      <c r="H28" s="39"/>
      <c r="I28" s="39"/>
      <c r="J28" s="39"/>
      <c r="K28" s="40"/>
    </row>
    <row r="29" spans="2:11" x14ac:dyDescent="0.25">
      <c r="B29" s="41" t="s">
        <v>9</v>
      </c>
      <c r="C29" s="42" t="s">
        <v>3</v>
      </c>
      <c r="D29" s="42"/>
      <c r="E29" s="42"/>
      <c r="F29" s="42" t="s">
        <v>4</v>
      </c>
      <c r="G29" s="42"/>
      <c r="H29" s="42"/>
      <c r="I29" s="42"/>
      <c r="J29" s="42"/>
      <c r="K29" s="43"/>
    </row>
    <row r="30" spans="2:11" x14ac:dyDescent="0.25">
      <c r="B30" s="41"/>
      <c r="C30" s="23" t="s">
        <v>2</v>
      </c>
      <c r="D30" s="23"/>
      <c r="E30" s="23" t="s">
        <v>1</v>
      </c>
      <c r="F30" s="42"/>
      <c r="G30" s="42"/>
      <c r="H30" s="42"/>
      <c r="I30" s="42"/>
      <c r="J30" s="42"/>
      <c r="K30" s="43"/>
    </row>
    <row r="31" spans="2:11" x14ac:dyDescent="0.25">
      <c r="B31" s="12"/>
      <c r="C31" s="53"/>
      <c r="D31" s="56" t="s">
        <v>0</v>
      </c>
      <c r="E31" s="57">
        <v>12</v>
      </c>
      <c r="F31" s="44" t="s">
        <v>30</v>
      </c>
      <c r="G31" s="44"/>
      <c r="H31" s="44"/>
      <c r="I31" s="44"/>
      <c r="J31" s="44"/>
      <c r="K31" s="45"/>
    </row>
    <row r="32" spans="2:11" x14ac:dyDescent="0.25">
      <c r="B32" s="12"/>
      <c r="C32" s="54"/>
      <c r="D32" s="56"/>
      <c r="E32" s="57"/>
      <c r="F32" s="51" t="s">
        <v>35</v>
      </c>
      <c r="G32" s="51"/>
      <c r="H32" s="51"/>
      <c r="I32" s="51"/>
      <c r="J32" s="51"/>
      <c r="K32" s="52"/>
    </row>
    <row r="33" spans="2:11" x14ac:dyDescent="0.25">
      <c r="B33" s="12"/>
      <c r="C33" s="54"/>
      <c r="D33" s="56"/>
      <c r="E33" s="57"/>
      <c r="F33" s="51" t="s">
        <v>34</v>
      </c>
      <c r="G33" s="51"/>
      <c r="H33" s="51"/>
      <c r="I33" s="51"/>
      <c r="J33" s="51"/>
      <c r="K33" s="52"/>
    </row>
    <row r="34" spans="2:11" x14ac:dyDescent="0.25">
      <c r="B34" s="12"/>
      <c r="C34" s="54"/>
      <c r="D34" s="56"/>
      <c r="E34" s="57"/>
      <c r="F34" s="51" t="s">
        <v>33</v>
      </c>
      <c r="G34" s="51"/>
      <c r="H34" s="51"/>
      <c r="I34" s="51"/>
      <c r="J34" s="51"/>
      <c r="K34" s="52"/>
    </row>
    <row r="35" spans="2:11" x14ac:dyDescent="0.25">
      <c r="B35" s="7"/>
      <c r="C35" s="54"/>
      <c r="D35" s="56"/>
      <c r="E35" s="57"/>
      <c r="F35" s="51" t="s">
        <v>32</v>
      </c>
      <c r="G35" s="51"/>
      <c r="H35" s="51"/>
      <c r="I35" s="51"/>
      <c r="J35" s="51"/>
      <c r="K35" s="52"/>
    </row>
    <row r="36" spans="2:11" x14ac:dyDescent="0.25">
      <c r="B36" s="7"/>
      <c r="C36" s="55"/>
      <c r="D36" s="56"/>
      <c r="E36" s="57"/>
      <c r="F36" s="51" t="s">
        <v>31</v>
      </c>
      <c r="G36" s="51"/>
      <c r="H36" s="51"/>
      <c r="I36" s="51"/>
      <c r="J36" s="51"/>
      <c r="K36" s="52"/>
    </row>
    <row r="37" spans="2:11" x14ac:dyDescent="0.25">
      <c r="B37" s="7" t="s">
        <v>29</v>
      </c>
      <c r="C37" s="2"/>
      <c r="D37" s="8" t="s">
        <v>0</v>
      </c>
      <c r="E37" s="8">
        <v>2</v>
      </c>
      <c r="F37" s="44" t="s">
        <v>19</v>
      </c>
      <c r="G37" s="44"/>
      <c r="H37" s="44"/>
      <c r="I37" s="44"/>
      <c r="J37" s="44"/>
      <c r="K37" s="45"/>
    </row>
    <row r="38" spans="2:11" x14ac:dyDescent="0.25">
      <c r="B38" s="7" t="s">
        <v>28</v>
      </c>
      <c r="C38" s="2"/>
      <c r="D38" s="8" t="s">
        <v>0</v>
      </c>
      <c r="E38" s="8">
        <v>2</v>
      </c>
      <c r="F38" s="44" t="s">
        <v>19</v>
      </c>
      <c r="G38" s="44"/>
      <c r="H38" s="44"/>
      <c r="I38" s="44"/>
      <c r="J38" s="44"/>
      <c r="K38" s="45"/>
    </row>
    <row r="39" spans="2:11" x14ac:dyDescent="0.25">
      <c r="B39" s="7" t="s">
        <v>27</v>
      </c>
      <c r="C39" s="2"/>
      <c r="D39" s="8" t="s">
        <v>0</v>
      </c>
      <c r="E39" s="8">
        <v>2</v>
      </c>
      <c r="F39" s="44" t="s">
        <v>19</v>
      </c>
      <c r="G39" s="44"/>
      <c r="H39" s="44"/>
      <c r="I39" s="44"/>
      <c r="J39" s="44"/>
      <c r="K39" s="45"/>
    </row>
    <row r="40" spans="2:11" ht="15.75" thickBot="1" x14ac:dyDescent="0.3">
      <c r="B40" s="14" t="s">
        <v>5</v>
      </c>
      <c r="C40" s="24">
        <f>SUM(C31:C39)</f>
        <v>0</v>
      </c>
      <c r="D40" s="24" t="s">
        <v>0</v>
      </c>
      <c r="E40" s="24">
        <f>SUM(E31:E39)</f>
        <v>18</v>
      </c>
      <c r="F40" s="15"/>
      <c r="G40" s="15"/>
      <c r="H40" s="15"/>
      <c r="I40" s="15"/>
      <c r="J40" s="15"/>
      <c r="K40" s="16"/>
    </row>
    <row r="41" spans="2:11" x14ac:dyDescent="0.25">
      <c r="B41" s="9"/>
      <c r="C41" s="10"/>
      <c r="D41" s="10"/>
      <c r="E41" s="10"/>
      <c r="F41" s="10"/>
      <c r="G41" s="10"/>
      <c r="H41" s="10"/>
      <c r="I41" s="10"/>
      <c r="J41" s="10"/>
      <c r="K41" s="11"/>
    </row>
    <row r="42" spans="2:11" x14ac:dyDescent="0.25">
      <c r="B42" s="38" t="str">
        <f>_xlfn.CONCAT("Problem 4 (DFS): ", E54, " total pts possible")</f>
        <v>Problem 4 (DFS): 18 total pts possible</v>
      </c>
      <c r="C42" s="39"/>
      <c r="D42" s="39"/>
      <c r="E42" s="39"/>
      <c r="F42" s="39"/>
      <c r="G42" s="39"/>
      <c r="H42" s="39"/>
      <c r="I42" s="39"/>
      <c r="J42" s="39"/>
      <c r="K42" s="40"/>
    </row>
    <row r="43" spans="2:11" x14ac:dyDescent="0.25">
      <c r="B43" s="41" t="s">
        <v>9</v>
      </c>
      <c r="C43" s="42" t="s">
        <v>3</v>
      </c>
      <c r="D43" s="42"/>
      <c r="E43" s="42"/>
      <c r="F43" s="42" t="s">
        <v>4</v>
      </c>
      <c r="G43" s="42"/>
      <c r="H43" s="42"/>
      <c r="I43" s="42"/>
      <c r="J43" s="42"/>
      <c r="K43" s="43"/>
    </row>
    <row r="44" spans="2:11" x14ac:dyDescent="0.25">
      <c r="B44" s="41"/>
      <c r="C44" s="23" t="s">
        <v>2</v>
      </c>
      <c r="D44" s="23"/>
      <c r="E44" s="23" t="s">
        <v>1</v>
      </c>
      <c r="F44" s="42"/>
      <c r="G44" s="42"/>
      <c r="H44" s="42"/>
      <c r="I44" s="42"/>
      <c r="J44" s="42"/>
      <c r="K44" s="43"/>
    </row>
    <row r="45" spans="2:11" x14ac:dyDescent="0.25">
      <c r="B45" s="12"/>
      <c r="C45" s="53"/>
      <c r="D45" s="56" t="s">
        <v>0</v>
      </c>
      <c r="E45" s="57">
        <v>12</v>
      </c>
      <c r="F45" s="44" t="s">
        <v>30</v>
      </c>
      <c r="G45" s="44"/>
      <c r="H45" s="44"/>
      <c r="I45" s="44"/>
      <c r="J45" s="44"/>
      <c r="K45" s="45"/>
    </row>
    <row r="46" spans="2:11" x14ac:dyDescent="0.25">
      <c r="B46" s="12"/>
      <c r="C46" s="54"/>
      <c r="D46" s="56"/>
      <c r="E46" s="57"/>
      <c r="F46" s="51" t="s">
        <v>35</v>
      </c>
      <c r="G46" s="51"/>
      <c r="H46" s="51"/>
      <c r="I46" s="51"/>
      <c r="J46" s="51"/>
      <c r="K46" s="52"/>
    </row>
    <row r="47" spans="2:11" x14ac:dyDescent="0.25">
      <c r="B47" s="12"/>
      <c r="C47" s="54"/>
      <c r="D47" s="56"/>
      <c r="E47" s="57"/>
      <c r="F47" s="51" t="s">
        <v>34</v>
      </c>
      <c r="G47" s="51"/>
      <c r="H47" s="51"/>
      <c r="I47" s="51"/>
      <c r="J47" s="51"/>
      <c r="K47" s="52"/>
    </row>
    <row r="48" spans="2:11" x14ac:dyDescent="0.25">
      <c r="B48" s="12"/>
      <c r="C48" s="54"/>
      <c r="D48" s="56"/>
      <c r="E48" s="57"/>
      <c r="F48" s="51" t="s">
        <v>33</v>
      </c>
      <c r="G48" s="51"/>
      <c r="H48" s="51"/>
      <c r="I48" s="51"/>
      <c r="J48" s="51"/>
      <c r="K48" s="52"/>
    </row>
    <row r="49" spans="2:11" x14ac:dyDescent="0.25">
      <c r="B49" s="7"/>
      <c r="C49" s="54"/>
      <c r="D49" s="56"/>
      <c r="E49" s="57"/>
      <c r="F49" s="51" t="s">
        <v>32</v>
      </c>
      <c r="G49" s="51"/>
      <c r="H49" s="51"/>
      <c r="I49" s="51"/>
      <c r="J49" s="51"/>
      <c r="K49" s="52"/>
    </row>
    <row r="50" spans="2:11" x14ac:dyDescent="0.25">
      <c r="B50" s="7"/>
      <c r="C50" s="55"/>
      <c r="D50" s="56"/>
      <c r="E50" s="57"/>
      <c r="F50" s="51" t="s">
        <v>31</v>
      </c>
      <c r="G50" s="51"/>
      <c r="H50" s="51"/>
      <c r="I50" s="51"/>
      <c r="J50" s="51"/>
      <c r="K50" s="52"/>
    </row>
    <row r="51" spans="2:11" x14ac:dyDescent="0.25">
      <c r="B51" s="7" t="s">
        <v>29</v>
      </c>
      <c r="C51" s="2"/>
      <c r="D51" s="8" t="s">
        <v>0</v>
      </c>
      <c r="E51" s="8">
        <v>2</v>
      </c>
      <c r="F51" s="44" t="s">
        <v>19</v>
      </c>
      <c r="G51" s="44"/>
      <c r="H51" s="44"/>
      <c r="I51" s="44"/>
      <c r="J51" s="44"/>
      <c r="K51" s="45"/>
    </row>
    <row r="52" spans="2:11" x14ac:dyDescent="0.25">
      <c r="B52" s="7" t="s">
        <v>28</v>
      </c>
      <c r="C52" s="2"/>
      <c r="D52" s="8" t="s">
        <v>0</v>
      </c>
      <c r="E52" s="8">
        <v>2</v>
      </c>
      <c r="F52" s="44" t="s">
        <v>19</v>
      </c>
      <c r="G52" s="44"/>
      <c r="H52" s="44"/>
      <c r="I52" s="44"/>
      <c r="J52" s="44"/>
      <c r="K52" s="45"/>
    </row>
    <row r="53" spans="2:11" x14ac:dyDescent="0.25">
      <c r="B53" s="7" t="s">
        <v>27</v>
      </c>
      <c r="C53" s="2"/>
      <c r="D53" s="8" t="s">
        <v>0</v>
      </c>
      <c r="E53" s="8">
        <v>2</v>
      </c>
      <c r="F53" s="44" t="s">
        <v>19</v>
      </c>
      <c r="G53" s="44"/>
      <c r="H53" s="44"/>
      <c r="I53" s="44"/>
      <c r="J53" s="44"/>
      <c r="K53" s="45"/>
    </row>
    <row r="54" spans="2:11" ht="15.75" thickBot="1" x14ac:dyDescent="0.3">
      <c r="B54" s="14" t="s">
        <v>5</v>
      </c>
      <c r="C54" s="24">
        <f>SUM(C45:C53)</f>
        <v>0</v>
      </c>
      <c r="D54" s="24" t="s">
        <v>0</v>
      </c>
      <c r="E54" s="24">
        <f>SUM(E45:E53)</f>
        <v>18</v>
      </c>
      <c r="F54" s="15"/>
      <c r="G54" s="15"/>
      <c r="H54" s="15"/>
      <c r="I54" s="15"/>
      <c r="J54" s="15"/>
      <c r="K54" s="16"/>
    </row>
    <row r="55" spans="2:11" x14ac:dyDescent="0.25">
      <c r="B55" s="9"/>
      <c r="C55" s="10"/>
      <c r="D55" s="10"/>
      <c r="E55" s="10"/>
      <c r="F55" s="10"/>
      <c r="G55" s="10"/>
      <c r="H55" s="10"/>
      <c r="I55" s="10"/>
      <c r="J55" s="10"/>
      <c r="K55" s="11"/>
    </row>
    <row r="56" spans="2:11" x14ac:dyDescent="0.25">
      <c r="B56" s="38" t="str">
        <f>_xlfn.CONCAT("Problem 5 (UCS): ", E68, " total pts possible")</f>
        <v>Problem 5 (UCS): 18 total pts possible</v>
      </c>
      <c r="C56" s="39"/>
      <c r="D56" s="39"/>
      <c r="E56" s="39"/>
      <c r="F56" s="39"/>
      <c r="G56" s="39"/>
      <c r="H56" s="39"/>
      <c r="I56" s="39"/>
      <c r="J56" s="39"/>
      <c r="K56" s="40"/>
    </row>
    <row r="57" spans="2:11" x14ac:dyDescent="0.25">
      <c r="B57" s="41" t="s">
        <v>9</v>
      </c>
      <c r="C57" s="42" t="s">
        <v>3</v>
      </c>
      <c r="D57" s="42"/>
      <c r="E57" s="42"/>
      <c r="F57" s="42" t="s">
        <v>4</v>
      </c>
      <c r="G57" s="42"/>
      <c r="H57" s="42"/>
      <c r="I57" s="42"/>
      <c r="J57" s="42"/>
      <c r="K57" s="43"/>
    </row>
    <row r="58" spans="2:11" x14ac:dyDescent="0.25">
      <c r="B58" s="41"/>
      <c r="C58" s="23" t="s">
        <v>2</v>
      </c>
      <c r="D58" s="23"/>
      <c r="E58" s="23" t="s">
        <v>1</v>
      </c>
      <c r="F58" s="42"/>
      <c r="G58" s="42"/>
      <c r="H58" s="42"/>
      <c r="I58" s="42"/>
      <c r="J58" s="42"/>
      <c r="K58" s="43"/>
    </row>
    <row r="59" spans="2:11" x14ac:dyDescent="0.25">
      <c r="B59" s="12"/>
      <c r="C59" s="53"/>
      <c r="D59" s="56" t="s">
        <v>0</v>
      </c>
      <c r="E59" s="57">
        <v>12</v>
      </c>
      <c r="F59" s="44" t="s">
        <v>30</v>
      </c>
      <c r="G59" s="44"/>
      <c r="H59" s="44"/>
      <c r="I59" s="44"/>
      <c r="J59" s="44"/>
      <c r="K59" s="45"/>
    </row>
    <row r="60" spans="2:11" x14ac:dyDescent="0.25">
      <c r="B60" s="12"/>
      <c r="C60" s="54"/>
      <c r="D60" s="56"/>
      <c r="E60" s="57"/>
      <c r="F60" s="51" t="s">
        <v>35</v>
      </c>
      <c r="G60" s="51"/>
      <c r="H60" s="51"/>
      <c r="I60" s="51"/>
      <c r="J60" s="51"/>
      <c r="K60" s="52"/>
    </row>
    <row r="61" spans="2:11" x14ac:dyDescent="0.25">
      <c r="B61" s="12"/>
      <c r="C61" s="54"/>
      <c r="D61" s="56"/>
      <c r="E61" s="57"/>
      <c r="F61" s="51" t="s">
        <v>34</v>
      </c>
      <c r="G61" s="51"/>
      <c r="H61" s="51"/>
      <c r="I61" s="51"/>
      <c r="J61" s="51"/>
      <c r="K61" s="52"/>
    </row>
    <row r="62" spans="2:11" x14ac:dyDescent="0.25">
      <c r="B62" s="12"/>
      <c r="C62" s="54"/>
      <c r="D62" s="56"/>
      <c r="E62" s="57"/>
      <c r="F62" s="51" t="s">
        <v>33</v>
      </c>
      <c r="G62" s="51"/>
      <c r="H62" s="51"/>
      <c r="I62" s="51"/>
      <c r="J62" s="51"/>
      <c r="K62" s="52"/>
    </row>
    <row r="63" spans="2:11" x14ac:dyDescent="0.25">
      <c r="B63" s="7"/>
      <c r="C63" s="54"/>
      <c r="D63" s="56"/>
      <c r="E63" s="57"/>
      <c r="F63" s="51" t="s">
        <v>32</v>
      </c>
      <c r="G63" s="51"/>
      <c r="H63" s="51"/>
      <c r="I63" s="51"/>
      <c r="J63" s="51"/>
      <c r="K63" s="52"/>
    </row>
    <row r="64" spans="2:11" x14ac:dyDescent="0.25">
      <c r="B64" s="7"/>
      <c r="C64" s="55"/>
      <c r="D64" s="56"/>
      <c r="E64" s="57"/>
      <c r="F64" s="51" t="s">
        <v>31</v>
      </c>
      <c r="G64" s="51"/>
      <c r="H64" s="51"/>
      <c r="I64" s="51"/>
      <c r="J64" s="51"/>
      <c r="K64" s="52"/>
    </row>
    <row r="65" spans="2:11" x14ac:dyDescent="0.25">
      <c r="B65" s="7" t="s">
        <v>29</v>
      </c>
      <c r="C65" s="2"/>
      <c r="D65" s="8" t="s">
        <v>0</v>
      </c>
      <c r="E65" s="8">
        <v>2</v>
      </c>
      <c r="F65" s="44" t="s">
        <v>19</v>
      </c>
      <c r="G65" s="44"/>
      <c r="H65" s="44"/>
      <c r="I65" s="44"/>
      <c r="J65" s="44"/>
      <c r="K65" s="45"/>
    </row>
    <row r="66" spans="2:11" x14ac:dyDescent="0.25">
      <c r="B66" s="7" t="s">
        <v>28</v>
      </c>
      <c r="C66" s="2"/>
      <c r="D66" s="8" t="s">
        <v>0</v>
      </c>
      <c r="E66" s="8">
        <v>2</v>
      </c>
      <c r="F66" s="44" t="s">
        <v>19</v>
      </c>
      <c r="G66" s="44"/>
      <c r="H66" s="44"/>
      <c r="I66" s="44"/>
      <c r="J66" s="44"/>
      <c r="K66" s="45"/>
    </row>
    <row r="67" spans="2:11" x14ac:dyDescent="0.25">
      <c r="B67" s="7" t="s">
        <v>27</v>
      </c>
      <c r="C67" s="2"/>
      <c r="D67" s="8" t="s">
        <v>0</v>
      </c>
      <c r="E67" s="8">
        <v>2</v>
      </c>
      <c r="F67" s="44" t="s">
        <v>19</v>
      </c>
      <c r="G67" s="44"/>
      <c r="H67" s="44"/>
      <c r="I67" s="44"/>
      <c r="J67" s="44"/>
      <c r="K67" s="45"/>
    </row>
    <row r="68" spans="2:11" ht="15.75" thickBot="1" x14ac:dyDescent="0.3">
      <c r="B68" s="14" t="s">
        <v>5</v>
      </c>
      <c r="C68" s="24">
        <f>SUM(C59:C67)</f>
        <v>0</v>
      </c>
      <c r="D68" s="24" t="s">
        <v>0</v>
      </c>
      <c r="E68" s="24">
        <f>SUM(E59:E67)</f>
        <v>18</v>
      </c>
      <c r="F68" s="15"/>
      <c r="G68" s="15"/>
      <c r="H68" s="15"/>
      <c r="I68" s="15"/>
      <c r="J68" s="15"/>
      <c r="K68" s="16"/>
    </row>
    <row r="69" spans="2:11" x14ac:dyDescent="0.25">
      <c r="B69" s="9"/>
      <c r="C69" s="10"/>
      <c r="D69" s="10"/>
      <c r="E69" s="10"/>
      <c r="F69" s="10"/>
      <c r="G69" s="10"/>
      <c r="H69" s="10"/>
      <c r="I69" s="10"/>
      <c r="J69" s="10"/>
      <c r="K69" s="11"/>
    </row>
    <row r="70" spans="2:11" x14ac:dyDescent="0.25">
      <c r="B70" s="38" t="str">
        <f>_xlfn.CONCAT("Problem 6 (A*): ", E82, " total pts possible")</f>
        <v>Problem 6 (A*): 18 total pts possible</v>
      </c>
      <c r="C70" s="39"/>
      <c r="D70" s="39"/>
      <c r="E70" s="39"/>
      <c r="F70" s="39"/>
      <c r="G70" s="39"/>
      <c r="H70" s="39"/>
      <c r="I70" s="39"/>
      <c r="J70" s="39"/>
      <c r="K70" s="40"/>
    </row>
    <row r="71" spans="2:11" x14ac:dyDescent="0.25">
      <c r="B71" s="41" t="s">
        <v>9</v>
      </c>
      <c r="C71" s="42" t="s">
        <v>3</v>
      </c>
      <c r="D71" s="42"/>
      <c r="E71" s="42"/>
      <c r="F71" s="42" t="s">
        <v>4</v>
      </c>
      <c r="G71" s="42"/>
      <c r="H71" s="42"/>
      <c r="I71" s="42"/>
      <c r="J71" s="42"/>
      <c r="K71" s="43"/>
    </row>
    <row r="72" spans="2:11" x14ac:dyDescent="0.25">
      <c r="B72" s="41"/>
      <c r="C72" s="23" t="s">
        <v>2</v>
      </c>
      <c r="D72" s="23"/>
      <c r="E72" s="23" t="s">
        <v>1</v>
      </c>
      <c r="F72" s="42"/>
      <c r="G72" s="42"/>
      <c r="H72" s="42"/>
      <c r="I72" s="42"/>
      <c r="J72" s="42"/>
      <c r="K72" s="43"/>
    </row>
    <row r="73" spans="2:11" x14ac:dyDescent="0.25">
      <c r="B73" s="12"/>
      <c r="C73" s="53"/>
      <c r="D73" s="56" t="s">
        <v>0</v>
      </c>
      <c r="E73" s="57">
        <v>12</v>
      </c>
      <c r="F73" s="44" t="s">
        <v>30</v>
      </c>
      <c r="G73" s="44"/>
      <c r="H73" s="44"/>
      <c r="I73" s="44"/>
      <c r="J73" s="44"/>
      <c r="K73" s="45"/>
    </row>
    <row r="74" spans="2:11" x14ac:dyDescent="0.25">
      <c r="B74" s="12"/>
      <c r="C74" s="54"/>
      <c r="D74" s="56"/>
      <c r="E74" s="57"/>
      <c r="F74" s="51" t="s">
        <v>35</v>
      </c>
      <c r="G74" s="51"/>
      <c r="H74" s="51"/>
      <c r="I74" s="51"/>
      <c r="J74" s="51"/>
      <c r="K74" s="52"/>
    </row>
    <row r="75" spans="2:11" x14ac:dyDescent="0.25">
      <c r="B75" s="12"/>
      <c r="C75" s="54"/>
      <c r="D75" s="56"/>
      <c r="E75" s="57"/>
      <c r="F75" s="51" t="s">
        <v>34</v>
      </c>
      <c r="G75" s="51"/>
      <c r="H75" s="51"/>
      <c r="I75" s="51"/>
      <c r="J75" s="51"/>
      <c r="K75" s="52"/>
    </row>
    <row r="76" spans="2:11" x14ac:dyDescent="0.25">
      <c r="B76" s="12"/>
      <c r="C76" s="54"/>
      <c r="D76" s="56"/>
      <c r="E76" s="57"/>
      <c r="F76" s="51" t="s">
        <v>33</v>
      </c>
      <c r="G76" s="51"/>
      <c r="H76" s="51"/>
      <c r="I76" s="51"/>
      <c r="J76" s="51"/>
      <c r="K76" s="52"/>
    </row>
    <row r="77" spans="2:11" x14ac:dyDescent="0.25">
      <c r="B77" s="7"/>
      <c r="C77" s="54"/>
      <c r="D77" s="56"/>
      <c r="E77" s="57"/>
      <c r="F77" s="51" t="s">
        <v>32</v>
      </c>
      <c r="G77" s="51"/>
      <c r="H77" s="51"/>
      <c r="I77" s="51"/>
      <c r="J77" s="51"/>
      <c r="K77" s="52"/>
    </row>
    <row r="78" spans="2:11" x14ac:dyDescent="0.25">
      <c r="B78" s="7"/>
      <c r="C78" s="55"/>
      <c r="D78" s="56"/>
      <c r="E78" s="57"/>
      <c r="F78" s="51" t="s">
        <v>31</v>
      </c>
      <c r="G78" s="51"/>
      <c r="H78" s="51"/>
      <c r="I78" s="51"/>
      <c r="J78" s="51"/>
      <c r="K78" s="52"/>
    </row>
    <row r="79" spans="2:11" x14ac:dyDescent="0.25">
      <c r="B79" s="7" t="s">
        <v>29</v>
      </c>
      <c r="C79" s="2"/>
      <c r="D79" s="8" t="s">
        <v>0</v>
      </c>
      <c r="E79" s="8">
        <v>2</v>
      </c>
      <c r="F79" s="44" t="s">
        <v>19</v>
      </c>
      <c r="G79" s="44"/>
      <c r="H79" s="44"/>
      <c r="I79" s="44"/>
      <c r="J79" s="44"/>
      <c r="K79" s="45"/>
    </row>
    <row r="80" spans="2:11" x14ac:dyDescent="0.25">
      <c r="B80" s="7" t="s">
        <v>28</v>
      </c>
      <c r="C80" s="2"/>
      <c r="D80" s="8" t="s">
        <v>0</v>
      </c>
      <c r="E80" s="8">
        <v>2</v>
      </c>
      <c r="F80" s="44" t="s">
        <v>19</v>
      </c>
      <c r="G80" s="44"/>
      <c r="H80" s="44"/>
      <c r="I80" s="44"/>
      <c r="J80" s="44"/>
      <c r="K80" s="45"/>
    </row>
    <row r="81" spans="2:11" x14ac:dyDescent="0.25">
      <c r="B81" s="7" t="s">
        <v>27</v>
      </c>
      <c r="C81" s="2"/>
      <c r="D81" s="8" t="s">
        <v>0</v>
      </c>
      <c r="E81" s="8">
        <v>2</v>
      </c>
      <c r="F81" s="44" t="s">
        <v>19</v>
      </c>
      <c r="G81" s="44"/>
      <c r="H81" s="44"/>
      <c r="I81" s="44"/>
      <c r="J81" s="44"/>
      <c r="K81" s="45"/>
    </row>
    <row r="82" spans="2:11" ht="15.75" thickBot="1" x14ac:dyDescent="0.3">
      <c r="B82" s="14" t="s">
        <v>5</v>
      </c>
      <c r="C82" s="24">
        <f>SUM(C73:C81)</f>
        <v>0</v>
      </c>
      <c r="D82" s="24" t="s">
        <v>0</v>
      </c>
      <c r="E82" s="24">
        <f>SUM(E73:E81)</f>
        <v>18</v>
      </c>
      <c r="F82" s="15"/>
      <c r="G82" s="15"/>
      <c r="H82" s="15"/>
      <c r="I82" s="15"/>
      <c r="J82" s="15"/>
      <c r="K82" s="16"/>
    </row>
  </sheetData>
  <mergeCells count="85">
    <mergeCell ref="C10:E10"/>
    <mergeCell ref="F10:K11"/>
    <mergeCell ref="B2:K2"/>
    <mergeCell ref="B3:K3"/>
    <mergeCell ref="N4:Q4"/>
    <mergeCell ref="B5:K5"/>
    <mergeCell ref="B9:K9"/>
    <mergeCell ref="F24:K24"/>
    <mergeCell ref="F12:K12"/>
    <mergeCell ref="F13:K13"/>
    <mergeCell ref="F14:K14"/>
    <mergeCell ref="F15:K15"/>
    <mergeCell ref="F16:K16"/>
    <mergeCell ref="B19:K19"/>
    <mergeCell ref="B20:B21"/>
    <mergeCell ref="C20:E20"/>
    <mergeCell ref="F20:K21"/>
    <mergeCell ref="F22:K22"/>
    <mergeCell ref="F23:K23"/>
    <mergeCell ref="B10:B11"/>
    <mergeCell ref="F38:K38"/>
    <mergeCell ref="F25:K25"/>
    <mergeCell ref="B28:K28"/>
    <mergeCell ref="B29:B30"/>
    <mergeCell ref="C29:E29"/>
    <mergeCell ref="F29:K30"/>
    <mergeCell ref="C31:C36"/>
    <mergeCell ref="D31:D36"/>
    <mergeCell ref="E31:E36"/>
    <mergeCell ref="F31:K31"/>
    <mergeCell ref="F32:K32"/>
    <mergeCell ref="F33:K33"/>
    <mergeCell ref="F34:K34"/>
    <mergeCell ref="F35:K35"/>
    <mergeCell ref="F36:K36"/>
    <mergeCell ref="F37:K37"/>
    <mergeCell ref="F52:K52"/>
    <mergeCell ref="F39:K39"/>
    <mergeCell ref="B42:K42"/>
    <mergeCell ref="B43:B44"/>
    <mergeCell ref="C43:E43"/>
    <mergeCell ref="F43:K44"/>
    <mergeCell ref="C45:C50"/>
    <mergeCell ref="D45:D50"/>
    <mergeCell ref="E45:E50"/>
    <mergeCell ref="F45:K45"/>
    <mergeCell ref="F46:K46"/>
    <mergeCell ref="F47:K47"/>
    <mergeCell ref="F48:K48"/>
    <mergeCell ref="F49:K49"/>
    <mergeCell ref="F50:K50"/>
    <mergeCell ref="F51:K51"/>
    <mergeCell ref="F66:K66"/>
    <mergeCell ref="F53:K53"/>
    <mergeCell ref="B56:K56"/>
    <mergeCell ref="B57:B58"/>
    <mergeCell ref="C57:E57"/>
    <mergeCell ref="F57:K58"/>
    <mergeCell ref="C59:C64"/>
    <mergeCell ref="D59:D64"/>
    <mergeCell ref="E59:E64"/>
    <mergeCell ref="F59:K59"/>
    <mergeCell ref="F60:K60"/>
    <mergeCell ref="F61:K61"/>
    <mergeCell ref="F62:K62"/>
    <mergeCell ref="F63:K63"/>
    <mergeCell ref="F64:K64"/>
    <mergeCell ref="F65:K65"/>
    <mergeCell ref="C73:C78"/>
    <mergeCell ref="D73:D78"/>
    <mergeCell ref="E73:E78"/>
    <mergeCell ref="F73:K73"/>
    <mergeCell ref="F74:K74"/>
    <mergeCell ref="F67:K67"/>
    <mergeCell ref="B70:K70"/>
    <mergeCell ref="B71:B72"/>
    <mergeCell ref="C71:E71"/>
    <mergeCell ref="F71:K72"/>
    <mergeCell ref="F81:K81"/>
    <mergeCell ref="F75:K75"/>
    <mergeCell ref="F76:K76"/>
    <mergeCell ref="F77:K77"/>
    <mergeCell ref="F78:K78"/>
    <mergeCell ref="F79:K79"/>
    <mergeCell ref="F80:K80"/>
  </mergeCells>
  <conditionalFormatting sqref="R6 C22:C25">
    <cfRule type="cellIs" dxfId="5" priority="7" operator="greaterThan">
      <formula>0</formula>
    </cfRule>
  </conditionalFormatting>
  <conditionalFormatting sqref="S6">
    <cfRule type="colorScale" priority="6">
      <colorScale>
        <cfvo type="num" val="0"/>
        <cfvo type="num" val="0.8"/>
        <cfvo type="num" val="1"/>
        <color rgb="FFF8696B"/>
        <color rgb="FFFFEB84"/>
        <color rgb="FF63BE7B"/>
      </colorScale>
    </cfRule>
  </conditionalFormatting>
  <conditionalFormatting sqref="C12:C16">
    <cfRule type="cellIs" dxfId="4" priority="5" operator="greaterThan">
      <formula>0</formula>
    </cfRule>
  </conditionalFormatting>
  <conditionalFormatting sqref="C31 C37:C39">
    <cfRule type="cellIs" dxfId="3" priority="4" operator="greaterThan">
      <formula>0</formula>
    </cfRule>
  </conditionalFormatting>
  <conditionalFormatting sqref="C45 C51:C53">
    <cfRule type="cellIs" dxfId="2" priority="3" operator="greaterThan">
      <formula>0</formula>
    </cfRule>
  </conditionalFormatting>
  <conditionalFormatting sqref="C59 C65:C67">
    <cfRule type="cellIs" dxfId="1" priority="2" operator="greaterThan">
      <formula>0</formula>
    </cfRule>
  </conditionalFormatting>
  <conditionalFormatting sqref="C73 C79:C81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Perfect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2022-03-24T17:36:08Z</dcterms:modified>
</cp:coreProperties>
</file>