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mc:AlternateContent xmlns:mc="http://schemas.openxmlformats.org/markup-compatibility/2006">
    <mc:Choice Requires="x15">
      <x15ac:absPath xmlns:x15ac="http://schemas.microsoft.com/office/spreadsheetml/2010/11/ac" url="C:\Users\Shaina\Documents\"/>
    </mc:Choice>
  </mc:AlternateContent>
  <xr:revisionPtr revIDLastSave="0" documentId="13_ncr:1_{00CBFAFC-2EE4-4776-87B8-895290CF2DBD}" xr6:coauthVersionLast="47" xr6:coauthVersionMax="47" xr10:uidLastSave="{00000000-0000-0000-0000-000000000000}"/>
  <bookViews>
    <workbookView xWindow="-110" yWindow="-110" windowWidth="20700" windowHeight="11020" firstSheet="9" activeTab="9" xr2:uid="{267BCD00-B0F8-424E-BAAD-B987BACA63A7}"/>
  </bookViews>
  <sheets>
    <sheet name="NCR" sheetId="1" r:id="rId1"/>
    <sheet name="CAR" sheetId="2" r:id="rId2"/>
    <sheet name="I" sheetId="3" r:id="rId3"/>
    <sheet name="II" sheetId="4" r:id="rId4"/>
    <sheet name="III" sheetId="5" r:id="rId5"/>
    <sheet name="IVA" sheetId="6" r:id="rId6"/>
    <sheet name="MIMAROPA " sheetId="7" r:id="rId7"/>
    <sheet name="V" sheetId="8" r:id="rId8"/>
    <sheet name="VI" sheetId="9" r:id="rId9"/>
    <sheet name="VII" sheetId="10" r:id="rId10"/>
    <sheet name="VIII" sheetId="11" r:id="rId11"/>
    <sheet name="IX" sheetId="12" r:id="rId12"/>
    <sheet name="X" sheetId="13" r:id="rId13"/>
    <sheet name="XI" sheetId="14" r:id="rId14"/>
    <sheet name="XII" sheetId="15" r:id="rId15"/>
    <sheet name="XIII" sheetId="16" r:id="rId16"/>
    <sheet name="Autonomous Region in Muslim Min" sheetId="17" r:id="rId17"/>
  </sheets>
  <externalReferences>
    <externalReference r:id="rId1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4" i="17" l="1"/>
  <c r="T64" i="17"/>
  <c r="AC8" i="17" s="1"/>
  <c r="AG63" i="17"/>
  <c r="AH63" i="17" s="1"/>
  <c r="AI63" i="17" s="1"/>
  <c r="AK63" i="17" s="1"/>
  <c r="AL63" i="17" s="1"/>
  <c r="T63" i="17"/>
  <c r="U63" i="17" s="1"/>
  <c r="H63" i="17"/>
  <c r="AG62" i="17"/>
  <c r="AH62" i="17" s="1"/>
  <c r="T62" i="17"/>
  <c r="U62" i="17" s="1"/>
  <c r="V62" i="17" s="1"/>
  <c r="X62" i="17" s="1"/>
  <c r="Y62" i="17" s="1"/>
  <c r="H62" i="17"/>
  <c r="J62" i="17" s="1"/>
  <c r="AH61" i="17"/>
  <c r="AI61" i="17" s="1"/>
  <c r="AK61" i="17" s="1"/>
  <c r="AL61" i="17" s="1"/>
  <c r="AG61" i="17"/>
  <c r="T61" i="17"/>
  <c r="U61" i="17" s="1"/>
  <c r="H61" i="17"/>
  <c r="J61" i="17" s="1"/>
  <c r="AG60" i="17"/>
  <c r="AH60" i="17" s="1"/>
  <c r="AI60" i="17" s="1"/>
  <c r="AK60" i="17" s="1"/>
  <c r="AL60" i="17" s="1"/>
  <c r="T60" i="17"/>
  <c r="U60" i="17" s="1"/>
  <c r="H60" i="17"/>
  <c r="AG59" i="17"/>
  <c r="AH59" i="17" s="1"/>
  <c r="AI59" i="17" s="1"/>
  <c r="AK59" i="17" s="1"/>
  <c r="AL59" i="17" s="1"/>
  <c r="T59" i="17"/>
  <c r="U59" i="17" s="1"/>
  <c r="H59" i="17"/>
  <c r="I59" i="17" s="1"/>
  <c r="K59" i="17" s="1"/>
  <c r="L59" i="17" s="1"/>
  <c r="AG58" i="17"/>
  <c r="AH58" i="17" s="1"/>
  <c r="T58" i="17"/>
  <c r="U58" i="17" s="1"/>
  <c r="H58" i="17"/>
  <c r="J58" i="17" s="1"/>
  <c r="AG57" i="17"/>
  <c r="AH57" i="17" s="1"/>
  <c r="T57" i="17"/>
  <c r="U57" i="17" s="1"/>
  <c r="V57" i="17" s="1"/>
  <c r="X57" i="17" s="1"/>
  <c r="Y57" i="17" s="1"/>
  <c r="H57" i="17"/>
  <c r="J57" i="17" s="1"/>
  <c r="AG56" i="17"/>
  <c r="AH56" i="17" s="1"/>
  <c r="T56" i="17"/>
  <c r="U56" i="17" s="1"/>
  <c r="V56" i="17" s="1"/>
  <c r="X56" i="17" s="1"/>
  <c r="Y56" i="17" s="1"/>
  <c r="H56" i="17"/>
  <c r="AG55" i="17"/>
  <c r="AH55" i="17" s="1"/>
  <c r="AI55" i="17" s="1"/>
  <c r="AK55" i="17" s="1"/>
  <c r="AL55" i="17" s="1"/>
  <c r="T55" i="17"/>
  <c r="U55" i="17" s="1"/>
  <c r="H55" i="17"/>
  <c r="AG54" i="17"/>
  <c r="AH54" i="17" s="1"/>
  <c r="T54" i="17"/>
  <c r="U54" i="17" s="1"/>
  <c r="W54" i="17" s="1"/>
  <c r="H54" i="17"/>
  <c r="J54" i="17" s="1"/>
  <c r="AG53" i="17"/>
  <c r="AH53" i="17" s="1"/>
  <c r="T53" i="17"/>
  <c r="U53" i="17" s="1"/>
  <c r="W53" i="17" s="1"/>
  <c r="H53" i="17"/>
  <c r="AG52" i="17"/>
  <c r="AH52" i="17" s="1"/>
  <c r="T52" i="17"/>
  <c r="U52" i="17" s="1"/>
  <c r="W52" i="17" s="1"/>
  <c r="H52" i="17"/>
  <c r="AG51" i="17"/>
  <c r="AH51" i="17" s="1"/>
  <c r="AJ51" i="17" s="1"/>
  <c r="T51" i="17"/>
  <c r="U51" i="17" s="1"/>
  <c r="H51" i="17"/>
  <c r="I51" i="17" s="1"/>
  <c r="K51" i="17" s="1"/>
  <c r="L51" i="17" s="1"/>
  <c r="AG50" i="17"/>
  <c r="AH50" i="17" s="1"/>
  <c r="T50" i="17"/>
  <c r="U50" i="17" s="1"/>
  <c r="H50" i="17"/>
  <c r="J50" i="17" s="1"/>
  <c r="AG49" i="17"/>
  <c r="AH49" i="17" s="1"/>
  <c r="T49" i="17"/>
  <c r="U49" i="17" s="1"/>
  <c r="H49" i="17"/>
  <c r="J49" i="17" s="1"/>
  <c r="AG48" i="17"/>
  <c r="AH48" i="17" s="1"/>
  <c r="T48" i="17"/>
  <c r="U48" i="17" s="1"/>
  <c r="H48" i="17"/>
  <c r="J48" i="17" s="1"/>
  <c r="AG47" i="17"/>
  <c r="AH47" i="17" s="1"/>
  <c r="AI47" i="17" s="1"/>
  <c r="AK47" i="17" s="1"/>
  <c r="AL47" i="17" s="1"/>
  <c r="T47" i="17"/>
  <c r="U47" i="17" s="1"/>
  <c r="W47" i="17" s="1"/>
  <c r="H47" i="17"/>
  <c r="J47" i="17" s="1"/>
  <c r="AG46" i="17"/>
  <c r="AH46" i="17" s="1"/>
  <c r="T46" i="17"/>
  <c r="U46" i="17" s="1"/>
  <c r="H46" i="17"/>
  <c r="J46" i="17" s="1"/>
  <c r="AG45" i="17"/>
  <c r="AH45" i="17" s="1"/>
  <c r="AJ45" i="17" s="1"/>
  <c r="T45" i="17"/>
  <c r="U45" i="17" s="1"/>
  <c r="V45" i="17" s="1"/>
  <c r="X45" i="17" s="1"/>
  <c r="Y45" i="17" s="1"/>
  <c r="H45" i="17"/>
  <c r="J45" i="17" s="1"/>
  <c r="AG44" i="17"/>
  <c r="AH44" i="17" s="1"/>
  <c r="T44" i="17"/>
  <c r="U44" i="17" s="1"/>
  <c r="H44" i="17"/>
  <c r="AG43" i="17"/>
  <c r="AH43" i="17" s="1"/>
  <c r="T43" i="17"/>
  <c r="U43" i="17" s="1"/>
  <c r="H43" i="17"/>
  <c r="I43" i="17" s="1"/>
  <c r="K43" i="17" s="1"/>
  <c r="L43" i="17" s="1"/>
  <c r="AG42" i="17"/>
  <c r="AH42" i="17" s="1"/>
  <c r="T42" i="17"/>
  <c r="U42" i="17" s="1"/>
  <c r="J42" i="17"/>
  <c r="H42" i="17"/>
  <c r="I42" i="17" s="1"/>
  <c r="K42" i="17" s="1"/>
  <c r="L42" i="17" s="1"/>
  <c r="AG41" i="17"/>
  <c r="AH41" i="17" s="1"/>
  <c r="AJ41" i="17" s="1"/>
  <c r="T41" i="17"/>
  <c r="U41" i="17" s="1"/>
  <c r="V41" i="17" s="1"/>
  <c r="X41" i="17" s="1"/>
  <c r="Y41" i="17" s="1"/>
  <c r="H41" i="17"/>
  <c r="I41" i="17" s="1"/>
  <c r="K41" i="17" s="1"/>
  <c r="L41" i="17" s="1"/>
  <c r="AG40" i="17"/>
  <c r="AH40" i="17" s="1"/>
  <c r="T40" i="17"/>
  <c r="U40" i="17" s="1"/>
  <c r="H40" i="17"/>
  <c r="I40" i="17" s="1"/>
  <c r="K40" i="17" s="1"/>
  <c r="L40" i="17" s="1"/>
  <c r="AG39" i="17"/>
  <c r="AH39" i="17" s="1"/>
  <c r="AI39" i="17" s="1"/>
  <c r="AK39" i="17" s="1"/>
  <c r="AL39" i="17" s="1"/>
  <c r="T39" i="17"/>
  <c r="U39" i="17" s="1"/>
  <c r="V39" i="17" s="1"/>
  <c r="X39" i="17" s="1"/>
  <c r="Y39" i="17" s="1"/>
  <c r="H39" i="17"/>
  <c r="J39" i="17" s="1"/>
  <c r="AG38" i="17"/>
  <c r="AH38" i="17" s="1"/>
  <c r="T38" i="17"/>
  <c r="U38" i="17" s="1"/>
  <c r="H38" i="17"/>
  <c r="I38" i="17" s="1"/>
  <c r="K38" i="17" s="1"/>
  <c r="L38" i="17" s="1"/>
  <c r="AH37" i="17"/>
  <c r="AJ37" i="17" s="1"/>
  <c r="AG37" i="17"/>
  <c r="T37" i="17"/>
  <c r="U37" i="17" s="1"/>
  <c r="H37" i="17"/>
  <c r="J37" i="17" s="1"/>
  <c r="AG36" i="17"/>
  <c r="AH36" i="17" s="1"/>
  <c r="AI36" i="17" s="1"/>
  <c r="AK36" i="17" s="1"/>
  <c r="AL36" i="17" s="1"/>
  <c r="T36" i="17"/>
  <c r="U36" i="17" s="1"/>
  <c r="V36" i="17" s="1"/>
  <c r="X36" i="17" s="1"/>
  <c r="Y36" i="17" s="1"/>
  <c r="H36" i="17"/>
  <c r="AG35" i="17"/>
  <c r="AH35" i="17" s="1"/>
  <c r="T35" i="17"/>
  <c r="U35" i="17" s="1"/>
  <c r="W35" i="17" s="1"/>
  <c r="H35" i="17"/>
  <c r="I35" i="17" s="1"/>
  <c r="K35" i="17" s="1"/>
  <c r="L35" i="17" s="1"/>
  <c r="AG34" i="17"/>
  <c r="AH34" i="17" s="1"/>
  <c r="T34" i="17"/>
  <c r="U34" i="17" s="1"/>
  <c r="H34" i="17"/>
  <c r="I34" i="17" s="1"/>
  <c r="K34" i="17" s="1"/>
  <c r="L34" i="17" s="1"/>
  <c r="AG33" i="17"/>
  <c r="AH33" i="17" s="1"/>
  <c r="AJ33" i="17" s="1"/>
  <c r="T33" i="17"/>
  <c r="U33" i="17" s="1"/>
  <c r="V33" i="17" s="1"/>
  <c r="Y33" i="17" s="1"/>
  <c r="H33" i="17"/>
  <c r="I33" i="17" s="1"/>
  <c r="L33" i="17" s="1"/>
  <c r="AG32" i="17"/>
  <c r="AH32" i="17" s="1"/>
  <c r="T32" i="17"/>
  <c r="U32" i="17" s="1"/>
  <c r="H32" i="17"/>
  <c r="I32" i="17" s="1"/>
  <c r="K32" i="17" s="1"/>
  <c r="L32" i="17" s="1"/>
  <c r="AG31" i="17"/>
  <c r="AH31" i="17" s="1"/>
  <c r="AJ31" i="17" s="1"/>
  <c r="T31" i="17"/>
  <c r="U31" i="17" s="1"/>
  <c r="H31" i="17"/>
  <c r="J31" i="17" s="1"/>
  <c r="AG30" i="17"/>
  <c r="AH30" i="17" s="1"/>
  <c r="T30" i="17"/>
  <c r="U30" i="17" s="1"/>
  <c r="H30" i="17"/>
  <c r="J30" i="17" s="1"/>
  <c r="AG29" i="17"/>
  <c r="AH29" i="17" s="1"/>
  <c r="T29" i="17"/>
  <c r="U29" i="17" s="1"/>
  <c r="W29" i="17" s="1"/>
  <c r="H29" i="17"/>
  <c r="J29" i="17" s="1"/>
  <c r="AG28" i="17"/>
  <c r="AH28" i="17" s="1"/>
  <c r="AI28" i="17" s="1"/>
  <c r="AK28" i="17" s="1"/>
  <c r="AL28" i="17" s="1"/>
  <c r="T28" i="17"/>
  <c r="U28" i="17" s="1"/>
  <c r="W28" i="17" s="1"/>
  <c r="H28" i="17"/>
  <c r="I28" i="17" s="1"/>
  <c r="K28" i="17" s="1"/>
  <c r="L28" i="17" s="1"/>
  <c r="AG27" i="17"/>
  <c r="AH27" i="17" s="1"/>
  <c r="AJ27" i="17" s="1"/>
  <c r="T27" i="17"/>
  <c r="U27" i="17" s="1"/>
  <c r="W27" i="17" s="1"/>
  <c r="H27" i="17"/>
  <c r="I27" i="17" s="1"/>
  <c r="K27" i="17" s="1"/>
  <c r="L27" i="17" s="1"/>
  <c r="AG26" i="17"/>
  <c r="AH26" i="17" s="1"/>
  <c r="AJ26" i="17" s="1"/>
  <c r="T26" i="17"/>
  <c r="U26" i="17" s="1"/>
  <c r="W26" i="17" s="1"/>
  <c r="H26" i="17"/>
  <c r="J26" i="17" s="1"/>
  <c r="AG25" i="17"/>
  <c r="AH25" i="17" s="1"/>
  <c r="T25" i="17"/>
  <c r="U25" i="17" s="1"/>
  <c r="W25" i="17" s="1"/>
  <c r="H25" i="17"/>
  <c r="AH24" i="17"/>
  <c r="AG24" i="17"/>
  <c r="T24" i="17"/>
  <c r="U24" i="17" s="1"/>
  <c r="H24" i="17"/>
  <c r="J24" i="17" s="1"/>
  <c r="AG23" i="17"/>
  <c r="AH23" i="17" s="1"/>
  <c r="AI23" i="17" s="1"/>
  <c r="AK23" i="17" s="1"/>
  <c r="AL23" i="17" s="1"/>
  <c r="T23" i="17"/>
  <c r="U23" i="17" s="1"/>
  <c r="H23" i="17"/>
  <c r="J23" i="17" s="1"/>
  <c r="AG22" i="17"/>
  <c r="AH22" i="17" s="1"/>
  <c r="T22" i="17"/>
  <c r="U22" i="17" s="1"/>
  <c r="V22" i="17" s="1"/>
  <c r="X22" i="17" s="1"/>
  <c r="Y22" i="17" s="1"/>
  <c r="H22" i="17"/>
  <c r="AG21" i="17"/>
  <c r="AP8" i="17" s="1"/>
  <c r="T21" i="17"/>
  <c r="U21" i="17" s="1"/>
  <c r="V21" i="17" s="1"/>
  <c r="X21" i="17" s="1"/>
  <c r="Y21" i="17" s="1"/>
  <c r="H21" i="17"/>
  <c r="J21" i="17" s="1"/>
  <c r="AG20" i="17"/>
  <c r="AH20" i="17" s="1"/>
  <c r="AI20" i="17" s="1"/>
  <c r="AK20" i="17" s="1"/>
  <c r="AL20" i="17" s="1"/>
  <c r="T20" i="17"/>
  <c r="U20" i="17" s="1"/>
  <c r="H20" i="17"/>
  <c r="J20" i="17" s="1"/>
  <c r="AG19" i="17"/>
  <c r="AH19" i="17" s="1"/>
  <c r="T19" i="17"/>
  <c r="U19" i="17" s="1"/>
  <c r="W19" i="17" s="1"/>
  <c r="H19" i="17"/>
  <c r="AG18" i="17"/>
  <c r="AH18" i="17" s="1"/>
  <c r="AJ18" i="17" s="1"/>
  <c r="T18" i="17"/>
  <c r="U18" i="17" s="1"/>
  <c r="V18" i="17" s="1"/>
  <c r="X18" i="17" s="1"/>
  <c r="Y18" i="17" s="1"/>
  <c r="H18" i="17"/>
  <c r="J18" i="17" s="1"/>
  <c r="AG17" i="17"/>
  <c r="AH17" i="17" s="1"/>
  <c r="T17" i="17"/>
  <c r="U17" i="17" s="1"/>
  <c r="H17" i="17"/>
  <c r="I17" i="17" s="1"/>
  <c r="L17" i="17" s="1"/>
  <c r="AG16" i="17"/>
  <c r="AH16" i="17" s="1"/>
  <c r="AI16" i="17" s="1"/>
  <c r="AL16" i="17" s="1"/>
  <c r="T16" i="17"/>
  <c r="U16" i="17" s="1"/>
  <c r="H16" i="17"/>
  <c r="J16" i="17" s="1"/>
  <c r="AG15" i="17"/>
  <c r="AH15" i="17" s="1"/>
  <c r="AI15" i="17" s="1"/>
  <c r="AL15" i="17" s="1"/>
  <c r="T15" i="17"/>
  <c r="U15" i="17" s="1"/>
  <c r="H15" i="17"/>
  <c r="AG14" i="17"/>
  <c r="AH14" i="17" s="1"/>
  <c r="T14" i="17"/>
  <c r="U14" i="17" s="1"/>
  <c r="W14" i="17" s="1"/>
  <c r="H14" i="17"/>
  <c r="J14" i="17" s="1"/>
  <c r="AG13" i="17"/>
  <c r="AH13" i="17" s="1"/>
  <c r="T13" i="17"/>
  <c r="U13" i="17" s="1"/>
  <c r="J13" i="17"/>
  <c r="H13" i="17"/>
  <c r="I13" i="17" s="1"/>
  <c r="K13" i="17" s="1"/>
  <c r="L13" i="17" s="1"/>
  <c r="AG12" i="17"/>
  <c r="AH12" i="17" s="1"/>
  <c r="T12" i="17"/>
  <c r="U12" i="17" s="1"/>
  <c r="H12" i="17"/>
  <c r="I12" i="17" s="1"/>
  <c r="K12" i="17" s="1"/>
  <c r="L12" i="17" s="1"/>
  <c r="AG11" i="17"/>
  <c r="AH11" i="17" s="1"/>
  <c r="T11" i="17"/>
  <c r="U11" i="17" s="1"/>
  <c r="H11" i="17"/>
  <c r="J11" i="17" s="1"/>
  <c r="AG10" i="17"/>
  <c r="AH10" i="17" s="1"/>
  <c r="T10" i="17"/>
  <c r="U10" i="17" s="1"/>
  <c r="H10" i="17"/>
  <c r="I10" i="17" s="1"/>
  <c r="K10" i="17" s="1"/>
  <c r="L10" i="17" s="1"/>
  <c r="AG9" i="17"/>
  <c r="AH9" i="17" s="1"/>
  <c r="AI9" i="17" s="1"/>
  <c r="AK9" i="17" s="1"/>
  <c r="AL9" i="17" s="1"/>
  <c r="U9" i="17"/>
  <c r="T9" i="17"/>
  <c r="H9" i="17"/>
  <c r="J9" i="17" s="1"/>
  <c r="AG8" i="17"/>
  <c r="AH8" i="17" s="1"/>
  <c r="T8" i="17"/>
  <c r="U8" i="17" s="1"/>
  <c r="V8" i="17" s="1"/>
  <c r="X8" i="17" s="1"/>
  <c r="Y8" i="17" s="1"/>
  <c r="P8" i="17"/>
  <c r="H8" i="17"/>
  <c r="I8" i="17" s="1"/>
  <c r="K8" i="17" s="1"/>
  <c r="L8" i="17" s="1"/>
  <c r="AG7" i="17"/>
  <c r="AH7" i="17" s="1"/>
  <c r="T7" i="17"/>
  <c r="U7" i="17" s="1"/>
  <c r="H7" i="17"/>
  <c r="T6" i="17"/>
  <c r="U6" i="17" s="1"/>
  <c r="V6" i="17" s="1"/>
  <c r="X6" i="17" s="1"/>
  <c r="Y6" i="17" s="1"/>
  <c r="H6" i="17"/>
  <c r="I6" i="17" s="1"/>
  <c r="K6" i="17" s="1"/>
  <c r="L6" i="17" s="1"/>
  <c r="AT5" i="17"/>
  <c r="AT6" i="17" s="1"/>
  <c r="AU6" i="17" s="1"/>
  <c r="AV6" i="17" s="1"/>
  <c r="AX6" i="17" s="1"/>
  <c r="AY6" i="17" s="1"/>
  <c r="T5" i="17"/>
  <c r="U5" i="17" s="1"/>
  <c r="V5" i="17" s="1"/>
  <c r="H5" i="17"/>
  <c r="AS3" i="17"/>
  <c r="AR3" i="17"/>
  <c r="S3" i="17"/>
  <c r="R3" i="17"/>
  <c r="F3" i="17"/>
  <c r="AF3" i="17" s="1"/>
  <c r="E3" i="17"/>
  <c r="AE3" i="17" s="1"/>
  <c r="AG64" i="16"/>
  <c r="T64" i="16"/>
  <c r="AC8" i="16" s="1"/>
  <c r="AK63" i="16"/>
  <c r="AL63" i="16" s="1"/>
  <c r="AJ63" i="16"/>
  <c r="AG63" i="16"/>
  <c r="AH63" i="16" s="1"/>
  <c r="AI63" i="16" s="1"/>
  <c r="T63" i="16"/>
  <c r="U63" i="16" s="1"/>
  <c r="H63" i="16"/>
  <c r="AG62" i="16"/>
  <c r="AH62" i="16" s="1"/>
  <c r="T62" i="16"/>
  <c r="U62" i="16" s="1"/>
  <c r="V62" i="16" s="1"/>
  <c r="X62" i="16" s="1"/>
  <c r="Y62" i="16" s="1"/>
  <c r="H62" i="16"/>
  <c r="J62" i="16" s="1"/>
  <c r="AG61" i="16"/>
  <c r="AH61" i="16" s="1"/>
  <c r="T61" i="16"/>
  <c r="U61" i="16" s="1"/>
  <c r="H61" i="16"/>
  <c r="J61" i="16" s="1"/>
  <c r="AG60" i="16"/>
  <c r="AH60" i="16" s="1"/>
  <c r="AJ60" i="16" s="1"/>
  <c r="T60" i="16"/>
  <c r="U60" i="16" s="1"/>
  <c r="H60" i="16"/>
  <c r="AG59" i="16"/>
  <c r="AH59" i="16" s="1"/>
  <c r="T59" i="16"/>
  <c r="U59" i="16" s="1"/>
  <c r="H59" i="16"/>
  <c r="J59" i="16" s="1"/>
  <c r="AG58" i="16"/>
  <c r="AH58" i="16" s="1"/>
  <c r="AI58" i="16" s="1"/>
  <c r="AK58" i="16" s="1"/>
  <c r="AL58" i="16" s="1"/>
  <c r="T58" i="16"/>
  <c r="U58" i="16" s="1"/>
  <c r="H58" i="16"/>
  <c r="J58" i="16" s="1"/>
  <c r="AG57" i="16"/>
  <c r="AH57" i="16" s="1"/>
  <c r="AJ57" i="16" s="1"/>
  <c r="T57" i="16"/>
  <c r="U57" i="16" s="1"/>
  <c r="H57" i="16"/>
  <c r="J57" i="16" s="1"/>
  <c r="AG56" i="16"/>
  <c r="AH56" i="16" s="1"/>
  <c r="T56" i="16"/>
  <c r="U56" i="16" s="1"/>
  <c r="H56" i="16"/>
  <c r="I56" i="16" s="1"/>
  <c r="K56" i="16" s="1"/>
  <c r="L56" i="16" s="1"/>
  <c r="AG55" i="16"/>
  <c r="AH55" i="16" s="1"/>
  <c r="AI55" i="16" s="1"/>
  <c r="AK55" i="16" s="1"/>
  <c r="AL55" i="16" s="1"/>
  <c r="T55" i="16"/>
  <c r="U55" i="16" s="1"/>
  <c r="H55" i="16"/>
  <c r="J55" i="16" s="1"/>
  <c r="AG54" i="16"/>
  <c r="AH54" i="16" s="1"/>
  <c r="T54" i="16"/>
  <c r="U54" i="16" s="1"/>
  <c r="V54" i="16" s="1"/>
  <c r="X54" i="16" s="1"/>
  <c r="Y54" i="16" s="1"/>
  <c r="H54" i="16"/>
  <c r="J54" i="16" s="1"/>
  <c r="AG53" i="16"/>
  <c r="AH53" i="16" s="1"/>
  <c r="AI53" i="16" s="1"/>
  <c r="AK53" i="16" s="1"/>
  <c r="AL53" i="16" s="1"/>
  <c r="T53" i="16"/>
  <c r="U53" i="16" s="1"/>
  <c r="H53" i="16"/>
  <c r="J53" i="16" s="1"/>
  <c r="AG52" i="16"/>
  <c r="AH52" i="16" s="1"/>
  <c r="U52" i="16"/>
  <c r="V52" i="16" s="1"/>
  <c r="X52" i="16" s="1"/>
  <c r="Y52" i="16" s="1"/>
  <c r="T52" i="16"/>
  <c r="H52" i="16"/>
  <c r="AG51" i="16"/>
  <c r="AH51" i="16" s="1"/>
  <c r="AI51" i="16" s="1"/>
  <c r="AK51" i="16" s="1"/>
  <c r="AL51" i="16" s="1"/>
  <c r="T51" i="16"/>
  <c r="U51" i="16" s="1"/>
  <c r="W51" i="16" s="1"/>
  <c r="H51" i="16"/>
  <c r="J51" i="16" s="1"/>
  <c r="AG50" i="16"/>
  <c r="AH50" i="16" s="1"/>
  <c r="AI50" i="16" s="1"/>
  <c r="AK50" i="16" s="1"/>
  <c r="AL50" i="16" s="1"/>
  <c r="T50" i="16"/>
  <c r="U50" i="16" s="1"/>
  <c r="H50" i="16"/>
  <c r="J50" i="16" s="1"/>
  <c r="AG49" i="16"/>
  <c r="AH49" i="16" s="1"/>
  <c r="T49" i="16"/>
  <c r="U49" i="16" s="1"/>
  <c r="V49" i="16" s="1"/>
  <c r="X49" i="16" s="1"/>
  <c r="Y49" i="16" s="1"/>
  <c r="H49" i="16"/>
  <c r="J49" i="16" s="1"/>
  <c r="AG48" i="16"/>
  <c r="AH48" i="16" s="1"/>
  <c r="T48" i="16"/>
  <c r="U48" i="16" s="1"/>
  <c r="H48" i="16"/>
  <c r="J48" i="16" s="1"/>
  <c r="AK47" i="16"/>
  <c r="AL47" i="16" s="1"/>
  <c r="AG47" i="16"/>
  <c r="AH47" i="16" s="1"/>
  <c r="AI47" i="16" s="1"/>
  <c r="T47" i="16"/>
  <c r="U47" i="16" s="1"/>
  <c r="W47" i="16" s="1"/>
  <c r="H47" i="16"/>
  <c r="J47" i="16" s="1"/>
  <c r="AH46" i="16"/>
  <c r="AJ46" i="16" s="1"/>
  <c r="AG46" i="16"/>
  <c r="T46" i="16"/>
  <c r="U46" i="16" s="1"/>
  <c r="H46" i="16"/>
  <c r="J46" i="16" s="1"/>
  <c r="AG45" i="16"/>
  <c r="AH45" i="16" s="1"/>
  <c r="T45" i="16"/>
  <c r="U45" i="16" s="1"/>
  <c r="H45" i="16"/>
  <c r="J45" i="16" s="1"/>
  <c r="AG44" i="16"/>
  <c r="AH44" i="16" s="1"/>
  <c r="T44" i="16"/>
  <c r="U44" i="16" s="1"/>
  <c r="W44" i="16" s="1"/>
  <c r="H44" i="16"/>
  <c r="AG43" i="16"/>
  <c r="AH43" i="16" s="1"/>
  <c r="T43" i="16"/>
  <c r="U43" i="16" s="1"/>
  <c r="W43" i="16" s="1"/>
  <c r="H43" i="16"/>
  <c r="J43" i="16" s="1"/>
  <c r="AG42" i="16"/>
  <c r="AH42" i="16" s="1"/>
  <c r="T42" i="16"/>
  <c r="U42" i="16" s="1"/>
  <c r="H42" i="16"/>
  <c r="J42" i="16" s="1"/>
  <c r="AG41" i="16"/>
  <c r="AH41" i="16" s="1"/>
  <c r="T41" i="16"/>
  <c r="U41" i="16" s="1"/>
  <c r="H41" i="16"/>
  <c r="J41" i="16" s="1"/>
  <c r="AG40" i="16"/>
  <c r="AH40" i="16" s="1"/>
  <c r="T40" i="16"/>
  <c r="U40" i="16" s="1"/>
  <c r="H40" i="16"/>
  <c r="I40" i="16" s="1"/>
  <c r="K40" i="16" s="1"/>
  <c r="L40" i="16" s="1"/>
  <c r="AG39" i="16"/>
  <c r="AH39" i="16" s="1"/>
  <c r="T39" i="16"/>
  <c r="U39" i="16" s="1"/>
  <c r="H39" i="16"/>
  <c r="I39" i="16" s="1"/>
  <c r="K39" i="16" s="1"/>
  <c r="L39" i="16" s="1"/>
  <c r="AG38" i="16"/>
  <c r="AH38" i="16" s="1"/>
  <c r="T38" i="16"/>
  <c r="U38" i="16" s="1"/>
  <c r="H38" i="16"/>
  <c r="J38" i="16" s="1"/>
  <c r="AG37" i="16"/>
  <c r="AH37" i="16" s="1"/>
  <c r="T37" i="16"/>
  <c r="U37" i="16" s="1"/>
  <c r="V37" i="16" s="1"/>
  <c r="X37" i="16" s="1"/>
  <c r="Y37" i="16" s="1"/>
  <c r="H37" i="16"/>
  <c r="J37" i="16" s="1"/>
  <c r="AG36" i="16"/>
  <c r="AH36" i="16" s="1"/>
  <c r="T36" i="16"/>
  <c r="U36" i="16" s="1"/>
  <c r="H36" i="16"/>
  <c r="AG35" i="16"/>
  <c r="AH35" i="16" s="1"/>
  <c r="AJ35" i="16" s="1"/>
  <c r="T35" i="16"/>
  <c r="U35" i="16" s="1"/>
  <c r="H35" i="16"/>
  <c r="J35" i="16" s="1"/>
  <c r="AG34" i="16"/>
  <c r="AH34" i="16" s="1"/>
  <c r="AI34" i="16" s="1"/>
  <c r="AK34" i="16" s="1"/>
  <c r="AL34" i="16" s="1"/>
  <c r="T34" i="16"/>
  <c r="U34" i="16" s="1"/>
  <c r="H34" i="16"/>
  <c r="J34" i="16" s="1"/>
  <c r="AG33" i="16"/>
  <c r="AH33" i="16" s="1"/>
  <c r="AJ33" i="16" s="1"/>
  <c r="T33" i="16"/>
  <c r="U33" i="16" s="1"/>
  <c r="V33" i="16" s="1"/>
  <c r="X33" i="16" s="1"/>
  <c r="Y33" i="16" s="1"/>
  <c r="H33" i="16"/>
  <c r="I33" i="16" s="1"/>
  <c r="K33" i="16" s="1"/>
  <c r="L33" i="16" s="1"/>
  <c r="AG32" i="16"/>
  <c r="AH32" i="16" s="1"/>
  <c r="T32" i="16"/>
  <c r="U32" i="16" s="1"/>
  <c r="H32" i="16"/>
  <c r="AG31" i="16"/>
  <c r="AH31" i="16" s="1"/>
  <c r="AI31" i="16" s="1"/>
  <c r="AK31" i="16" s="1"/>
  <c r="AL31" i="16" s="1"/>
  <c r="T31" i="16"/>
  <c r="U31" i="16" s="1"/>
  <c r="H31" i="16"/>
  <c r="J31" i="16" s="1"/>
  <c r="AG30" i="16"/>
  <c r="AH30" i="16" s="1"/>
  <c r="AJ30" i="16" s="1"/>
  <c r="T30" i="16"/>
  <c r="U30" i="16" s="1"/>
  <c r="H30" i="16"/>
  <c r="J30" i="16" s="1"/>
  <c r="AG29" i="16"/>
  <c r="AH29" i="16" s="1"/>
  <c r="T29" i="16"/>
  <c r="U29" i="16" s="1"/>
  <c r="W29" i="16" s="1"/>
  <c r="H29" i="16"/>
  <c r="J29" i="16" s="1"/>
  <c r="AG28" i="16"/>
  <c r="AH28" i="16" s="1"/>
  <c r="T28" i="16"/>
  <c r="U28" i="16" s="1"/>
  <c r="W28" i="16" s="1"/>
  <c r="J28" i="16"/>
  <c r="H28" i="16"/>
  <c r="I28" i="16" s="1"/>
  <c r="K28" i="16" s="1"/>
  <c r="L28" i="16" s="1"/>
  <c r="AG27" i="16"/>
  <c r="AH27" i="16" s="1"/>
  <c r="T27" i="16"/>
  <c r="U27" i="16" s="1"/>
  <c r="V27" i="16" s="1"/>
  <c r="X27" i="16" s="1"/>
  <c r="Y27" i="16" s="1"/>
  <c r="H27" i="16"/>
  <c r="J27" i="16" s="1"/>
  <c r="AG26" i="16"/>
  <c r="AH26" i="16" s="1"/>
  <c r="AI26" i="16" s="1"/>
  <c r="AK26" i="16" s="1"/>
  <c r="AL26" i="16" s="1"/>
  <c r="T26" i="16"/>
  <c r="U26" i="16" s="1"/>
  <c r="H26" i="16"/>
  <c r="J26" i="16" s="1"/>
  <c r="AG25" i="16"/>
  <c r="AH25" i="16" s="1"/>
  <c r="T25" i="16"/>
  <c r="U25" i="16" s="1"/>
  <c r="V25" i="16" s="1"/>
  <c r="X25" i="16" s="1"/>
  <c r="Y25" i="16" s="1"/>
  <c r="H25" i="16"/>
  <c r="I25" i="16" s="1"/>
  <c r="K25" i="16" s="1"/>
  <c r="L25" i="16" s="1"/>
  <c r="AG24" i="16"/>
  <c r="AH24" i="16" s="1"/>
  <c r="T24" i="16"/>
  <c r="U24" i="16" s="1"/>
  <c r="W24" i="16" s="1"/>
  <c r="J24" i="16"/>
  <c r="H24" i="16"/>
  <c r="I24" i="16" s="1"/>
  <c r="K24" i="16" s="1"/>
  <c r="L24" i="16" s="1"/>
  <c r="AG23" i="16"/>
  <c r="AH23" i="16" s="1"/>
  <c r="T23" i="16"/>
  <c r="U23" i="16" s="1"/>
  <c r="H23" i="16"/>
  <c r="J23" i="16" s="1"/>
  <c r="AG22" i="16"/>
  <c r="AH22" i="16" s="1"/>
  <c r="T22" i="16"/>
  <c r="U22" i="16" s="1"/>
  <c r="W22" i="16" s="1"/>
  <c r="H22" i="16"/>
  <c r="J22" i="16" s="1"/>
  <c r="AG21" i="16"/>
  <c r="AH21" i="16" s="1"/>
  <c r="AI21" i="16" s="1"/>
  <c r="AK21" i="16" s="1"/>
  <c r="AL21" i="16" s="1"/>
  <c r="T21" i="16"/>
  <c r="U21" i="16" s="1"/>
  <c r="H21" i="16"/>
  <c r="I21" i="16" s="1"/>
  <c r="K21" i="16" s="1"/>
  <c r="L21" i="16" s="1"/>
  <c r="AG20" i="16"/>
  <c r="AH20" i="16" s="1"/>
  <c r="T20" i="16"/>
  <c r="U20" i="16" s="1"/>
  <c r="W20" i="16" s="1"/>
  <c r="H20" i="16"/>
  <c r="J20" i="16" s="1"/>
  <c r="AG19" i="16"/>
  <c r="AH19" i="16" s="1"/>
  <c r="T19" i="16"/>
  <c r="U19" i="16" s="1"/>
  <c r="W19" i="16" s="1"/>
  <c r="H19" i="16"/>
  <c r="J19" i="16" s="1"/>
  <c r="AG18" i="16"/>
  <c r="AH18" i="16" s="1"/>
  <c r="AJ18" i="16" s="1"/>
  <c r="T18" i="16"/>
  <c r="U18" i="16" s="1"/>
  <c r="H18" i="16"/>
  <c r="AG17" i="16"/>
  <c r="AH17" i="16" s="1"/>
  <c r="T17" i="16"/>
  <c r="U17" i="16" s="1"/>
  <c r="V17" i="16" s="1"/>
  <c r="X17" i="16" s="1"/>
  <c r="Y17" i="16" s="1"/>
  <c r="H17" i="16"/>
  <c r="AG16" i="16"/>
  <c r="AH16" i="16" s="1"/>
  <c r="T16" i="16"/>
  <c r="U16" i="16" s="1"/>
  <c r="H16" i="16"/>
  <c r="J16" i="16" s="1"/>
  <c r="AG15" i="16"/>
  <c r="AH15" i="16" s="1"/>
  <c r="T15" i="16"/>
  <c r="U15" i="16" s="1"/>
  <c r="H15" i="16"/>
  <c r="I15" i="16" s="1"/>
  <c r="K15" i="16" s="1"/>
  <c r="L15" i="16" s="1"/>
  <c r="AG14" i="16"/>
  <c r="AH14" i="16" s="1"/>
  <c r="T14" i="16"/>
  <c r="U14" i="16" s="1"/>
  <c r="H14" i="16"/>
  <c r="J14" i="16" s="1"/>
  <c r="AG13" i="16"/>
  <c r="AH13" i="16" s="1"/>
  <c r="T13" i="16"/>
  <c r="U13" i="16" s="1"/>
  <c r="V13" i="16" s="1"/>
  <c r="X13" i="16" s="1"/>
  <c r="Y13" i="16" s="1"/>
  <c r="H13" i="16"/>
  <c r="J13" i="16" s="1"/>
  <c r="AG12" i="16"/>
  <c r="AH12" i="16" s="1"/>
  <c r="T12" i="16"/>
  <c r="U12" i="16" s="1"/>
  <c r="W12" i="16" s="1"/>
  <c r="H12" i="16"/>
  <c r="J12" i="16" s="1"/>
  <c r="AG11" i="16"/>
  <c r="AH11" i="16" s="1"/>
  <c r="AI11" i="16" s="1"/>
  <c r="AK11" i="16" s="1"/>
  <c r="AL11" i="16" s="1"/>
  <c r="U11" i="16"/>
  <c r="W11" i="16" s="1"/>
  <c r="T11" i="16"/>
  <c r="H11" i="16"/>
  <c r="J11" i="16" s="1"/>
  <c r="AG10" i="16"/>
  <c r="AH10" i="16" s="1"/>
  <c r="AJ10" i="16" s="1"/>
  <c r="T10" i="16"/>
  <c r="U10" i="16" s="1"/>
  <c r="H10" i="16"/>
  <c r="J10" i="16" s="1"/>
  <c r="AG9" i="16"/>
  <c r="AH9" i="16" s="1"/>
  <c r="T9" i="16"/>
  <c r="U9" i="16" s="1"/>
  <c r="H9" i="16"/>
  <c r="AG8" i="16"/>
  <c r="AH8" i="16" s="1"/>
  <c r="AJ8" i="16" s="1"/>
  <c r="T8" i="16"/>
  <c r="U8" i="16" s="1"/>
  <c r="P8" i="16"/>
  <c r="H8" i="16"/>
  <c r="J8" i="16" s="1"/>
  <c r="AG7" i="16"/>
  <c r="AH7" i="16" s="1"/>
  <c r="T7" i="16"/>
  <c r="U7" i="16" s="1"/>
  <c r="H7" i="16"/>
  <c r="I7" i="16" s="1"/>
  <c r="K7" i="16" s="1"/>
  <c r="L7" i="16" s="1"/>
  <c r="T6" i="16"/>
  <c r="U6" i="16" s="1"/>
  <c r="H6" i="16"/>
  <c r="J6" i="16" s="1"/>
  <c r="AT5" i="16"/>
  <c r="AT6" i="16" s="1"/>
  <c r="AT7" i="16" s="1"/>
  <c r="U5" i="16"/>
  <c r="T5" i="16"/>
  <c r="H5" i="16"/>
  <c r="AS3" i="16"/>
  <c r="AR3" i="16"/>
  <c r="AF3" i="16"/>
  <c r="AE3" i="16"/>
  <c r="S3" i="16"/>
  <c r="R3" i="16"/>
  <c r="F3" i="16"/>
  <c r="E3" i="16"/>
  <c r="AG64" i="15"/>
  <c r="T64" i="15"/>
  <c r="AG63" i="15"/>
  <c r="AH63" i="15" s="1"/>
  <c r="AI63" i="15" s="1"/>
  <c r="AK63" i="15" s="1"/>
  <c r="AL63" i="15" s="1"/>
  <c r="U63" i="15"/>
  <c r="W63" i="15" s="1"/>
  <c r="T63" i="15"/>
  <c r="H63" i="15"/>
  <c r="AG62" i="15"/>
  <c r="AH62" i="15" s="1"/>
  <c r="AJ62" i="15" s="1"/>
  <c r="T62" i="15"/>
  <c r="U62" i="15" s="1"/>
  <c r="V62" i="15" s="1"/>
  <c r="X62" i="15" s="1"/>
  <c r="Y62" i="15" s="1"/>
  <c r="H62" i="15"/>
  <c r="I62" i="15" s="1"/>
  <c r="K62" i="15" s="1"/>
  <c r="L62" i="15" s="1"/>
  <c r="AG61" i="15"/>
  <c r="AH61" i="15" s="1"/>
  <c r="T61" i="15"/>
  <c r="U61" i="15" s="1"/>
  <c r="H61" i="15"/>
  <c r="J61" i="15" s="1"/>
  <c r="AG60" i="15"/>
  <c r="AH60" i="15" s="1"/>
  <c r="T60" i="15"/>
  <c r="U60" i="15" s="1"/>
  <c r="H60" i="15"/>
  <c r="AG59" i="15"/>
  <c r="AH59" i="15" s="1"/>
  <c r="T59" i="15"/>
  <c r="U59" i="15" s="1"/>
  <c r="W59" i="15" s="1"/>
  <c r="H59" i="15"/>
  <c r="I59" i="15" s="1"/>
  <c r="K59" i="15" s="1"/>
  <c r="L59" i="15" s="1"/>
  <c r="AG58" i="15"/>
  <c r="AH58" i="15" s="1"/>
  <c r="U58" i="15"/>
  <c r="T58" i="15"/>
  <c r="H58" i="15"/>
  <c r="J58" i="15" s="1"/>
  <c r="AG57" i="15"/>
  <c r="AH57" i="15" s="1"/>
  <c r="T57" i="15"/>
  <c r="U57" i="15" s="1"/>
  <c r="V57" i="15" s="1"/>
  <c r="X57" i="15" s="1"/>
  <c r="Y57" i="15" s="1"/>
  <c r="H57" i="15"/>
  <c r="J57" i="15" s="1"/>
  <c r="AG56" i="15"/>
  <c r="AH56" i="15" s="1"/>
  <c r="T56" i="15"/>
  <c r="U56" i="15" s="1"/>
  <c r="W56" i="15" s="1"/>
  <c r="H56" i="15"/>
  <c r="J56" i="15" s="1"/>
  <c r="AG55" i="15"/>
  <c r="AH55" i="15" s="1"/>
  <c r="T55" i="15"/>
  <c r="U55" i="15" s="1"/>
  <c r="W55" i="15" s="1"/>
  <c r="H55" i="15"/>
  <c r="I55" i="15" s="1"/>
  <c r="K55" i="15" s="1"/>
  <c r="L55" i="15" s="1"/>
  <c r="AG54" i="15"/>
  <c r="AH54" i="15" s="1"/>
  <c r="AI54" i="15" s="1"/>
  <c r="AK54" i="15" s="1"/>
  <c r="AL54" i="15" s="1"/>
  <c r="T54" i="15"/>
  <c r="U54" i="15" s="1"/>
  <c r="H54" i="15"/>
  <c r="I54" i="15" s="1"/>
  <c r="K54" i="15" s="1"/>
  <c r="L54" i="15" s="1"/>
  <c r="AG53" i="15"/>
  <c r="AH53" i="15" s="1"/>
  <c r="T53" i="15"/>
  <c r="U53" i="15" s="1"/>
  <c r="V53" i="15" s="1"/>
  <c r="X53" i="15" s="1"/>
  <c r="Y53" i="15" s="1"/>
  <c r="H53" i="15"/>
  <c r="I53" i="15" s="1"/>
  <c r="K53" i="15" s="1"/>
  <c r="L53" i="15" s="1"/>
  <c r="AG52" i="15"/>
  <c r="AH52" i="15" s="1"/>
  <c r="AI52" i="15" s="1"/>
  <c r="AK52" i="15" s="1"/>
  <c r="AL52" i="15" s="1"/>
  <c r="T52" i="15"/>
  <c r="U52" i="15" s="1"/>
  <c r="H52" i="15"/>
  <c r="AG51" i="15"/>
  <c r="AH51" i="15" s="1"/>
  <c r="AJ51" i="15" s="1"/>
  <c r="T51" i="15"/>
  <c r="U51" i="15" s="1"/>
  <c r="H51" i="15"/>
  <c r="I51" i="15" s="1"/>
  <c r="K51" i="15" s="1"/>
  <c r="L51" i="15" s="1"/>
  <c r="AG50" i="15"/>
  <c r="AH50" i="15" s="1"/>
  <c r="AJ50" i="15" s="1"/>
  <c r="T50" i="15"/>
  <c r="U50" i="15" s="1"/>
  <c r="H50" i="15"/>
  <c r="J50" i="15" s="1"/>
  <c r="AG49" i="15"/>
  <c r="AH49" i="15" s="1"/>
  <c r="AI49" i="15" s="1"/>
  <c r="AK49" i="15" s="1"/>
  <c r="AL49" i="15" s="1"/>
  <c r="T49" i="15"/>
  <c r="U49" i="15" s="1"/>
  <c r="H49" i="15"/>
  <c r="J49" i="15" s="1"/>
  <c r="AG48" i="15"/>
  <c r="AH48" i="15" s="1"/>
  <c r="T48" i="15"/>
  <c r="U48" i="15" s="1"/>
  <c r="W48" i="15" s="1"/>
  <c r="J48" i="15"/>
  <c r="H48" i="15"/>
  <c r="I48" i="15" s="1"/>
  <c r="K48" i="15" s="1"/>
  <c r="L48" i="15" s="1"/>
  <c r="AG47" i="15"/>
  <c r="AH47" i="15" s="1"/>
  <c r="AI47" i="15" s="1"/>
  <c r="AK47" i="15" s="1"/>
  <c r="AL47" i="15" s="1"/>
  <c r="T47" i="15"/>
  <c r="U47" i="15" s="1"/>
  <c r="W47" i="15" s="1"/>
  <c r="H47" i="15"/>
  <c r="I47" i="15" s="1"/>
  <c r="K47" i="15" s="1"/>
  <c r="L47" i="15" s="1"/>
  <c r="AG46" i="15"/>
  <c r="AH46" i="15" s="1"/>
  <c r="AJ46" i="15" s="1"/>
  <c r="T46" i="15"/>
  <c r="U46" i="15" s="1"/>
  <c r="V46" i="15" s="1"/>
  <c r="X46" i="15" s="1"/>
  <c r="Y46" i="15" s="1"/>
  <c r="H46" i="15"/>
  <c r="J46" i="15" s="1"/>
  <c r="AG45" i="15"/>
  <c r="AH45" i="15" s="1"/>
  <c r="AJ45" i="15" s="1"/>
  <c r="T45" i="15"/>
  <c r="U45" i="15" s="1"/>
  <c r="W45" i="15" s="1"/>
  <c r="H45" i="15"/>
  <c r="AG44" i="15"/>
  <c r="AH44" i="15" s="1"/>
  <c r="T44" i="15"/>
  <c r="U44" i="15" s="1"/>
  <c r="V44" i="15" s="1"/>
  <c r="X44" i="15" s="1"/>
  <c r="Y44" i="15" s="1"/>
  <c r="H44" i="15"/>
  <c r="J44" i="15" s="1"/>
  <c r="AG43" i="15"/>
  <c r="AH43" i="15" s="1"/>
  <c r="AJ43" i="15" s="1"/>
  <c r="T43" i="15"/>
  <c r="U43" i="15" s="1"/>
  <c r="H43" i="15"/>
  <c r="AG42" i="15"/>
  <c r="AH42" i="15" s="1"/>
  <c r="AI42" i="15" s="1"/>
  <c r="AK42" i="15" s="1"/>
  <c r="AL42" i="15" s="1"/>
  <c r="T42" i="15"/>
  <c r="U42" i="15" s="1"/>
  <c r="H42" i="15"/>
  <c r="I42" i="15" s="1"/>
  <c r="K42" i="15" s="1"/>
  <c r="L42" i="15" s="1"/>
  <c r="AG41" i="15"/>
  <c r="AH41" i="15" s="1"/>
  <c r="AI41" i="15" s="1"/>
  <c r="AK41" i="15" s="1"/>
  <c r="AL41" i="15" s="1"/>
  <c r="T41" i="15"/>
  <c r="U41" i="15" s="1"/>
  <c r="H41" i="15"/>
  <c r="I41" i="15" s="1"/>
  <c r="K41" i="15" s="1"/>
  <c r="L41" i="15" s="1"/>
  <c r="AG40" i="15"/>
  <c r="AH40" i="15" s="1"/>
  <c r="T40" i="15"/>
  <c r="U40" i="15" s="1"/>
  <c r="W40" i="15" s="1"/>
  <c r="H40" i="15"/>
  <c r="J40" i="15" s="1"/>
  <c r="AG39" i="15"/>
  <c r="AH39" i="15" s="1"/>
  <c r="U39" i="15"/>
  <c r="T39" i="15"/>
  <c r="H39" i="15"/>
  <c r="J39" i="15" s="1"/>
  <c r="AG38" i="15"/>
  <c r="AH38" i="15" s="1"/>
  <c r="AJ38" i="15" s="1"/>
  <c r="T38" i="15"/>
  <c r="U38" i="15" s="1"/>
  <c r="H38" i="15"/>
  <c r="I38" i="15" s="1"/>
  <c r="K38" i="15" s="1"/>
  <c r="L38" i="15" s="1"/>
  <c r="AH37" i="15"/>
  <c r="AJ37" i="15" s="1"/>
  <c r="AG37" i="15"/>
  <c r="X37" i="15"/>
  <c r="Y37" i="15" s="1"/>
  <c r="T37" i="15"/>
  <c r="U37" i="15" s="1"/>
  <c r="V37" i="15" s="1"/>
  <c r="H37" i="15"/>
  <c r="J37" i="15" s="1"/>
  <c r="AG36" i="15"/>
  <c r="AH36" i="15" s="1"/>
  <c r="AJ36" i="15" s="1"/>
  <c r="T36" i="15"/>
  <c r="U36" i="15" s="1"/>
  <c r="H36" i="15"/>
  <c r="AG35" i="15"/>
  <c r="AH35" i="15" s="1"/>
  <c r="AI35" i="15" s="1"/>
  <c r="AK35" i="15" s="1"/>
  <c r="AL35" i="15" s="1"/>
  <c r="Y35" i="15"/>
  <c r="W35" i="15"/>
  <c r="T35" i="15"/>
  <c r="U35" i="15" s="1"/>
  <c r="V35" i="15" s="1"/>
  <c r="X35" i="15" s="1"/>
  <c r="H35" i="15"/>
  <c r="I35" i="15" s="1"/>
  <c r="K35" i="15" s="1"/>
  <c r="L35" i="15" s="1"/>
  <c r="AG34" i="15"/>
  <c r="AH34" i="15" s="1"/>
  <c r="AI34" i="15" s="1"/>
  <c r="AK34" i="15" s="1"/>
  <c r="AL34" i="15" s="1"/>
  <c r="T34" i="15"/>
  <c r="U34" i="15" s="1"/>
  <c r="H34" i="15"/>
  <c r="J34" i="15" s="1"/>
  <c r="AG33" i="15"/>
  <c r="AH33" i="15" s="1"/>
  <c r="T33" i="15"/>
  <c r="U33" i="15" s="1"/>
  <c r="H33" i="15"/>
  <c r="J33" i="15" s="1"/>
  <c r="AG32" i="15"/>
  <c r="AH32" i="15" s="1"/>
  <c r="T32" i="15"/>
  <c r="U32" i="15" s="1"/>
  <c r="W32" i="15" s="1"/>
  <c r="H32" i="15"/>
  <c r="J32" i="15" s="1"/>
  <c r="AG31" i="15"/>
  <c r="AH31" i="15" s="1"/>
  <c r="T31" i="15"/>
  <c r="U31" i="15" s="1"/>
  <c r="H31" i="15"/>
  <c r="I31" i="15" s="1"/>
  <c r="K31" i="15" s="1"/>
  <c r="L31" i="15" s="1"/>
  <c r="AG30" i="15"/>
  <c r="AH30" i="15" s="1"/>
  <c r="T30" i="15"/>
  <c r="U30" i="15" s="1"/>
  <c r="H30" i="15"/>
  <c r="J30" i="15" s="1"/>
  <c r="AG29" i="15"/>
  <c r="AH29" i="15" s="1"/>
  <c r="T29" i="15"/>
  <c r="U29" i="15" s="1"/>
  <c r="V29" i="15" s="1"/>
  <c r="X29" i="15" s="1"/>
  <c r="Y29" i="15" s="1"/>
  <c r="H29" i="15"/>
  <c r="I29" i="15" s="1"/>
  <c r="K29" i="15" s="1"/>
  <c r="L29" i="15" s="1"/>
  <c r="AG28" i="15"/>
  <c r="AH28" i="15" s="1"/>
  <c r="T28" i="15"/>
  <c r="U28" i="15" s="1"/>
  <c r="W28" i="15" s="1"/>
  <c r="H28" i="15"/>
  <c r="I28" i="15" s="1"/>
  <c r="K28" i="15" s="1"/>
  <c r="L28" i="15" s="1"/>
  <c r="AG27" i="15"/>
  <c r="AH27" i="15" s="1"/>
  <c r="AI27" i="15" s="1"/>
  <c r="AK27" i="15" s="1"/>
  <c r="AL27" i="15" s="1"/>
  <c r="U27" i="15"/>
  <c r="W27" i="15" s="1"/>
  <c r="T27" i="15"/>
  <c r="H27" i="15"/>
  <c r="AG26" i="15"/>
  <c r="AH26" i="15" s="1"/>
  <c r="AJ26" i="15" s="1"/>
  <c r="T26" i="15"/>
  <c r="U26" i="15" s="1"/>
  <c r="V26" i="15" s="1"/>
  <c r="X26" i="15" s="1"/>
  <c r="Y26" i="15" s="1"/>
  <c r="H26" i="15"/>
  <c r="AG25" i="15"/>
  <c r="AH25" i="15" s="1"/>
  <c r="AI25" i="15" s="1"/>
  <c r="AK25" i="15" s="1"/>
  <c r="AL25" i="15" s="1"/>
  <c r="T25" i="15"/>
  <c r="U25" i="15" s="1"/>
  <c r="H25" i="15"/>
  <c r="J25" i="15" s="1"/>
  <c r="AJ24" i="15"/>
  <c r="AG24" i="15"/>
  <c r="AH24" i="15" s="1"/>
  <c r="AI24" i="15" s="1"/>
  <c r="AK24" i="15" s="1"/>
  <c r="AL24" i="15" s="1"/>
  <c r="T24" i="15"/>
  <c r="U24" i="15" s="1"/>
  <c r="H24" i="15"/>
  <c r="J24" i="15" s="1"/>
  <c r="AG23" i="15"/>
  <c r="AH23" i="15" s="1"/>
  <c r="Y23" i="15"/>
  <c r="W23" i="15"/>
  <c r="T23" i="15"/>
  <c r="U23" i="15" s="1"/>
  <c r="V23" i="15" s="1"/>
  <c r="X23" i="15" s="1"/>
  <c r="H23" i="15"/>
  <c r="AG22" i="15"/>
  <c r="AH22" i="15" s="1"/>
  <c r="T22" i="15"/>
  <c r="U22" i="15" s="1"/>
  <c r="W22" i="15" s="1"/>
  <c r="H22" i="15"/>
  <c r="J22" i="15" s="1"/>
  <c r="AG21" i="15"/>
  <c r="AH21" i="15" s="1"/>
  <c r="AI21" i="15" s="1"/>
  <c r="AK21" i="15" s="1"/>
  <c r="AL21" i="15" s="1"/>
  <c r="T21" i="15"/>
  <c r="U21" i="15" s="1"/>
  <c r="H21" i="15"/>
  <c r="J21" i="15" s="1"/>
  <c r="AG20" i="15"/>
  <c r="AH20" i="15" s="1"/>
  <c r="AJ20" i="15" s="1"/>
  <c r="T20" i="15"/>
  <c r="U20" i="15" s="1"/>
  <c r="W20" i="15" s="1"/>
  <c r="H20" i="15"/>
  <c r="J20" i="15" s="1"/>
  <c r="AG19" i="15"/>
  <c r="AH19" i="15" s="1"/>
  <c r="AJ19" i="15" s="1"/>
  <c r="T19" i="15"/>
  <c r="U19" i="15" s="1"/>
  <c r="W19" i="15" s="1"/>
  <c r="H19" i="15"/>
  <c r="AG18" i="15"/>
  <c r="AH18" i="15" s="1"/>
  <c r="T18" i="15"/>
  <c r="U18" i="15" s="1"/>
  <c r="H18" i="15"/>
  <c r="J18" i="15" s="1"/>
  <c r="AG17" i="15"/>
  <c r="AH17" i="15" s="1"/>
  <c r="AI17" i="15" s="1"/>
  <c r="AK17" i="15" s="1"/>
  <c r="AL17" i="15" s="1"/>
  <c r="T17" i="15"/>
  <c r="U17" i="15" s="1"/>
  <c r="H17" i="15"/>
  <c r="I17" i="15" s="1"/>
  <c r="K17" i="15" s="1"/>
  <c r="L17" i="15" s="1"/>
  <c r="AG16" i="15"/>
  <c r="AH16" i="15" s="1"/>
  <c r="AJ16" i="15" s="1"/>
  <c r="T16" i="15"/>
  <c r="U16" i="15" s="1"/>
  <c r="H16" i="15"/>
  <c r="J16" i="15" s="1"/>
  <c r="AG15" i="15"/>
  <c r="AH15" i="15" s="1"/>
  <c r="T15" i="15"/>
  <c r="U15" i="15" s="1"/>
  <c r="V15" i="15" s="1"/>
  <c r="X15" i="15" s="1"/>
  <c r="Y15" i="15" s="1"/>
  <c r="H15" i="15"/>
  <c r="I15" i="15" s="1"/>
  <c r="K15" i="15" s="1"/>
  <c r="L15" i="15" s="1"/>
  <c r="AG14" i="15"/>
  <c r="AH14" i="15" s="1"/>
  <c r="T14" i="15"/>
  <c r="U14" i="15" s="1"/>
  <c r="W14" i="15" s="1"/>
  <c r="H14" i="15"/>
  <c r="I14" i="15" s="1"/>
  <c r="K14" i="15" s="1"/>
  <c r="L14" i="15" s="1"/>
  <c r="AG13" i="15"/>
  <c r="AH13" i="15" s="1"/>
  <c r="AI13" i="15" s="1"/>
  <c r="AK13" i="15" s="1"/>
  <c r="AL13" i="15" s="1"/>
  <c r="T13" i="15"/>
  <c r="U13" i="15" s="1"/>
  <c r="W13" i="15" s="1"/>
  <c r="H13" i="15"/>
  <c r="J13" i="15" s="1"/>
  <c r="AG12" i="15"/>
  <c r="AH12" i="15" s="1"/>
  <c r="AJ12" i="15" s="1"/>
  <c r="T12" i="15"/>
  <c r="U12" i="15" s="1"/>
  <c r="H12" i="15"/>
  <c r="J12" i="15" s="1"/>
  <c r="AG11" i="15"/>
  <c r="AH11" i="15" s="1"/>
  <c r="AJ11" i="15" s="1"/>
  <c r="T11" i="15"/>
  <c r="U11" i="15" s="1"/>
  <c r="H11" i="15"/>
  <c r="AG10" i="15"/>
  <c r="AH10" i="15" s="1"/>
  <c r="T10" i="15"/>
  <c r="U10" i="15" s="1"/>
  <c r="H10" i="15"/>
  <c r="J10" i="15" s="1"/>
  <c r="AG9" i="15"/>
  <c r="AH9" i="15" s="1"/>
  <c r="T9" i="15"/>
  <c r="U9" i="15" s="1"/>
  <c r="H9" i="15"/>
  <c r="I9" i="15" s="1"/>
  <c r="K9" i="15" s="1"/>
  <c r="L9" i="15" s="1"/>
  <c r="AG8" i="15"/>
  <c r="AH8" i="15" s="1"/>
  <c r="AC8" i="15"/>
  <c r="T8" i="15"/>
  <c r="U8" i="15" s="1"/>
  <c r="P8" i="15"/>
  <c r="H8" i="15"/>
  <c r="J8" i="15" s="1"/>
  <c r="AG7" i="15"/>
  <c r="AH7" i="15" s="1"/>
  <c r="AJ7" i="15" s="1"/>
  <c r="T7" i="15"/>
  <c r="U7" i="15" s="1"/>
  <c r="W7" i="15" s="1"/>
  <c r="H7" i="15"/>
  <c r="J7" i="15" s="1"/>
  <c r="T6" i="15"/>
  <c r="U6" i="15" s="1"/>
  <c r="H6" i="15"/>
  <c r="J6" i="15" s="1"/>
  <c r="AT5" i="15"/>
  <c r="AU5" i="15" s="1"/>
  <c r="T5" i="15"/>
  <c r="U5" i="15" s="1"/>
  <c r="J5" i="15"/>
  <c r="H5" i="15"/>
  <c r="I5" i="15" s="1"/>
  <c r="AS3" i="15"/>
  <c r="AR3" i="15"/>
  <c r="AF3" i="15"/>
  <c r="AE3" i="15"/>
  <c r="S3" i="15"/>
  <c r="R3" i="15"/>
  <c r="F3" i="15"/>
  <c r="E3" i="15"/>
  <c r="AG64" i="14"/>
  <c r="T64" i="14"/>
  <c r="AG63" i="14"/>
  <c r="AH63" i="14" s="1"/>
  <c r="AI63" i="14" s="1"/>
  <c r="AK63" i="14" s="1"/>
  <c r="AL63" i="14" s="1"/>
  <c r="U63" i="14"/>
  <c r="W63" i="14" s="1"/>
  <c r="T63" i="14"/>
  <c r="H63" i="14"/>
  <c r="AG62" i="14"/>
  <c r="AH62" i="14" s="1"/>
  <c r="T62" i="14"/>
  <c r="U62" i="14" s="1"/>
  <c r="V62" i="14" s="1"/>
  <c r="X62" i="14" s="1"/>
  <c r="Y62" i="14" s="1"/>
  <c r="H62" i="14"/>
  <c r="J62" i="14" s="1"/>
  <c r="AG61" i="14"/>
  <c r="AH61" i="14" s="1"/>
  <c r="T61" i="14"/>
  <c r="U61" i="14" s="1"/>
  <c r="H61" i="14"/>
  <c r="J61" i="14" s="1"/>
  <c r="AG60" i="14"/>
  <c r="AH60" i="14" s="1"/>
  <c r="AJ60" i="14" s="1"/>
  <c r="T60" i="14"/>
  <c r="U60" i="14" s="1"/>
  <c r="H60" i="14"/>
  <c r="AG59" i="14"/>
  <c r="AH59" i="14" s="1"/>
  <c r="AI59" i="14" s="1"/>
  <c r="AK59" i="14" s="1"/>
  <c r="AL59" i="14" s="1"/>
  <c r="T59" i="14"/>
  <c r="U59" i="14" s="1"/>
  <c r="W59" i="14" s="1"/>
  <c r="H59" i="14"/>
  <c r="J59" i="14" s="1"/>
  <c r="AG58" i="14"/>
  <c r="AH58" i="14" s="1"/>
  <c r="AJ58" i="14" s="1"/>
  <c r="T58" i="14"/>
  <c r="U58" i="14" s="1"/>
  <c r="H58" i="14"/>
  <c r="J58" i="14" s="1"/>
  <c r="AH57" i="14"/>
  <c r="AG57" i="14"/>
  <c r="T57" i="14"/>
  <c r="U57" i="14" s="1"/>
  <c r="V57" i="14" s="1"/>
  <c r="X57" i="14" s="1"/>
  <c r="Y57" i="14" s="1"/>
  <c r="H57" i="14"/>
  <c r="I57" i="14" s="1"/>
  <c r="K57" i="14" s="1"/>
  <c r="L57" i="14" s="1"/>
  <c r="AG56" i="14"/>
  <c r="AH56" i="14" s="1"/>
  <c r="T56" i="14"/>
  <c r="U56" i="14" s="1"/>
  <c r="H56" i="14"/>
  <c r="J56" i="14" s="1"/>
  <c r="AG55" i="14"/>
  <c r="AH55" i="14" s="1"/>
  <c r="AI55" i="14" s="1"/>
  <c r="AK55" i="14" s="1"/>
  <c r="AL55" i="14" s="1"/>
  <c r="U55" i="14"/>
  <c r="V55" i="14" s="1"/>
  <c r="X55" i="14" s="1"/>
  <c r="Y55" i="14" s="1"/>
  <c r="T55" i="14"/>
  <c r="H55" i="14"/>
  <c r="I55" i="14" s="1"/>
  <c r="K55" i="14" s="1"/>
  <c r="L55" i="14" s="1"/>
  <c r="AG54" i="14"/>
  <c r="AH54" i="14" s="1"/>
  <c r="T54" i="14"/>
  <c r="U54" i="14" s="1"/>
  <c r="H54" i="14"/>
  <c r="J54" i="14" s="1"/>
  <c r="AG53" i="14"/>
  <c r="AH53" i="14" s="1"/>
  <c r="T53" i="14"/>
  <c r="U53" i="14" s="1"/>
  <c r="H53" i="14"/>
  <c r="AH52" i="14"/>
  <c r="AJ52" i="14" s="1"/>
  <c r="AG52" i="14"/>
  <c r="T52" i="14"/>
  <c r="U52" i="14" s="1"/>
  <c r="V52" i="14" s="1"/>
  <c r="X52" i="14" s="1"/>
  <c r="Y52" i="14" s="1"/>
  <c r="H52" i="14"/>
  <c r="AG51" i="14"/>
  <c r="AH51" i="14" s="1"/>
  <c r="T51" i="14"/>
  <c r="U51" i="14" s="1"/>
  <c r="W51" i="14" s="1"/>
  <c r="H51" i="14"/>
  <c r="I51" i="14" s="1"/>
  <c r="K51" i="14" s="1"/>
  <c r="L51" i="14" s="1"/>
  <c r="AH50" i="14"/>
  <c r="AJ50" i="14" s="1"/>
  <c r="AG50" i="14"/>
  <c r="T50" i="14"/>
  <c r="U50" i="14" s="1"/>
  <c r="H50" i="14"/>
  <c r="J50" i="14" s="1"/>
  <c r="AG49" i="14"/>
  <c r="AH49" i="14" s="1"/>
  <c r="T49" i="14"/>
  <c r="U49" i="14" s="1"/>
  <c r="V49" i="14" s="1"/>
  <c r="X49" i="14" s="1"/>
  <c r="Y49" i="14" s="1"/>
  <c r="H49" i="14"/>
  <c r="J49" i="14" s="1"/>
  <c r="AG48" i="14"/>
  <c r="AH48" i="14" s="1"/>
  <c r="T48" i="14"/>
  <c r="U48" i="14" s="1"/>
  <c r="H48" i="14"/>
  <c r="J48" i="14" s="1"/>
  <c r="AG47" i="14"/>
  <c r="AH47" i="14" s="1"/>
  <c r="T47" i="14"/>
  <c r="U47" i="14" s="1"/>
  <c r="W47" i="14" s="1"/>
  <c r="H47" i="14"/>
  <c r="J47" i="14" s="1"/>
  <c r="AG46" i="14"/>
  <c r="AH46" i="14" s="1"/>
  <c r="T46" i="14"/>
  <c r="U46" i="14" s="1"/>
  <c r="H46" i="14"/>
  <c r="J46" i="14" s="1"/>
  <c r="AG45" i="14"/>
  <c r="AH45" i="14" s="1"/>
  <c r="T45" i="14"/>
  <c r="U45" i="14" s="1"/>
  <c r="V45" i="14" s="1"/>
  <c r="X45" i="14" s="1"/>
  <c r="Y45" i="14" s="1"/>
  <c r="H45" i="14"/>
  <c r="J45" i="14" s="1"/>
  <c r="AG44" i="14"/>
  <c r="AH44" i="14" s="1"/>
  <c r="AI44" i="14" s="1"/>
  <c r="AK44" i="14" s="1"/>
  <c r="AL44" i="14" s="1"/>
  <c r="T44" i="14"/>
  <c r="U44" i="14" s="1"/>
  <c r="H44" i="14"/>
  <c r="AH43" i="14"/>
  <c r="AI43" i="14" s="1"/>
  <c r="AK43" i="14" s="1"/>
  <c r="AL43" i="14" s="1"/>
  <c r="AG43" i="14"/>
  <c r="T43" i="14"/>
  <c r="U43" i="14" s="1"/>
  <c r="H43" i="14"/>
  <c r="I43" i="14" s="1"/>
  <c r="K43" i="14" s="1"/>
  <c r="L43" i="14" s="1"/>
  <c r="AG42" i="14"/>
  <c r="AH42" i="14" s="1"/>
  <c r="T42" i="14"/>
  <c r="U42" i="14" s="1"/>
  <c r="H42" i="14"/>
  <c r="J42" i="14" s="1"/>
  <c r="AG41" i="14"/>
  <c r="AH41" i="14" s="1"/>
  <c r="X41" i="14"/>
  <c r="Y41" i="14" s="1"/>
  <c r="T41" i="14"/>
  <c r="U41" i="14" s="1"/>
  <c r="V41" i="14" s="1"/>
  <c r="H41" i="14"/>
  <c r="J41" i="14" s="1"/>
  <c r="AG40" i="14"/>
  <c r="AH40" i="14" s="1"/>
  <c r="T40" i="14"/>
  <c r="U40" i="14" s="1"/>
  <c r="H40" i="14"/>
  <c r="I40" i="14" s="1"/>
  <c r="K40" i="14" s="1"/>
  <c r="L40" i="14" s="1"/>
  <c r="AG39" i="14"/>
  <c r="AH39" i="14" s="1"/>
  <c r="AI39" i="14" s="1"/>
  <c r="AK39" i="14" s="1"/>
  <c r="AL39" i="14" s="1"/>
  <c r="T39" i="14"/>
  <c r="U39" i="14" s="1"/>
  <c r="H39" i="14"/>
  <c r="AG38" i="14"/>
  <c r="AH38" i="14" s="1"/>
  <c r="T38" i="14"/>
  <c r="U38" i="14" s="1"/>
  <c r="H38" i="14"/>
  <c r="J38" i="14" s="1"/>
  <c r="AG37" i="14"/>
  <c r="AH37" i="14" s="1"/>
  <c r="T37" i="14"/>
  <c r="U37" i="14" s="1"/>
  <c r="W37" i="14" s="1"/>
  <c r="H37" i="14"/>
  <c r="J37" i="14" s="1"/>
  <c r="AG36" i="14"/>
  <c r="AH36" i="14" s="1"/>
  <c r="AI36" i="14" s="1"/>
  <c r="AK36" i="14" s="1"/>
  <c r="AL36" i="14" s="1"/>
  <c r="T36" i="14"/>
  <c r="U36" i="14" s="1"/>
  <c r="H36" i="14"/>
  <c r="AG35" i="14"/>
  <c r="AH35" i="14" s="1"/>
  <c r="T35" i="14"/>
  <c r="U35" i="14" s="1"/>
  <c r="H35" i="14"/>
  <c r="J35" i="14" s="1"/>
  <c r="AG34" i="14"/>
  <c r="AH34" i="14" s="1"/>
  <c r="T34" i="14"/>
  <c r="U34" i="14" s="1"/>
  <c r="H34" i="14"/>
  <c r="I34" i="14" s="1"/>
  <c r="K34" i="14" s="1"/>
  <c r="L34" i="14" s="1"/>
  <c r="AG33" i="14"/>
  <c r="AH33" i="14" s="1"/>
  <c r="T33" i="14"/>
  <c r="U33" i="14" s="1"/>
  <c r="V33" i="14" s="1"/>
  <c r="X33" i="14" s="1"/>
  <c r="Y33" i="14" s="1"/>
  <c r="H33" i="14"/>
  <c r="I33" i="14" s="1"/>
  <c r="K33" i="14" s="1"/>
  <c r="L33" i="14" s="1"/>
  <c r="AG32" i="14"/>
  <c r="AH32" i="14" s="1"/>
  <c r="T32" i="14"/>
  <c r="U32" i="14" s="1"/>
  <c r="H32" i="14"/>
  <c r="AK31" i="14"/>
  <c r="AL31" i="14" s="1"/>
  <c r="AG31" i="14"/>
  <c r="AH31" i="14" s="1"/>
  <c r="AI31" i="14" s="1"/>
  <c r="T31" i="14"/>
  <c r="U31" i="14" s="1"/>
  <c r="H31" i="14"/>
  <c r="AG30" i="14"/>
  <c r="AH30" i="14" s="1"/>
  <c r="T30" i="14"/>
  <c r="U30" i="14" s="1"/>
  <c r="V30" i="14" s="1"/>
  <c r="X30" i="14" s="1"/>
  <c r="Y30" i="14" s="1"/>
  <c r="J30" i="14"/>
  <c r="H30" i="14"/>
  <c r="I30" i="14" s="1"/>
  <c r="K30" i="14" s="1"/>
  <c r="L30" i="14" s="1"/>
  <c r="AG29" i="14"/>
  <c r="AH29" i="14" s="1"/>
  <c r="AI29" i="14" s="1"/>
  <c r="AK29" i="14" s="1"/>
  <c r="AL29" i="14" s="1"/>
  <c r="U29" i="14"/>
  <c r="W29" i="14" s="1"/>
  <c r="T29" i="14"/>
  <c r="H29" i="14"/>
  <c r="J29" i="14" s="1"/>
  <c r="AG28" i="14"/>
  <c r="AH28" i="14" s="1"/>
  <c r="AJ28" i="14" s="1"/>
  <c r="T28" i="14"/>
  <c r="U28" i="14" s="1"/>
  <c r="H28" i="14"/>
  <c r="I28" i="14" s="1"/>
  <c r="K28" i="14" s="1"/>
  <c r="L28" i="14" s="1"/>
  <c r="AG27" i="14"/>
  <c r="AH27" i="14" s="1"/>
  <c r="AJ27" i="14" s="1"/>
  <c r="T27" i="14"/>
  <c r="U27" i="14" s="1"/>
  <c r="W27" i="14" s="1"/>
  <c r="H27" i="14"/>
  <c r="AG26" i="14"/>
  <c r="AH26" i="14" s="1"/>
  <c r="T26" i="14"/>
  <c r="U26" i="14" s="1"/>
  <c r="V26" i="14" s="1"/>
  <c r="X26" i="14" s="1"/>
  <c r="Y26" i="14" s="1"/>
  <c r="H26" i="14"/>
  <c r="AJ25" i="14"/>
  <c r="AG25" i="14"/>
  <c r="AH25" i="14" s="1"/>
  <c r="AI25" i="14" s="1"/>
  <c r="AK25" i="14" s="1"/>
  <c r="AL25" i="14" s="1"/>
  <c r="T25" i="14"/>
  <c r="U25" i="14" s="1"/>
  <c r="H25" i="14"/>
  <c r="I25" i="14" s="1"/>
  <c r="K25" i="14" s="1"/>
  <c r="L25" i="14" s="1"/>
  <c r="AG24" i="14"/>
  <c r="AH24" i="14" s="1"/>
  <c r="AJ24" i="14" s="1"/>
  <c r="T24" i="14"/>
  <c r="U24" i="14" s="1"/>
  <c r="H24" i="14"/>
  <c r="J24" i="14" s="1"/>
  <c r="AG23" i="14"/>
  <c r="AH23" i="14" s="1"/>
  <c r="T23" i="14"/>
  <c r="U23" i="14" s="1"/>
  <c r="V23" i="14" s="1"/>
  <c r="X23" i="14" s="1"/>
  <c r="Y23" i="14" s="1"/>
  <c r="H23" i="14"/>
  <c r="AG22" i="14"/>
  <c r="AH22" i="14" s="1"/>
  <c r="T22" i="14"/>
  <c r="U22" i="14" s="1"/>
  <c r="W22" i="14" s="1"/>
  <c r="H22" i="14"/>
  <c r="AG21" i="14"/>
  <c r="T21" i="14"/>
  <c r="U21" i="14" s="1"/>
  <c r="W21" i="14" s="1"/>
  <c r="H21" i="14"/>
  <c r="I21" i="14" s="1"/>
  <c r="K21" i="14" s="1"/>
  <c r="L21" i="14" s="1"/>
  <c r="AG20" i="14"/>
  <c r="AH20" i="14" s="1"/>
  <c r="AJ20" i="14" s="1"/>
  <c r="T20" i="14"/>
  <c r="U20" i="14" s="1"/>
  <c r="W20" i="14" s="1"/>
  <c r="H20" i="14"/>
  <c r="J20" i="14" s="1"/>
  <c r="AG19" i="14"/>
  <c r="AH19" i="14" s="1"/>
  <c r="AJ19" i="14" s="1"/>
  <c r="T19" i="14"/>
  <c r="U19" i="14" s="1"/>
  <c r="W19" i="14" s="1"/>
  <c r="H19" i="14"/>
  <c r="J19" i="14" s="1"/>
  <c r="AH18" i="14"/>
  <c r="AJ18" i="14" s="1"/>
  <c r="AG18" i="14"/>
  <c r="T18" i="14"/>
  <c r="U18" i="14" s="1"/>
  <c r="H18" i="14"/>
  <c r="AG17" i="14"/>
  <c r="AH17" i="14" s="1"/>
  <c r="AI17" i="14" s="1"/>
  <c r="AK17" i="14" s="1"/>
  <c r="AL17" i="14" s="1"/>
  <c r="T17" i="14"/>
  <c r="U17" i="14" s="1"/>
  <c r="H17" i="14"/>
  <c r="J17" i="14" s="1"/>
  <c r="AG16" i="14"/>
  <c r="AH16" i="14" s="1"/>
  <c r="AJ16" i="14" s="1"/>
  <c r="T16" i="14"/>
  <c r="U16" i="14" s="1"/>
  <c r="H16" i="14"/>
  <c r="I16" i="14" s="1"/>
  <c r="K16" i="14" s="1"/>
  <c r="L16" i="14" s="1"/>
  <c r="AG15" i="14"/>
  <c r="AH15" i="14" s="1"/>
  <c r="AJ15" i="14" s="1"/>
  <c r="T15" i="14"/>
  <c r="U15" i="14" s="1"/>
  <c r="H15" i="14"/>
  <c r="I15" i="14" s="1"/>
  <c r="K15" i="14" s="1"/>
  <c r="L15" i="14" s="1"/>
  <c r="AG14" i="14"/>
  <c r="AH14" i="14" s="1"/>
  <c r="T14" i="14"/>
  <c r="U14" i="14" s="1"/>
  <c r="V14" i="14" s="1"/>
  <c r="X14" i="14" s="1"/>
  <c r="Y14" i="14" s="1"/>
  <c r="H14" i="14"/>
  <c r="J14" i="14" s="1"/>
  <c r="AG13" i="14"/>
  <c r="AH13" i="14" s="1"/>
  <c r="T13" i="14"/>
  <c r="U13" i="14" s="1"/>
  <c r="W13" i="14" s="1"/>
  <c r="H13" i="14"/>
  <c r="J13" i="14" s="1"/>
  <c r="AG12" i="14"/>
  <c r="AH12" i="14" s="1"/>
  <c r="T12" i="14"/>
  <c r="U12" i="14" s="1"/>
  <c r="W12" i="14" s="1"/>
  <c r="H12" i="14"/>
  <c r="J12" i="14" s="1"/>
  <c r="AG11" i="14"/>
  <c r="AH11" i="14" s="1"/>
  <c r="AJ11" i="14" s="1"/>
  <c r="T11" i="14"/>
  <c r="U11" i="14" s="1"/>
  <c r="H11" i="14"/>
  <c r="AG10" i="14"/>
  <c r="AH10" i="14" s="1"/>
  <c r="T10" i="14"/>
  <c r="U10" i="14" s="1"/>
  <c r="H10" i="14"/>
  <c r="AG9" i="14"/>
  <c r="AH9" i="14" s="1"/>
  <c r="T9" i="14"/>
  <c r="U9" i="14" s="1"/>
  <c r="W9" i="14" s="1"/>
  <c r="H9" i="14"/>
  <c r="J9" i="14" s="1"/>
  <c r="AG8" i="14"/>
  <c r="AH8" i="14" s="1"/>
  <c r="AC8" i="14"/>
  <c r="T8" i="14"/>
  <c r="U8" i="14" s="1"/>
  <c r="P8" i="14"/>
  <c r="H8" i="14"/>
  <c r="I8" i="14" s="1"/>
  <c r="K8" i="14" s="1"/>
  <c r="L8" i="14" s="1"/>
  <c r="AG7" i="14"/>
  <c r="AH7" i="14" s="1"/>
  <c r="T7" i="14"/>
  <c r="U7" i="14" s="1"/>
  <c r="V7" i="14" s="1"/>
  <c r="X7" i="14" s="1"/>
  <c r="Y7" i="14" s="1"/>
  <c r="H7" i="14"/>
  <c r="J7" i="14" s="1"/>
  <c r="T6" i="14"/>
  <c r="U6" i="14" s="1"/>
  <c r="H6" i="14"/>
  <c r="I6" i="14" s="1"/>
  <c r="K6" i="14" s="1"/>
  <c r="L6" i="14" s="1"/>
  <c r="AT5" i="14"/>
  <c r="T5" i="14"/>
  <c r="U5" i="14" s="1"/>
  <c r="H5" i="14"/>
  <c r="J5" i="14" s="1"/>
  <c r="AS3" i="14"/>
  <c r="AR3" i="14"/>
  <c r="AF3" i="14"/>
  <c r="AE3" i="14"/>
  <c r="S3" i="14"/>
  <c r="R3" i="14"/>
  <c r="F3" i="14"/>
  <c r="E3" i="14"/>
  <c r="AG64" i="13"/>
  <c r="T64" i="13"/>
  <c r="AG63" i="13"/>
  <c r="AH63" i="13" s="1"/>
  <c r="AI63" i="13" s="1"/>
  <c r="AK63" i="13" s="1"/>
  <c r="AL63" i="13" s="1"/>
  <c r="T63" i="13"/>
  <c r="U63" i="13" s="1"/>
  <c r="H63" i="13"/>
  <c r="J63" i="13" s="1"/>
  <c r="AG62" i="13"/>
  <c r="AH62" i="13" s="1"/>
  <c r="T62" i="13"/>
  <c r="U62" i="13" s="1"/>
  <c r="H62" i="13"/>
  <c r="J62" i="13" s="1"/>
  <c r="AH61" i="13"/>
  <c r="AJ61" i="13" s="1"/>
  <c r="AG61" i="13"/>
  <c r="T61" i="13"/>
  <c r="U61" i="13" s="1"/>
  <c r="W61" i="13" s="1"/>
  <c r="H61" i="13"/>
  <c r="J61" i="13" s="1"/>
  <c r="AG60" i="13"/>
  <c r="AH60" i="13" s="1"/>
  <c r="AJ60" i="13" s="1"/>
  <c r="T60" i="13"/>
  <c r="U60" i="13" s="1"/>
  <c r="H60" i="13"/>
  <c r="AG59" i="13"/>
  <c r="AH59" i="13" s="1"/>
  <c r="AI59" i="13" s="1"/>
  <c r="AK59" i="13" s="1"/>
  <c r="AL59" i="13" s="1"/>
  <c r="T59" i="13"/>
  <c r="U59" i="13" s="1"/>
  <c r="H59" i="13"/>
  <c r="J59" i="13" s="1"/>
  <c r="AG58" i="13"/>
  <c r="AH58" i="13" s="1"/>
  <c r="AI58" i="13" s="1"/>
  <c r="AK58" i="13" s="1"/>
  <c r="AL58" i="13" s="1"/>
  <c r="T58" i="13"/>
  <c r="U58" i="13" s="1"/>
  <c r="H58" i="13"/>
  <c r="J58" i="13" s="1"/>
  <c r="AG57" i="13"/>
  <c r="AH57" i="13" s="1"/>
  <c r="T57" i="13"/>
  <c r="U57" i="13" s="1"/>
  <c r="V57" i="13" s="1"/>
  <c r="X57" i="13" s="1"/>
  <c r="Y57" i="13" s="1"/>
  <c r="H57" i="13"/>
  <c r="J57" i="13" s="1"/>
  <c r="AG56" i="13"/>
  <c r="AH56" i="13" s="1"/>
  <c r="T56" i="13"/>
  <c r="U56" i="13" s="1"/>
  <c r="H56" i="13"/>
  <c r="J56" i="13" s="1"/>
  <c r="AG55" i="13"/>
  <c r="AH55" i="13" s="1"/>
  <c r="T55" i="13"/>
  <c r="U55" i="13" s="1"/>
  <c r="H55" i="13"/>
  <c r="I55" i="13" s="1"/>
  <c r="K55" i="13" s="1"/>
  <c r="L55" i="13" s="1"/>
  <c r="AG54" i="13"/>
  <c r="AH54" i="13" s="1"/>
  <c r="T54" i="13"/>
  <c r="U54" i="13" s="1"/>
  <c r="H54" i="13"/>
  <c r="J54" i="13" s="1"/>
  <c r="AG53" i="13"/>
  <c r="AH53" i="13" s="1"/>
  <c r="AI53" i="13" s="1"/>
  <c r="AK53" i="13" s="1"/>
  <c r="AL53" i="13" s="1"/>
  <c r="T53" i="13"/>
  <c r="U53" i="13" s="1"/>
  <c r="H53" i="13"/>
  <c r="J53" i="13" s="1"/>
  <c r="AG52" i="13"/>
  <c r="AH52" i="13" s="1"/>
  <c r="T52" i="13"/>
  <c r="U52" i="13" s="1"/>
  <c r="W52" i="13" s="1"/>
  <c r="H52" i="13"/>
  <c r="AG51" i="13"/>
  <c r="AH51" i="13" s="1"/>
  <c r="AI51" i="13" s="1"/>
  <c r="AK51" i="13" s="1"/>
  <c r="AL51" i="13" s="1"/>
  <c r="T51" i="13"/>
  <c r="U51" i="13" s="1"/>
  <c r="W51" i="13" s="1"/>
  <c r="H51" i="13"/>
  <c r="J51" i="13" s="1"/>
  <c r="AG50" i="13"/>
  <c r="AH50" i="13" s="1"/>
  <c r="T50" i="13"/>
  <c r="U50" i="13" s="1"/>
  <c r="H50" i="13"/>
  <c r="J50" i="13" s="1"/>
  <c r="AG49" i="13"/>
  <c r="AH49" i="13" s="1"/>
  <c r="T49" i="13"/>
  <c r="U49" i="13" s="1"/>
  <c r="V49" i="13" s="1"/>
  <c r="X49" i="13" s="1"/>
  <c r="Y49" i="13" s="1"/>
  <c r="H49" i="13"/>
  <c r="I49" i="13" s="1"/>
  <c r="K49" i="13" s="1"/>
  <c r="L49" i="13" s="1"/>
  <c r="AG48" i="13"/>
  <c r="AH48" i="13" s="1"/>
  <c r="T48" i="13"/>
  <c r="U48" i="13" s="1"/>
  <c r="W48" i="13" s="1"/>
  <c r="H48" i="13"/>
  <c r="J48" i="13" s="1"/>
  <c r="AG47" i="13"/>
  <c r="AH47" i="13" s="1"/>
  <c r="AI47" i="13" s="1"/>
  <c r="AK47" i="13" s="1"/>
  <c r="AL47" i="13" s="1"/>
  <c r="T47" i="13"/>
  <c r="U47" i="13" s="1"/>
  <c r="W47" i="13" s="1"/>
  <c r="H47" i="13"/>
  <c r="J47" i="13" s="1"/>
  <c r="AG46" i="13"/>
  <c r="AH46" i="13" s="1"/>
  <c r="T46" i="13"/>
  <c r="U46" i="13" s="1"/>
  <c r="W46" i="13" s="1"/>
  <c r="H46" i="13"/>
  <c r="AG45" i="13"/>
  <c r="AH45" i="13" s="1"/>
  <c r="T45" i="13"/>
  <c r="U45" i="13" s="1"/>
  <c r="W45" i="13" s="1"/>
  <c r="H45" i="13"/>
  <c r="AG44" i="13"/>
  <c r="AH44" i="13" s="1"/>
  <c r="T44" i="13"/>
  <c r="U44" i="13" s="1"/>
  <c r="H44" i="13"/>
  <c r="AG43" i="13"/>
  <c r="AH43" i="13" s="1"/>
  <c r="T43" i="13"/>
  <c r="U43" i="13" s="1"/>
  <c r="H43" i="13"/>
  <c r="J43" i="13" s="1"/>
  <c r="AG42" i="13"/>
  <c r="AH42" i="13" s="1"/>
  <c r="T42" i="13"/>
  <c r="U42" i="13" s="1"/>
  <c r="H42" i="13"/>
  <c r="J42" i="13" s="1"/>
  <c r="AG41" i="13"/>
  <c r="AH41" i="13" s="1"/>
  <c r="X41" i="13"/>
  <c r="Y41" i="13" s="1"/>
  <c r="W41" i="13"/>
  <c r="T41" i="13"/>
  <c r="U41" i="13" s="1"/>
  <c r="V41" i="13" s="1"/>
  <c r="H41" i="13"/>
  <c r="AG40" i="13"/>
  <c r="AH40" i="13" s="1"/>
  <c r="T40" i="13"/>
  <c r="U40" i="13" s="1"/>
  <c r="W40" i="13" s="1"/>
  <c r="H40" i="13"/>
  <c r="J40" i="13" s="1"/>
  <c r="AG39" i="13"/>
  <c r="AH39" i="13" s="1"/>
  <c r="AI39" i="13" s="1"/>
  <c r="AK39" i="13" s="1"/>
  <c r="AL39" i="13" s="1"/>
  <c r="T39" i="13"/>
  <c r="U39" i="13" s="1"/>
  <c r="H39" i="13"/>
  <c r="I39" i="13" s="1"/>
  <c r="K39" i="13" s="1"/>
  <c r="L39" i="13" s="1"/>
  <c r="AG38" i="13"/>
  <c r="AH38" i="13" s="1"/>
  <c r="AJ38" i="13" s="1"/>
  <c r="W38" i="13"/>
  <c r="U38" i="13"/>
  <c r="V38" i="13" s="1"/>
  <c r="X38" i="13" s="1"/>
  <c r="Y38" i="13" s="1"/>
  <c r="T38" i="13"/>
  <c r="H38" i="13"/>
  <c r="I38" i="13" s="1"/>
  <c r="K38" i="13" s="1"/>
  <c r="L38" i="13" s="1"/>
  <c r="AH37" i="13"/>
  <c r="AG37" i="13"/>
  <c r="T37" i="13"/>
  <c r="U37" i="13" s="1"/>
  <c r="H37" i="13"/>
  <c r="J37" i="13" s="1"/>
  <c r="AG36" i="13"/>
  <c r="AH36" i="13" s="1"/>
  <c r="AJ36" i="13" s="1"/>
  <c r="T36" i="13"/>
  <c r="U36" i="13" s="1"/>
  <c r="W36" i="13" s="1"/>
  <c r="H36" i="13"/>
  <c r="AH35" i="13"/>
  <c r="AJ35" i="13" s="1"/>
  <c r="AG35" i="13"/>
  <c r="T35" i="13"/>
  <c r="U35" i="13" s="1"/>
  <c r="W35" i="13" s="1"/>
  <c r="H35" i="13"/>
  <c r="I35" i="13" s="1"/>
  <c r="K35" i="13" s="1"/>
  <c r="L35" i="13" s="1"/>
  <c r="AG34" i="13"/>
  <c r="AH34" i="13" s="1"/>
  <c r="T34" i="13"/>
  <c r="U34" i="13" s="1"/>
  <c r="H34" i="13"/>
  <c r="I34" i="13" s="1"/>
  <c r="K34" i="13" s="1"/>
  <c r="L34" i="13" s="1"/>
  <c r="AG33" i="13"/>
  <c r="AH33" i="13" s="1"/>
  <c r="AJ33" i="13" s="1"/>
  <c r="T33" i="13"/>
  <c r="U33" i="13" s="1"/>
  <c r="V33" i="13" s="1"/>
  <c r="X33" i="13" s="1"/>
  <c r="Y33" i="13" s="1"/>
  <c r="H33" i="13"/>
  <c r="J33" i="13" s="1"/>
  <c r="AG32" i="13"/>
  <c r="AH32" i="13" s="1"/>
  <c r="T32" i="13"/>
  <c r="U32" i="13" s="1"/>
  <c r="W32" i="13" s="1"/>
  <c r="H32" i="13"/>
  <c r="J32" i="13" s="1"/>
  <c r="AG31" i="13"/>
  <c r="AH31" i="13" s="1"/>
  <c r="AI31" i="13" s="1"/>
  <c r="AK31" i="13" s="1"/>
  <c r="AL31" i="13" s="1"/>
  <c r="T31" i="13"/>
  <c r="U31" i="13" s="1"/>
  <c r="W31" i="13" s="1"/>
  <c r="H31" i="13"/>
  <c r="J31" i="13" s="1"/>
  <c r="AG30" i="13"/>
  <c r="AH30" i="13" s="1"/>
  <c r="AJ30" i="13" s="1"/>
  <c r="T30" i="13"/>
  <c r="U30" i="13" s="1"/>
  <c r="V30" i="13" s="1"/>
  <c r="X30" i="13" s="1"/>
  <c r="Y30" i="13" s="1"/>
  <c r="H30" i="13"/>
  <c r="I30" i="13" s="1"/>
  <c r="K30" i="13" s="1"/>
  <c r="L30" i="13" s="1"/>
  <c r="AG29" i="13"/>
  <c r="AH29" i="13" s="1"/>
  <c r="T29" i="13"/>
  <c r="U29" i="13" s="1"/>
  <c r="H29" i="13"/>
  <c r="AG28" i="13"/>
  <c r="AH28" i="13" s="1"/>
  <c r="AJ28" i="13" s="1"/>
  <c r="T28" i="13"/>
  <c r="U28" i="13" s="1"/>
  <c r="H28" i="13"/>
  <c r="J28" i="13" s="1"/>
  <c r="AH27" i="13"/>
  <c r="AJ27" i="13" s="1"/>
  <c r="AG27" i="13"/>
  <c r="T27" i="13"/>
  <c r="U27" i="13" s="1"/>
  <c r="H27" i="13"/>
  <c r="J27" i="13" s="1"/>
  <c r="AG26" i="13"/>
  <c r="AH26" i="13" s="1"/>
  <c r="AI26" i="13" s="1"/>
  <c r="AK26" i="13" s="1"/>
  <c r="AL26" i="13" s="1"/>
  <c r="T26" i="13"/>
  <c r="U26" i="13" s="1"/>
  <c r="H26" i="13"/>
  <c r="AG25" i="13"/>
  <c r="AH25" i="13" s="1"/>
  <c r="T25" i="13"/>
  <c r="U25" i="13" s="1"/>
  <c r="H25" i="13"/>
  <c r="I25" i="13" s="1"/>
  <c r="K25" i="13" s="1"/>
  <c r="L25" i="13" s="1"/>
  <c r="AG24" i="13"/>
  <c r="AH24" i="13" s="1"/>
  <c r="AI24" i="13" s="1"/>
  <c r="AK24" i="13" s="1"/>
  <c r="AL24" i="13" s="1"/>
  <c r="T24" i="13"/>
  <c r="U24" i="13" s="1"/>
  <c r="H24" i="13"/>
  <c r="J24" i="13" s="1"/>
  <c r="AG23" i="13"/>
  <c r="AH23" i="13" s="1"/>
  <c r="AJ23" i="13" s="1"/>
  <c r="T23" i="13"/>
  <c r="U23" i="13" s="1"/>
  <c r="H23" i="13"/>
  <c r="I23" i="13" s="1"/>
  <c r="K23" i="13" s="1"/>
  <c r="L23" i="13" s="1"/>
  <c r="AG22" i="13"/>
  <c r="AH22" i="13" s="1"/>
  <c r="T22" i="13"/>
  <c r="U22" i="13" s="1"/>
  <c r="W22" i="13" s="1"/>
  <c r="H22" i="13"/>
  <c r="AG21" i="13"/>
  <c r="AH21" i="13" s="1"/>
  <c r="T21" i="13"/>
  <c r="U21" i="13" s="1"/>
  <c r="H21" i="13"/>
  <c r="J21" i="13" s="1"/>
  <c r="AG20" i="13"/>
  <c r="AH20" i="13" s="1"/>
  <c r="AJ20" i="13" s="1"/>
  <c r="T20" i="13"/>
  <c r="U20" i="13" s="1"/>
  <c r="H20" i="13"/>
  <c r="I20" i="13" s="1"/>
  <c r="K20" i="13" s="1"/>
  <c r="L20" i="13" s="1"/>
  <c r="AG19" i="13"/>
  <c r="AH19" i="13" s="1"/>
  <c r="T19" i="13"/>
  <c r="U19" i="13" s="1"/>
  <c r="H19" i="13"/>
  <c r="J19" i="13" s="1"/>
  <c r="AG18" i="13"/>
  <c r="AH18" i="13" s="1"/>
  <c r="AI18" i="13" s="1"/>
  <c r="AK18" i="13" s="1"/>
  <c r="AL18" i="13" s="1"/>
  <c r="T18" i="13"/>
  <c r="U18" i="13" s="1"/>
  <c r="H18" i="13"/>
  <c r="J18" i="13" s="1"/>
  <c r="AG17" i="13"/>
  <c r="AH17" i="13" s="1"/>
  <c r="AJ17" i="13" s="1"/>
  <c r="T17" i="13"/>
  <c r="U17" i="13" s="1"/>
  <c r="H17" i="13"/>
  <c r="J17" i="13" s="1"/>
  <c r="AH16" i="13"/>
  <c r="AI16" i="13" s="1"/>
  <c r="AK16" i="13" s="1"/>
  <c r="AL16" i="13" s="1"/>
  <c r="AG16" i="13"/>
  <c r="T16" i="13"/>
  <c r="U16" i="13" s="1"/>
  <c r="H16" i="13"/>
  <c r="AG15" i="13"/>
  <c r="AH15" i="13" s="1"/>
  <c r="T15" i="13"/>
  <c r="U15" i="13" s="1"/>
  <c r="H15" i="13"/>
  <c r="AG14" i="13"/>
  <c r="AH14" i="13" s="1"/>
  <c r="AI14" i="13" s="1"/>
  <c r="AK14" i="13" s="1"/>
  <c r="AL14" i="13" s="1"/>
  <c r="T14" i="13"/>
  <c r="U14" i="13" s="1"/>
  <c r="H14" i="13"/>
  <c r="J14" i="13" s="1"/>
  <c r="AG13" i="13"/>
  <c r="AH13" i="13" s="1"/>
  <c r="T13" i="13"/>
  <c r="U13" i="13" s="1"/>
  <c r="H13" i="13"/>
  <c r="J13" i="13" s="1"/>
  <c r="AG12" i="13"/>
  <c r="AH12" i="13" s="1"/>
  <c r="T12" i="13"/>
  <c r="U12" i="13" s="1"/>
  <c r="V12" i="13" s="1"/>
  <c r="X12" i="13" s="1"/>
  <c r="Y12" i="13" s="1"/>
  <c r="H12" i="13"/>
  <c r="I12" i="13" s="1"/>
  <c r="K12" i="13" s="1"/>
  <c r="L12" i="13" s="1"/>
  <c r="AG11" i="13"/>
  <c r="AH11" i="13" s="1"/>
  <c r="T11" i="13"/>
  <c r="U11" i="13" s="1"/>
  <c r="H11" i="13"/>
  <c r="I11" i="13" s="1"/>
  <c r="K11" i="13" s="1"/>
  <c r="L11" i="13" s="1"/>
  <c r="AG10" i="13"/>
  <c r="AH10" i="13" s="1"/>
  <c r="AI10" i="13" s="1"/>
  <c r="AK10" i="13" s="1"/>
  <c r="AL10" i="13" s="1"/>
  <c r="T10" i="13"/>
  <c r="U10" i="13" s="1"/>
  <c r="H10" i="13"/>
  <c r="J10" i="13" s="1"/>
  <c r="AG9" i="13"/>
  <c r="AH9" i="13" s="1"/>
  <c r="T9" i="13"/>
  <c r="U9" i="13" s="1"/>
  <c r="H9" i="13"/>
  <c r="I9" i="13" s="1"/>
  <c r="K9" i="13" s="1"/>
  <c r="L9" i="13" s="1"/>
  <c r="AG8" i="13"/>
  <c r="AH8" i="13" s="1"/>
  <c r="AI8" i="13" s="1"/>
  <c r="AK8" i="13" s="1"/>
  <c r="AL8" i="13" s="1"/>
  <c r="AC8" i="13"/>
  <c r="T8" i="13"/>
  <c r="U8" i="13" s="1"/>
  <c r="P8" i="13"/>
  <c r="H8" i="13"/>
  <c r="J8" i="13" s="1"/>
  <c r="AT7" i="13"/>
  <c r="AU7" i="13" s="1"/>
  <c r="AV7" i="13" s="1"/>
  <c r="AX7" i="13" s="1"/>
  <c r="AY7" i="13" s="1"/>
  <c r="AG7" i="13"/>
  <c r="AH7" i="13" s="1"/>
  <c r="T7" i="13"/>
  <c r="U7" i="13" s="1"/>
  <c r="H7" i="13"/>
  <c r="AW6" i="13"/>
  <c r="AV6" i="13"/>
  <c r="AX6" i="13" s="1"/>
  <c r="AY6" i="13" s="1"/>
  <c r="T6" i="13"/>
  <c r="U6" i="13" s="1"/>
  <c r="H6" i="13"/>
  <c r="I6" i="13" s="1"/>
  <c r="K6" i="13" s="1"/>
  <c r="L6" i="13" s="1"/>
  <c r="AU5" i="13"/>
  <c r="AW5" i="13" s="1"/>
  <c r="AT5" i="13"/>
  <c r="AT6" i="13" s="1"/>
  <c r="AU6" i="13" s="1"/>
  <c r="T5" i="13"/>
  <c r="U5" i="13" s="1"/>
  <c r="H5" i="13"/>
  <c r="J5" i="13" s="1"/>
  <c r="AS3" i="13"/>
  <c r="AR3" i="13"/>
  <c r="AF3" i="13"/>
  <c r="S3" i="13"/>
  <c r="R3" i="13"/>
  <c r="F3" i="13"/>
  <c r="E3" i="13"/>
  <c r="AE3" i="13" s="1"/>
  <c r="AG64" i="12"/>
  <c r="T64" i="12"/>
  <c r="AG63" i="12"/>
  <c r="AH63" i="12" s="1"/>
  <c r="AI63" i="12" s="1"/>
  <c r="AK63" i="12" s="1"/>
  <c r="AL63" i="12" s="1"/>
  <c r="T63" i="12"/>
  <c r="U63" i="12" s="1"/>
  <c r="H63" i="12"/>
  <c r="AG62" i="12"/>
  <c r="AH62" i="12" s="1"/>
  <c r="T62" i="12"/>
  <c r="U62" i="12" s="1"/>
  <c r="V62" i="12" s="1"/>
  <c r="X62" i="12" s="1"/>
  <c r="Y62" i="12" s="1"/>
  <c r="H62" i="12"/>
  <c r="J62" i="12" s="1"/>
  <c r="AH61" i="12"/>
  <c r="AI61" i="12" s="1"/>
  <c r="AK61" i="12" s="1"/>
  <c r="AL61" i="12" s="1"/>
  <c r="AG61" i="12"/>
  <c r="T61" i="12"/>
  <c r="U61" i="12" s="1"/>
  <c r="H61" i="12"/>
  <c r="J61" i="12" s="1"/>
  <c r="AG60" i="12"/>
  <c r="AH60" i="12" s="1"/>
  <c r="AJ60" i="12" s="1"/>
  <c r="T60" i="12"/>
  <c r="U60" i="12" s="1"/>
  <c r="H60" i="12"/>
  <c r="AG59" i="12"/>
  <c r="AH59" i="12" s="1"/>
  <c r="AI59" i="12" s="1"/>
  <c r="AK59" i="12" s="1"/>
  <c r="AL59" i="12" s="1"/>
  <c r="T59" i="12"/>
  <c r="U59" i="12" s="1"/>
  <c r="W59" i="12" s="1"/>
  <c r="H59" i="12"/>
  <c r="I59" i="12" s="1"/>
  <c r="K59" i="12" s="1"/>
  <c r="L59" i="12" s="1"/>
  <c r="AG58" i="12"/>
  <c r="AH58" i="12" s="1"/>
  <c r="AJ58" i="12" s="1"/>
  <c r="T58" i="12"/>
  <c r="U58" i="12" s="1"/>
  <c r="H58" i="12"/>
  <c r="I58" i="12" s="1"/>
  <c r="K58" i="12" s="1"/>
  <c r="L58" i="12" s="1"/>
  <c r="AG57" i="12"/>
  <c r="AH57" i="12" s="1"/>
  <c r="T57" i="12"/>
  <c r="U57" i="12" s="1"/>
  <c r="V57" i="12" s="1"/>
  <c r="X57" i="12" s="1"/>
  <c r="Y57" i="12" s="1"/>
  <c r="H57" i="12"/>
  <c r="J57" i="12" s="1"/>
  <c r="AG56" i="12"/>
  <c r="AH56" i="12" s="1"/>
  <c r="T56" i="12"/>
  <c r="U56" i="12" s="1"/>
  <c r="H56" i="12"/>
  <c r="AG55" i="12"/>
  <c r="AH55" i="12" s="1"/>
  <c r="AI55" i="12" s="1"/>
  <c r="AK55" i="12" s="1"/>
  <c r="AL55" i="12" s="1"/>
  <c r="T55" i="12"/>
  <c r="U55" i="12" s="1"/>
  <c r="H55" i="12"/>
  <c r="AG54" i="12"/>
  <c r="AH54" i="12" s="1"/>
  <c r="T54" i="12"/>
  <c r="U54" i="12" s="1"/>
  <c r="V54" i="12" s="1"/>
  <c r="X54" i="12" s="1"/>
  <c r="Y54" i="12" s="1"/>
  <c r="H54" i="12"/>
  <c r="J54" i="12" s="1"/>
  <c r="AG53" i="12"/>
  <c r="AH53" i="12" s="1"/>
  <c r="T53" i="12"/>
  <c r="U53" i="12" s="1"/>
  <c r="H53" i="12"/>
  <c r="AG52" i="12"/>
  <c r="AH52" i="12" s="1"/>
  <c r="T52" i="12"/>
  <c r="U52" i="12" s="1"/>
  <c r="H52" i="12"/>
  <c r="AG51" i="12"/>
  <c r="AH51" i="12" s="1"/>
  <c r="AJ51" i="12" s="1"/>
  <c r="T51" i="12"/>
  <c r="U51" i="12" s="1"/>
  <c r="H51" i="12"/>
  <c r="J51" i="12" s="1"/>
  <c r="AH50" i="12"/>
  <c r="AJ50" i="12" s="1"/>
  <c r="AG50" i="12"/>
  <c r="T50" i="12"/>
  <c r="U50" i="12" s="1"/>
  <c r="H50" i="12"/>
  <c r="J50" i="12" s="1"/>
  <c r="AG49" i="12"/>
  <c r="AH49" i="12" s="1"/>
  <c r="T49" i="12"/>
  <c r="U49" i="12" s="1"/>
  <c r="H49" i="12"/>
  <c r="J49" i="12" s="1"/>
  <c r="AG48" i="12"/>
  <c r="AH48" i="12" s="1"/>
  <c r="T48" i="12"/>
  <c r="U48" i="12" s="1"/>
  <c r="J48" i="12"/>
  <c r="H48" i="12"/>
  <c r="I48" i="12" s="1"/>
  <c r="K48" i="12" s="1"/>
  <c r="L48" i="12" s="1"/>
  <c r="AG47" i="12"/>
  <c r="AH47" i="12" s="1"/>
  <c r="AI47" i="12" s="1"/>
  <c r="AK47" i="12" s="1"/>
  <c r="AL47" i="12" s="1"/>
  <c r="T47" i="12"/>
  <c r="U47" i="12" s="1"/>
  <c r="W47" i="12" s="1"/>
  <c r="H47" i="12"/>
  <c r="J47" i="12" s="1"/>
  <c r="AG46" i="12"/>
  <c r="AH46" i="12" s="1"/>
  <c r="T46" i="12"/>
  <c r="U46" i="12" s="1"/>
  <c r="H46" i="12"/>
  <c r="J46" i="12" s="1"/>
  <c r="AG45" i="12"/>
  <c r="AH45" i="12" s="1"/>
  <c r="T45" i="12"/>
  <c r="U45" i="12" s="1"/>
  <c r="V45" i="12" s="1"/>
  <c r="X45" i="12" s="1"/>
  <c r="Y45" i="12" s="1"/>
  <c r="H45" i="12"/>
  <c r="J45" i="12" s="1"/>
  <c r="AG44" i="12"/>
  <c r="AH44" i="12" s="1"/>
  <c r="T44" i="12"/>
  <c r="U44" i="12" s="1"/>
  <c r="H44" i="12"/>
  <c r="AG43" i="12"/>
  <c r="AH43" i="12" s="1"/>
  <c r="T43" i="12"/>
  <c r="U43" i="12" s="1"/>
  <c r="H43" i="12"/>
  <c r="J43" i="12" s="1"/>
  <c r="AG42" i="12"/>
  <c r="AH42" i="12" s="1"/>
  <c r="T42" i="12"/>
  <c r="U42" i="12" s="1"/>
  <c r="H42" i="12"/>
  <c r="J42" i="12" s="1"/>
  <c r="AG41" i="12"/>
  <c r="AH41" i="12" s="1"/>
  <c r="T41" i="12"/>
  <c r="U41" i="12" s="1"/>
  <c r="V41" i="12" s="1"/>
  <c r="X41" i="12" s="1"/>
  <c r="Y41" i="12" s="1"/>
  <c r="H41" i="12"/>
  <c r="I41" i="12" s="1"/>
  <c r="K41" i="12" s="1"/>
  <c r="L41" i="12" s="1"/>
  <c r="AG40" i="12"/>
  <c r="AH40" i="12" s="1"/>
  <c r="T40" i="12"/>
  <c r="U40" i="12" s="1"/>
  <c r="H40" i="12"/>
  <c r="J40" i="12" s="1"/>
  <c r="AG39" i="12"/>
  <c r="AH39" i="12" s="1"/>
  <c r="AI39" i="12" s="1"/>
  <c r="AK39" i="12" s="1"/>
  <c r="AL39" i="12" s="1"/>
  <c r="T39" i="12"/>
  <c r="U39" i="12" s="1"/>
  <c r="H39" i="12"/>
  <c r="J39" i="12" s="1"/>
  <c r="AG38" i="12"/>
  <c r="AH38" i="12" s="1"/>
  <c r="T38" i="12"/>
  <c r="U38" i="12" s="1"/>
  <c r="H38" i="12"/>
  <c r="J38" i="12" s="1"/>
  <c r="AG37" i="12"/>
  <c r="AH37" i="12" s="1"/>
  <c r="AJ37" i="12" s="1"/>
  <c r="T37" i="12"/>
  <c r="U37" i="12" s="1"/>
  <c r="H37" i="12"/>
  <c r="J37" i="12" s="1"/>
  <c r="AG36" i="12"/>
  <c r="AH36" i="12" s="1"/>
  <c r="AI36" i="12" s="1"/>
  <c r="AK36" i="12" s="1"/>
  <c r="AL36" i="12" s="1"/>
  <c r="T36" i="12"/>
  <c r="U36" i="12" s="1"/>
  <c r="H36" i="12"/>
  <c r="AG35" i="12"/>
  <c r="AH35" i="12" s="1"/>
  <c r="T35" i="12"/>
  <c r="U35" i="12" s="1"/>
  <c r="H35" i="12"/>
  <c r="J35" i="12" s="1"/>
  <c r="AG34" i="12"/>
  <c r="AH34" i="12" s="1"/>
  <c r="T34" i="12"/>
  <c r="U34" i="12" s="1"/>
  <c r="H34" i="12"/>
  <c r="I34" i="12" s="1"/>
  <c r="K34" i="12" s="1"/>
  <c r="L34" i="12" s="1"/>
  <c r="AG33" i="12"/>
  <c r="AH33" i="12" s="1"/>
  <c r="AJ33" i="12" s="1"/>
  <c r="T33" i="12"/>
  <c r="U33" i="12" s="1"/>
  <c r="V33" i="12" s="1"/>
  <c r="X33" i="12" s="1"/>
  <c r="Y33" i="12" s="1"/>
  <c r="H33" i="12"/>
  <c r="I33" i="12" s="1"/>
  <c r="K33" i="12" s="1"/>
  <c r="L33" i="12" s="1"/>
  <c r="AG32" i="12"/>
  <c r="AH32" i="12" s="1"/>
  <c r="T32" i="12"/>
  <c r="U32" i="12" s="1"/>
  <c r="H32" i="12"/>
  <c r="I32" i="12" s="1"/>
  <c r="K32" i="12" s="1"/>
  <c r="L32" i="12" s="1"/>
  <c r="AG31" i="12"/>
  <c r="AH31" i="12" s="1"/>
  <c r="T31" i="12"/>
  <c r="U31" i="12" s="1"/>
  <c r="V31" i="12" s="1"/>
  <c r="X31" i="12" s="1"/>
  <c r="Y31" i="12" s="1"/>
  <c r="H31" i="12"/>
  <c r="I31" i="12" s="1"/>
  <c r="K31" i="12" s="1"/>
  <c r="L31" i="12" s="1"/>
  <c r="AG30" i="12"/>
  <c r="AH30" i="12" s="1"/>
  <c r="T30" i="12"/>
  <c r="U30" i="12" s="1"/>
  <c r="W30" i="12" s="1"/>
  <c r="H30" i="12"/>
  <c r="AG29" i="12"/>
  <c r="AH29" i="12" s="1"/>
  <c r="T29" i="12"/>
  <c r="U29" i="12" s="1"/>
  <c r="H29" i="12"/>
  <c r="J29" i="12" s="1"/>
  <c r="AG28" i="12"/>
  <c r="AH28" i="12" s="1"/>
  <c r="AI28" i="12" s="1"/>
  <c r="AK28" i="12" s="1"/>
  <c r="AL28" i="12" s="1"/>
  <c r="T28" i="12"/>
  <c r="U28" i="12" s="1"/>
  <c r="H28" i="12"/>
  <c r="I28" i="12" s="1"/>
  <c r="K28" i="12" s="1"/>
  <c r="L28" i="12" s="1"/>
  <c r="AG27" i="12"/>
  <c r="AH27" i="12" s="1"/>
  <c r="T27" i="12"/>
  <c r="U27" i="12" s="1"/>
  <c r="H27" i="12"/>
  <c r="J27" i="12" s="1"/>
  <c r="AG26" i="12"/>
  <c r="AH26" i="12" s="1"/>
  <c r="T26" i="12"/>
  <c r="U26" i="12" s="1"/>
  <c r="V26" i="12" s="1"/>
  <c r="X26" i="12" s="1"/>
  <c r="Y26" i="12" s="1"/>
  <c r="H26" i="12"/>
  <c r="AG25" i="12"/>
  <c r="AH25" i="12" s="1"/>
  <c r="T25" i="12"/>
  <c r="U25" i="12" s="1"/>
  <c r="W25" i="12" s="1"/>
  <c r="H25" i="12"/>
  <c r="I25" i="12" s="1"/>
  <c r="K25" i="12" s="1"/>
  <c r="L25" i="12" s="1"/>
  <c r="AG24" i="12"/>
  <c r="AH24" i="12" s="1"/>
  <c r="T24" i="12"/>
  <c r="U24" i="12" s="1"/>
  <c r="H24" i="12"/>
  <c r="J24" i="12" s="1"/>
  <c r="AG23" i="12"/>
  <c r="AH23" i="12" s="1"/>
  <c r="AJ23" i="12" s="1"/>
  <c r="T23" i="12"/>
  <c r="U23" i="12" s="1"/>
  <c r="H23" i="12"/>
  <c r="I23" i="12" s="1"/>
  <c r="K23" i="12" s="1"/>
  <c r="L23" i="12" s="1"/>
  <c r="AG22" i="12"/>
  <c r="AH22" i="12" s="1"/>
  <c r="T22" i="12"/>
  <c r="U22" i="12" s="1"/>
  <c r="W22" i="12" s="1"/>
  <c r="H22" i="12"/>
  <c r="AG21" i="12"/>
  <c r="AH21" i="12" s="1"/>
  <c r="T21" i="12"/>
  <c r="U21" i="12" s="1"/>
  <c r="H21" i="12"/>
  <c r="J21" i="12" s="1"/>
  <c r="AG20" i="12"/>
  <c r="AH20" i="12" s="1"/>
  <c r="AJ20" i="12" s="1"/>
  <c r="T20" i="12"/>
  <c r="U20" i="12" s="1"/>
  <c r="H20" i="12"/>
  <c r="I20" i="12" s="1"/>
  <c r="K20" i="12" s="1"/>
  <c r="L20" i="12" s="1"/>
  <c r="AG19" i="12"/>
  <c r="AH19" i="12" s="1"/>
  <c r="T19" i="12"/>
  <c r="U19" i="12" s="1"/>
  <c r="H19" i="12"/>
  <c r="J19" i="12" s="1"/>
  <c r="AG18" i="12"/>
  <c r="AH18" i="12" s="1"/>
  <c r="W18" i="12"/>
  <c r="T18" i="12"/>
  <c r="U18" i="12" s="1"/>
  <c r="V18" i="12" s="1"/>
  <c r="X18" i="12" s="1"/>
  <c r="Y18" i="12" s="1"/>
  <c r="H18" i="12"/>
  <c r="J18" i="12" s="1"/>
  <c r="AG17" i="12"/>
  <c r="AH17" i="12" s="1"/>
  <c r="AI17" i="12" s="1"/>
  <c r="AK17" i="12" s="1"/>
  <c r="AL17" i="12" s="1"/>
  <c r="T17" i="12"/>
  <c r="U17" i="12" s="1"/>
  <c r="H17" i="12"/>
  <c r="J17" i="12" s="1"/>
  <c r="AG16" i="12"/>
  <c r="AH16" i="12" s="1"/>
  <c r="AJ16" i="12" s="1"/>
  <c r="T16" i="12"/>
  <c r="U16" i="12" s="1"/>
  <c r="W16" i="12" s="1"/>
  <c r="H16" i="12"/>
  <c r="J16" i="12" s="1"/>
  <c r="AG15" i="12"/>
  <c r="AH15" i="12" s="1"/>
  <c r="AJ15" i="12" s="1"/>
  <c r="T15" i="12"/>
  <c r="U15" i="12" s="1"/>
  <c r="W15" i="12" s="1"/>
  <c r="H15" i="12"/>
  <c r="AG14" i="12"/>
  <c r="AH14" i="12" s="1"/>
  <c r="T14" i="12"/>
  <c r="U14" i="12" s="1"/>
  <c r="H14" i="12"/>
  <c r="J14" i="12" s="1"/>
  <c r="AG13" i="12"/>
  <c r="AH13" i="12" s="1"/>
  <c r="AI13" i="12" s="1"/>
  <c r="AK13" i="12" s="1"/>
  <c r="AL13" i="12" s="1"/>
  <c r="T13" i="12"/>
  <c r="U13" i="12" s="1"/>
  <c r="H13" i="12"/>
  <c r="I13" i="12" s="1"/>
  <c r="K13" i="12" s="1"/>
  <c r="L13" i="12" s="1"/>
  <c r="AG12" i="12"/>
  <c r="AH12" i="12" s="1"/>
  <c r="AJ12" i="12" s="1"/>
  <c r="T12" i="12"/>
  <c r="U12" i="12" s="1"/>
  <c r="H12" i="12"/>
  <c r="J12" i="12" s="1"/>
  <c r="AH11" i="12"/>
  <c r="AG11" i="12"/>
  <c r="T11" i="12"/>
  <c r="U11" i="12" s="1"/>
  <c r="V11" i="12" s="1"/>
  <c r="X11" i="12" s="1"/>
  <c r="Y11" i="12" s="1"/>
  <c r="H11" i="12"/>
  <c r="I11" i="12" s="1"/>
  <c r="K11" i="12" s="1"/>
  <c r="L11" i="12" s="1"/>
  <c r="AG10" i="12"/>
  <c r="AH10" i="12" s="1"/>
  <c r="T10" i="12"/>
  <c r="U10" i="12" s="1"/>
  <c r="V10" i="12" s="1"/>
  <c r="X10" i="12" s="1"/>
  <c r="Y10" i="12" s="1"/>
  <c r="H10" i="12"/>
  <c r="J10" i="12" s="1"/>
  <c r="AJ9" i="12"/>
  <c r="AG9" i="12"/>
  <c r="AH9" i="12" s="1"/>
  <c r="AI9" i="12" s="1"/>
  <c r="AK9" i="12" s="1"/>
  <c r="AL9" i="12" s="1"/>
  <c r="T9" i="12"/>
  <c r="U9" i="12" s="1"/>
  <c r="W9" i="12" s="1"/>
  <c r="H9" i="12"/>
  <c r="J9" i="12" s="1"/>
  <c r="AG8" i="12"/>
  <c r="AH8" i="12" s="1"/>
  <c r="AC8" i="12"/>
  <c r="T8" i="12"/>
  <c r="U8" i="12" s="1"/>
  <c r="V8" i="12" s="1"/>
  <c r="X8" i="12" s="1"/>
  <c r="Y8" i="12" s="1"/>
  <c r="P8" i="12"/>
  <c r="H8" i="12"/>
  <c r="J8" i="12" s="1"/>
  <c r="AG7" i="12"/>
  <c r="AH7" i="12" s="1"/>
  <c r="T7" i="12"/>
  <c r="U7" i="12" s="1"/>
  <c r="W7" i="12" s="1"/>
  <c r="H7" i="12"/>
  <c r="AX6" i="12"/>
  <c r="AY6" i="12" s="1"/>
  <c r="AW6" i="12"/>
  <c r="T6" i="12"/>
  <c r="U6" i="12" s="1"/>
  <c r="H6" i="12"/>
  <c r="J6" i="12" s="1"/>
  <c r="AT5" i="12"/>
  <c r="AT6" i="12" s="1"/>
  <c r="AU6" i="12" s="1"/>
  <c r="AV6" i="12" s="1"/>
  <c r="T5" i="12"/>
  <c r="U5" i="12" s="1"/>
  <c r="H5" i="12"/>
  <c r="J5" i="12" s="1"/>
  <c r="AS3" i="12"/>
  <c r="S3" i="12"/>
  <c r="R3" i="12"/>
  <c r="F3" i="12"/>
  <c r="AF3" i="12" s="1"/>
  <c r="E3" i="12"/>
  <c r="AG64" i="11"/>
  <c r="T64" i="11"/>
  <c r="AG63" i="11"/>
  <c r="AH63" i="11" s="1"/>
  <c r="T63" i="11"/>
  <c r="U63" i="11" s="1"/>
  <c r="J63" i="11"/>
  <c r="I63" i="11"/>
  <c r="K63" i="11" s="1"/>
  <c r="L63" i="11" s="1"/>
  <c r="H63" i="11"/>
  <c r="AG62" i="11"/>
  <c r="AH62" i="11" s="1"/>
  <c r="T62" i="11"/>
  <c r="U62" i="11" s="1"/>
  <c r="W62" i="11" s="1"/>
  <c r="H62" i="11"/>
  <c r="J62" i="11" s="1"/>
  <c r="AG61" i="11"/>
  <c r="AH61" i="11" s="1"/>
  <c r="AI61" i="11" s="1"/>
  <c r="AK61" i="11" s="1"/>
  <c r="AL61" i="11" s="1"/>
  <c r="T61" i="11"/>
  <c r="U61" i="11" s="1"/>
  <c r="H61" i="11"/>
  <c r="I61" i="11" s="1"/>
  <c r="K61" i="11" s="1"/>
  <c r="L61" i="11" s="1"/>
  <c r="AG60" i="11"/>
  <c r="AH60" i="11" s="1"/>
  <c r="T60" i="11"/>
  <c r="U60" i="11" s="1"/>
  <c r="H60" i="11"/>
  <c r="J60" i="11" s="1"/>
  <c r="AG59" i="11"/>
  <c r="AH59" i="11" s="1"/>
  <c r="T59" i="11"/>
  <c r="U59" i="11" s="1"/>
  <c r="H59" i="11"/>
  <c r="I59" i="11" s="1"/>
  <c r="K59" i="11" s="1"/>
  <c r="L59" i="11" s="1"/>
  <c r="AH58" i="11"/>
  <c r="AJ58" i="11" s="1"/>
  <c r="AG58" i="11"/>
  <c r="T58" i="11"/>
  <c r="U58" i="11" s="1"/>
  <c r="W58" i="11" s="1"/>
  <c r="H58" i="11"/>
  <c r="J58" i="11" s="1"/>
  <c r="AG57" i="11"/>
  <c r="AH57" i="11" s="1"/>
  <c r="AI57" i="11" s="1"/>
  <c r="AK57" i="11" s="1"/>
  <c r="AL57" i="11" s="1"/>
  <c r="T57" i="11"/>
  <c r="U57" i="11" s="1"/>
  <c r="H57" i="11"/>
  <c r="J57" i="11" s="1"/>
  <c r="AG56" i="11"/>
  <c r="AH56" i="11" s="1"/>
  <c r="T56" i="11"/>
  <c r="U56" i="11" s="1"/>
  <c r="H56" i="11"/>
  <c r="I56" i="11" s="1"/>
  <c r="K56" i="11" s="1"/>
  <c r="L56" i="11" s="1"/>
  <c r="AG55" i="11"/>
  <c r="AH55" i="11" s="1"/>
  <c r="AI55" i="11" s="1"/>
  <c r="AK55" i="11" s="1"/>
  <c r="AL55" i="11" s="1"/>
  <c r="T55" i="11"/>
  <c r="U55" i="11" s="1"/>
  <c r="W55" i="11" s="1"/>
  <c r="H55" i="11"/>
  <c r="I55" i="11" s="1"/>
  <c r="K55" i="11" s="1"/>
  <c r="L55" i="11" s="1"/>
  <c r="AG54" i="11"/>
  <c r="AH54" i="11" s="1"/>
  <c r="AI54" i="11" s="1"/>
  <c r="AK54" i="11" s="1"/>
  <c r="AL54" i="11" s="1"/>
  <c r="T54" i="11"/>
  <c r="U54" i="11" s="1"/>
  <c r="W54" i="11" s="1"/>
  <c r="H54" i="11"/>
  <c r="I54" i="11" s="1"/>
  <c r="K54" i="11" s="1"/>
  <c r="L54" i="11" s="1"/>
  <c r="AG53" i="11"/>
  <c r="AH53" i="11" s="1"/>
  <c r="T53" i="11"/>
  <c r="U53" i="11" s="1"/>
  <c r="V53" i="11" s="1"/>
  <c r="X53" i="11" s="1"/>
  <c r="Y53" i="11" s="1"/>
  <c r="H53" i="11"/>
  <c r="J53" i="11" s="1"/>
  <c r="AG52" i="11"/>
  <c r="AH52" i="11" s="1"/>
  <c r="AJ52" i="11" s="1"/>
  <c r="T52" i="11"/>
  <c r="U52" i="11" s="1"/>
  <c r="H52" i="11"/>
  <c r="J52" i="11" s="1"/>
  <c r="AG51" i="11"/>
  <c r="AH51" i="11" s="1"/>
  <c r="T51" i="11"/>
  <c r="U51" i="11" s="1"/>
  <c r="W51" i="11" s="1"/>
  <c r="H51" i="11"/>
  <c r="AH50" i="11"/>
  <c r="AG50" i="11"/>
  <c r="T50" i="11"/>
  <c r="U50" i="11" s="1"/>
  <c r="W50" i="11" s="1"/>
  <c r="H50" i="11"/>
  <c r="J50" i="11" s="1"/>
  <c r="AG49" i="11"/>
  <c r="AH49" i="11" s="1"/>
  <c r="T49" i="11"/>
  <c r="U49" i="11" s="1"/>
  <c r="H49" i="11"/>
  <c r="J49" i="11" s="1"/>
  <c r="AG48" i="11"/>
  <c r="AH48" i="11" s="1"/>
  <c r="AJ48" i="11" s="1"/>
  <c r="T48" i="11"/>
  <c r="U48" i="11" s="1"/>
  <c r="W48" i="11" s="1"/>
  <c r="H48" i="11"/>
  <c r="J48" i="11" s="1"/>
  <c r="AG47" i="11"/>
  <c r="AH47" i="11" s="1"/>
  <c r="T47" i="11"/>
  <c r="U47" i="11" s="1"/>
  <c r="H47" i="11"/>
  <c r="J47" i="11" s="1"/>
  <c r="AG46" i="11"/>
  <c r="AH46" i="11" s="1"/>
  <c r="T46" i="11"/>
  <c r="U46" i="11" s="1"/>
  <c r="W46" i="11" s="1"/>
  <c r="H46" i="11"/>
  <c r="J46" i="11" s="1"/>
  <c r="AH45" i="11"/>
  <c r="AJ45" i="11" s="1"/>
  <c r="AG45" i="11"/>
  <c r="T45" i="11"/>
  <c r="U45" i="11" s="1"/>
  <c r="H45" i="11"/>
  <c r="I45" i="11" s="1"/>
  <c r="K45" i="11" s="1"/>
  <c r="L45" i="11" s="1"/>
  <c r="AG44" i="11"/>
  <c r="AH44" i="11" s="1"/>
  <c r="T44" i="11"/>
  <c r="U44" i="11" s="1"/>
  <c r="H44" i="11"/>
  <c r="J44" i="11" s="1"/>
  <c r="AG43" i="11"/>
  <c r="AH43" i="11" s="1"/>
  <c r="AJ43" i="11" s="1"/>
  <c r="T43" i="11"/>
  <c r="U43" i="11" s="1"/>
  <c r="H43" i="11"/>
  <c r="I43" i="11" s="1"/>
  <c r="K43" i="11" s="1"/>
  <c r="L43" i="11" s="1"/>
  <c r="AG42" i="11"/>
  <c r="AH42" i="11" s="1"/>
  <c r="AJ42" i="11" s="1"/>
  <c r="T42" i="11"/>
  <c r="U42" i="11" s="1"/>
  <c r="W42" i="11" s="1"/>
  <c r="H42" i="11"/>
  <c r="J42" i="11" s="1"/>
  <c r="AL41" i="11"/>
  <c r="AJ41" i="11"/>
  <c r="AG41" i="11"/>
  <c r="AH41" i="11" s="1"/>
  <c r="AI41" i="11" s="1"/>
  <c r="AK41" i="11" s="1"/>
  <c r="T41" i="11"/>
  <c r="U41" i="11" s="1"/>
  <c r="H41" i="11"/>
  <c r="J41" i="11" s="1"/>
  <c r="AG40" i="11"/>
  <c r="AH40" i="11" s="1"/>
  <c r="AJ40" i="11" s="1"/>
  <c r="T40" i="11"/>
  <c r="U40" i="11" s="1"/>
  <c r="H40" i="11"/>
  <c r="I40" i="11" s="1"/>
  <c r="K40" i="11" s="1"/>
  <c r="L40" i="11" s="1"/>
  <c r="AK39" i="11"/>
  <c r="AL39" i="11" s="1"/>
  <c r="AJ39" i="11"/>
  <c r="AG39" i="11"/>
  <c r="AH39" i="11" s="1"/>
  <c r="AI39" i="11" s="1"/>
  <c r="T39" i="11"/>
  <c r="U39" i="11" s="1"/>
  <c r="W39" i="11" s="1"/>
  <c r="H39" i="11"/>
  <c r="I39" i="11" s="1"/>
  <c r="K39" i="11" s="1"/>
  <c r="L39" i="11" s="1"/>
  <c r="AG38" i="11"/>
  <c r="AH38" i="11" s="1"/>
  <c r="AI38" i="11" s="1"/>
  <c r="AK38" i="11" s="1"/>
  <c r="AL38" i="11" s="1"/>
  <c r="T38" i="11"/>
  <c r="U38" i="11" s="1"/>
  <c r="H38" i="11"/>
  <c r="J38" i="11" s="1"/>
  <c r="AH37" i="11"/>
  <c r="AG37" i="11"/>
  <c r="T37" i="11"/>
  <c r="U37" i="11" s="1"/>
  <c r="H37" i="11"/>
  <c r="J37" i="11" s="1"/>
  <c r="AG36" i="11"/>
  <c r="AH36" i="11" s="1"/>
  <c r="AJ36" i="11" s="1"/>
  <c r="T36" i="11"/>
  <c r="U36" i="11" s="1"/>
  <c r="H36" i="11"/>
  <c r="J36" i="11" s="1"/>
  <c r="AG35" i="11"/>
  <c r="AH35" i="11" s="1"/>
  <c r="T35" i="11"/>
  <c r="U35" i="11" s="1"/>
  <c r="H35" i="11"/>
  <c r="AG34" i="11"/>
  <c r="AH34" i="11" s="1"/>
  <c r="V34" i="11"/>
  <c r="X34" i="11" s="1"/>
  <c r="Y34" i="11" s="1"/>
  <c r="U34" i="11"/>
  <c r="W34" i="11" s="1"/>
  <c r="T34" i="11"/>
  <c r="H34" i="11"/>
  <c r="I34" i="11" s="1"/>
  <c r="K34" i="11" s="1"/>
  <c r="L34" i="11" s="1"/>
  <c r="AG33" i="11"/>
  <c r="AH33" i="11" s="1"/>
  <c r="T33" i="11"/>
  <c r="U33" i="11" s="1"/>
  <c r="H33" i="11"/>
  <c r="I33" i="11" s="1"/>
  <c r="K33" i="11" s="1"/>
  <c r="L33" i="11" s="1"/>
  <c r="AG32" i="11"/>
  <c r="AH32" i="11" s="1"/>
  <c r="AJ32" i="11" s="1"/>
  <c r="T32" i="11"/>
  <c r="U32" i="11" s="1"/>
  <c r="W32" i="11" s="1"/>
  <c r="H32" i="11"/>
  <c r="J32" i="11" s="1"/>
  <c r="AG31" i="11"/>
  <c r="AH31" i="11" s="1"/>
  <c r="AI31" i="11" s="1"/>
  <c r="AK31" i="11" s="1"/>
  <c r="AL31" i="11" s="1"/>
  <c r="T31" i="11"/>
  <c r="U31" i="11" s="1"/>
  <c r="H31" i="11"/>
  <c r="J31" i="11" s="1"/>
  <c r="AG30" i="11"/>
  <c r="AH30" i="11" s="1"/>
  <c r="T30" i="11"/>
  <c r="U30" i="11" s="1"/>
  <c r="H30" i="11"/>
  <c r="J30" i="11" s="1"/>
  <c r="AG29" i="11"/>
  <c r="AH29" i="11" s="1"/>
  <c r="T29" i="11"/>
  <c r="U29" i="11" s="1"/>
  <c r="W29" i="11" s="1"/>
  <c r="H29" i="11"/>
  <c r="J29" i="11" s="1"/>
  <c r="AG28" i="11"/>
  <c r="AH28" i="11" s="1"/>
  <c r="AI28" i="11" s="1"/>
  <c r="AK28" i="11" s="1"/>
  <c r="AL28" i="11" s="1"/>
  <c r="T28" i="11"/>
  <c r="U28" i="11" s="1"/>
  <c r="W28" i="11" s="1"/>
  <c r="H28" i="11"/>
  <c r="J28" i="11" s="1"/>
  <c r="AG27" i="11"/>
  <c r="AH27" i="11" s="1"/>
  <c r="AJ27" i="11" s="1"/>
  <c r="T27" i="11"/>
  <c r="U27" i="11" s="1"/>
  <c r="H27" i="11"/>
  <c r="I27" i="11" s="1"/>
  <c r="K27" i="11" s="1"/>
  <c r="L27" i="11" s="1"/>
  <c r="AH26" i="11"/>
  <c r="AJ26" i="11" s="1"/>
  <c r="AG26" i="11"/>
  <c r="T26" i="11"/>
  <c r="U26" i="11" s="1"/>
  <c r="H26" i="11"/>
  <c r="J26" i="11" s="1"/>
  <c r="AG25" i="11"/>
  <c r="AH25" i="11" s="1"/>
  <c r="AI25" i="11" s="1"/>
  <c r="AK25" i="11" s="1"/>
  <c r="AL25" i="11" s="1"/>
  <c r="T25" i="11"/>
  <c r="U25" i="11" s="1"/>
  <c r="W25" i="11" s="1"/>
  <c r="H25" i="11"/>
  <c r="AG24" i="11"/>
  <c r="AH24" i="11" s="1"/>
  <c r="T24" i="11"/>
  <c r="U24" i="11" s="1"/>
  <c r="H24" i="11"/>
  <c r="I24" i="11" s="1"/>
  <c r="K24" i="11" s="1"/>
  <c r="L24" i="11" s="1"/>
  <c r="AG23" i="11"/>
  <c r="AH23" i="11" s="1"/>
  <c r="T23" i="11"/>
  <c r="U23" i="11" s="1"/>
  <c r="H23" i="11"/>
  <c r="J23" i="11" s="1"/>
  <c r="AG22" i="11"/>
  <c r="AH22" i="11" s="1"/>
  <c r="AJ22" i="11" s="1"/>
  <c r="T22" i="11"/>
  <c r="U22" i="11" s="1"/>
  <c r="H22" i="11"/>
  <c r="AH21" i="11"/>
  <c r="AJ21" i="11" s="1"/>
  <c r="AG21" i="11"/>
  <c r="T21" i="11"/>
  <c r="U21" i="11" s="1"/>
  <c r="W21" i="11" s="1"/>
  <c r="H21" i="11"/>
  <c r="I21" i="11" s="1"/>
  <c r="K21" i="11" s="1"/>
  <c r="L21" i="11" s="1"/>
  <c r="AG20" i="11"/>
  <c r="AH20" i="11" s="1"/>
  <c r="T20" i="11"/>
  <c r="U20" i="11" s="1"/>
  <c r="W20" i="11" s="1"/>
  <c r="H20" i="11"/>
  <c r="J20" i="11" s="1"/>
  <c r="AG19" i="11"/>
  <c r="AH19" i="11" s="1"/>
  <c r="AI19" i="11" s="1"/>
  <c r="AK19" i="11" s="1"/>
  <c r="AL19" i="11" s="1"/>
  <c r="T19" i="11"/>
  <c r="U19" i="11" s="1"/>
  <c r="H19" i="11"/>
  <c r="J19" i="11" s="1"/>
  <c r="AG18" i="11"/>
  <c r="AH18" i="11" s="1"/>
  <c r="AJ18" i="11" s="1"/>
  <c r="T18" i="11"/>
  <c r="U18" i="11" s="1"/>
  <c r="V18" i="11" s="1"/>
  <c r="X18" i="11" s="1"/>
  <c r="Y18" i="11" s="1"/>
  <c r="H18" i="11"/>
  <c r="J18" i="11" s="1"/>
  <c r="AG17" i="11"/>
  <c r="AH17" i="11" s="1"/>
  <c r="T17" i="11"/>
  <c r="U17" i="11" s="1"/>
  <c r="H17" i="11"/>
  <c r="J17" i="11" s="1"/>
  <c r="AG16" i="11"/>
  <c r="AH16" i="11" s="1"/>
  <c r="T16" i="11"/>
  <c r="U16" i="11" s="1"/>
  <c r="W16" i="11" s="1"/>
  <c r="H16" i="11"/>
  <c r="I16" i="11" s="1"/>
  <c r="K16" i="11" s="1"/>
  <c r="L16" i="11" s="1"/>
  <c r="AG15" i="11"/>
  <c r="AH15" i="11" s="1"/>
  <c r="T15" i="11"/>
  <c r="U15" i="11" s="1"/>
  <c r="W15" i="11" s="1"/>
  <c r="H15" i="11"/>
  <c r="J15" i="11" s="1"/>
  <c r="AG14" i="11"/>
  <c r="AH14" i="11" s="1"/>
  <c r="T14" i="11"/>
  <c r="U14" i="11" s="1"/>
  <c r="H14" i="11"/>
  <c r="J14" i="11" s="1"/>
  <c r="AG13" i="11"/>
  <c r="AH13" i="11" s="1"/>
  <c r="AJ13" i="11" s="1"/>
  <c r="T13" i="11"/>
  <c r="U13" i="11" s="1"/>
  <c r="W13" i="11" s="1"/>
  <c r="H13" i="11"/>
  <c r="AG12" i="11"/>
  <c r="AH12" i="11" s="1"/>
  <c r="AI12" i="11" s="1"/>
  <c r="AK12" i="11" s="1"/>
  <c r="AL12" i="11" s="1"/>
  <c r="T12" i="11"/>
  <c r="U12" i="11" s="1"/>
  <c r="W12" i="11" s="1"/>
  <c r="J12" i="11"/>
  <c r="I12" i="11"/>
  <c r="K12" i="11" s="1"/>
  <c r="L12" i="11" s="1"/>
  <c r="H12" i="11"/>
  <c r="AG11" i="11"/>
  <c r="AH11" i="11" s="1"/>
  <c r="AJ11" i="11" s="1"/>
  <c r="T11" i="11"/>
  <c r="U11" i="11" s="1"/>
  <c r="H11" i="11"/>
  <c r="J11" i="11" s="1"/>
  <c r="AH10" i="11"/>
  <c r="AJ10" i="11" s="1"/>
  <c r="AG10" i="11"/>
  <c r="T10" i="11"/>
  <c r="U10" i="11" s="1"/>
  <c r="H10" i="11"/>
  <c r="I10" i="11" s="1"/>
  <c r="K10" i="11" s="1"/>
  <c r="L10" i="11" s="1"/>
  <c r="AG9" i="11"/>
  <c r="AH9" i="11" s="1"/>
  <c r="T9" i="11"/>
  <c r="U9" i="11" s="1"/>
  <c r="V9" i="11" s="1"/>
  <c r="X9" i="11" s="1"/>
  <c r="Y9" i="11" s="1"/>
  <c r="H9" i="11"/>
  <c r="J9" i="11" s="1"/>
  <c r="AP8" i="11"/>
  <c r="AG8" i="11"/>
  <c r="AH8" i="11" s="1"/>
  <c r="AC8" i="11"/>
  <c r="T8" i="11"/>
  <c r="U8" i="11" s="1"/>
  <c r="W8" i="11" s="1"/>
  <c r="P8" i="11"/>
  <c r="H8" i="11"/>
  <c r="I8" i="11" s="1"/>
  <c r="K8" i="11" s="1"/>
  <c r="L8" i="11" s="1"/>
  <c r="AG7" i="11"/>
  <c r="AH7" i="11" s="1"/>
  <c r="T7" i="11"/>
  <c r="U7" i="11" s="1"/>
  <c r="V7" i="11" s="1"/>
  <c r="X7" i="11" s="1"/>
  <c r="Y7" i="11" s="1"/>
  <c r="H7" i="11"/>
  <c r="J7" i="11" s="1"/>
  <c r="T6" i="11"/>
  <c r="U6" i="11" s="1"/>
  <c r="W6" i="11" s="1"/>
  <c r="H6" i="11"/>
  <c r="AT5" i="11"/>
  <c r="AT6" i="11" s="1"/>
  <c r="T5" i="11"/>
  <c r="U5" i="11" s="1"/>
  <c r="H5" i="11"/>
  <c r="AS3" i="11"/>
  <c r="AR3" i="11"/>
  <c r="S3" i="11"/>
  <c r="R3" i="11"/>
  <c r="F3" i="11"/>
  <c r="AF3" i="11" s="1"/>
  <c r="E3" i="11"/>
  <c r="AE3" i="11" s="1"/>
  <c r="AG64" i="10"/>
  <c r="T64" i="10"/>
  <c r="AC8" i="10" s="1"/>
  <c r="AK63" i="10"/>
  <c r="AL63" i="10" s="1"/>
  <c r="AJ63" i="10"/>
  <c r="AG63" i="10"/>
  <c r="AH63" i="10" s="1"/>
  <c r="AI63" i="10" s="1"/>
  <c r="T63" i="10"/>
  <c r="U63" i="10" s="1"/>
  <c r="H63" i="10"/>
  <c r="AG62" i="10"/>
  <c r="AH62" i="10" s="1"/>
  <c r="T62" i="10"/>
  <c r="U62" i="10" s="1"/>
  <c r="V62" i="10" s="1"/>
  <c r="X62" i="10" s="1"/>
  <c r="Y62" i="10" s="1"/>
  <c r="H62" i="10"/>
  <c r="J62" i="10" s="1"/>
  <c r="AG61" i="10"/>
  <c r="AH61" i="10" s="1"/>
  <c r="T61" i="10"/>
  <c r="U61" i="10" s="1"/>
  <c r="H61" i="10"/>
  <c r="J61" i="10" s="1"/>
  <c r="AG60" i="10"/>
  <c r="AH60" i="10" s="1"/>
  <c r="AJ60" i="10" s="1"/>
  <c r="T60" i="10"/>
  <c r="U60" i="10" s="1"/>
  <c r="H60" i="10"/>
  <c r="AG59" i="10"/>
  <c r="AH59" i="10" s="1"/>
  <c r="AI59" i="10" s="1"/>
  <c r="AK59" i="10" s="1"/>
  <c r="AL59" i="10" s="1"/>
  <c r="T59" i="10"/>
  <c r="U59" i="10" s="1"/>
  <c r="H59" i="10"/>
  <c r="J59" i="10" s="1"/>
  <c r="AG58" i="10"/>
  <c r="AH58" i="10" s="1"/>
  <c r="T58" i="10"/>
  <c r="U58" i="10" s="1"/>
  <c r="H58" i="10"/>
  <c r="J58" i="10" s="1"/>
  <c r="AG57" i="10"/>
  <c r="AH57" i="10" s="1"/>
  <c r="T57" i="10"/>
  <c r="U57" i="10" s="1"/>
  <c r="V57" i="10" s="1"/>
  <c r="X57" i="10" s="1"/>
  <c r="Y57" i="10" s="1"/>
  <c r="J57" i="10"/>
  <c r="I57" i="10"/>
  <c r="K57" i="10" s="1"/>
  <c r="L57" i="10" s="1"/>
  <c r="H57" i="10"/>
  <c r="AG56" i="10"/>
  <c r="AH56" i="10" s="1"/>
  <c r="T56" i="10"/>
  <c r="U56" i="10" s="1"/>
  <c r="W56" i="10" s="1"/>
  <c r="H56" i="10"/>
  <c r="AG55" i="10"/>
  <c r="AH55" i="10" s="1"/>
  <c r="T55" i="10"/>
  <c r="U55" i="10" s="1"/>
  <c r="H55" i="10"/>
  <c r="J55" i="10" s="1"/>
  <c r="AG54" i="10"/>
  <c r="AH54" i="10" s="1"/>
  <c r="T54" i="10"/>
  <c r="U54" i="10" s="1"/>
  <c r="H54" i="10"/>
  <c r="I54" i="10" s="1"/>
  <c r="K54" i="10" s="1"/>
  <c r="L54" i="10" s="1"/>
  <c r="AG53" i="10"/>
  <c r="AH53" i="10" s="1"/>
  <c r="T53" i="10"/>
  <c r="U53" i="10" s="1"/>
  <c r="H53" i="10"/>
  <c r="J53" i="10" s="1"/>
  <c r="AG52" i="10"/>
  <c r="AH52" i="10" s="1"/>
  <c r="T52" i="10"/>
  <c r="U52" i="10" s="1"/>
  <c r="H52" i="10"/>
  <c r="AG51" i="10"/>
  <c r="AH51" i="10" s="1"/>
  <c r="T51" i="10"/>
  <c r="U51" i="10" s="1"/>
  <c r="W51" i="10" s="1"/>
  <c r="H51" i="10"/>
  <c r="J51" i="10" s="1"/>
  <c r="AG50" i="10"/>
  <c r="AH50" i="10" s="1"/>
  <c r="AJ50" i="10" s="1"/>
  <c r="T50" i="10"/>
  <c r="U50" i="10" s="1"/>
  <c r="H50" i="10"/>
  <c r="J50" i="10" s="1"/>
  <c r="AG49" i="10"/>
  <c r="AH49" i="10" s="1"/>
  <c r="T49" i="10"/>
  <c r="U49" i="10" s="1"/>
  <c r="V49" i="10" s="1"/>
  <c r="X49" i="10" s="1"/>
  <c r="Y49" i="10" s="1"/>
  <c r="H49" i="10"/>
  <c r="AG48" i="10"/>
  <c r="AH48" i="10" s="1"/>
  <c r="T48" i="10"/>
  <c r="U48" i="10" s="1"/>
  <c r="H48" i="10"/>
  <c r="J48" i="10" s="1"/>
  <c r="AG47" i="10"/>
  <c r="AH47" i="10" s="1"/>
  <c r="AI47" i="10" s="1"/>
  <c r="AK47" i="10" s="1"/>
  <c r="AL47" i="10" s="1"/>
  <c r="T47" i="10"/>
  <c r="U47" i="10" s="1"/>
  <c r="H47" i="10"/>
  <c r="J47" i="10" s="1"/>
  <c r="AG46" i="10"/>
  <c r="AH46" i="10" s="1"/>
  <c r="AI46" i="10" s="1"/>
  <c r="AK46" i="10" s="1"/>
  <c r="AL46" i="10" s="1"/>
  <c r="T46" i="10"/>
  <c r="U46" i="10" s="1"/>
  <c r="H46" i="10"/>
  <c r="J46" i="10" s="1"/>
  <c r="AG45" i="10"/>
  <c r="AH45" i="10" s="1"/>
  <c r="T45" i="10"/>
  <c r="U45" i="10" s="1"/>
  <c r="H45" i="10"/>
  <c r="AG44" i="10"/>
  <c r="AH44" i="10" s="1"/>
  <c r="T44" i="10"/>
  <c r="U44" i="10" s="1"/>
  <c r="W44" i="10" s="1"/>
  <c r="H44" i="10"/>
  <c r="AG43" i="10"/>
  <c r="AH43" i="10" s="1"/>
  <c r="T43" i="10"/>
  <c r="U43" i="10" s="1"/>
  <c r="H43" i="10"/>
  <c r="I43" i="10" s="1"/>
  <c r="K43" i="10" s="1"/>
  <c r="L43" i="10" s="1"/>
  <c r="AG42" i="10"/>
  <c r="AH42" i="10" s="1"/>
  <c r="T42" i="10"/>
  <c r="U42" i="10" s="1"/>
  <c r="H42" i="10"/>
  <c r="J42" i="10" s="1"/>
  <c r="AG41" i="10"/>
  <c r="AH41" i="10" s="1"/>
  <c r="T41" i="10"/>
  <c r="U41" i="10" s="1"/>
  <c r="V41" i="10" s="1"/>
  <c r="X41" i="10" s="1"/>
  <c r="Y41" i="10" s="1"/>
  <c r="H41" i="10"/>
  <c r="AG40" i="10"/>
  <c r="AH40" i="10" s="1"/>
  <c r="W40" i="10"/>
  <c r="V40" i="10"/>
  <c r="X40" i="10" s="1"/>
  <c r="Y40" i="10" s="1"/>
  <c r="T40" i="10"/>
  <c r="U40" i="10" s="1"/>
  <c r="H40" i="10"/>
  <c r="I40" i="10" s="1"/>
  <c r="K40" i="10" s="1"/>
  <c r="L40" i="10" s="1"/>
  <c r="AK39" i="10"/>
  <c r="AL39" i="10" s="1"/>
  <c r="AG39" i="10"/>
  <c r="AH39" i="10" s="1"/>
  <c r="AI39" i="10" s="1"/>
  <c r="T39" i="10"/>
  <c r="U39" i="10" s="1"/>
  <c r="H39" i="10"/>
  <c r="I39" i="10" s="1"/>
  <c r="K39" i="10" s="1"/>
  <c r="L39" i="10" s="1"/>
  <c r="AG38" i="10"/>
  <c r="AH38" i="10" s="1"/>
  <c r="AJ38" i="10" s="1"/>
  <c r="T38" i="10"/>
  <c r="U38" i="10" s="1"/>
  <c r="H38" i="10"/>
  <c r="J38" i="10" s="1"/>
  <c r="AG37" i="10"/>
  <c r="AH37" i="10" s="1"/>
  <c r="T37" i="10"/>
  <c r="U37" i="10" s="1"/>
  <c r="H37" i="10"/>
  <c r="J37" i="10" s="1"/>
  <c r="AG36" i="10"/>
  <c r="AH36" i="10" s="1"/>
  <c r="T36" i="10"/>
  <c r="U36" i="10" s="1"/>
  <c r="H36" i="10"/>
  <c r="AG35" i="10"/>
  <c r="AH35" i="10" s="1"/>
  <c r="T35" i="10"/>
  <c r="U35" i="10" s="1"/>
  <c r="J35" i="10"/>
  <c r="H35" i="10"/>
  <c r="I35" i="10" s="1"/>
  <c r="K35" i="10" s="1"/>
  <c r="L35" i="10" s="1"/>
  <c r="AG34" i="10"/>
  <c r="AH34" i="10" s="1"/>
  <c r="T34" i="10"/>
  <c r="U34" i="10" s="1"/>
  <c r="H34" i="10"/>
  <c r="J34" i="10" s="1"/>
  <c r="AG33" i="10"/>
  <c r="AH33" i="10" s="1"/>
  <c r="T33" i="10"/>
  <c r="U33" i="10" s="1"/>
  <c r="V33" i="10" s="1"/>
  <c r="X33" i="10" s="1"/>
  <c r="Y33" i="10" s="1"/>
  <c r="H33" i="10"/>
  <c r="AG32" i="10"/>
  <c r="AH32" i="10" s="1"/>
  <c r="T32" i="10"/>
  <c r="U32" i="10" s="1"/>
  <c r="W32" i="10" s="1"/>
  <c r="H32" i="10"/>
  <c r="J32" i="10" s="1"/>
  <c r="AG31" i="10"/>
  <c r="AH31" i="10" s="1"/>
  <c r="AI31" i="10" s="1"/>
  <c r="AK31" i="10" s="1"/>
  <c r="AL31" i="10" s="1"/>
  <c r="T31" i="10"/>
  <c r="U31" i="10" s="1"/>
  <c r="W31" i="10" s="1"/>
  <c r="H31" i="10"/>
  <c r="J31" i="10" s="1"/>
  <c r="AG30" i="10"/>
  <c r="AH30" i="10" s="1"/>
  <c r="T30" i="10"/>
  <c r="U30" i="10" s="1"/>
  <c r="H30" i="10"/>
  <c r="J30" i="10" s="1"/>
  <c r="AG29" i="10"/>
  <c r="AH29" i="10" s="1"/>
  <c r="AI29" i="10" s="1"/>
  <c r="AK29" i="10" s="1"/>
  <c r="AL29" i="10" s="1"/>
  <c r="T29" i="10"/>
  <c r="U29" i="10" s="1"/>
  <c r="H29" i="10"/>
  <c r="J29" i="10" s="1"/>
  <c r="AG28" i="10"/>
  <c r="AH28" i="10" s="1"/>
  <c r="T28" i="10"/>
  <c r="U28" i="10" s="1"/>
  <c r="H28" i="10"/>
  <c r="AG27" i="10"/>
  <c r="AH27" i="10" s="1"/>
  <c r="T27" i="10"/>
  <c r="U27" i="10" s="1"/>
  <c r="V27" i="10" s="1"/>
  <c r="X27" i="10" s="1"/>
  <c r="Y27" i="10" s="1"/>
  <c r="H27" i="10"/>
  <c r="J27" i="10" s="1"/>
  <c r="AG26" i="10"/>
  <c r="AH26" i="10" s="1"/>
  <c r="T26" i="10"/>
  <c r="U26" i="10" s="1"/>
  <c r="H26" i="10"/>
  <c r="AH25" i="10"/>
  <c r="AG25" i="10"/>
  <c r="T25" i="10"/>
  <c r="U25" i="10" s="1"/>
  <c r="H25" i="10"/>
  <c r="J25" i="10" s="1"/>
  <c r="AG24" i="10"/>
  <c r="AH24" i="10" s="1"/>
  <c r="T24" i="10"/>
  <c r="U24" i="10" s="1"/>
  <c r="H24" i="10"/>
  <c r="J24" i="10" s="1"/>
  <c r="AG23" i="10"/>
  <c r="AH23" i="10" s="1"/>
  <c r="T23" i="10"/>
  <c r="U23" i="10" s="1"/>
  <c r="V23" i="10" s="1"/>
  <c r="X23" i="10" s="1"/>
  <c r="Y23" i="10" s="1"/>
  <c r="H23" i="10"/>
  <c r="I23" i="10" s="1"/>
  <c r="K23" i="10" s="1"/>
  <c r="L23" i="10" s="1"/>
  <c r="AG22" i="10"/>
  <c r="AH22" i="10" s="1"/>
  <c r="T22" i="10"/>
  <c r="U22" i="10" s="1"/>
  <c r="H22" i="10"/>
  <c r="I22" i="10" s="1"/>
  <c r="K22" i="10" s="1"/>
  <c r="L22" i="10" s="1"/>
  <c r="AG21" i="10"/>
  <c r="AH21" i="10" s="1"/>
  <c r="AI21" i="10" s="1"/>
  <c r="AK21" i="10" s="1"/>
  <c r="AL21" i="10" s="1"/>
  <c r="U21" i="10"/>
  <c r="V21" i="10" s="1"/>
  <c r="X21" i="10" s="1"/>
  <c r="Y21" i="10" s="1"/>
  <c r="T21" i="10"/>
  <c r="H21" i="10"/>
  <c r="AG20" i="10"/>
  <c r="AH20" i="10" s="1"/>
  <c r="T20" i="10"/>
  <c r="U20" i="10" s="1"/>
  <c r="H20" i="10"/>
  <c r="I20" i="10" s="1"/>
  <c r="K20" i="10" s="1"/>
  <c r="L20" i="10" s="1"/>
  <c r="AH19" i="10"/>
  <c r="AG19" i="10"/>
  <c r="T19" i="10"/>
  <c r="U19" i="10" s="1"/>
  <c r="H19" i="10"/>
  <c r="J19" i="10" s="1"/>
  <c r="AG18" i="10"/>
  <c r="AH18" i="10" s="1"/>
  <c r="AI18" i="10" s="1"/>
  <c r="AK18" i="10" s="1"/>
  <c r="AL18" i="10" s="1"/>
  <c r="T18" i="10"/>
  <c r="U18" i="10" s="1"/>
  <c r="H18" i="10"/>
  <c r="AG17" i="10"/>
  <c r="AH17" i="10" s="1"/>
  <c r="T17" i="10"/>
  <c r="U17" i="10" s="1"/>
  <c r="H17" i="10"/>
  <c r="J17" i="10" s="1"/>
  <c r="AG16" i="10"/>
  <c r="AH16" i="10" s="1"/>
  <c r="T16" i="10"/>
  <c r="U16" i="10" s="1"/>
  <c r="H16" i="10"/>
  <c r="J16" i="10" s="1"/>
  <c r="AG15" i="10"/>
  <c r="AH15" i="10" s="1"/>
  <c r="AJ15" i="10" s="1"/>
  <c r="T15" i="10"/>
  <c r="U15" i="10" s="1"/>
  <c r="V15" i="10" s="1"/>
  <c r="X15" i="10" s="1"/>
  <c r="Y15" i="10" s="1"/>
  <c r="H15" i="10"/>
  <c r="I15" i="10" s="1"/>
  <c r="K15" i="10" s="1"/>
  <c r="L15" i="10" s="1"/>
  <c r="AG14" i="10"/>
  <c r="AH14" i="10" s="1"/>
  <c r="T14" i="10"/>
  <c r="U14" i="10" s="1"/>
  <c r="V14" i="10" s="1"/>
  <c r="X14" i="10" s="1"/>
  <c r="Y14" i="10" s="1"/>
  <c r="H14" i="10"/>
  <c r="AG13" i="10"/>
  <c r="AH13" i="10" s="1"/>
  <c r="AJ13" i="10" s="1"/>
  <c r="T13" i="10"/>
  <c r="U13" i="10" s="1"/>
  <c r="H13" i="10"/>
  <c r="I13" i="10" s="1"/>
  <c r="K13" i="10" s="1"/>
  <c r="L13" i="10" s="1"/>
  <c r="AG12" i="10"/>
  <c r="AH12" i="10" s="1"/>
  <c r="AJ12" i="10" s="1"/>
  <c r="T12" i="10"/>
  <c r="U12" i="10" s="1"/>
  <c r="V12" i="10" s="1"/>
  <c r="X12" i="10" s="1"/>
  <c r="Y12" i="10" s="1"/>
  <c r="H12" i="10"/>
  <c r="J12" i="10" s="1"/>
  <c r="AG11" i="10"/>
  <c r="AH11" i="10" s="1"/>
  <c r="AI11" i="10" s="1"/>
  <c r="AK11" i="10" s="1"/>
  <c r="AL11" i="10" s="1"/>
  <c r="T11" i="10"/>
  <c r="U11" i="10" s="1"/>
  <c r="H11" i="10"/>
  <c r="J11" i="10" s="1"/>
  <c r="AG10" i="10"/>
  <c r="AH10" i="10" s="1"/>
  <c r="AJ10" i="10" s="1"/>
  <c r="T10" i="10"/>
  <c r="U10" i="10" s="1"/>
  <c r="V10" i="10" s="1"/>
  <c r="X10" i="10" s="1"/>
  <c r="Y10" i="10" s="1"/>
  <c r="H10" i="10"/>
  <c r="J10" i="10" s="1"/>
  <c r="AG9" i="10"/>
  <c r="AH9" i="10" s="1"/>
  <c r="AJ9" i="10" s="1"/>
  <c r="T9" i="10"/>
  <c r="U9" i="10" s="1"/>
  <c r="W9" i="10" s="1"/>
  <c r="H9" i="10"/>
  <c r="AG8" i="10"/>
  <c r="AH8" i="10" s="1"/>
  <c r="AJ8" i="10" s="1"/>
  <c r="T8" i="10"/>
  <c r="U8" i="10" s="1"/>
  <c r="W8" i="10" s="1"/>
  <c r="P8" i="10"/>
  <c r="H8" i="10"/>
  <c r="I8" i="10" s="1"/>
  <c r="K8" i="10" s="1"/>
  <c r="L8" i="10" s="1"/>
  <c r="AG7" i="10"/>
  <c r="AH7" i="10" s="1"/>
  <c r="T7" i="10"/>
  <c r="U7" i="10" s="1"/>
  <c r="H7" i="10"/>
  <c r="I7" i="10" s="1"/>
  <c r="K7" i="10" s="1"/>
  <c r="L7" i="10" s="1"/>
  <c r="AU6" i="10"/>
  <c r="T6" i="10"/>
  <c r="U6" i="10" s="1"/>
  <c r="W6" i="10" s="1"/>
  <c r="H6" i="10"/>
  <c r="I6" i="10" s="1"/>
  <c r="K6" i="10" s="1"/>
  <c r="L6" i="10" s="1"/>
  <c r="AT5" i="10"/>
  <c r="AT6" i="10" s="1"/>
  <c r="AT7" i="10" s="1"/>
  <c r="T5" i="10"/>
  <c r="U5" i="10" s="1"/>
  <c r="H5" i="10"/>
  <c r="AS3" i="10"/>
  <c r="AR3" i="10"/>
  <c r="AF3" i="10"/>
  <c r="S3" i="10"/>
  <c r="R3" i="10"/>
  <c r="F3" i="10"/>
  <c r="E3" i="10"/>
  <c r="AE3" i="10" s="1"/>
  <c r="AG64" i="9"/>
  <c r="T64" i="9"/>
  <c r="AC8" i="9" s="1"/>
  <c r="AJ63" i="9"/>
  <c r="AG63" i="9"/>
  <c r="AH63" i="9" s="1"/>
  <c r="AI63" i="9" s="1"/>
  <c r="AK63" i="9" s="1"/>
  <c r="AL63" i="9" s="1"/>
  <c r="T63" i="9"/>
  <c r="U63" i="9" s="1"/>
  <c r="W63" i="9" s="1"/>
  <c r="H63" i="9"/>
  <c r="AG62" i="9"/>
  <c r="AH62" i="9" s="1"/>
  <c r="T62" i="9"/>
  <c r="U62" i="9" s="1"/>
  <c r="V62" i="9" s="1"/>
  <c r="X62" i="9" s="1"/>
  <c r="Y62" i="9" s="1"/>
  <c r="H62" i="9"/>
  <c r="AG61" i="9"/>
  <c r="AH61" i="9" s="1"/>
  <c r="T61" i="9"/>
  <c r="U61" i="9" s="1"/>
  <c r="H61" i="9"/>
  <c r="J61" i="9" s="1"/>
  <c r="AG60" i="9"/>
  <c r="AH60" i="9" s="1"/>
  <c r="AJ60" i="9" s="1"/>
  <c r="T60" i="9"/>
  <c r="U60" i="9" s="1"/>
  <c r="H60" i="9"/>
  <c r="AG59" i="9"/>
  <c r="AH59" i="9" s="1"/>
  <c r="AI59" i="9" s="1"/>
  <c r="AK59" i="9" s="1"/>
  <c r="AL59" i="9" s="1"/>
  <c r="T59" i="9"/>
  <c r="U59" i="9" s="1"/>
  <c r="W59" i="9" s="1"/>
  <c r="H59" i="9"/>
  <c r="J59" i="9" s="1"/>
  <c r="AG58" i="9"/>
  <c r="AH58" i="9" s="1"/>
  <c r="T58" i="9"/>
  <c r="U58" i="9" s="1"/>
  <c r="H58" i="9"/>
  <c r="I58" i="9" s="1"/>
  <c r="K58" i="9" s="1"/>
  <c r="L58" i="9" s="1"/>
  <c r="AG57" i="9"/>
  <c r="AH57" i="9" s="1"/>
  <c r="AJ57" i="9" s="1"/>
  <c r="T57" i="9"/>
  <c r="U57" i="9" s="1"/>
  <c r="V57" i="9" s="1"/>
  <c r="X57" i="9" s="1"/>
  <c r="Y57" i="9" s="1"/>
  <c r="J57" i="9"/>
  <c r="H57" i="9"/>
  <c r="I57" i="9" s="1"/>
  <c r="K57" i="9" s="1"/>
  <c r="L57" i="9" s="1"/>
  <c r="AH56" i="9"/>
  <c r="AG56" i="9"/>
  <c r="T56" i="9"/>
  <c r="U56" i="9" s="1"/>
  <c r="H56" i="9"/>
  <c r="J56" i="9" s="1"/>
  <c r="AG55" i="9"/>
  <c r="AH55" i="9" s="1"/>
  <c r="AI55" i="9" s="1"/>
  <c r="AK55" i="9" s="1"/>
  <c r="AL55" i="9" s="1"/>
  <c r="T55" i="9"/>
  <c r="U55" i="9" s="1"/>
  <c r="H55" i="9"/>
  <c r="J55" i="9" s="1"/>
  <c r="AJ54" i="9"/>
  <c r="AH54" i="9"/>
  <c r="AI54" i="9" s="1"/>
  <c r="AK54" i="9" s="1"/>
  <c r="AL54" i="9" s="1"/>
  <c r="AG54" i="9"/>
  <c r="T54" i="9"/>
  <c r="U54" i="9" s="1"/>
  <c r="H54" i="9"/>
  <c r="J54" i="9" s="1"/>
  <c r="AH53" i="9"/>
  <c r="AI53" i="9" s="1"/>
  <c r="AK53" i="9" s="1"/>
  <c r="AL53" i="9" s="1"/>
  <c r="AG53" i="9"/>
  <c r="T53" i="9"/>
  <c r="U53" i="9" s="1"/>
  <c r="H53" i="9"/>
  <c r="AG52" i="9"/>
  <c r="AH52" i="9" s="1"/>
  <c r="AJ52" i="9" s="1"/>
  <c r="T52" i="9"/>
  <c r="U52" i="9" s="1"/>
  <c r="W52" i="9" s="1"/>
  <c r="H52" i="9"/>
  <c r="AH51" i="9"/>
  <c r="AJ51" i="9" s="1"/>
  <c r="AG51" i="9"/>
  <c r="T51" i="9"/>
  <c r="U51" i="9" s="1"/>
  <c r="W51" i="9" s="1"/>
  <c r="H51" i="9"/>
  <c r="J51" i="9" s="1"/>
  <c r="AG50" i="9"/>
  <c r="AH50" i="9" s="1"/>
  <c r="AJ50" i="9" s="1"/>
  <c r="T50" i="9"/>
  <c r="U50" i="9" s="1"/>
  <c r="H50" i="9"/>
  <c r="J50" i="9" s="1"/>
  <c r="AG49" i="9"/>
  <c r="AH49" i="9" s="1"/>
  <c r="T49" i="9"/>
  <c r="U49" i="9" s="1"/>
  <c r="V49" i="9" s="1"/>
  <c r="X49" i="9" s="1"/>
  <c r="Y49" i="9" s="1"/>
  <c r="H49" i="9"/>
  <c r="J49" i="9" s="1"/>
  <c r="AG48" i="9"/>
  <c r="AH48" i="9" s="1"/>
  <c r="U48" i="9"/>
  <c r="V48" i="9" s="1"/>
  <c r="X48" i="9" s="1"/>
  <c r="Y48" i="9" s="1"/>
  <c r="T48" i="9"/>
  <c r="H48" i="9"/>
  <c r="J48" i="9" s="1"/>
  <c r="AG47" i="9"/>
  <c r="AH47" i="9" s="1"/>
  <c r="AI47" i="9" s="1"/>
  <c r="AK47" i="9" s="1"/>
  <c r="AL47" i="9" s="1"/>
  <c r="T47" i="9"/>
  <c r="U47" i="9" s="1"/>
  <c r="W47" i="9" s="1"/>
  <c r="H47" i="9"/>
  <c r="J47" i="9" s="1"/>
  <c r="AG46" i="9"/>
  <c r="AH46" i="9" s="1"/>
  <c r="T46" i="9"/>
  <c r="U46" i="9" s="1"/>
  <c r="H46" i="9"/>
  <c r="J46" i="9" s="1"/>
  <c r="AH45" i="9"/>
  <c r="AJ45" i="9" s="1"/>
  <c r="AG45" i="9"/>
  <c r="T45" i="9"/>
  <c r="U45" i="9" s="1"/>
  <c r="V45" i="9" s="1"/>
  <c r="X45" i="9" s="1"/>
  <c r="Y45" i="9" s="1"/>
  <c r="H45" i="9"/>
  <c r="AG44" i="9"/>
  <c r="AH44" i="9" s="1"/>
  <c r="AI44" i="9" s="1"/>
  <c r="AK44" i="9" s="1"/>
  <c r="AL44" i="9" s="1"/>
  <c r="U44" i="9"/>
  <c r="T44" i="9"/>
  <c r="H44" i="9"/>
  <c r="AG43" i="9"/>
  <c r="AH43" i="9" s="1"/>
  <c r="T43" i="9"/>
  <c r="U43" i="9" s="1"/>
  <c r="H43" i="9"/>
  <c r="J43" i="9" s="1"/>
  <c r="AH42" i="9"/>
  <c r="AG42" i="9"/>
  <c r="T42" i="9"/>
  <c r="U42" i="9" s="1"/>
  <c r="H42" i="9"/>
  <c r="I42" i="9" s="1"/>
  <c r="K42" i="9" s="1"/>
  <c r="L42" i="9" s="1"/>
  <c r="AG41" i="9"/>
  <c r="AH41" i="9" s="1"/>
  <c r="T41" i="9"/>
  <c r="U41" i="9" s="1"/>
  <c r="H41" i="9"/>
  <c r="J41" i="9" s="1"/>
  <c r="AG40" i="9"/>
  <c r="AH40" i="9" s="1"/>
  <c r="T40" i="9"/>
  <c r="U40" i="9" s="1"/>
  <c r="H40" i="9"/>
  <c r="AG39" i="9"/>
  <c r="AH39" i="9" s="1"/>
  <c r="AJ39" i="9" s="1"/>
  <c r="T39" i="9"/>
  <c r="U39" i="9" s="1"/>
  <c r="H39" i="9"/>
  <c r="J39" i="9" s="1"/>
  <c r="AJ38" i="9"/>
  <c r="AH38" i="9"/>
  <c r="AI38" i="9" s="1"/>
  <c r="AK38" i="9" s="1"/>
  <c r="AL38" i="9" s="1"/>
  <c r="AG38" i="9"/>
  <c r="T38" i="9"/>
  <c r="U38" i="9" s="1"/>
  <c r="L38" i="9"/>
  <c r="H38" i="9"/>
  <c r="I38" i="9" s="1"/>
  <c r="K38" i="9" s="1"/>
  <c r="AG37" i="9"/>
  <c r="AH37" i="9" s="1"/>
  <c r="T37" i="9"/>
  <c r="U37" i="9" s="1"/>
  <c r="W37" i="9" s="1"/>
  <c r="H37" i="9"/>
  <c r="J37" i="9" s="1"/>
  <c r="AH36" i="9"/>
  <c r="AI36" i="9" s="1"/>
  <c r="AK36" i="9" s="1"/>
  <c r="AL36" i="9" s="1"/>
  <c r="AG36" i="9"/>
  <c r="T36" i="9"/>
  <c r="U36" i="9" s="1"/>
  <c r="V36" i="9" s="1"/>
  <c r="X36" i="9" s="1"/>
  <c r="Y36" i="9" s="1"/>
  <c r="H36" i="9"/>
  <c r="AG35" i="9"/>
  <c r="AH35" i="9" s="1"/>
  <c r="T35" i="9"/>
  <c r="U35" i="9" s="1"/>
  <c r="W35" i="9" s="1"/>
  <c r="H35" i="9"/>
  <c r="J35" i="9" s="1"/>
  <c r="AG34" i="9"/>
  <c r="AH34" i="9" s="1"/>
  <c r="AI34" i="9" s="1"/>
  <c r="AK34" i="9" s="1"/>
  <c r="AL34" i="9" s="1"/>
  <c r="T34" i="9"/>
  <c r="U34" i="9" s="1"/>
  <c r="V34" i="9" s="1"/>
  <c r="X34" i="9" s="1"/>
  <c r="Y34" i="9" s="1"/>
  <c r="H34" i="9"/>
  <c r="AG33" i="9"/>
  <c r="AH33" i="9" s="1"/>
  <c r="T33" i="9"/>
  <c r="U33" i="9" s="1"/>
  <c r="W33" i="9" s="1"/>
  <c r="H33" i="9"/>
  <c r="J33" i="9" s="1"/>
  <c r="AG32" i="9"/>
  <c r="AH32" i="9" s="1"/>
  <c r="AI32" i="9" s="1"/>
  <c r="AK32" i="9" s="1"/>
  <c r="AL32" i="9" s="1"/>
  <c r="T32" i="9"/>
  <c r="U32" i="9" s="1"/>
  <c r="H32" i="9"/>
  <c r="J32" i="9" s="1"/>
  <c r="AG31" i="9"/>
  <c r="AH31" i="9" s="1"/>
  <c r="AJ31" i="9" s="1"/>
  <c r="T31" i="9"/>
  <c r="U31" i="9" s="1"/>
  <c r="W31" i="9" s="1"/>
  <c r="H31" i="9"/>
  <c r="I31" i="9" s="1"/>
  <c r="K31" i="9" s="1"/>
  <c r="L31" i="9" s="1"/>
  <c r="AG30" i="9"/>
  <c r="AH30" i="9" s="1"/>
  <c r="T30" i="9"/>
  <c r="U30" i="9" s="1"/>
  <c r="W30" i="9" s="1"/>
  <c r="H30" i="9"/>
  <c r="J30" i="9" s="1"/>
  <c r="AH29" i="9"/>
  <c r="AJ29" i="9" s="1"/>
  <c r="AG29" i="9"/>
  <c r="T29" i="9"/>
  <c r="U29" i="9" s="1"/>
  <c r="H29" i="9"/>
  <c r="AG28" i="9"/>
  <c r="AH28" i="9" s="1"/>
  <c r="T28" i="9"/>
  <c r="U28" i="9" s="1"/>
  <c r="V28" i="9" s="1"/>
  <c r="X28" i="9" s="1"/>
  <c r="Y28" i="9" s="1"/>
  <c r="H28" i="9"/>
  <c r="J28" i="9" s="1"/>
  <c r="AG27" i="9"/>
  <c r="AH27" i="9" s="1"/>
  <c r="AI27" i="9" s="1"/>
  <c r="AK27" i="9" s="1"/>
  <c r="AL27" i="9" s="1"/>
  <c r="T27" i="9"/>
  <c r="U27" i="9" s="1"/>
  <c r="W27" i="9" s="1"/>
  <c r="H27" i="9"/>
  <c r="J27" i="9" s="1"/>
  <c r="AG26" i="9"/>
  <c r="AH26" i="9" s="1"/>
  <c r="AJ26" i="9" s="1"/>
  <c r="T26" i="9"/>
  <c r="U26" i="9" s="1"/>
  <c r="H26" i="9"/>
  <c r="J26" i="9" s="1"/>
  <c r="AG25" i="9"/>
  <c r="AH25" i="9" s="1"/>
  <c r="AI25" i="9" s="1"/>
  <c r="AK25" i="9" s="1"/>
  <c r="AL25" i="9" s="1"/>
  <c r="T25" i="9"/>
  <c r="U25" i="9" s="1"/>
  <c r="W25" i="9" s="1"/>
  <c r="H25" i="9"/>
  <c r="J25" i="9" s="1"/>
  <c r="AG24" i="9"/>
  <c r="AH24" i="9" s="1"/>
  <c r="T24" i="9"/>
  <c r="U24" i="9" s="1"/>
  <c r="W24" i="9" s="1"/>
  <c r="H24" i="9"/>
  <c r="J24" i="9" s="1"/>
  <c r="AH23" i="9"/>
  <c r="AJ23" i="9" s="1"/>
  <c r="AG23" i="9"/>
  <c r="T23" i="9"/>
  <c r="U23" i="9" s="1"/>
  <c r="W23" i="9" s="1"/>
  <c r="H23" i="9"/>
  <c r="I23" i="9" s="1"/>
  <c r="K23" i="9" s="1"/>
  <c r="L23" i="9" s="1"/>
  <c r="AG22" i="9"/>
  <c r="AH22" i="9" s="1"/>
  <c r="AI22" i="9" s="1"/>
  <c r="AK22" i="9" s="1"/>
  <c r="AL22" i="9" s="1"/>
  <c r="T22" i="9"/>
  <c r="U22" i="9" s="1"/>
  <c r="H22" i="9"/>
  <c r="J22" i="9" s="1"/>
  <c r="AG21" i="9"/>
  <c r="T21" i="9"/>
  <c r="U21" i="9" s="1"/>
  <c r="V21" i="9" s="1"/>
  <c r="X21" i="9" s="1"/>
  <c r="Y21" i="9" s="1"/>
  <c r="H21" i="9"/>
  <c r="J21" i="9" s="1"/>
  <c r="AG20" i="9"/>
  <c r="AH20" i="9" s="1"/>
  <c r="AJ20" i="9" s="1"/>
  <c r="T20" i="9"/>
  <c r="U20" i="9" s="1"/>
  <c r="W20" i="9" s="1"/>
  <c r="H20" i="9"/>
  <c r="J20" i="9" s="1"/>
  <c r="AG19" i="9"/>
  <c r="AH19" i="9" s="1"/>
  <c r="T19" i="9"/>
  <c r="U19" i="9" s="1"/>
  <c r="H19" i="9"/>
  <c r="J19" i="9" s="1"/>
  <c r="AG18" i="9"/>
  <c r="AH18" i="9" s="1"/>
  <c r="AI18" i="9" s="1"/>
  <c r="AK18" i="9" s="1"/>
  <c r="AL18" i="9" s="1"/>
  <c r="T18" i="9"/>
  <c r="U18" i="9" s="1"/>
  <c r="H18" i="9"/>
  <c r="J18" i="9" s="1"/>
  <c r="AH17" i="9"/>
  <c r="AJ17" i="9" s="1"/>
  <c r="AG17" i="9"/>
  <c r="T17" i="9"/>
  <c r="U17" i="9" s="1"/>
  <c r="H17" i="9"/>
  <c r="J17" i="9" s="1"/>
  <c r="AG16" i="9"/>
  <c r="AH16" i="9" s="1"/>
  <c r="T16" i="9"/>
  <c r="U16" i="9" s="1"/>
  <c r="H16" i="9"/>
  <c r="AG15" i="9"/>
  <c r="AH15" i="9" s="1"/>
  <c r="T15" i="9"/>
  <c r="U15" i="9" s="1"/>
  <c r="H15" i="9"/>
  <c r="I15" i="9" s="1"/>
  <c r="K15" i="9" s="1"/>
  <c r="L15" i="9" s="1"/>
  <c r="AG14" i="9"/>
  <c r="AH14" i="9" s="1"/>
  <c r="T14" i="9"/>
  <c r="U14" i="9" s="1"/>
  <c r="H14" i="9"/>
  <c r="J14" i="9" s="1"/>
  <c r="AG13" i="9"/>
  <c r="AH13" i="9" s="1"/>
  <c r="T13" i="9"/>
  <c r="U13" i="9" s="1"/>
  <c r="H13" i="9"/>
  <c r="J13" i="9" s="1"/>
  <c r="AG12" i="9"/>
  <c r="AH12" i="9" s="1"/>
  <c r="T12" i="9"/>
  <c r="U12" i="9" s="1"/>
  <c r="V12" i="9" s="1"/>
  <c r="X12" i="9" s="1"/>
  <c r="Y12" i="9" s="1"/>
  <c r="H12" i="9"/>
  <c r="J12" i="9" s="1"/>
  <c r="AG11" i="9"/>
  <c r="AH11" i="9" s="1"/>
  <c r="T11" i="9"/>
  <c r="U11" i="9" s="1"/>
  <c r="W11" i="9" s="1"/>
  <c r="H11" i="9"/>
  <c r="J11" i="9" s="1"/>
  <c r="AG10" i="9"/>
  <c r="AH10" i="9" s="1"/>
  <c r="AJ10" i="9" s="1"/>
  <c r="T10" i="9"/>
  <c r="U10" i="9" s="1"/>
  <c r="H10" i="9"/>
  <c r="J10" i="9" s="1"/>
  <c r="AH9" i="9"/>
  <c r="AI9" i="9" s="1"/>
  <c r="AK9" i="9" s="1"/>
  <c r="AL9" i="9" s="1"/>
  <c r="AG9" i="9"/>
  <c r="T9" i="9"/>
  <c r="U9" i="9" s="1"/>
  <c r="W9" i="9" s="1"/>
  <c r="H9" i="9"/>
  <c r="AG8" i="9"/>
  <c r="AH8" i="9" s="1"/>
  <c r="AJ8" i="9" s="1"/>
  <c r="T8" i="9"/>
  <c r="U8" i="9" s="1"/>
  <c r="W8" i="9" s="1"/>
  <c r="P8" i="9"/>
  <c r="H8" i="9"/>
  <c r="AG7" i="9"/>
  <c r="AH7" i="9" s="1"/>
  <c r="T7" i="9"/>
  <c r="U7" i="9" s="1"/>
  <c r="H7" i="9"/>
  <c r="I7" i="9" s="1"/>
  <c r="K7" i="9" s="1"/>
  <c r="L7" i="9" s="1"/>
  <c r="T6" i="9"/>
  <c r="U6" i="9" s="1"/>
  <c r="H6" i="9"/>
  <c r="J6" i="9" s="1"/>
  <c r="AT5" i="9"/>
  <c r="AT6" i="9" s="1"/>
  <c r="AU6" i="9" s="1"/>
  <c r="T5" i="9"/>
  <c r="U5" i="9" s="1"/>
  <c r="H5" i="9"/>
  <c r="AS3" i="9"/>
  <c r="AR3" i="9"/>
  <c r="AF3" i="9"/>
  <c r="AE3" i="9"/>
  <c r="S3" i="9"/>
  <c r="R3" i="9"/>
  <c r="F3" i="9"/>
  <c r="E3" i="9"/>
  <c r="AG64" i="8"/>
  <c r="T64" i="8"/>
  <c r="AC8" i="8" s="1"/>
  <c r="AG63" i="8"/>
  <c r="AH63" i="8" s="1"/>
  <c r="T63" i="8"/>
  <c r="U63" i="8" s="1"/>
  <c r="H63" i="8"/>
  <c r="J63" i="8" s="1"/>
  <c r="AG62" i="8"/>
  <c r="AH62" i="8" s="1"/>
  <c r="U62" i="8"/>
  <c r="W62" i="8" s="1"/>
  <c r="T62" i="8"/>
  <c r="H62" i="8"/>
  <c r="J62" i="8" s="1"/>
  <c r="AH61" i="8"/>
  <c r="AJ61" i="8" s="1"/>
  <c r="AG61" i="8"/>
  <c r="T61" i="8"/>
  <c r="U61" i="8" s="1"/>
  <c r="H61" i="8"/>
  <c r="I61" i="8" s="1"/>
  <c r="K61" i="8" s="1"/>
  <c r="L61" i="8" s="1"/>
  <c r="AG60" i="8"/>
  <c r="AH60" i="8" s="1"/>
  <c r="T60" i="8"/>
  <c r="U60" i="8" s="1"/>
  <c r="H60" i="8"/>
  <c r="J60" i="8" s="1"/>
  <c r="AH59" i="8"/>
  <c r="AI59" i="8" s="1"/>
  <c r="AK59" i="8" s="1"/>
  <c r="AL59" i="8" s="1"/>
  <c r="AG59" i="8"/>
  <c r="T59" i="8"/>
  <c r="U59" i="8" s="1"/>
  <c r="H59" i="8"/>
  <c r="I59" i="8" s="1"/>
  <c r="K59" i="8" s="1"/>
  <c r="L59" i="8" s="1"/>
  <c r="AG58" i="8"/>
  <c r="AH58" i="8" s="1"/>
  <c r="AJ58" i="8" s="1"/>
  <c r="T58" i="8"/>
  <c r="U58" i="8" s="1"/>
  <c r="W58" i="8" s="1"/>
  <c r="H58" i="8"/>
  <c r="I58" i="8" s="1"/>
  <c r="K58" i="8" s="1"/>
  <c r="L58" i="8" s="1"/>
  <c r="AJ57" i="8"/>
  <c r="AG57" i="8"/>
  <c r="AH57" i="8" s="1"/>
  <c r="AI57" i="8" s="1"/>
  <c r="AK57" i="8" s="1"/>
  <c r="AL57" i="8" s="1"/>
  <c r="T57" i="8"/>
  <c r="U57" i="8" s="1"/>
  <c r="H57" i="8"/>
  <c r="J57" i="8" s="1"/>
  <c r="AG56" i="8"/>
  <c r="AH56" i="8" s="1"/>
  <c r="AJ56" i="8" s="1"/>
  <c r="T56" i="8"/>
  <c r="U56" i="8" s="1"/>
  <c r="H56" i="8"/>
  <c r="I56" i="8" s="1"/>
  <c r="K56" i="8" s="1"/>
  <c r="L56" i="8" s="1"/>
  <c r="AG55" i="8"/>
  <c r="AH55" i="8" s="1"/>
  <c r="AI55" i="8" s="1"/>
  <c r="AK55" i="8" s="1"/>
  <c r="AL55" i="8" s="1"/>
  <c r="T55" i="8"/>
  <c r="U55" i="8" s="1"/>
  <c r="W55" i="8" s="1"/>
  <c r="H55" i="8"/>
  <c r="I55" i="8" s="1"/>
  <c r="K55" i="8" s="1"/>
  <c r="L55" i="8" s="1"/>
  <c r="AG54" i="8"/>
  <c r="AH54" i="8" s="1"/>
  <c r="AI54" i="8" s="1"/>
  <c r="AK54" i="8" s="1"/>
  <c r="AL54" i="8" s="1"/>
  <c r="T54" i="8"/>
  <c r="U54" i="8" s="1"/>
  <c r="H54" i="8"/>
  <c r="J54" i="8" s="1"/>
  <c r="AG53" i="8"/>
  <c r="AH53" i="8" s="1"/>
  <c r="W53" i="8"/>
  <c r="V53" i="8"/>
  <c r="X53" i="8" s="1"/>
  <c r="Y53" i="8" s="1"/>
  <c r="T53" i="8"/>
  <c r="U53" i="8" s="1"/>
  <c r="H53" i="8"/>
  <c r="J53" i="8" s="1"/>
  <c r="AG52" i="8"/>
  <c r="AH52" i="8" s="1"/>
  <c r="AJ52" i="8" s="1"/>
  <c r="T52" i="8"/>
  <c r="U52" i="8" s="1"/>
  <c r="H52" i="8"/>
  <c r="J52" i="8" s="1"/>
  <c r="AG51" i="8"/>
  <c r="AH51" i="8" s="1"/>
  <c r="W51" i="8"/>
  <c r="T51" i="8"/>
  <c r="U51" i="8" s="1"/>
  <c r="V51" i="8" s="1"/>
  <c r="X51" i="8" s="1"/>
  <c r="Y51" i="8" s="1"/>
  <c r="H51" i="8"/>
  <c r="AG50" i="8"/>
  <c r="AH50" i="8" s="1"/>
  <c r="T50" i="8"/>
  <c r="U50" i="8" s="1"/>
  <c r="W50" i="8" s="1"/>
  <c r="H50" i="8"/>
  <c r="J50" i="8" s="1"/>
  <c r="AG49" i="8"/>
  <c r="AH49" i="8" s="1"/>
  <c r="T49" i="8"/>
  <c r="U49" i="8" s="1"/>
  <c r="H49" i="8"/>
  <c r="J49" i="8" s="1"/>
  <c r="AG48" i="8"/>
  <c r="AH48" i="8" s="1"/>
  <c r="AJ48" i="8" s="1"/>
  <c r="T48" i="8"/>
  <c r="U48" i="8" s="1"/>
  <c r="W48" i="8" s="1"/>
  <c r="H48" i="8"/>
  <c r="J48" i="8" s="1"/>
  <c r="AG47" i="8"/>
  <c r="AH47" i="8" s="1"/>
  <c r="U47" i="8"/>
  <c r="W47" i="8" s="1"/>
  <c r="T47" i="8"/>
  <c r="H47" i="8"/>
  <c r="J47" i="8" s="1"/>
  <c r="AG46" i="8"/>
  <c r="AH46" i="8" s="1"/>
  <c r="AJ46" i="8" s="1"/>
  <c r="T46" i="8"/>
  <c r="U46" i="8" s="1"/>
  <c r="W46" i="8" s="1"/>
  <c r="H46" i="8"/>
  <c r="AH45" i="8"/>
  <c r="AJ45" i="8" s="1"/>
  <c r="AG45" i="8"/>
  <c r="T45" i="8"/>
  <c r="U45" i="8" s="1"/>
  <c r="V45" i="8" s="1"/>
  <c r="X45" i="8" s="1"/>
  <c r="Y45" i="8" s="1"/>
  <c r="H45" i="8"/>
  <c r="I45" i="8" s="1"/>
  <c r="K45" i="8" s="1"/>
  <c r="L45" i="8" s="1"/>
  <c r="AG44" i="8"/>
  <c r="AH44" i="8" s="1"/>
  <c r="T44" i="8"/>
  <c r="U44" i="8" s="1"/>
  <c r="H44" i="8"/>
  <c r="J44" i="8" s="1"/>
  <c r="AG43" i="8"/>
  <c r="AH43" i="8" s="1"/>
  <c r="T43" i="8"/>
  <c r="U43" i="8" s="1"/>
  <c r="H43" i="8"/>
  <c r="AG42" i="8"/>
  <c r="AH42" i="8" s="1"/>
  <c r="T42" i="8"/>
  <c r="U42" i="8" s="1"/>
  <c r="W42" i="8" s="1"/>
  <c r="H42" i="8"/>
  <c r="J42" i="8" s="1"/>
  <c r="AG41" i="8"/>
  <c r="AH41" i="8" s="1"/>
  <c r="AJ41" i="8" s="1"/>
  <c r="T41" i="8"/>
  <c r="U41" i="8" s="1"/>
  <c r="H41" i="8"/>
  <c r="J41" i="8" s="1"/>
  <c r="AG40" i="8"/>
  <c r="AH40" i="8" s="1"/>
  <c r="T40" i="8"/>
  <c r="U40" i="8" s="1"/>
  <c r="H40" i="8"/>
  <c r="J40" i="8" s="1"/>
  <c r="AG39" i="8"/>
  <c r="AH39" i="8" s="1"/>
  <c r="AI39" i="8" s="1"/>
  <c r="AK39" i="8" s="1"/>
  <c r="AL39" i="8" s="1"/>
  <c r="T39" i="8"/>
  <c r="U39" i="8" s="1"/>
  <c r="W39" i="8" s="1"/>
  <c r="H39" i="8"/>
  <c r="J39" i="8" s="1"/>
  <c r="AG38" i="8"/>
  <c r="AH38" i="8" s="1"/>
  <c r="U38" i="8"/>
  <c r="V38" i="8" s="1"/>
  <c r="X38" i="8" s="1"/>
  <c r="Y38" i="8" s="1"/>
  <c r="T38" i="8"/>
  <c r="H38" i="8"/>
  <c r="J38" i="8" s="1"/>
  <c r="AG37" i="8"/>
  <c r="AH37" i="8" s="1"/>
  <c r="AJ37" i="8" s="1"/>
  <c r="T37" i="8"/>
  <c r="U37" i="8" s="1"/>
  <c r="H37" i="8"/>
  <c r="J37" i="8" s="1"/>
  <c r="AG36" i="8"/>
  <c r="AH36" i="8" s="1"/>
  <c r="T36" i="8"/>
  <c r="U36" i="8" s="1"/>
  <c r="H36" i="8"/>
  <c r="AG35" i="8"/>
  <c r="AH35" i="8" s="1"/>
  <c r="T35" i="8"/>
  <c r="U35" i="8" s="1"/>
  <c r="V35" i="8" s="1"/>
  <c r="X35" i="8" s="1"/>
  <c r="Y35" i="8" s="1"/>
  <c r="H35" i="8"/>
  <c r="AG34" i="8"/>
  <c r="AH34" i="8" s="1"/>
  <c r="T34" i="8"/>
  <c r="U34" i="8" s="1"/>
  <c r="H34" i="8"/>
  <c r="J34" i="8" s="1"/>
  <c r="AG33" i="8"/>
  <c r="AH33" i="8" s="1"/>
  <c r="AJ33" i="8" s="1"/>
  <c r="T33" i="8"/>
  <c r="U33" i="8" s="1"/>
  <c r="H33" i="8"/>
  <c r="J33" i="8" s="1"/>
  <c r="AG32" i="8"/>
  <c r="AH32" i="8" s="1"/>
  <c r="AJ32" i="8" s="1"/>
  <c r="T32" i="8"/>
  <c r="U32" i="8" s="1"/>
  <c r="W32" i="8" s="1"/>
  <c r="H32" i="8"/>
  <c r="AG31" i="8"/>
  <c r="AH31" i="8" s="1"/>
  <c r="T31" i="8"/>
  <c r="U31" i="8" s="1"/>
  <c r="W31" i="8" s="1"/>
  <c r="H31" i="8"/>
  <c r="J31" i="8" s="1"/>
  <c r="AG30" i="8"/>
  <c r="AH30" i="8" s="1"/>
  <c r="AJ30" i="8" s="1"/>
  <c r="T30" i="8"/>
  <c r="U30" i="8" s="1"/>
  <c r="H30" i="8"/>
  <c r="AG29" i="8"/>
  <c r="AH29" i="8" s="1"/>
  <c r="T29" i="8"/>
  <c r="U29" i="8" s="1"/>
  <c r="W29" i="8" s="1"/>
  <c r="H29" i="8"/>
  <c r="J29" i="8" s="1"/>
  <c r="AG28" i="8"/>
  <c r="AH28" i="8" s="1"/>
  <c r="AI28" i="8" s="1"/>
  <c r="AK28" i="8" s="1"/>
  <c r="AL28" i="8" s="1"/>
  <c r="T28" i="8"/>
  <c r="U28" i="8" s="1"/>
  <c r="W28" i="8" s="1"/>
  <c r="H28" i="8"/>
  <c r="J28" i="8" s="1"/>
  <c r="AG27" i="8"/>
  <c r="AH27" i="8" s="1"/>
  <c r="AJ27" i="8" s="1"/>
  <c r="T27" i="8"/>
  <c r="U27" i="8" s="1"/>
  <c r="H27" i="8"/>
  <c r="J27" i="8" s="1"/>
  <c r="AG26" i="8"/>
  <c r="AH26" i="8" s="1"/>
  <c r="AJ26" i="8" s="1"/>
  <c r="T26" i="8"/>
  <c r="U26" i="8" s="1"/>
  <c r="W26" i="8" s="1"/>
  <c r="H26" i="8"/>
  <c r="J26" i="8" s="1"/>
  <c r="AG25" i="8"/>
  <c r="AH25" i="8" s="1"/>
  <c r="AJ25" i="8" s="1"/>
  <c r="T25" i="8"/>
  <c r="U25" i="8" s="1"/>
  <c r="W25" i="8" s="1"/>
  <c r="H25" i="8"/>
  <c r="J25" i="8" s="1"/>
  <c r="AG24" i="8"/>
  <c r="AH24" i="8" s="1"/>
  <c r="T24" i="8"/>
  <c r="U24" i="8" s="1"/>
  <c r="W24" i="8" s="1"/>
  <c r="H24" i="8"/>
  <c r="I24" i="8" s="1"/>
  <c r="K24" i="8" s="1"/>
  <c r="L24" i="8" s="1"/>
  <c r="AH23" i="8"/>
  <c r="AJ23" i="8" s="1"/>
  <c r="AG23" i="8"/>
  <c r="T23" i="8"/>
  <c r="U23" i="8" s="1"/>
  <c r="H23" i="8"/>
  <c r="J23" i="8" s="1"/>
  <c r="AG22" i="8"/>
  <c r="AH22" i="8" s="1"/>
  <c r="T22" i="8"/>
  <c r="U22" i="8" s="1"/>
  <c r="H22" i="8"/>
  <c r="I22" i="8" s="1"/>
  <c r="K22" i="8" s="1"/>
  <c r="L22" i="8" s="1"/>
  <c r="AG21" i="8"/>
  <c r="AH21" i="8" s="1"/>
  <c r="AJ21" i="8" s="1"/>
  <c r="T21" i="8"/>
  <c r="U21" i="8" s="1"/>
  <c r="W21" i="8" s="1"/>
  <c r="H21" i="8"/>
  <c r="AG20" i="8"/>
  <c r="AH20" i="8" s="1"/>
  <c r="U20" i="8"/>
  <c r="W20" i="8" s="1"/>
  <c r="T20" i="8"/>
  <c r="H20" i="8"/>
  <c r="I20" i="8" s="1"/>
  <c r="K20" i="8" s="1"/>
  <c r="L20" i="8" s="1"/>
  <c r="AG19" i="8"/>
  <c r="AH19" i="8" s="1"/>
  <c r="AJ19" i="8" s="1"/>
  <c r="T19" i="8"/>
  <c r="U19" i="8" s="1"/>
  <c r="H19" i="8"/>
  <c r="J19" i="8" s="1"/>
  <c r="AG18" i="8"/>
  <c r="AH18" i="8" s="1"/>
  <c r="AJ18" i="8" s="1"/>
  <c r="T18" i="8"/>
  <c r="U18" i="8" s="1"/>
  <c r="H18" i="8"/>
  <c r="I18" i="8" s="1"/>
  <c r="K18" i="8" s="1"/>
  <c r="L18" i="8" s="1"/>
  <c r="AG17" i="8"/>
  <c r="AH17" i="8" s="1"/>
  <c r="T17" i="8"/>
  <c r="U17" i="8" s="1"/>
  <c r="W17" i="8" s="1"/>
  <c r="H17" i="8"/>
  <c r="J17" i="8" s="1"/>
  <c r="AG16" i="8"/>
  <c r="AH16" i="8" s="1"/>
  <c r="AJ16" i="8" s="1"/>
  <c r="T16" i="8"/>
  <c r="U16" i="8" s="1"/>
  <c r="H16" i="8"/>
  <c r="I16" i="8" s="1"/>
  <c r="K16" i="8" s="1"/>
  <c r="L16" i="8" s="1"/>
  <c r="AG15" i="8"/>
  <c r="AH15" i="8" s="1"/>
  <c r="T15" i="8"/>
  <c r="U15" i="8" s="1"/>
  <c r="W15" i="8" s="1"/>
  <c r="H15" i="8"/>
  <c r="J15" i="8" s="1"/>
  <c r="AG14" i="8"/>
  <c r="AH14" i="8" s="1"/>
  <c r="AJ14" i="8" s="1"/>
  <c r="T14" i="8"/>
  <c r="U14" i="8" s="1"/>
  <c r="H14" i="8"/>
  <c r="AG13" i="8"/>
  <c r="AH13" i="8" s="1"/>
  <c r="AJ13" i="8" s="1"/>
  <c r="T13" i="8"/>
  <c r="U13" i="8" s="1"/>
  <c r="W13" i="8" s="1"/>
  <c r="H13" i="8"/>
  <c r="J13" i="8" s="1"/>
  <c r="AG12" i="8"/>
  <c r="AH12" i="8" s="1"/>
  <c r="AI12" i="8" s="1"/>
  <c r="AK12" i="8" s="1"/>
  <c r="AL12" i="8" s="1"/>
  <c r="T12" i="8"/>
  <c r="U12" i="8" s="1"/>
  <c r="W12" i="8" s="1"/>
  <c r="H12" i="8"/>
  <c r="J12" i="8" s="1"/>
  <c r="AG11" i="8"/>
  <c r="AH11" i="8" s="1"/>
  <c r="AJ11" i="8" s="1"/>
  <c r="T11" i="8"/>
  <c r="U11" i="8" s="1"/>
  <c r="H11" i="8"/>
  <c r="J11" i="8" s="1"/>
  <c r="AG10" i="8"/>
  <c r="AH10" i="8" s="1"/>
  <c r="AJ10" i="8" s="1"/>
  <c r="T10" i="8"/>
  <c r="U10" i="8" s="1"/>
  <c r="W10" i="8" s="1"/>
  <c r="H10" i="8"/>
  <c r="J10" i="8" s="1"/>
  <c r="AH9" i="8"/>
  <c r="AI9" i="8" s="1"/>
  <c r="AK9" i="8" s="1"/>
  <c r="AL9" i="8" s="1"/>
  <c r="AG9" i="8"/>
  <c r="T9" i="8"/>
  <c r="U9" i="8" s="1"/>
  <c r="H9" i="8"/>
  <c r="J9" i="8" s="1"/>
  <c r="AH8" i="8"/>
  <c r="AJ8" i="8" s="1"/>
  <c r="AG8" i="8"/>
  <c r="T8" i="8"/>
  <c r="U8" i="8" s="1"/>
  <c r="P8" i="8"/>
  <c r="H8" i="8"/>
  <c r="AG7" i="8"/>
  <c r="AH7" i="8" s="1"/>
  <c r="T7" i="8"/>
  <c r="U7" i="8" s="1"/>
  <c r="H7" i="8"/>
  <c r="J7" i="8" s="1"/>
  <c r="T6" i="8"/>
  <c r="U6" i="8" s="1"/>
  <c r="W6" i="8" s="1"/>
  <c r="H6" i="8"/>
  <c r="J6" i="8" s="1"/>
  <c r="AT5" i="8"/>
  <c r="AT6" i="8" s="1"/>
  <c r="T5" i="8"/>
  <c r="U5" i="8" s="1"/>
  <c r="H5" i="8"/>
  <c r="I5" i="8" s="1"/>
  <c r="AS3" i="8"/>
  <c r="AR3" i="8"/>
  <c r="AE3" i="8"/>
  <c r="S3" i="8"/>
  <c r="R3" i="8"/>
  <c r="F3" i="8"/>
  <c r="AF3" i="8" s="1"/>
  <c r="E3" i="8"/>
  <c r="AG64" i="7"/>
  <c r="T64" i="7"/>
  <c r="AG63" i="7"/>
  <c r="AH63" i="7" s="1"/>
  <c r="AI63" i="7" s="1"/>
  <c r="AK63" i="7" s="1"/>
  <c r="AL63" i="7" s="1"/>
  <c r="T63" i="7"/>
  <c r="U63" i="7" s="1"/>
  <c r="W63" i="7" s="1"/>
  <c r="H63" i="7"/>
  <c r="AG62" i="7"/>
  <c r="AH62" i="7" s="1"/>
  <c r="T62" i="7"/>
  <c r="U62" i="7" s="1"/>
  <c r="V62" i="7" s="1"/>
  <c r="X62" i="7" s="1"/>
  <c r="Y62" i="7" s="1"/>
  <c r="H62" i="7"/>
  <c r="AG61" i="7"/>
  <c r="AH61" i="7" s="1"/>
  <c r="T61" i="7"/>
  <c r="U61" i="7" s="1"/>
  <c r="H61" i="7"/>
  <c r="J61" i="7" s="1"/>
  <c r="AG60" i="7"/>
  <c r="AH60" i="7" s="1"/>
  <c r="AJ60" i="7" s="1"/>
  <c r="T60" i="7"/>
  <c r="U60" i="7" s="1"/>
  <c r="H60" i="7"/>
  <c r="AG59" i="7"/>
  <c r="AH59" i="7" s="1"/>
  <c r="AI59" i="7" s="1"/>
  <c r="AK59" i="7" s="1"/>
  <c r="AL59" i="7" s="1"/>
  <c r="T59" i="7"/>
  <c r="U59" i="7" s="1"/>
  <c r="W59" i="7" s="1"/>
  <c r="H59" i="7"/>
  <c r="J59" i="7" s="1"/>
  <c r="AG58" i="7"/>
  <c r="AH58" i="7" s="1"/>
  <c r="T58" i="7"/>
  <c r="U58" i="7" s="1"/>
  <c r="H58" i="7"/>
  <c r="J58" i="7" s="1"/>
  <c r="AG57" i="7"/>
  <c r="AH57" i="7" s="1"/>
  <c r="AJ57" i="7" s="1"/>
  <c r="T57" i="7"/>
  <c r="U57" i="7" s="1"/>
  <c r="V57" i="7" s="1"/>
  <c r="X57" i="7" s="1"/>
  <c r="Y57" i="7" s="1"/>
  <c r="H57" i="7"/>
  <c r="J57" i="7" s="1"/>
  <c r="AG56" i="7"/>
  <c r="AH56" i="7" s="1"/>
  <c r="U56" i="7"/>
  <c r="W56" i="7" s="1"/>
  <c r="T56" i="7"/>
  <c r="H56" i="7"/>
  <c r="J56" i="7" s="1"/>
  <c r="AG55" i="7"/>
  <c r="AH55" i="7" s="1"/>
  <c r="AI55" i="7" s="1"/>
  <c r="AK55" i="7" s="1"/>
  <c r="AL55" i="7" s="1"/>
  <c r="T55" i="7"/>
  <c r="U55" i="7" s="1"/>
  <c r="H55" i="7"/>
  <c r="J55" i="7" s="1"/>
  <c r="AG54" i="7"/>
  <c r="AH54" i="7" s="1"/>
  <c r="T54" i="7"/>
  <c r="U54" i="7" s="1"/>
  <c r="H54" i="7"/>
  <c r="I54" i="7" s="1"/>
  <c r="K54" i="7" s="1"/>
  <c r="L54" i="7" s="1"/>
  <c r="AG53" i="7"/>
  <c r="AH53" i="7" s="1"/>
  <c r="T53" i="7"/>
  <c r="U53" i="7" s="1"/>
  <c r="H53" i="7"/>
  <c r="AG52" i="7"/>
  <c r="AH52" i="7" s="1"/>
  <c r="AJ52" i="7" s="1"/>
  <c r="U52" i="7"/>
  <c r="T52" i="7"/>
  <c r="H52" i="7"/>
  <c r="AG51" i="7"/>
  <c r="AH51" i="7" s="1"/>
  <c r="T51" i="7"/>
  <c r="U51" i="7" s="1"/>
  <c r="W51" i="7" s="1"/>
  <c r="H51" i="7"/>
  <c r="J51" i="7" s="1"/>
  <c r="AH50" i="7"/>
  <c r="AJ50" i="7" s="1"/>
  <c r="AG50" i="7"/>
  <c r="T50" i="7"/>
  <c r="U50" i="7" s="1"/>
  <c r="H50" i="7"/>
  <c r="J50" i="7" s="1"/>
  <c r="AG49" i="7"/>
  <c r="AH49" i="7" s="1"/>
  <c r="T49" i="7"/>
  <c r="U49" i="7" s="1"/>
  <c r="V49" i="7" s="1"/>
  <c r="X49" i="7" s="1"/>
  <c r="Y49" i="7" s="1"/>
  <c r="H49" i="7"/>
  <c r="AG48" i="7"/>
  <c r="AH48" i="7" s="1"/>
  <c r="T48" i="7"/>
  <c r="U48" i="7" s="1"/>
  <c r="H48" i="7"/>
  <c r="J48" i="7" s="1"/>
  <c r="AG47" i="7"/>
  <c r="AH47" i="7" s="1"/>
  <c r="AI47" i="7" s="1"/>
  <c r="AK47" i="7" s="1"/>
  <c r="AL47" i="7" s="1"/>
  <c r="T47" i="7"/>
  <c r="U47" i="7" s="1"/>
  <c r="W47" i="7" s="1"/>
  <c r="H47" i="7"/>
  <c r="J47" i="7" s="1"/>
  <c r="AG46" i="7"/>
  <c r="AH46" i="7" s="1"/>
  <c r="U46" i="7"/>
  <c r="V46" i="7" s="1"/>
  <c r="X46" i="7" s="1"/>
  <c r="Y46" i="7" s="1"/>
  <c r="T46" i="7"/>
  <c r="H46" i="7"/>
  <c r="J46" i="7" s="1"/>
  <c r="AG45" i="7"/>
  <c r="AH45" i="7" s="1"/>
  <c r="AJ45" i="7" s="1"/>
  <c r="T45" i="7"/>
  <c r="U45" i="7" s="1"/>
  <c r="V45" i="7" s="1"/>
  <c r="X45" i="7" s="1"/>
  <c r="Y45" i="7" s="1"/>
  <c r="H45" i="7"/>
  <c r="AG44" i="7"/>
  <c r="AH44" i="7" s="1"/>
  <c r="AI44" i="7" s="1"/>
  <c r="AK44" i="7" s="1"/>
  <c r="AL44" i="7" s="1"/>
  <c r="T44" i="7"/>
  <c r="U44" i="7" s="1"/>
  <c r="H44" i="7"/>
  <c r="AH43" i="7"/>
  <c r="AJ43" i="7" s="1"/>
  <c r="AG43" i="7"/>
  <c r="T43" i="7"/>
  <c r="U43" i="7" s="1"/>
  <c r="H43" i="7"/>
  <c r="J43" i="7" s="1"/>
  <c r="AG42" i="7"/>
  <c r="AH42" i="7" s="1"/>
  <c r="T42" i="7"/>
  <c r="U42" i="7" s="1"/>
  <c r="H42" i="7"/>
  <c r="J42" i="7" s="1"/>
  <c r="AG41" i="7"/>
  <c r="AH41" i="7" s="1"/>
  <c r="X41" i="7"/>
  <c r="Y41" i="7" s="1"/>
  <c r="T41" i="7"/>
  <c r="U41" i="7" s="1"/>
  <c r="V41" i="7" s="1"/>
  <c r="H41" i="7"/>
  <c r="J41" i="7" s="1"/>
  <c r="AG40" i="7"/>
  <c r="AH40" i="7" s="1"/>
  <c r="T40" i="7"/>
  <c r="U40" i="7" s="1"/>
  <c r="H40" i="7"/>
  <c r="I40" i="7" s="1"/>
  <c r="K40" i="7" s="1"/>
  <c r="L40" i="7" s="1"/>
  <c r="AG39" i="7"/>
  <c r="AH39" i="7" s="1"/>
  <c r="AI39" i="7" s="1"/>
  <c r="AK39" i="7" s="1"/>
  <c r="AL39" i="7" s="1"/>
  <c r="T39" i="7"/>
  <c r="U39" i="7" s="1"/>
  <c r="H39" i="7"/>
  <c r="J39" i="7" s="1"/>
  <c r="AG38" i="7"/>
  <c r="AH38" i="7" s="1"/>
  <c r="T38" i="7"/>
  <c r="U38" i="7" s="1"/>
  <c r="H38" i="7"/>
  <c r="AG37" i="7"/>
  <c r="AH37" i="7" s="1"/>
  <c r="T37" i="7"/>
  <c r="U37" i="7" s="1"/>
  <c r="H37" i="7"/>
  <c r="J37" i="7" s="1"/>
  <c r="AG36" i="7"/>
  <c r="AH36" i="7" s="1"/>
  <c r="AI36" i="7" s="1"/>
  <c r="AK36" i="7" s="1"/>
  <c r="AL36" i="7" s="1"/>
  <c r="T36" i="7"/>
  <c r="U36" i="7" s="1"/>
  <c r="H36" i="7"/>
  <c r="AG35" i="7"/>
  <c r="AH35" i="7" s="1"/>
  <c r="T35" i="7"/>
  <c r="U35" i="7" s="1"/>
  <c r="H35" i="7"/>
  <c r="I35" i="7" s="1"/>
  <c r="K35" i="7" s="1"/>
  <c r="L35" i="7" s="1"/>
  <c r="AG34" i="7"/>
  <c r="AH34" i="7" s="1"/>
  <c r="T34" i="7"/>
  <c r="U34" i="7" s="1"/>
  <c r="H34" i="7"/>
  <c r="J34" i="7" s="1"/>
  <c r="AG33" i="7"/>
  <c r="AH33" i="7" s="1"/>
  <c r="T33" i="7"/>
  <c r="U33" i="7" s="1"/>
  <c r="V33" i="7" s="1"/>
  <c r="X33" i="7" s="1"/>
  <c r="Y33" i="7" s="1"/>
  <c r="H33" i="7"/>
  <c r="J33" i="7" s="1"/>
  <c r="AG32" i="7"/>
  <c r="AH32" i="7" s="1"/>
  <c r="T32" i="7"/>
  <c r="U32" i="7" s="1"/>
  <c r="W32" i="7" s="1"/>
  <c r="H32" i="7"/>
  <c r="AG31" i="7"/>
  <c r="AH31" i="7" s="1"/>
  <c r="V31" i="7"/>
  <c r="X31" i="7" s="1"/>
  <c r="Y31" i="7" s="1"/>
  <c r="U31" i="7"/>
  <c r="W31" i="7" s="1"/>
  <c r="T31" i="7"/>
  <c r="H31" i="7"/>
  <c r="J31" i="7" s="1"/>
  <c r="AJ30" i="7"/>
  <c r="AI30" i="7"/>
  <c r="AK30" i="7" s="1"/>
  <c r="AL30" i="7" s="1"/>
  <c r="AG30" i="7"/>
  <c r="AH30" i="7" s="1"/>
  <c r="T30" i="7"/>
  <c r="U30" i="7" s="1"/>
  <c r="H30" i="7"/>
  <c r="I30" i="7" s="1"/>
  <c r="K30" i="7" s="1"/>
  <c r="L30" i="7" s="1"/>
  <c r="AG29" i="7"/>
  <c r="AH29" i="7" s="1"/>
  <c r="T29" i="7"/>
  <c r="U29" i="7" s="1"/>
  <c r="V29" i="7" s="1"/>
  <c r="X29" i="7" s="1"/>
  <c r="Y29" i="7" s="1"/>
  <c r="H29" i="7"/>
  <c r="I29" i="7" s="1"/>
  <c r="K29" i="7" s="1"/>
  <c r="L29" i="7" s="1"/>
  <c r="AG28" i="7"/>
  <c r="AH28" i="7" s="1"/>
  <c r="T28" i="7"/>
  <c r="U28" i="7" s="1"/>
  <c r="W28" i="7" s="1"/>
  <c r="H28" i="7"/>
  <c r="AG27" i="7"/>
  <c r="AH27" i="7" s="1"/>
  <c r="AI27" i="7" s="1"/>
  <c r="AK27" i="7" s="1"/>
  <c r="AL27" i="7" s="1"/>
  <c r="T27" i="7"/>
  <c r="U27" i="7" s="1"/>
  <c r="H27" i="7"/>
  <c r="J27" i="7" s="1"/>
  <c r="AJ26" i="7"/>
  <c r="AI26" i="7"/>
  <c r="AK26" i="7" s="1"/>
  <c r="AL26" i="7" s="1"/>
  <c r="AG26" i="7"/>
  <c r="AH26" i="7" s="1"/>
  <c r="T26" i="7"/>
  <c r="U26" i="7" s="1"/>
  <c r="H26" i="7"/>
  <c r="AG25" i="7"/>
  <c r="AH25" i="7" s="1"/>
  <c r="T25" i="7"/>
  <c r="U25" i="7" s="1"/>
  <c r="H25" i="7"/>
  <c r="J25" i="7" s="1"/>
  <c r="AG24" i="7"/>
  <c r="AH24" i="7" s="1"/>
  <c r="T24" i="7"/>
  <c r="U24" i="7" s="1"/>
  <c r="V24" i="7" s="1"/>
  <c r="X24" i="7" s="1"/>
  <c r="Y24" i="7" s="1"/>
  <c r="H24" i="7"/>
  <c r="J24" i="7" s="1"/>
  <c r="AG23" i="7"/>
  <c r="AH23" i="7" s="1"/>
  <c r="U23" i="7"/>
  <c r="T23" i="7"/>
  <c r="H23" i="7"/>
  <c r="I23" i="7" s="1"/>
  <c r="K23" i="7" s="1"/>
  <c r="L23" i="7" s="1"/>
  <c r="AG22" i="7"/>
  <c r="AH22" i="7" s="1"/>
  <c r="AI22" i="7" s="1"/>
  <c r="AK22" i="7" s="1"/>
  <c r="AL22" i="7" s="1"/>
  <c r="T22" i="7"/>
  <c r="U22" i="7" s="1"/>
  <c r="H22" i="7"/>
  <c r="J22" i="7" s="1"/>
  <c r="AG21" i="7"/>
  <c r="AP8" i="7" s="1"/>
  <c r="T21" i="7"/>
  <c r="U21" i="7" s="1"/>
  <c r="H21" i="7"/>
  <c r="I21" i="7" s="1"/>
  <c r="K21" i="7" s="1"/>
  <c r="L21" i="7" s="1"/>
  <c r="AG20" i="7"/>
  <c r="AH20" i="7" s="1"/>
  <c r="T20" i="7"/>
  <c r="U20" i="7" s="1"/>
  <c r="W20" i="7" s="1"/>
  <c r="H20" i="7"/>
  <c r="J20" i="7" s="1"/>
  <c r="AH19" i="7"/>
  <c r="AJ19" i="7" s="1"/>
  <c r="AG19" i="7"/>
  <c r="T19" i="7"/>
  <c r="U19" i="7" s="1"/>
  <c r="H19" i="7"/>
  <c r="I19" i="7" s="1"/>
  <c r="K19" i="7" s="1"/>
  <c r="L19" i="7" s="1"/>
  <c r="AG18" i="7"/>
  <c r="AH18" i="7" s="1"/>
  <c r="AI18" i="7" s="1"/>
  <c r="AK18" i="7" s="1"/>
  <c r="AL18" i="7" s="1"/>
  <c r="T18" i="7"/>
  <c r="U18" i="7" s="1"/>
  <c r="W18" i="7" s="1"/>
  <c r="H18" i="7"/>
  <c r="J18" i="7" s="1"/>
  <c r="AG17" i="7"/>
  <c r="AH17" i="7" s="1"/>
  <c r="T17" i="7"/>
  <c r="U17" i="7" s="1"/>
  <c r="H17" i="7"/>
  <c r="I17" i="7" s="1"/>
  <c r="K17" i="7" s="1"/>
  <c r="L17" i="7" s="1"/>
  <c r="AG16" i="7"/>
  <c r="AH16" i="7" s="1"/>
  <c r="AI16" i="7" s="1"/>
  <c r="AK16" i="7" s="1"/>
  <c r="AL16" i="7" s="1"/>
  <c r="T16" i="7"/>
  <c r="U16" i="7" s="1"/>
  <c r="H16" i="7"/>
  <c r="I16" i="7" s="1"/>
  <c r="K16" i="7" s="1"/>
  <c r="L16" i="7" s="1"/>
  <c r="AG15" i="7"/>
  <c r="AH15" i="7" s="1"/>
  <c r="T15" i="7"/>
  <c r="U15" i="7" s="1"/>
  <c r="H15" i="7"/>
  <c r="I15" i="7" s="1"/>
  <c r="K15" i="7" s="1"/>
  <c r="L15" i="7" s="1"/>
  <c r="AG14" i="7"/>
  <c r="AH14" i="7" s="1"/>
  <c r="T14" i="7"/>
  <c r="U14" i="7" s="1"/>
  <c r="V14" i="7" s="1"/>
  <c r="X14" i="7" s="1"/>
  <c r="Y14" i="7" s="1"/>
  <c r="H14" i="7"/>
  <c r="AG13" i="7"/>
  <c r="AH13" i="7" s="1"/>
  <c r="T13" i="7"/>
  <c r="U13" i="7" s="1"/>
  <c r="W13" i="7" s="1"/>
  <c r="H13" i="7"/>
  <c r="J13" i="7" s="1"/>
  <c r="AG12" i="7"/>
  <c r="AH12" i="7" s="1"/>
  <c r="AJ12" i="7" s="1"/>
  <c r="T12" i="7"/>
  <c r="U12" i="7" s="1"/>
  <c r="V12" i="7" s="1"/>
  <c r="X12" i="7" s="1"/>
  <c r="Y12" i="7" s="1"/>
  <c r="H12" i="7"/>
  <c r="J12" i="7" s="1"/>
  <c r="AG11" i="7"/>
  <c r="AH11" i="7" s="1"/>
  <c r="T11" i="7"/>
  <c r="U11" i="7" s="1"/>
  <c r="H11" i="7"/>
  <c r="J11" i="7" s="1"/>
  <c r="AG10" i="7"/>
  <c r="AH10" i="7" s="1"/>
  <c r="T10" i="7"/>
  <c r="U10" i="7" s="1"/>
  <c r="H10" i="7"/>
  <c r="J10" i="7" s="1"/>
  <c r="AG9" i="7"/>
  <c r="AH9" i="7" s="1"/>
  <c r="AI9" i="7" s="1"/>
  <c r="AK9" i="7" s="1"/>
  <c r="AL9" i="7" s="1"/>
  <c r="U9" i="7"/>
  <c r="W9" i="7" s="1"/>
  <c r="T9" i="7"/>
  <c r="H9" i="7"/>
  <c r="I9" i="7" s="1"/>
  <c r="K9" i="7" s="1"/>
  <c r="L9" i="7" s="1"/>
  <c r="AG8" i="7"/>
  <c r="AH8" i="7" s="1"/>
  <c r="AI8" i="7" s="1"/>
  <c r="AK8" i="7" s="1"/>
  <c r="AL8" i="7" s="1"/>
  <c r="AC8" i="7"/>
  <c r="T8" i="7"/>
  <c r="U8" i="7" s="1"/>
  <c r="P8" i="7"/>
  <c r="H8" i="7"/>
  <c r="J8" i="7" s="1"/>
  <c r="AG7" i="7"/>
  <c r="AH7" i="7" s="1"/>
  <c r="T7" i="7"/>
  <c r="U7" i="7" s="1"/>
  <c r="W7" i="7" s="1"/>
  <c r="H7" i="7"/>
  <c r="J7" i="7" s="1"/>
  <c r="T6" i="7"/>
  <c r="U6" i="7" s="1"/>
  <c r="W6" i="7" s="1"/>
  <c r="H6" i="7"/>
  <c r="J6" i="7" s="1"/>
  <c r="AT5" i="7"/>
  <c r="AT6" i="7" s="1"/>
  <c r="T5" i="7"/>
  <c r="U5" i="7" s="1"/>
  <c r="H5" i="7"/>
  <c r="J5" i="7" s="1"/>
  <c r="AS3" i="7"/>
  <c r="AR3" i="7"/>
  <c r="AF3" i="7"/>
  <c r="AE3" i="7"/>
  <c r="S3" i="7"/>
  <c r="R3" i="7"/>
  <c r="F3" i="7"/>
  <c r="E3" i="7"/>
  <c r="H5" i="6"/>
  <c r="I5" i="6" s="1"/>
  <c r="K5" i="6" s="1"/>
  <c r="L5" i="6" s="1"/>
  <c r="J5" i="6"/>
  <c r="T5" i="6"/>
  <c r="U5" i="6"/>
  <c r="AT5" i="6"/>
  <c r="AU5" i="6"/>
  <c r="AV5" i="6" s="1"/>
  <c r="AW5" i="6"/>
  <c r="H6" i="6"/>
  <c r="I6" i="6" s="1"/>
  <c r="K6" i="6" s="1"/>
  <c r="L6" i="6" s="1"/>
  <c r="J6" i="6"/>
  <c r="T6" i="6"/>
  <c r="U6" i="6"/>
  <c r="V6" i="6"/>
  <c r="W6" i="6"/>
  <c r="X6" i="6"/>
  <c r="Y6" i="6" s="1"/>
  <c r="AT6" i="6"/>
  <c r="H7" i="6"/>
  <c r="J7" i="6" s="1"/>
  <c r="I7" i="6"/>
  <c r="K7" i="6" s="1"/>
  <c r="L7" i="6" s="1"/>
  <c r="T7" i="6"/>
  <c r="U7" i="6"/>
  <c r="V7" i="6"/>
  <c r="W7" i="6"/>
  <c r="X7" i="6"/>
  <c r="Y7" i="6" s="1"/>
  <c r="AG7" i="6"/>
  <c r="AH7" i="6" s="1"/>
  <c r="AJ7" i="6" s="1"/>
  <c r="AI7" i="6"/>
  <c r="H8" i="6"/>
  <c r="J8" i="6" s="1"/>
  <c r="I8" i="6"/>
  <c r="K8" i="6" s="1"/>
  <c r="L8" i="6" s="1"/>
  <c r="P8" i="6"/>
  <c r="T8" i="6"/>
  <c r="U8" i="6"/>
  <c r="V8" i="6" s="1"/>
  <c r="W8" i="6"/>
  <c r="X8" i="6"/>
  <c r="Y8" i="6" s="1"/>
  <c r="AG8" i="6"/>
  <c r="AH8" i="6" s="1"/>
  <c r="AI8" i="6"/>
  <c r="AK8" i="6" s="1"/>
  <c r="AL8" i="6" s="1"/>
  <c r="AJ8" i="6"/>
  <c r="H9" i="6"/>
  <c r="I9" i="6" s="1"/>
  <c r="K9" i="6" s="1"/>
  <c r="L9" i="6" s="1"/>
  <c r="T9" i="6"/>
  <c r="U9" i="6" s="1"/>
  <c r="W9" i="6" s="1"/>
  <c r="V9" i="6"/>
  <c r="X9" i="6"/>
  <c r="Y9" i="6"/>
  <c r="AG9" i="6"/>
  <c r="AH9" i="6"/>
  <c r="AI9" i="6" s="1"/>
  <c r="AK9" i="6" s="1"/>
  <c r="AL9" i="6" s="1"/>
  <c r="AJ9" i="6"/>
  <c r="H10" i="6"/>
  <c r="I10" i="6" s="1"/>
  <c r="K10" i="6" s="1"/>
  <c r="L10" i="6" s="1"/>
  <c r="T10" i="6"/>
  <c r="U10" i="6" s="1"/>
  <c r="AG10" i="6"/>
  <c r="AH10" i="6"/>
  <c r="AJ10" i="6" s="1"/>
  <c r="AI10" i="6"/>
  <c r="AK10" i="6" s="1"/>
  <c r="AL10" i="6" s="1"/>
  <c r="H11" i="6"/>
  <c r="T11" i="6"/>
  <c r="U11" i="6" s="1"/>
  <c r="AG11" i="6"/>
  <c r="AH11" i="6"/>
  <c r="AI11" i="6" s="1"/>
  <c r="AJ11" i="6"/>
  <c r="AK11" i="6"/>
  <c r="AL11" i="6"/>
  <c r="H12" i="6"/>
  <c r="J12" i="6" s="1"/>
  <c r="I12" i="6"/>
  <c r="K12" i="6" s="1"/>
  <c r="L12" i="6" s="1"/>
  <c r="T12" i="6"/>
  <c r="U12" i="6" s="1"/>
  <c r="AG12" i="6"/>
  <c r="AH12" i="6"/>
  <c r="AJ12" i="6" s="1"/>
  <c r="AI12" i="6"/>
  <c r="AK12" i="6" s="1"/>
  <c r="AL12" i="6" s="1"/>
  <c r="H13" i="6"/>
  <c r="J13" i="6" s="1"/>
  <c r="I13" i="6"/>
  <c r="K13" i="6" s="1"/>
  <c r="L13" i="6" s="1"/>
  <c r="T13" i="6"/>
  <c r="U13" i="6"/>
  <c r="V13" i="6"/>
  <c r="X13" i="6" s="1"/>
  <c r="Y13" i="6" s="1"/>
  <c r="W13" i="6"/>
  <c r="AG13" i="6"/>
  <c r="AH13" i="6" s="1"/>
  <c r="AI13" i="6"/>
  <c r="AJ13" i="6"/>
  <c r="AK13" i="6"/>
  <c r="AL13" i="6" s="1"/>
  <c r="H14" i="6"/>
  <c r="J14" i="6" s="1"/>
  <c r="T14" i="6"/>
  <c r="U14" i="6"/>
  <c r="V14" i="6"/>
  <c r="W14" i="6"/>
  <c r="X14" i="6"/>
  <c r="Y14" i="6"/>
  <c r="AG14" i="6"/>
  <c r="AH14" i="6" s="1"/>
  <c r="H15" i="6"/>
  <c r="I15" i="6" s="1"/>
  <c r="K15" i="6" s="1"/>
  <c r="L15" i="6" s="1"/>
  <c r="J15" i="6"/>
  <c r="T15" i="6"/>
  <c r="U15" i="6" s="1"/>
  <c r="W15" i="6" s="1"/>
  <c r="V15" i="6"/>
  <c r="X15" i="6" s="1"/>
  <c r="Y15" i="6" s="1"/>
  <c r="AG15" i="6"/>
  <c r="AH15" i="6" s="1"/>
  <c r="H16" i="6"/>
  <c r="I16" i="6" s="1"/>
  <c r="K16" i="6" s="1"/>
  <c r="L16" i="6" s="1"/>
  <c r="J16" i="6"/>
  <c r="T16" i="6"/>
  <c r="U16" i="6"/>
  <c r="AG16" i="6"/>
  <c r="AH16" i="6" s="1"/>
  <c r="AJ16" i="6" s="1"/>
  <c r="H17" i="6"/>
  <c r="J17" i="6" s="1"/>
  <c r="I17" i="6"/>
  <c r="K17" i="6" s="1"/>
  <c r="L17" i="6" s="1"/>
  <c r="T17" i="6"/>
  <c r="U17" i="6" s="1"/>
  <c r="W17" i="6" s="1"/>
  <c r="V17" i="6"/>
  <c r="X17" i="6" s="1"/>
  <c r="Y17" i="6" s="1"/>
  <c r="AG17" i="6"/>
  <c r="AH17" i="6" s="1"/>
  <c r="H18" i="6"/>
  <c r="T18" i="6"/>
  <c r="U18" i="6"/>
  <c r="AG18" i="6"/>
  <c r="AH18" i="6"/>
  <c r="AI18" i="6" s="1"/>
  <c r="AK18" i="6" s="1"/>
  <c r="AL18" i="6" s="1"/>
  <c r="H19" i="6"/>
  <c r="J19" i="6" s="1"/>
  <c r="I19" i="6"/>
  <c r="K19" i="6" s="1"/>
  <c r="L19" i="6" s="1"/>
  <c r="T19" i="6"/>
  <c r="U19" i="6" s="1"/>
  <c r="AG19" i="6"/>
  <c r="AH19" i="6"/>
  <c r="AI19" i="6"/>
  <c r="AK19" i="6" s="1"/>
  <c r="AJ19" i="6"/>
  <c r="AL19" i="6"/>
  <c r="H20" i="6"/>
  <c r="I20" i="6" s="1"/>
  <c r="K20" i="6" s="1"/>
  <c r="L20" i="6" s="1"/>
  <c r="J20" i="6"/>
  <c r="T20" i="6"/>
  <c r="U20" i="6" s="1"/>
  <c r="AG20" i="6"/>
  <c r="AH20" i="6"/>
  <c r="AI20" i="6"/>
  <c r="AJ20" i="6"/>
  <c r="AK20" i="6"/>
  <c r="AL20" i="6" s="1"/>
  <c r="H21" i="6"/>
  <c r="I21" i="6"/>
  <c r="J21" i="6"/>
  <c r="K21" i="6"/>
  <c r="L21" i="6" s="1"/>
  <c r="T21" i="6"/>
  <c r="U21" i="6"/>
  <c r="V21" i="6" s="1"/>
  <c r="W21" i="6"/>
  <c r="X21" i="6"/>
  <c r="Y21" i="6" s="1"/>
  <c r="AG21" i="6"/>
  <c r="H22" i="6"/>
  <c r="J22" i="6" s="1"/>
  <c r="I22" i="6"/>
  <c r="K22" i="6" s="1"/>
  <c r="L22" i="6" s="1"/>
  <c r="T22" i="6"/>
  <c r="U22" i="6"/>
  <c r="W22" i="6" s="1"/>
  <c r="V22" i="6"/>
  <c r="X22" i="6"/>
  <c r="Y22" i="6" s="1"/>
  <c r="AG22" i="6"/>
  <c r="AH22" i="6" s="1"/>
  <c r="H23" i="6"/>
  <c r="I23" i="6" s="1"/>
  <c r="K23" i="6" s="1"/>
  <c r="L23" i="6" s="1"/>
  <c r="T23" i="6"/>
  <c r="U23" i="6" s="1"/>
  <c r="V23" i="6"/>
  <c r="W23" i="6"/>
  <c r="X23" i="6"/>
  <c r="Y23" i="6"/>
  <c r="AG23" i="6"/>
  <c r="AH23" i="6" s="1"/>
  <c r="AJ23" i="6" s="1"/>
  <c r="AI23" i="6"/>
  <c r="AK23" i="6" s="1"/>
  <c r="AL23" i="6" s="1"/>
  <c r="H24" i="6"/>
  <c r="I24" i="6" s="1"/>
  <c r="K24" i="6"/>
  <c r="L24" i="6" s="1"/>
  <c r="T24" i="6"/>
  <c r="U24" i="6" s="1"/>
  <c r="AG24" i="6"/>
  <c r="AH24" i="6"/>
  <c r="AJ24" i="6" s="1"/>
  <c r="AI24" i="6"/>
  <c r="AK24" i="6" s="1"/>
  <c r="AL24" i="6" s="1"/>
  <c r="H25" i="6"/>
  <c r="I25" i="6" s="1"/>
  <c r="K25" i="6" s="1"/>
  <c r="L25" i="6" s="1"/>
  <c r="T25" i="6"/>
  <c r="U25" i="6" s="1"/>
  <c r="W25" i="6" s="1"/>
  <c r="AG25" i="6"/>
  <c r="AH25" i="6"/>
  <c r="AI25" i="6" s="1"/>
  <c r="AK25" i="6" s="1"/>
  <c r="AL25" i="6" s="1"/>
  <c r="AJ25" i="6"/>
  <c r="H26" i="6"/>
  <c r="I26" i="6" s="1"/>
  <c r="K26" i="6" s="1"/>
  <c r="L26" i="6" s="1"/>
  <c r="T26" i="6"/>
  <c r="U26" i="6" s="1"/>
  <c r="W26" i="6" s="1"/>
  <c r="V26" i="6"/>
  <c r="X26" i="6" s="1"/>
  <c r="Y26" i="6"/>
  <c r="AG26" i="6"/>
  <c r="AH26" i="6" s="1"/>
  <c r="H27" i="6"/>
  <c r="T27" i="6"/>
  <c r="U27" i="6" s="1"/>
  <c r="V27" i="6" s="1"/>
  <c r="W27" i="6"/>
  <c r="X27" i="6"/>
  <c r="Y27" i="6" s="1"/>
  <c r="AG27" i="6"/>
  <c r="AH27" i="6"/>
  <c r="AI27" i="6" s="1"/>
  <c r="AJ27" i="6"/>
  <c r="AK27" i="6"/>
  <c r="AL27" i="6" s="1"/>
  <c r="H28" i="6"/>
  <c r="J28" i="6" s="1"/>
  <c r="I28" i="6"/>
  <c r="K28" i="6" s="1"/>
  <c r="L28" i="6" s="1"/>
  <c r="T28" i="6"/>
  <c r="U28" i="6" s="1"/>
  <c r="W28" i="6" s="1"/>
  <c r="AG28" i="6"/>
  <c r="AH28" i="6"/>
  <c r="AJ28" i="6" s="1"/>
  <c r="AI28" i="6"/>
  <c r="AK28" i="6"/>
  <c r="AL28" i="6" s="1"/>
  <c r="H29" i="6"/>
  <c r="J29" i="6" s="1"/>
  <c r="T29" i="6"/>
  <c r="U29" i="6" s="1"/>
  <c r="V29" i="6"/>
  <c r="X29" i="6" s="1"/>
  <c r="W29" i="6"/>
  <c r="Y29" i="6"/>
  <c r="AG29" i="6"/>
  <c r="AH29" i="6" s="1"/>
  <c r="AI29" i="6"/>
  <c r="AK29" i="6" s="1"/>
  <c r="AL29" i="6" s="1"/>
  <c r="AJ29" i="6"/>
  <c r="H30" i="6"/>
  <c r="J30" i="6" s="1"/>
  <c r="I30" i="6"/>
  <c r="K30" i="6" s="1"/>
  <c r="L30" i="6" s="1"/>
  <c r="T30" i="6"/>
  <c r="U30" i="6"/>
  <c r="V30" i="6"/>
  <c r="W30" i="6"/>
  <c r="X30" i="6"/>
  <c r="Y30" i="6"/>
  <c r="AG30" i="6"/>
  <c r="AH30" i="6" s="1"/>
  <c r="H31" i="6"/>
  <c r="I31" i="6" s="1"/>
  <c r="K31" i="6" s="1"/>
  <c r="L31" i="6" s="1"/>
  <c r="T31" i="6"/>
  <c r="U31" i="6" s="1"/>
  <c r="W31" i="6" s="1"/>
  <c r="V31" i="6"/>
  <c r="X31" i="6"/>
  <c r="Y31" i="6" s="1"/>
  <c r="AG31" i="6"/>
  <c r="AH31" i="6" s="1"/>
  <c r="H32" i="6"/>
  <c r="J32" i="6" s="1"/>
  <c r="I32" i="6"/>
  <c r="K32" i="6" s="1"/>
  <c r="L32" i="6" s="1"/>
  <c r="T32" i="6"/>
  <c r="U32" i="6"/>
  <c r="V32" i="6" s="1"/>
  <c r="W32" i="6"/>
  <c r="X32" i="6"/>
  <c r="Y32" i="6"/>
  <c r="AG32" i="6"/>
  <c r="AH32" i="6" s="1"/>
  <c r="AJ32" i="6" s="1"/>
  <c r="AI32" i="6"/>
  <c r="AK32" i="6" s="1"/>
  <c r="AL32" i="6" s="1"/>
  <c r="H33" i="6"/>
  <c r="J33" i="6" s="1"/>
  <c r="I33" i="6"/>
  <c r="K33" i="6" s="1"/>
  <c r="L33" i="6" s="1"/>
  <c r="T33" i="6"/>
  <c r="U33" i="6" s="1"/>
  <c r="W33" i="6" s="1"/>
  <c r="AG33" i="6"/>
  <c r="AH33" i="6"/>
  <c r="H34" i="6"/>
  <c r="T34" i="6"/>
  <c r="U34" i="6"/>
  <c r="W34" i="6" s="1"/>
  <c r="V34" i="6"/>
  <c r="X34" i="6" s="1"/>
  <c r="Y34" i="6" s="1"/>
  <c r="AG34" i="6"/>
  <c r="AH34" i="6" s="1"/>
  <c r="H35" i="6"/>
  <c r="J35" i="6" s="1"/>
  <c r="I35" i="6"/>
  <c r="K35" i="6" s="1"/>
  <c r="L35" i="6" s="1"/>
  <c r="T35" i="6"/>
  <c r="U35" i="6" s="1"/>
  <c r="W35" i="6" s="1"/>
  <c r="AG35" i="6"/>
  <c r="AH35" i="6"/>
  <c r="AJ35" i="6" s="1"/>
  <c r="AI35" i="6"/>
  <c r="AK35" i="6" s="1"/>
  <c r="AL35" i="6" s="1"/>
  <c r="H36" i="6"/>
  <c r="I36" i="6" s="1"/>
  <c r="K36" i="6" s="1"/>
  <c r="L36" i="6" s="1"/>
  <c r="J36" i="6"/>
  <c r="T36" i="6"/>
  <c r="U36" i="6" s="1"/>
  <c r="V36" i="6"/>
  <c r="W36" i="6"/>
  <c r="X36" i="6"/>
  <c r="Y36" i="6" s="1"/>
  <c r="AG36" i="6"/>
  <c r="AH36" i="6"/>
  <c r="AJ36" i="6" s="1"/>
  <c r="AI36" i="6"/>
  <c r="AK36" i="6" s="1"/>
  <c r="AL36" i="6" s="1"/>
  <c r="H37" i="6"/>
  <c r="J37" i="6" s="1"/>
  <c r="T37" i="6"/>
  <c r="U37" i="6"/>
  <c r="V37" i="6" s="1"/>
  <c r="X37" i="6" s="1"/>
  <c r="Y37" i="6" s="1"/>
  <c r="AG37" i="6"/>
  <c r="AH37" i="6" s="1"/>
  <c r="H38" i="6"/>
  <c r="J38" i="6" s="1"/>
  <c r="I38" i="6"/>
  <c r="K38" i="6" s="1"/>
  <c r="L38" i="6" s="1"/>
  <c r="T38" i="6"/>
  <c r="U38" i="6"/>
  <c r="W38" i="6" s="1"/>
  <c r="AG38" i="6"/>
  <c r="AH38" i="6" s="1"/>
  <c r="H39" i="6"/>
  <c r="T39" i="6"/>
  <c r="U39" i="6"/>
  <c r="V39" i="6"/>
  <c r="X39" i="6" s="1"/>
  <c r="Y39" i="6" s="1"/>
  <c r="W39" i="6"/>
  <c r="AG39" i="6"/>
  <c r="AH39" i="6"/>
  <c r="AI39" i="6" s="1"/>
  <c r="AJ39" i="6"/>
  <c r="AK39" i="6"/>
  <c r="AL39" i="6"/>
  <c r="H40" i="6"/>
  <c r="I40" i="6" s="1"/>
  <c r="K40" i="6" s="1"/>
  <c r="L40" i="6" s="1"/>
  <c r="T40" i="6"/>
  <c r="U40" i="6" s="1"/>
  <c r="W40" i="6" s="1"/>
  <c r="V40" i="6"/>
  <c r="X40" i="6" s="1"/>
  <c r="Y40" i="6" s="1"/>
  <c r="AG40" i="6"/>
  <c r="AH40" i="6" s="1"/>
  <c r="AJ40" i="6" s="1"/>
  <c r="H41" i="6"/>
  <c r="I41" i="6"/>
  <c r="K41" i="6" s="1"/>
  <c r="L41" i="6" s="1"/>
  <c r="J41" i="6"/>
  <c r="T41" i="6"/>
  <c r="U41" i="6"/>
  <c r="V41" i="6" s="1"/>
  <c r="X41" i="6" s="1"/>
  <c r="Y41" i="6" s="1"/>
  <c r="W41" i="6"/>
  <c r="AG41" i="6"/>
  <c r="AH41" i="6" s="1"/>
  <c r="H42" i="6"/>
  <c r="J42" i="6" s="1"/>
  <c r="I42" i="6"/>
  <c r="K42" i="6" s="1"/>
  <c r="L42" i="6" s="1"/>
  <c r="T42" i="6"/>
  <c r="U42" i="6" s="1"/>
  <c r="W42" i="6" s="1"/>
  <c r="V42" i="6"/>
  <c r="X42" i="6"/>
  <c r="Y42" i="6" s="1"/>
  <c r="AG42" i="6"/>
  <c r="AH42" i="6" s="1"/>
  <c r="H43" i="6"/>
  <c r="I43" i="6" s="1"/>
  <c r="K43" i="6"/>
  <c r="L43" i="6" s="1"/>
  <c r="T43" i="6"/>
  <c r="U43" i="6" s="1"/>
  <c r="AG43" i="6"/>
  <c r="AH43" i="6" s="1"/>
  <c r="AI43" i="6"/>
  <c r="AK43" i="6" s="1"/>
  <c r="AJ43" i="6"/>
  <c r="AL43" i="6"/>
  <c r="H44" i="6"/>
  <c r="J44" i="6" s="1"/>
  <c r="I44" i="6"/>
  <c r="K44" i="6" s="1"/>
  <c r="L44" i="6" s="1"/>
  <c r="T44" i="6"/>
  <c r="U44" i="6" s="1"/>
  <c r="AG44" i="6"/>
  <c r="AH44" i="6"/>
  <c r="AI44" i="6"/>
  <c r="AJ44" i="6"/>
  <c r="AK44" i="6"/>
  <c r="AL44" i="6"/>
  <c r="H45" i="6"/>
  <c r="J45" i="6" s="1"/>
  <c r="I45" i="6"/>
  <c r="K45" i="6" s="1"/>
  <c r="L45" i="6"/>
  <c r="T45" i="6"/>
  <c r="U45" i="6"/>
  <c r="V45" i="6" s="1"/>
  <c r="X45" i="6" s="1"/>
  <c r="Y45" i="6" s="1"/>
  <c r="AG45" i="6"/>
  <c r="AH45" i="6"/>
  <c r="AI45" i="6"/>
  <c r="AJ45" i="6"/>
  <c r="AK45" i="6"/>
  <c r="AL45" i="6" s="1"/>
  <c r="H46" i="6"/>
  <c r="I46" i="6" s="1"/>
  <c r="K46" i="6" s="1"/>
  <c r="L46" i="6" s="1"/>
  <c r="T46" i="6"/>
  <c r="U46" i="6" s="1"/>
  <c r="AG46" i="6"/>
  <c r="AH46" i="6" s="1"/>
  <c r="AJ46" i="6" s="1"/>
  <c r="AI46" i="6"/>
  <c r="AK46" i="6" s="1"/>
  <c r="AL46" i="6" s="1"/>
  <c r="H47" i="6"/>
  <c r="I47" i="6" s="1"/>
  <c r="K47" i="6" s="1"/>
  <c r="L47" i="6" s="1"/>
  <c r="T47" i="6"/>
  <c r="U47" i="6"/>
  <c r="V47" i="6"/>
  <c r="W47" i="6"/>
  <c r="X47" i="6"/>
  <c r="Y47" i="6" s="1"/>
  <c r="AG47" i="6"/>
  <c r="AH47" i="6" s="1"/>
  <c r="AI47" i="6" s="1"/>
  <c r="AJ47" i="6"/>
  <c r="AK47" i="6"/>
  <c r="AL47" i="6"/>
  <c r="H48" i="6"/>
  <c r="I48" i="6" s="1"/>
  <c r="K48" i="6" s="1"/>
  <c r="L48" i="6" s="1"/>
  <c r="T48" i="6"/>
  <c r="U48" i="6" s="1"/>
  <c r="W48" i="6" s="1"/>
  <c r="V48" i="6"/>
  <c r="X48" i="6" s="1"/>
  <c r="Y48" i="6" s="1"/>
  <c r="AG48" i="6"/>
  <c r="AH48" i="6"/>
  <c r="H49" i="6"/>
  <c r="I49" i="6"/>
  <c r="K49" i="6" s="1"/>
  <c r="L49" i="6" s="1"/>
  <c r="J49" i="6"/>
  <c r="T49" i="6"/>
  <c r="U49" i="6" s="1"/>
  <c r="V49" i="6" s="1"/>
  <c r="X49" i="6"/>
  <c r="Y49" i="6"/>
  <c r="AG49" i="6"/>
  <c r="AH49" i="6"/>
  <c r="AJ49" i="6" s="1"/>
  <c r="AI49" i="6"/>
  <c r="AK49" i="6" s="1"/>
  <c r="AL49" i="6"/>
  <c r="H50" i="6"/>
  <c r="I50" i="6"/>
  <c r="K50" i="6" s="1"/>
  <c r="L50" i="6" s="1"/>
  <c r="J50" i="6"/>
  <c r="T50" i="6"/>
  <c r="U50" i="6"/>
  <c r="AG50" i="6"/>
  <c r="AH50" i="6"/>
  <c r="AI50" i="6" s="1"/>
  <c r="AK50" i="6" s="1"/>
  <c r="AL50" i="6" s="1"/>
  <c r="H51" i="6"/>
  <c r="I51" i="6" s="1"/>
  <c r="K51" i="6" s="1"/>
  <c r="L51" i="6" s="1"/>
  <c r="T51" i="6"/>
  <c r="U51" i="6"/>
  <c r="W51" i="6" s="1"/>
  <c r="V51" i="6"/>
  <c r="X51" i="6" s="1"/>
  <c r="Y51" i="6"/>
  <c r="AG51" i="6"/>
  <c r="AH51" i="6" s="1"/>
  <c r="H52" i="6"/>
  <c r="T52" i="6"/>
  <c r="U52" i="6" s="1"/>
  <c r="AG52" i="6"/>
  <c r="AH52" i="6"/>
  <c r="AI52" i="6"/>
  <c r="AK52" i="6" s="1"/>
  <c r="AL52" i="6" s="1"/>
  <c r="AJ52" i="6"/>
  <c r="H53" i="6"/>
  <c r="J53" i="6" s="1"/>
  <c r="T53" i="6"/>
  <c r="U53" i="6"/>
  <c r="V53" i="6" s="1"/>
  <c r="X53" i="6" s="1"/>
  <c r="Y53" i="6" s="1"/>
  <c r="AG53" i="6"/>
  <c r="AH53" i="6"/>
  <c r="AJ53" i="6" s="1"/>
  <c r="AI53" i="6"/>
  <c r="AK53" i="6" s="1"/>
  <c r="AL53" i="6" s="1"/>
  <c r="H54" i="6"/>
  <c r="I54" i="6"/>
  <c r="K54" i="6" s="1"/>
  <c r="L54" i="6" s="1"/>
  <c r="J54" i="6"/>
  <c r="T54" i="6"/>
  <c r="U54" i="6" s="1"/>
  <c r="AG54" i="6"/>
  <c r="AH54" i="6" s="1"/>
  <c r="AJ54" i="6" s="1"/>
  <c r="AI54" i="6"/>
  <c r="AK54" i="6" s="1"/>
  <c r="AL54" i="6" s="1"/>
  <c r="H55" i="6"/>
  <c r="I55" i="6" s="1"/>
  <c r="K55" i="6" s="1"/>
  <c r="L55" i="6" s="1"/>
  <c r="T55" i="6"/>
  <c r="U55" i="6" s="1"/>
  <c r="AG55" i="6"/>
  <c r="AH55" i="6" s="1"/>
  <c r="AI55" i="6" s="1"/>
  <c r="AJ55" i="6"/>
  <c r="AK55" i="6"/>
  <c r="AL55" i="6"/>
  <c r="H56" i="6"/>
  <c r="I56" i="6"/>
  <c r="J56" i="6"/>
  <c r="K56" i="6"/>
  <c r="L56" i="6" s="1"/>
  <c r="T56" i="6"/>
  <c r="U56" i="6" s="1"/>
  <c r="W56" i="6" s="1"/>
  <c r="V56" i="6"/>
  <c r="X56" i="6" s="1"/>
  <c r="Y56" i="6" s="1"/>
  <c r="AG56" i="6"/>
  <c r="AH56" i="6"/>
  <c r="H57" i="6"/>
  <c r="I57" i="6"/>
  <c r="K57" i="6" s="1"/>
  <c r="L57" i="6" s="1"/>
  <c r="J57" i="6"/>
  <c r="T57" i="6"/>
  <c r="U57" i="6" s="1"/>
  <c r="AG57" i="6"/>
  <c r="AH57" i="6"/>
  <c r="AJ57" i="6" s="1"/>
  <c r="AI57" i="6"/>
  <c r="AK57" i="6" s="1"/>
  <c r="AL57" i="6" s="1"/>
  <c r="H58" i="6"/>
  <c r="J58" i="6" s="1"/>
  <c r="I58" i="6"/>
  <c r="K58" i="6" s="1"/>
  <c r="L58" i="6" s="1"/>
  <c r="T58" i="6"/>
  <c r="U58" i="6"/>
  <c r="W58" i="6" s="1"/>
  <c r="V58" i="6"/>
  <c r="X58" i="6" s="1"/>
  <c r="Y58" i="6" s="1"/>
  <c r="AG58" i="6"/>
  <c r="AH58" i="6"/>
  <c r="AI58" i="6"/>
  <c r="AJ58" i="6"/>
  <c r="AK58" i="6"/>
  <c r="AL58" i="6" s="1"/>
  <c r="H59" i="6"/>
  <c r="I59" i="6" s="1"/>
  <c r="J59" i="6"/>
  <c r="K59" i="6"/>
  <c r="L59" i="6" s="1"/>
  <c r="T59" i="6"/>
  <c r="U59" i="6"/>
  <c r="V59" i="6"/>
  <c r="X59" i="6" s="1"/>
  <c r="Y59" i="6" s="1"/>
  <c r="W59" i="6"/>
  <c r="AG59" i="6"/>
  <c r="AH59" i="6"/>
  <c r="AI59" i="6" s="1"/>
  <c r="AK59" i="6" s="1"/>
  <c r="AL59" i="6" s="1"/>
  <c r="H60" i="6"/>
  <c r="J60" i="6" s="1"/>
  <c r="T60" i="6"/>
  <c r="U60" i="6"/>
  <c r="W60" i="6" s="1"/>
  <c r="V60" i="6"/>
  <c r="X60" i="6" s="1"/>
  <c r="Y60" i="6" s="1"/>
  <c r="AG60" i="6"/>
  <c r="AH60" i="6"/>
  <c r="AI60" i="6"/>
  <c r="AK60" i="6" s="1"/>
  <c r="AL60" i="6" s="1"/>
  <c r="AJ60" i="6"/>
  <c r="H61" i="6"/>
  <c r="I61" i="6"/>
  <c r="K61" i="6" s="1"/>
  <c r="L61" i="6" s="1"/>
  <c r="J61" i="6"/>
  <c r="T61" i="6"/>
  <c r="U61" i="6"/>
  <c r="V61" i="6"/>
  <c r="W61" i="6"/>
  <c r="X61" i="6"/>
  <c r="Y61" i="6"/>
  <c r="AG61" i="6"/>
  <c r="AH61" i="6"/>
  <c r="AI61" i="6" s="1"/>
  <c r="AK61" i="6" s="1"/>
  <c r="AL61" i="6" s="1"/>
  <c r="AJ61" i="6"/>
  <c r="H62" i="6"/>
  <c r="J62" i="6" s="1"/>
  <c r="T62" i="6"/>
  <c r="U62" i="6"/>
  <c r="V62" i="6" s="1"/>
  <c r="X62" i="6" s="1"/>
  <c r="Y62" i="6" s="1"/>
  <c r="AG62" i="6"/>
  <c r="AH62" i="6" s="1"/>
  <c r="AI62" i="6"/>
  <c r="AJ62" i="6"/>
  <c r="AK62" i="6"/>
  <c r="AL62" i="6" s="1"/>
  <c r="H63" i="6"/>
  <c r="J63" i="6" s="1"/>
  <c r="T63" i="6"/>
  <c r="U63" i="6"/>
  <c r="V63" i="6"/>
  <c r="W63" i="6"/>
  <c r="X63" i="6"/>
  <c r="Y63" i="6" s="1"/>
  <c r="AG63" i="6"/>
  <c r="AH63" i="6"/>
  <c r="AI63" i="6"/>
  <c r="AJ63" i="6"/>
  <c r="AK63" i="6"/>
  <c r="AL63" i="6" s="1"/>
  <c r="AG64" i="6"/>
  <c r="T64" i="6"/>
  <c r="AC8" i="6" s="1"/>
  <c r="AS3" i="6"/>
  <c r="AR3" i="6"/>
  <c r="AF3" i="6"/>
  <c r="AE3" i="6"/>
  <c r="S3" i="6"/>
  <c r="R3" i="6"/>
  <c r="F3" i="6"/>
  <c r="E3" i="6"/>
  <c r="K7" i="5"/>
  <c r="H7" i="5"/>
  <c r="K6" i="5"/>
  <c r="K8" i="5"/>
  <c r="K9" i="5"/>
  <c r="AG64" i="5"/>
  <c r="T64" i="5"/>
  <c r="AG63" i="5"/>
  <c r="AH63" i="5" s="1"/>
  <c r="AI63" i="5" s="1"/>
  <c r="AK63" i="5" s="1"/>
  <c r="AL63" i="5" s="1"/>
  <c r="T63" i="5"/>
  <c r="U63" i="5" s="1"/>
  <c r="W63" i="5" s="1"/>
  <c r="H63" i="5"/>
  <c r="AG62" i="5"/>
  <c r="AH62" i="5" s="1"/>
  <c r="T62" i="5"/>
  <c r="U62" i="5" s="1"/>
  <c r="V62" i="5" s="1"/>
  <c r="X62" i="5" s="1"/>
  <c r="Y62" i="5" s="1"/>
  <c r="H62" i="5"/>
  <c r="J62" i="5" s="1"/>
  <c r="AH61" i="5"/>
  <c r="AI61" i="5" s="1"/>
  <c r="AK61" i="5" s="1"/>
  <c r="AL61" i="5" s="1"/>
  <c r="AG61" i="5"/>
  <c r="T61" i="5"/>
  <c r="U61" i="5" s="1"/>
  <c r="H61" i="5"/>
  <c r="J61" i="5" s="1"/>
  <c r="AG60" i="5"/>
  <c r="AH60" i="5" s="1"/>
  <c r="AJ60" i="5" s="1"/>
  <c r="T60" i="5"/>
  <c r="U60" i="5" s="1"/>
  <c r="H60" i="5"/>
  <c r="AG59" i="5"/>
  <c r="AH59" i="5" s="1"/>
  <c r="AI59" i="5" s="1"/>
  <c r="AK59" i="5" s="1"/>
  <c r="AL59" i="5" s="1"/>
  <c r="T59" i="5"/>
  <c r="U59" i="5" s="1"/>
  <c r="W59" i="5" s="1"/>
  <c r="H59" i="5"/>
  <c r="I59" i="5" s="1"/>
  <c r="K59" i="5" s="1"/>
  <c r="L59" i="5" s="1"/>
  <c r="AG58" i="5"/>
  <c r="AH58" i="5" s="1"/>
  <c r="AJ58" i="5" s="1"/>
  <c r="T58" i="5"/>
  <c r="U58" i="5" s="1"/>
  <c r="H58" i="5"/>
  <c r="J58" i="5" s="1"/>
  <c r="AG57" i="5"/>
  <c r="AH57" i="5" s="1"/>
  <c r="W57" i="5"/>
  <c r="T57" i="5"/>
  <c r="U57" i="5" s="1"/>
  <c r="V57" i="5" s="1"/>
  <c r="X57" i="5" s="1"/>
  <c r="Y57" i="5" s="1"/>
  <c r="H57" i="5"/>
  <c r="J57" i="5" s="1"/>
  <c r="AG56" i="5"/>
  <c r="AH56" i="5" s="1"/>
  <c r="U56" i="5"/>
  <c r="V56" i="5" s="1"/>
  <c r="X56" i="5" s="1"/>
  <c r="Y56" i="5" s="1"/>
  <c r="T56" i="5"/>
  <c r="H56" i="5"/>
  <c r="AG55" i="5"/>
  <c r="AH55" i="5" s="1"/>
  <c r="AI55" i="5" s="1"/>
  <c r="AK55" i="5" s="1"/>
  <c r="AL55" i="5" s="1"/>
  <c r="T55" i="5"/>
  <c r="U55" i="5" s="1"/>
  <c r="H55" i="5"/>
  <c r="AG54" i="5"/>
  <c r="AH54" i="5" s="1"/>
  <c r="T54" i="5"/>
  <c r="U54" i="5" s="1"/>
  <c r="W54" i="5" s="1"/>
  <c r="H54" i="5"/>
  <c r="J54" i="5" s="1"/>
  <c r="AG53" i="5"/>
  <c r="AH53" i="5" s="1"/>
  <c r="T53" i="5"/>
  <c r="U53" i="5" s="1"/>
  <c r="W53" i="5" s="1"/>
  <c r="H53" i="5"/>
  <c r="AG52" i="5"/>
  <c r="AH52" i="5" s="1"/>
  <c r="T52" i="5"/>
  <c r="U52" i="5" s="1"/>
  <c r="W52" i="5" s="1"/>
  <c r="H52" i="5"/>
  <c r="AG51" i="5"/>
  <c r="AH51" i="5" s="1"/>
  <c r="AJ51" i="5" s="1"/>
  <c r="V51" i="5"/>
  <c r="X51" i="5" s="1"/>
  <c r="Y51" i="5" s="1"/>
  <c r="U51" i="5"/>
  <c r="W51" i="5" s="1"/>
  <c r="T51" i="5"/>
  <c r="H51" i="5"/>
  <c r="I51" i="5" s="1"/>
  <c r="K51" i="5" s="1"/>
  <c r="L51" i="5" s="1"/>
  <c r="AG50" i="5"/>
  <c r="AH50" i="5" s="1"/>
  <c r="T50" i="5"/>
  <c r="U50" i="5" s="1"/>
  <c r="H50" i="5"/>
  <c r="J50" i="5" s="1"/>
  <c r="AG49" i="5"/>
  <c r="AH49" i="5" s="1"/>
  <c r="T49" i="5"/>
  <c r="U49" i="5" s="1"/>
  <c r="H49" i="5"/>
  <c r="J49" i="5" s="1"/>
  <c r="AG48" i="5"/>
  <c r="AH48" i="5" s="1"/>
  <c r="W48" i="5"/>
  <c r="V48" i="5"/>
  <c r="X48" i="5" s="1"/>
  <c r="Y48" i="5" s="1"/>
  <c r="U48" i="5"/>
  <c r="T48" i="5"/>
  <c r="H48" i="5"/>
  <c r="I48" i="5" s="1"/>
  <c r="K48" i="5" s="1"/>
  <c r="L48" i="5" s="1"/>
  <c r="AG47" i="5"/>
  <c r="AH47" i="5" s="1"/>
  <c r="AI47" i="5" s="1"/>
  <c r="AK47" i="5" s="1"/>
  <c r="AL47" i="5" s="1"/>
  <c r="T47" i="5"/>
  <c r="U47" i="5" s="1"/>
  <c r="W47" i="5" s="1"/>
  <c r="H47" i="5"/>
  <c r="J47" i="5" s="1"/>
  <c r="AG46" i="5"/>
  <c r="AH46" i="5" s="1"/>
  <c r="T46" i="5"/>
  <c r="U46" i="5" s="1"/>
  <c r="H46" i="5"/>
  <c r="J46" i="5" s="1"/>
  <c r="AG45" i="5"/>
  <c r="AH45" i="5" s="1"/>
  <c r="AI45" i="5" s="1"/>
  <c r="AK45" i="5" s="1"/>
  <c r="AL45" i="5" s="1"/>
  <c r="T45" i="5"/>
  <c r="U45" i="5" s="1"/>
  <c r="V45" i="5" s="1"/>
  <c r="X45" i="5" s="1"/>
  <c r="Y45" i="5" s="1"/>
  <c r="H45" i="5"/>
  <c r="J45" i="5" s="1"/>
  <c r="AG44" i="5"/>
  <c r="AH44" i="5" s="1"/>
  <c r="T44" i="5"/>
  <c r="U44" i="5" s="1"/>
  <c r="H44" i="5"/>
  <c r="AG43" i="5"/>
  <c r="AH43" i="5" s="1"/>
  <c r="T43" i="5"/>
  <c r="U43" i="5" s="1"/>
  <c r="H43" i="5"/>
  <c r="J43" i="5" s="1"/>
  <c r="AG42" i="5"/>
  <c r="AH42" i="5" s="1"/>
  <c r="T42" i="5"/>
  <c r="U42" i="5" s="1"/>
  <c r="H42" i="5"/>
  <c r="I42" i="5" s="1"/>
  <c r="K42" i="5" s="1"/>
  <c r="L42" i="5" s="1"/>
  <c r="AG41" i="5"/>
  <c r="AH41" i="5" s="1"/>
  <c r="AJ41" i="5" s="1"/>
  <c r="T41" i="5"/>
  <c r="U41" i="5" s="1"/>
  <c r="V41" i="5" s="1"/>
  <c r="X41" i="5" s="1"/>
  <c r="Y41" i="5" s="1"/>
  <c r="J41" i="5"/>
  <c r="H41" i="5"/>
  <c r="I41" i="5" s="1"/>
  <c r="K41" i="5" s="1"/>
  <c r="L41" i="5" s="1"/>
  <c r="AG40" i="5"/>
  <c r="AH40" i="5" s="1"/>
  <c r="T40" i="5"/>
  <c r="U40" i="5" s="1"/>
  <c r="J40" i="5"/>
  <c r="H40" i="5"/>
  <c r="I40" i="5" s="1"/>
  <c r="K40" i="5" s="1"/>
  <c r="L40" i="5" s="1"/>
  <c r="AG39" i="5"/>
  <c r="AH39" i="5" s="1"/>
  <c r="AI39" i="5" s="1"/>
  <c r="AK39" i="5" s="1"/>
  <c r="AL39" i="5" s="1"/>
  <c r="U39" i="5"/>
  <c r="W39" i="5" s="1"/>
  <c r="T39" i="5"/>
  <c r="H39" i="5"/>
  <c r="J39" i="5" s="1"/>
  <c r="AG38" i="5"/>
  <c r="AH38" i="5" s="1"/>
  <c r="T38" i="5"/>
  <c r="U38" i="5" s="1"/>
  <c r="H38" i="5"/>
  <c r="J38" i="5" s="1"/>
  <c r="AG37" i="5"/>
  <c r="AH37" i="5" s="1"/>
  <c r="AJ37" i="5" s="1"/>
  <c r="T37" i="5"/>
  <c r="U37" i="5" s="1"/>
  <c r="H37" i="5"/>
  <c r="J37" i="5" s="1"/>
  <c r="AG36" i="5"/>
  <c r="AH36" i="5" s="1"/>
  <c r="AI36" i="5" s="1"/>
  <c r="AK36" i="5" s="1"/>
  <c r="AL36" i="5" s="1"/>
  <c r="T36" i="5"/>
  <c r="U36" i="5" s="1"/>
  <c r="V36" i="5" s="1"/>
  <c r="X36" i="5" s="1"/>
  <c r="Y36" i="5" s="1"/>
  <c r="H36" i="5"/>
  <c r="AG35" i="5"/>
  <c r="AH35" i="5" s="1"/>
  <c r="T35" i="5"/>
  <c r="U35" i="5" s="1"/>
  <c r="W35" i="5" s="1"/>
  <c r="H35" i="5"/>
  <c r="I35" i="5" s="1"/>
  <c r="K35" i="5" s="1"/>
  <c r="L35" i="5" s="1"/>
  <c r="AG34" i="5"/>
  <c r="AH34" i="5" s="1"/>
  <c r="AI34" i="5" s="1"/>
  <c r="AK34" i="5" s="1"/>
  <c r="AL34" i="5" s="1"/>
  <c r="T34" i="5"/>
  <c r="U34" i="5" s="1"/>
  <c r="H34" i="5"/>
  <c r="J34" i="5" s="1"/>
  <c r="AG33" i="5"/>
  <c r="AH33" i="5" s="1"/>
  <c r="T33" i="5"/>
  <c r="U33" i="5" s="1"/>
  <c r="H33" i="5"/>
  <c r="I33" i="5" s="1"/>
  <c r="K33" i="5" s="1"/>
  <c r="L33" i="5" s="1"/>
  <c r="AG32" i="5"/>
  <c r="AH32" i="5" s="1"/>
  <c r="T32" i="5"/>
  <c r="U32" i="5" s="1"/>
  <c r="H32" i="5"/>
  <c r="AG31" i="5"/>
  <c r="AH31" i="5" s="1"/>
  <c r="U31" i="5"/>
  <c r="W31" i="5" s="1"/>
  <c r="T31" i="5"/>
  <c r="H31" i="5"/>
  <c r="J31" i="5" s="1"/>
  <c r="AG30" i="5"/>
  <c r="AH30" i="5" s="1"/>
  <c r="AJ30" i="5" s="1"/>
  <c r="T30" i="5"/>
  <c r="U30" i="5" s="1"/>
  <c r="H30" i="5"/>
  <c r="AG29" i="5"/>
  <c r="AH29" i="5" s="1"/>
  <c r="T29" i="5"/>
  <c r="U29" i="5" s="1"/>
  <c r="H29" i="5"/>
  <c r="I29" i="5" s="1"/>
  <c r="K29" i="5" s="1"/>
  <c r="L29" i="5" s="1"/>
  <c r="AG28" i="5"/>
  <c r="AH28" i="5" s="1"/>
  <c r="T28" i="5"/>
  <c r="U28" i="5" s="1"/>
  <c r="H28" i="5"/>
  <c r="J28" i="5" s="1"/>
  <c r="AG27" i="5"/>
  <c r="AH27" i="5" s="1"/>
  <c r="T27" i="5"/>
  <c r="U27" i="5" s="1"/>
  <c r="V27" i="5" s="1"/>
  <c r="X27" i="5" s="1"/>
  <c r="Y27" i="5" s="1"/>
  <c r="H27" i="5"/>
  <c r="J27" i="5" s="1"/>
  <c r="AG26" i="5"/>
  <c r="AH26" i="5" s="1"/>
  <c r="W26" i="5"/>
  <c r="V26" i="5"/>
  <c r="X26" i="5" s="1"/>
  <c r="Y26" i="5" s="1"/>
  <c r="U26" i="5"/>
  <c r="T26" i="5"/>
  <c r="H26" i="5"/>
  <c r="I26" i="5" s="1"/>
  <c r="K26" i="5" s="1"/>
  <c r="L26" i="5" s="1"/>
  <c r="AG25" i="5"/>
  <c r="AH25" i="5" s="1"/>
  <c r="AI25" i="5" s="1"/>
  <c r="AK25" i="5" s="1"/>
  <c r="AL25" i="5" s="1"/>
  <c r="T25" i="5"/>
  <c r="U25" i="5" s="1"/>
  <c r="W25" i="5" s="1"/>
  <c r="H25" i="5"/>
  <c r="I25" i="5" s="1"/>
  <c r="K25" i="5" s="1"/>
  <c r="L25" i="5" s="1"/>
  <c r="AG24" i="5"/>
  <c r="AH24" i="5" s="1"/>
  <c r="T24" i="5"/>
  <c r="U24" i="5" s="1"/>
  <c r="H24" i="5"/>
  <c r="I24" i="5" s="1"/>
  <c r="K24" i="5" s="1"/>
  <c r="L24" i="5" s="1"/>
  <c r="AJ23" i="5"/>
  <c r="AI23" i="5"/>
  <c r="AK23" i="5" s="1"/>
  <c r="AL23" i="5" s="1"/>
  <c r="AH23" i="5"/>
  <c r="AG23" i="5"/>
  <c r="T23" i="5"/>
  <c r="U23" i="5" s="1"/>
  <c r="H23" i="5"/>
  <c r="J23" i="5" s="1"/>
  <c r="AG22" i="5"/>
  <c r="AH22" i="5" s="1"/>
  <c r="AI22" i="5" s="1"/>
  <c r="AK22" i="5" s="1"/>
  <c r="AL22" i="5" s="1"/>
  <c r="T22" i="5"/>
  <c r="U22" i="5" s="1"/>
  <c r="H22" i="5"/>
  <c r="AG21" i="5"/>
  <c r="AH21" i="5" s="1"/>
  <c r="T21" i="5"/>
  <c r="U21" i="5" s="1"/>
  <c r="W21" i="5" s="1"/>
  <c r="I21" i="5"/>
  <c r="K21" i="5" s="1"/>
  <c r="L21" i="5" s="1"/>
  <c r="H21" i="5"/>
  <c r="J21" i="5" s="1"/>
  <c r="AG20" i="5"/>
  <c r="AH20" i="5" s="1"/>
  <c r="T20" i="5"/>
  <c r="U20" i="5" s="1"/>
  <c r="H20" i="5"/>
  <c r="I20" i="5" s="1"/>
  <c r="K20" i="5" s="1"/>
  <c r="L20" i="5" s="1"/>
  <c r="AG19" i="5"/>
  <c r="AH19" i="5" s="1"/>
  <c r="AJ19" i="5" s="1"/>
  <c r="T19" i="5"/>
  <c r="U19" i="5" s="1"/>
  <c r="V19" i="5" s="1"/>
  <c r="X19" i="5" s="1"/>
  <c r="Y19" i="5" s="1"/>
  <c r="H19" i="5"/>
  <c r="I19" i="5" s="1"/>
  <c r="K19" i="5" s="1"/>
  <c r="L19" i="5" s="1"/>
  <c r="AG18" i="5"/>
  <c r="AH18" i="5" s="1"/>
  <c r="T18" i="5"/>
  <c r="U18" i="5" s="1"/>
  <c r="H18" i="5"/>
  <c r="J18" i="5" s="1"/>
  <c r="AG17" i="5"/>
  <c r="AH17" i="5" s="1"/>
  <c r="T17" i="5"/>
  <c r="U17" i="5" s="1"/>
  <c r="H17" i="5"/>
  <c r="J17" i="5" s="1"/>
  <c r="AG16" i="5"/>
  <c r="AH16" i="5" s="1"/>
  <c r="AI16" i="5" s="1"/>
  <c r="AK16" i="5" s="1"/>
  <c r="AL16" i="5" s="1"/>
  <c r="T16" i="5"/>
  <c r="U16" i="5" s="1"/>
  <c r="W16" i="5" s="1"/>
  <c r="H16" i="5"/>
  <c r="J16" i="5" s="1"/>
  <c r="AG15" i="5"/>
  <c r="AH15" i="5" s="1"/>
  <c r="T15" i="5"/>
  <c r="U15" i="5" s="1"/>
  <c r="H15" i="5"/>
  <c r="J15" i="5" s="1"/>
  <c r="AG14" i="5"/>
  <c r="AH14" i="5" s="1"/>
  <c r="AJ14" i="5" s="1"/>
  <c r="T14" i="5"/>
  <c r="U14" i="5" s="1"/>
  <c r="H14" i="5"/>
  <c r="J14" i="5" s="1"/>
  <c r="AG13" i="5"/>
  <c r="AH13" i="5" s="1"/>
  <c r="T13" i="5"/>
  <c r="U13" i="5" s="1"/>
  <c r="V13" i="5" s="1"/>
  <c r="X13" i="5" s="1"/>
  <c r="Y13" i="5" s="1"/>
  <c r="H13" i="5"/>
  <c r="I13" i="5" s="1"/>
  <c r="K13" i="5" s="1"/>
  <c r="L13" i="5" s="1"/>
  <c r="AG12" i="5"/>
  <c r="AH12" i="5" s="1"/>
  <c r="T12" i="5"/>
  <c r="U12" i="5" s="1"/>
  <c r="W12" i="5" s="1"/>
  <c r="H12" i="5"/>
  <c r="I12" i="5" s="1"/>
  <c r="K12" i="5" s="1"/>
  <c r="L12" i="5" s="1"/>
  <c r="AG11" i="5"/>
  <c r="AH11" i="5" s="1"/>
  <c r="T11" i="5"/>
  <c r="U11" i="5" s="1"/>
  <c r="W11" i="5" s="1"/>
  <c r="H11" i="5"/>
  <c r="J11" i="5" s="1"/>
  <c r="AJ10" i="5"/>
  <c r="AI10" i="5"/>
  <c r="AK10" i="5" s="1"/>
  <c r="AL10" i="5" s="1"/>
  <c r="AG10" i="5"/>
  <c r="AH10" i="5" s="1"/>
  <c r="T10" i="5"/>
  <c r="U10" i="5" s="1"/>
  <c r="H10" i="5"/>
  <c r="AG9" i="5"/>
  <c r="AH9" i="5" s="1"/>
  <c r="T9" i="5"/>
  <c r="U9" i="5" s="1"/>
  <c r="H9" i="5"/>
  <c r="AP8" i="5"/>
  <c r="AG8" i="5"/>
  <c r="AH8" i="5" s="1"/>
  <c r="AJ8" i="5" s="1"/>
  <c r="AC8" i="5"/>
  <c r="T8" i="5"/>
  <c r="U8" i="5" s="1"/>
  <c r="V8" i="5" s="1"/>
  <c r="X8" i="5" s="1"/>
  <c r="Y8" i="5" s="1"/>
  <c r="P8" i="5"/>
  <c r="H8" i="5"/>
  <c r="J8" i="5" s="1"/>
  <c r="AG7" i="5"/>
  <c r="AH7" i="5" s="1"/>
  <c r="T7" i="5"/>
  <c r="U7" i="5" s="1"/>
  <c r="I7" i="5"/>
  <c r="L7" i="5" s="1"/>
  <c r="AU6" i="5"/>
  <c r="AW6" i="5" s="1"/>
  <c r="T6" i="5"/>
  <c r="U6" i="5" s="1"/>
  <c r="H6" i="5"/>
  <c r="J6" i="5" s="1"/>
  <c r="AT5" i="5"/>
  <c r="AT6" i="5" s="1"/>
  <c r="AT7" i="5" s="1"/>
  <c r="AT8" i="5" s="1"/>
  <c r="T5" i="5"/>
  <c r="U5" i="5" s="1"/>
  <c r="H5" i="5"/>
  <c r="AS3" i="5"/>
  <c r="AR3" i="5"/>
  <c r="AF3" i="5"/>
  <c r="AE3" i="5"/>
  <c r="S3" i="5"/>
  <c r="R3" i="5"/>
  <c r="F3" i="5"/>
  <c r="E3" i="5"/>
  <c r="K7" i="4"/>
  <c r="AY7" i="4"/>
  <c r="AX7" i="4"/>
  <c r="AL7" i="4"/>
  <c r="AK7" i="4"/>
  <c r="AK8" i="4"/>
  <c r="Y7" i="4"/>
  <c r="X7" i="4"/>
  <c r="L7" i="4"/>
  <c r="P7" i="4" s="1"/>
  <c r="AG64" i="4"/>
  <c r="T64" i="4"/>
  <c r="AG63" i="4"/>
  <c r="AH63" i="4" s="1"/>
  <c r="AI63" i="4" s="1"/>
  <c r="AK63" i="4" s="1"/>
  <c r="AL63" i="4" s="1"/>
  <c r="T63" i="4"/>
  <c r="U63" i="4" s="1"/>
  <c r="H63" i="4"/>
  <c r="AG62" i="4"/>
  <c r="AH62" i="4" s="1"/>
  <c r="T62" i="4"/>
  <c r="U62" i="4" s="1"/>
  <c r="V62" i="4" s="1"/>
  <c r="X62" i="4" s="1"/>
  <c r="Y62" i="4" s="1"/>
  <c r="H62" i="4"/>
  <c r="J62" i="4" s="1"/>
  <c r="AH61" i="4"/>
  <c r="AI61" i="4" s="1"/>
  <c r="AK61" i="4" s="1"/>
  <c r="AL61" i="4" s="1"/>
  <c r="AG61" i="4"/>
  <c r="T61" i="4"/>
  <c r="U61" i="4" s="1"/>
  <c r="H61" i="4"/>
  <c r="J61" i="4" s="1"/>
  <c r="AG60" i="4"/>
  <c r="AH60" i="4" s="1"/>
  <c r="AJ60" i="4" s="1"/>
  <c r="T60" i="4"/>
  <c r="U60" i="4" s="1"/>
  <c r="H60" i="4"/>
  <c r="AG59" i="4"/>
  <c r="AH59" i="4" s="1"/>
  <c r="AI59" i="4" s="1"/>
  <c r="AK59" i="4" s="1"/>
  <c r="AL59" i="4" s="1"/>
  <c r="T59" i="4"/>
  <c r="U59" i="4" s="1"/>
  <c r="H59" i="4"/>
  <c r="J59" i="4" s="1"/>
  <c r="AG58" i="4"/>
  <c r="AH58" i="4" s="1"/>
  <c r="AJ58" i="4" s="1"/>
  <c r="T58" i="4"/>
  <c r="U58" i="4" s="1"/>
  <c r="H58" i="4"/>
  <c r="J58" i="4" s="1"/>
  <c r="AG57" i="4"/>
  <c r="AH57" i="4" s="1"/>
  <c r="T57" i="4"/>
  <c r="U57" i="4" s="1"/>
  <c r="V57" i="4" s="1"/>
  <c r="X57" i="4" s="1"/>
  <c r="Y57" i="4" s="1"/>
  <c r="J57" i="4"/>
  <c r="H57" i="4"/>
  <c r="I57" i="4" s="1"/>
  <c r="K57" i="4" s="1"/>
  <c r="L57" i="4" s="1"/>
  <c r="AG56" i="4"/>
  <c r="AH56" i="4" s="1"/>
  <c r="T56" i="4"/>
  <c r="U56" i="4" s="1"/>
  <c r="H56" i="4"/>
  <c r="AG55" i="4"/>
  <c r="AH55" i="4" s="1"/>
  <c r="AI55" i="4" s="1"/>
  <c r="AK55" i="4" s="1"/>
  <c r="AL55" i="4" s="1"/>
  <c r="T55" i="4"/>
  <c r="U55" i="4" s="1"/>
  <c r="H55" i="4"/>
  <c r="AG54" i="4"/>
  <c r="AH54" i="4" s="1"/>
  <c r="T54" i="4"/>
  <c r="U54" i="4" s="1"/>
  <c r="V54" i="4" s="1"/>
  <c r="X54" i="4" s="1"/>
  <c r="Y54" i="4" s="1"/>
  <c r="H54" i="4"/>
  <c r="J54" i="4" s="1"/>
  <c r="AG53" i="4"/>
  <c r="AH53" i="4" s="1"/>
  <c r="T53" i="4"/>
  <c r="U53" i="4" s="1"/>
  <c r="V53" i="4" s="1"/>
  <c r="X53" i="4" s="1"/>
  <c r="Y53" i="4" s="1"/>
  <c r="H53" i="4"/>
  <c r="AG52" i="4"/>
  <c r="AH52" i="4" s="1"/>
  <c r="U52" i="4"/>
  <c r="T52" i="4"/>
  <c r="H52" i="4"/>
  <c r="AG51" i="4"/>
  <c r="AH51" i="4" s="1"/>
  <c r="AI51" i="4" s="1"/>
  <c r="AK51" i="4" s="1"/>
  <c r="AL51" i="4" s="1"/>
  <c r="T51" i="4"/>
  <c r="U51" i="4" s="1"/>
  <c r="W51" i="4" s="1"/>
  <c r="H51" i="4"/>
  <c r="J51" i="4" s="1"/>
  <c r="AG50" i="4"/>
  <c r="AH50" i="4" s="1"/>
  <c r="AJ50" i="4" s="1"/>
  <c r="T50" i="4"/>
  <c r="U50" i="4" s="1"/>
  <c r="H50" i="4"/>
  <c r="I50" i="4" s="1"/>
  <c r="K50" i="4" s="1"/>
  <c r="L50" i="4" s="1"/>
  <c r="AG49" i="4"/>
  <c r="AH49" i="4" s="1"/>
  <c r="T49" i="4"/>
  <c r="U49" i="4" s="1"/>
  <c r="V49" i="4" s="1"/>
  <c r="X49" i="4" s="1"/>
  <c r="Y49" i="4" s="1"/>
  <c r="H49" i="4"/>
  <c r="J49" i="4" s="1"/>
  <c r="AG48" i="4"/>
  <c r="AH48" i="4" s="1"/>
  <c r="T48" i="4"/>
  <c r="U48" i="4" s="1"/>
  <c r="H48" i="4"/>
  <c r="I48" i="4" s="1"/>
  <c r="K48" i="4" s="1"/>
  <c r="L48" i="4" s="1"/>
  <c r="AG47" i="4"/>
  <c r="AH47" i="4" s="1"/>
  <c r="T47" i="4"/>
  <c r="U47" i="4" s="1"/>
  <c r="W47" i="4" s="1"/>
  <c r="H47" i="4"/>
  <c r="J47" i="4" s="1"/>
  <c r="AG46" i="4"/>
  <c r="AH46" i="4" s="1"/>
  <c r="U46" i="4"/>
  <c r="V46" i="4" s="1"/>
  <c r="X46" i="4" s="1"/>
  <c r="Y46" i="4" s="1"/>
  <c r="T46" i="4"/>
  <c r="H46" i="4"/>
  <c r="J46" i="4" s="1"/>
  <c r="AG45" i="4"/>
  <c r="AH45" i="4" s="1"/>
  <c r="T45" i="4"/>
  <c r="U45" i="4" s="1"/>
  <c r="V45" i="4" s="1"/>
  <c r="X45" i="4" s="1"/>
  <c r="Y45" i="4" s="1"/>
  <c r="H45" i="4"/>
  <c r="J45" i="4" s="1"/>
  <c r="AG44" i="4"/>
  <c r="AH44" i="4" s="1"/>
  <c r="AI44" i="4" s="1"/>
  <c r="AK44" i="4" s="1"/>
  <c r="AL44" i="4" s="1"/>
  <c r="T44" i="4"/>
  <c r="U44" i="4" s="1"/>
  <c r="H44" i="4"/>
  <c r="AG43" i="4"/>
  <c r="AH43" i="4" s="1"/>
  <c r="AJ43" i="4" s="1"/>
  <c r="T43" i="4"/>
  <c r="U43" i="4" s="1"/>
  <c r="H43" i="4"/>
  <c r="I43" i="4" s="1"/>
  <c r="K43" i="4" s="1"/>
  <c r="L43" i="4" s="1"/>
  <c r="AG42" i="4"/>
  <c r="AH42" i="4" s="1"/>
  <c r="AI42" i="4" s="1"/>
  <c r="AK42" i="4" s="1"/>
  <c r="AL42" i="4" s="1"/>
  <c r="T42" i="4"/>
  <c r="U42" i="4" s="1"/>
  <c r="H42" i="4"/>
  <c r="J42" i="4" s="1"/>
  <c r="AG41" i="4"/>
  <c r="AH41" i="4" s="1"/>
  <c r="AJ41" i="4" s="1"/>
  <c r="T41" i="4"/>
  <c r="U41" i="4" s="1"/>
  <c r="V41" i="4" s="1"/>
  <c r="X41" i="4" s="1"/>
  <c r="Y41" i="4" s="1"/>
  <c r="H41" i="4"/>
  <c r="I41" i="4" s="1"/>
  <c r="K41" i="4" s="1"/>
  <c r="L41" i="4" s="1"/>
  <c r="AG40" i="4"/>
  <c r="AH40" i="4" s="1"/>
  <c r="T40" i="4"/>
  <c r="U40" i="4" s="1"/>
  <c r="W40" i="4" s="1"/>
  <c r="H40" i="4"/>
  <c r="J40" i="4" s="1"/>
  <c r="AG39" i="4"/>
  <c r="AH39" i="4" s="1"/>
  <c r="AI39" i="4" s="1"/>
  <c r="AK39" i="4" s="1"/>
  <c r="AL39" i="4" s="1"/>
  <c r="T39" i="4"/>
  <c r="U39" i="4" s="1"/>
  <c r="H39" i="4"/>
  <c r="AG38" i="4"/>
  <c r="AH38" i="4" s="1"/>
  <c r="AJ38" i="4" s="1"/>
  <c r="U38" i="4"/>
  <c r="W38" i="4" s="1"/>
  <c r="T38" i="4"/>
  <c r="H38" i="4"/>
  <c r="J38" i="4" s="1"/>
  <c r="AH37" i="4"/>
  <c r="AJ37" i="4" s="1"/>
  <c r="AG37" i="4"/>
  <c r="T37" i="4"/>
  <c r="U37" i="4" s="1"/>
  <c r="H37" i="4"/>
  <c r="J37" i="4" s="1"/>
  <c r="AG36" i="4"/>
  <c r="AH36" i="4" s="1"/>
  <c r="AI36" i="4" s="1"/>
  <c r="AK36" i="4" s="1"/>
  <c r="AL36" i="4" s="1"/>
  <c r="T36" i="4"/>
  <c r="U36" i="4" s="1"/>
  <c r="H36" i="4"/>
  <c r="AG35" i="4"/>
  <c r="AH35" i="4" s="1"/>
  <c r="AI35" i="4" s="1"/>
  <c r="AK35" i="4" s="1"/>
  <c r="AL35" i="4" s="1"/>
  <c r="T35" i="4"/>
  <c r="U35" i="4" s="1"/>
  <c r="K35" i="4"/>
  <c r="L35" i="4" s="1"/>
  <c r="H35" i="4"/>
  <c r="I35" i="4" s="1"/>
  <c r="AG34" i="4"/>
  <c r="AH34" i="4" s="1"/>
  <c r="T34" i="4"/>
  <c r="U34" i="4" s="1"/>
  <c r="H34" i="4"/>
  <c r="J34" i="4" s="1"/>
  <c r="AG33" i="4"/>
  <c r="AH33" i="4" s="1"/>
  <c r="T33" i="4"/>
  <c r="U33" i="4" s="1"/>
  <c r="V33" i="4" s="1"/>
  <c r="X33" i="4" s="1"/>
  <c r="Y33" i="4" s="1"/>
  <c r="H33" i="4"/>
  <c r="J33" i="4" s="1"/>
  <c r="AG32" i="4"/>
  <c r="AH32" i="4" s="1"/>
  <c r="T32" i="4"/>
  <c r="U32" i="4" s="1"/>
  <c r="H32" i="4"/>
  <c r="I32" i="4" s="1"/>
  <c r="K32" i="4" s="1"/>
  <c r="L32" i="4" s="1"/>
  <c r="AG31" i="4"/>
  <c r="AH31" i="4" s="1"/>
  <c r="AI31" i="4" s="1"/>
  <c r="AK31" i="4" s="1"/>
  <c r="AL31" i="4" s="1"/>
  <c r="T31" i="4"/>
  <c r="U31" i="4" s="1"/>
  <c r="H31" i="4"/>
  <c r="J31" i="4" s="1"/>
  <c r="AG30" i="4"/>
  <c r="AH30" i="4" s="1"/>
  <c r="T30" i="4"/>
  <c r="U30" i="4" s="1"/>
  <c r="W30" i="4" s="1"/>
  <c r="H30" i="4"/>
  <c r="I30" i="4" s="1"/>
  <c r="K30" i="4" s="1"/>
  <c r="L30" i="4" s="1"/>
  <c r="AG29" i="4"/>
  <c r="AH29" i="4" s="1"/>
  <c r="T29" i="4"/>
  <c r="U29" i="4" s="1"/>
  <c r="H29" i="4"/>
  <c r="J29" i="4" s="1"/>
  <c r="AG28" i="4"/>
  <c r="AH28" i="4" s="1"/>
  <c r="T28" i="4"/>
  <c r="U28" i="4" s="1"/>
  <c r="V28" i="4" s="1"/>
  <c r="X28" i="4" s="1"/>
  <c r="Y28" i="4" s="1"/>
  <c r="H28" i="4"/>
  <c r="I28" i="4" s="1"/>
  <c r="K28" i="4" s="1"/>
  <c r="L28" i="4" s="1"/>
  <c r="AG27" i="4"/>
  <c r="AH27" i="4" s="1"/>
  <c r="AJ27" i="4" s="1"/>
  <c r="T27" i="4"/>
  <c r="U27" i="4" s="1"/>
  <c r="W27" i="4" s="1"/>
  <c r="H27" i="4"/>
  <c r="J27" i="4" s="1"/>
  <c r="AG26" i="4"/>
  <c r="AH26" i="4" s="1"/>
  <c r="T26" i="4"/>
  <c r="U26" i="4" s="1"/>
  <c r="H26" i="4"/>
  <c r="I26" i="4" s="1"/>
  <c r="K26" i="4" s="1"/>
  <c r="L26" i="4" s="1"/>
  <c r="AG25" i="4"/>
  <c r="AH25" i="4" s="1"/>
  <c r="AI25" i="4" s="1"/>
  <c r="AK25" i="4" s="1"/>
  <c r="AL25" i="4" s="1"/>
  <c r="T25" i="4"/>
  <c r="U25" i="4" s="1"/>
  <c r="H25" i="4"/>
  <c r="AG24" i="4"/>
  <c r="AH24" i="4" s="1"/>
  <c r="AJ24" i="4" s="1"/>
  <c r="T24" i="4"/>
  <c r="U24" i="4" s="1"/>
  <c r="H24" i="4"/>
  <c r="J24" i="4" s="1"/>
  <c r="AG23" i="4"/>
  <c r="AH23" i="4" s="1"/>
  <c r="T23" i="4"/>
  <c r="U23" i="4" s="1"/>
  <c r="H23" i="4"/>
  <c r="J23" i="4" s="1"/>
  <c r="AG22" i="4"/>
  <c r="AH22" i="4" s="1"/>
  <c r="AI22" i="4" s="1"/>
  <c r="AK22" i="4" s="1"/>
  <c r="AL22" i="4" s="1"/>
  <c r="T22" i="4"/>
  <c r="U22" i="4" s="1"/>
  <c r="H22" i="4"/>
  <c r="I22" i="4" s="1"/>
  <c r="K22" i="4" s="1"/>
  <c r="L22" i="4" s="1"/>
  <c r="AG21" i="4"/>
  <c r="AH21" i="4" s="1"/>
  <c r="T21" i="4"/>
  <c r="U21" i="4" s="1"/>
  <c r="W21" i="4" s="1"/>
  <c r="H21" i="4"/>
  <c r="I21" i="4" s="1"/>
  <c r="K21" i="4" s="1"/>
  <c r="L21" i="4" s="1"/>
  <c r="AG20" i="4"/>
  <c r="AH20" i="4" s="1"/>
  <c r="AJ20" i="4" s="1"/>
  <c r="T20" i="4"/>
  <c r="U20" i="4" s="1"/>
  <c r="V20" i="4" s="1"/>
  <c r="X20" i="4" s="1"/>
  <c r="Y20" i="4" s="1"/>
  <c r="H20" i="4"/>
  <c r="J20" i="4" s="1"/>
  <c r="AG19" i="4"/>
  <c r="AH19" i="4" s="1"/>
  <c r="T19" i="4"/>
  <c r="U19" i="4" s="1"/>
  <c r="H19" i="4"/>
  <c r="J19" i="4" s="1"/>
  <c r="AG18" i="4"/>
  <c r="AH18" i="4" s="1"/>
  <c r="T18" i="4"/>
  <c r="U18" i="4" s="1"/>
  <c r="H18" i="4"/>
  <c r="J18" i="4" s="1"/>
  <c r="AG17" i="4"/>
  <c r="AH17" i="4" s="1"/>
  <c r="AI17" i="4" s="1"/>
  <c r="AK17" i="4" s="1"/>
  <c r="AL17" i="4" s="1"/>
  <c r="T17" i="4"/>
  <c r="U17" i="4" s="1"/>
  <c r="H17" i="4"/>
  <c r="J17" i="4" s="1"/>
  <c r="AG16" i="4"/>
  <c r="AH16" i="4" s="1"/>
  <c r="AJ16" i="4" s="1"/>
  <c r="T16" i="4"/>
  <c r="U16" i="4" s="1"/>
  <c r="H16" i="4"/>
  <c r="J16" i="4" s="1"/>
  <c r="AG15" i="4"/>
  <c r="AH15" i="4" s="1"/>
  <c r="T15" i="4"/>
  <c r="U15" i="4" s="1"/>
  <c r="H15" i="4"/>
  <c r="AG14" i="4"/>
  <c r="AH14" i="4" s="1"/>
  <c r="AJ14" i="4" s="1"/>
  <c r="T14" i="4"/>
  <c r="U14" i="4" s="1"/>
  <c r="H14" i="4"/>
  <c r="J14" i="4" s="1"/>
  <c r="AG13" i="4"/>
  <c r="AH13" i="4" s="1"/>
  <c r="AJ13" i="4" s="1"/>
  <c r="T13" i="4"/>
  <c r="U13" i="4" s="1"/>
  <c r="H13" i="4"/>
  <c r="I13" i="4" s="1"/>
  <c r="K13" i="4" s="1"/>
  <c r="L13" i="4" s="1"/>
  <c r="AG12" i="4"/>
  <c r="AH12" i="4" s="1"/>
  <c r="T12" i="4"/>
  <c r="U12" i="4" s="1"/>
  <c r="H12" i="4"/>
  <c r="J12" i="4" s="1"/>
  <c r="AG11" i="4"/>
  <c r="AH11" i="4" s="1"/>
  <c r="T11" i="4"/>
  <c r="U11" i="4" s="1"/>
  <c r="V11" i="4" s="1"/>
  <c r="X11" i="4" s="1"/>
  <c r="Y11" i="4" s="1"/>
  <c r="H11" i="4"/>
  <c r="J11" i="4" s="1"/>
  <c r="AG10" i="4"/>
  <c r="AH10" i="4" s="1"/>
  <c r="T10" i="4"/>
  <c r="U10" i="4" s="1"/>
  <c r="W10" i="4" s="1"/>
  <c r="H10" i="4"/>
  <c r="AG9" i="4"/>
  <c r="AH9" i="4" s="1"/>
  <c r="AI9" i="4" s="1"/>
  <c r="AK9" i="4" s="1"/>
  <c r="AL9" i="4" s="1"/>
  <c r="T9" i="4"/>
  <c r="U9" i="4" s="1"/>
  <c r="W9" i="4" s="1"/>
  <c r="H9" i="4"/>
  <c r="AG8" i="4"/>
  <c r="AH8" i="4" s="1"/>
  <c r="AC8" i="4"/>
  <c r="T8" i="4"/>
  <c r="U8" i="4" s="1"/>
  <c r="V8" i="4" s="1"/>
  <c r="X8" i="4" s="1"/>
  <c r="Y8" i="4" s="1"/>
  <c r="P8" i="4"/>
  <c r="H8" i="4"/>
  <c r="J8" i="4" s="1"/>
  <c r="AT7" i="4"/>
  <c r="AT8" i="4" s="1"/>
  <c r="AG7" i="4"/>
  <c r="AH7" i="4" s="1"/>
  <c r="T7" i="4"/>
  <c r="U7" i="4" s="1"/>
  <c r="H7" i="4"/>
  <c r="T6" i="4"/>
  <c r="U6" i="4" s="1"/>
  <c r="V6" i="4" s="1"/>
  <c r="X6" i="4" s="1"/>
  <c r="Y6" i="4" s="1"/>
  <c r="H6" i="4"/>
  <c r="J6" i="4" s="1"/>
  <c r="AT5" i="4"/>
  <c r="AT6" i="4" s="1"/>
  <c r="AU6" i="4" s="1"/>
  <c r="AV6" i="4" s="1"/>
  <c r="AX6" i="4" s="1"/>
  <c r="AY6" i="4" s="1"/>
  <c r="T5" i="4"/>
  <c r="U5" i="4" s="1"/>
  <c r="H5" i="4"/>
  <c r="AS3" i="4"/>
  <c r="AR3" i="4"/>
  <c r="S3" i="4"/>
  <c r="R3" i="4"/>
  <c r="F3" i="4"/>
  <c r="AF3" i="4" s="1"/>
  <c r="E3" i="4"/>
  <c r="AE3" i="4" s="1"/>
  <c r="AC5" i="2"/>
  <c r="P5" i="2"/>
  <c r="AY7" i="2"/>
  <c r="AX7" i="2"/>
  <c r="AL7" i="2"/>
  <c r="AK7" i="2"/>
  <c r="Y7" i="2"/>
  <c r="X7" i="2"/>
  <c r="L7" i="2"/>
  <c r="K7" i="2"/>
  <c r="H5" i="3"/>
  <c r="I5" i="3"/>
  <c r="J5" i="3"/>
  <c r="K5" i="3"/>
  <c r="L5" i="3"/>
  <c r="T5" i="3"/>
  <c r="U5" i="3" s="1"/>
  <c r="AT5" i="3"/>
  <c r="AU5" i="3"/>
  <c r="H6" i="3"/>
  <c r="T6" i="3"/>
  <c r="U6" i="3"/>
  <c r="V6" i="3"/>
  <c r="X6" i="3" s="1"/>
  <c r="Y6" i="3" s="1"/>
  <c r="W6" i="3"/>
  <c r="AT6" i="3"/>
  <c r="H7" i="3"/>
  <c r="I7" i="3" s="1"/>
  <c r="T7" i="3"/>
  <c r="U7" i="3"/>
  <c r="AG7" i="3"/>
  <c r="AH7" i="3"/>
  <c r="AI7" i="3"/>
  <c r="AJ7" i="3"/>
  <c r="H8" i="3"/>
  <c r="I8" i="3" s="1"/>
  <c r="K8" i="3" s="1"/>
  <c r="L8" i="3" s="1"/>
  <c r="P8" i="3"/>
  <c r="T8" i="3"/>
  <c r="U8" i="3"/>
  <c r="W8" i="3" s="1"/>
  <c r="V8" i="3"/>
  <c r="X8" i="3" s="1"/>
  <c r="Y8" i="3" s="1"/>
  <c r="AG8" i="3"/>
  <c r="AH8" i="3"/>
  <c r="AI8" i="3" s="1"/>
  <c r="AK8" i="3" s="1"/>
  <c r="AL8" i="3" s="1"/>
  <c r="H9" i="3"/>
  <c r="J9" i="3" s="1"/>
  <c r="T9" i="3"/>
  <c r="U9" i="3"/>
  <c r="W9" i="3" s="1"/>
  <c r="AG9" i="3"/>
  <c r="AH9" i="3"/>
  <c r="H10" i="3"/>
  <c r="T10" i="3"/>
  <c r="U10" i="3" s="1"/>
  <c r="AG10" i="3"/>
  <c r="AH10" i="3" s="1"/>
  <c r="AJ10" i="3" s="1"/>
  <c r="H11" i="3"/>
  <c r="J11" i="3" s="1"/>
  <c r="T11" i="3"/>
  <c r="U11" i="3" s="1"/>
  <c r="V11" i="3" s="1"/>
  <c r="X11" i="3" s="1"/>
  <c r="Y11" i="3" s="1"/>
  <c r="AG11" i="3"/>
  <c r="AH11" i="3"/>
  <c r="AI11" i="3"/>
  <c r="AK11" i="3" s="1"/>
  <c r="AL11" i="3" s="1"/>
  <c r="AJ11" i="3"/>
  <c r="H12" i="3"/>
  <c r="J12" i="3" s="1"/>
  <c r="T12" i="3"/>
  <c r="U12" i="3" s="1"/>
  <c r="AG12" i="3"/>
  <c r="AH12" i="3" s="1"/>
  <c r="H13" i="3"/>
  <c r="I13" i="3"/>
  <c r="J13" i="3"/>
  <c r="K13" i="3"/>
  <c r="L13" i="3" s="1"/>
  <c r="T13" i="3"/>
  <c r="U13" i="3" s="1"/>
  <c r="AG13" i="3"/>
  <c r="AH13" i="3" s="1"/>
  <c r="H14" i="3"/>
  <c r="I14" i="3" s="1"/>
  <c r="K14" i="3" s="1"/>
  <c r="L14" i="3" s="1"/>
  <c r="J14" i="3"/>
  <c r="T14" i="3"/>
  <c r="U14" i="3"/>
  <c r="V14" i="3"/>
  <c r="W14" i="3"/>
  <c r="X14" i="3"/>
  <c r="Y14" i="3" s="1"/>
  <c r="AG14" i="3"/>
  <c r="AH14" i="3"/>
  <c r="H15" i="3"/>
  <c r="J15" i="3" s="1"/>
  <c r="I15" i="3"/>
  <c r="K15" i="3" s="1"/>
  <c r="L15" i="3" s="1"/>
  <c r="T15" i="3"/>
  <c r="U15" i="3" s="1"/>
  <c r="AG15" i="3"/>
  <c r="AH15" i="3"/>
  <c r="AJ15" i="3" s="1"/>
  <c r="AI15" i="3"/>
  <c r="AK15" i="3" s="1"/>
  <c r="AL15" i="3" s="1"/>
  <c r="H16" i="3"/>
  <c r="I16" i="3" s="1"/>
  <c r="K16" i="3" s="1"/>
  <c r="L16" i="3" s="1"/>
  <c r="T16" i="3"/>
  <c r="U16" i="3" s="1"/>
  <c r="AG16" i="3"/>
  <c r="AH16" i="3" s="1"/>
  <c r="H17" i="3"/>
  <c r="J17" i="3" s="1"/>
  <c r="I17" i="3"/>
  <c r="K17" i="3" s="1"/>
  <c r="L17" i="3" s="1"/>
  <c r="T17" i="3"/>
  <c r="U17" i="3"/>
  <c r="W17" i="3" s="1"/>
  <c r="V17" i="3"/>
  <c r="X17" i="3" s="1"/>
  <c r="Y17" i="3" s="1"/>
  <c r="AG17" i="3"/>
  <c r="AH17" i="3"/>
  <c r="AI17" i="3"/>
  <c r="AJ17" i="3"/>
  <c r="AK17" i="3"/>
  <c r="AL17" i="3" s="1"/>
  <c r="H18" i="3"/>
  <c r="T18" i="3"/>
  <c r="U18" i="3"/>
  <c r="AG18" i="3"/>
  <c r="AH18" i="3"/>
  <c r="AI18" i="3"/>
  <c r="AJ18" i="3"/>
  <c r="AK18" i="3"/>
  <c r="AL18" i="3" s="1"/>
  <c r="H19" i="3"/>
  <c r="J19" i="3" s="1"/>
  <c r="T19" i="3"/>
  <c r="U19" i="3"/>
  <c r="W19" i="3" s="1"/>
  <c r="AG19" i="3"/>
  <c r="AH19" i="3"/>
  <c r="AI19" i="3"/>
  <c r="AK19" i="3" s="1"/>
  <c r="AL19" i="3" s="1"/>
  <c r="AJ19" i="3"/>
  <c r="H20" i="3"/>
  <c r="I20" i="3"/>
  <c r="K20" i="3" s="1"/>
  <c r="L20" i="3" s="1"/>
  <c r="J20" i="3"/>
  <c r="T20" i="3"/>
  <c r="U20" i="3" s="1"/>
  <c r="AG20" i="3"/>
  <c r="AH20" i="3"/>
  <c r="AI20" i="3" s="1"/>
  <c r="AK20" i="3" s="1"/>
  <c r="AL20" i="3" s="1"/>
  <c r="H21" i="3"/>
  <c r="I21" i="3" s="1"/>
  <c r="K21" i="3" s="1"/>
  <c r="L21" i="3" s="1"/>
  <c r="T21" i="3"/>
  <c r="U21" i="3"/>
  <c r="W21" i="3" s="1"/>
  <c r="V21" i="3"/>
  <c r="X21" i="3" s="1"/>
  <c r="Y21" i="3" s="1"/>
  <c r="AG21" i="3"/>
  <c r="H22" i="3"/>
  <c r="J22" i="3" s="1"/>
  <c r="T22" i="3"/>
  <c r="U22" i="3" s="1"/>
  <c r="AG22" i="3"/>
  <c r="AH22" i="3"/>
  <c r="H23" i="3"/>
  <c r="I23" i="3"/>
  <c r="J23" i="3"/>
  <c r="K23" i="3"/>
  <c r="L23" i="3" s="1"/>
  <c r="T23" i="3"/>
  <c r="U23" i="3" s="1"/>
  <c r="AG23" i="3"/>
  <c r="AH23" i="3" s="1"/>
  <c r="H24" i="3"/>
  <c r="I24" i="3"/>
  <c r="J24" i="3"/>
  <c r="K24" i="3"/>
  <c r="L24" i="3"/>
  <c r="T24" i="3"/>
  <c r="U24" i="3"/>
  <c r="AG24" i="3"/>
  <c r="AH24" i="3" s="1"/>
  <c r="H25" i="3"/>
  <c r="I25" i="3"/>
  <c r="J25" i="3"/>
  <c r="K25" i="3"/>
  <c r="L25" i="3"/>
  <c r="T25" i="3"/>
  <c r="U25" i="3"/>
  <c r="W25" i="3" s="1"/>
  <c r="V25" i="3"/>
  <c r="X25" i="3" s="1"/>
  <c r="Y25" i="3" s="1"/>
  <c r="AG25" i="3"/>
  <c r="AH25" i="3" s="1"/>
  <c r="H26" i="3"/>
  <c r="T26" i="3"/>
  <c r="U26" i="3"/>
  <c r="V26" i="3"/>
  <c r="X26" i="3" s="1"/>
  <c r="Y26" i="3" s="1"/>
  <c r="W26" i="3"/>
  <c r="AG26" i="3"/>
  <c r="AH26" i="3"/>
  <c r="AI26" i="3"/>
  <c r="AJ26" i="3"/>
  <c r="AK26" i="3"/>
  <c r="AL26" i="3"/>
  <c r="H27" i="3"/>
  <c r="J27" i="3" s="1"/>
  <c r="T27" i="3"/>
  <c r="U27" i="3"/>
  <c r="V27" i="3" s="1"/>
  <c r="X27" i="3" s="1"/>
  <c r="Y27" i="3" s="1"/>
  <c r="AG27" i="3"/>
  <c r="AH27" i="3"/>
  <c r="AI27" i="3"/>
  <c r="AJ27" i="3"/>
  <c r="AK27" i="3"/>
  <c r="AL27" i="3" s="1"/>
  <c r="H28" i="3"/>
  <c r="I28" i="3" s="1"/>
  <c r="K28" i="3" s="1"/>
  <c r="L28" i="3" s="1"/>
  <c r="T28" i="3"/>
  <c r="U28" i="3"/>
  <c r="V28" i="3"/>
  <c r="X28" i="3" s="1"/>
  <c r="Y28" i="3" s="1"/>
  <c r="W28" i="3"/>
  <c r="AG28" i="3"/>
  <c r="AH28" i="3"/>
  <c r="AI28" i="3"/>
  <c r="AJ28" i="3"/>
  <c r="AK28" i="3"/>
  <c r="AL28" i="3"/>
  <c r="H29" i="3"/>
  <c r="I29" i="3"/>
  <c r="K29" i="3" s="1"/>
  <c r="L29" i="3" s="1"/>
  <c r="J29" i="3"/>
  <c r="T29" i="3"/>
  <c r="U29" i="3" s="1"/>
  <c r="AG29" i="3"/>
  <c r="AH29" i="3" s="1"/>
  <c r="H30" i="3"/>
  <c r="J30" i="3" s="1"/>
  <c r="I30" i="3"/>
  <c r="K30" i="3" s="1"/>
  <c r="L30" i="3" s="1"/>
  <c r="T30" i="3"/>
  <c r="U30" i="3" s="1"/>
  <c r="AG30" i="3"/>
  <c r="AH30" i="3" s="1"/>
  <c r="H31" i="3"/>
  <c r="I31" i="3" s="1"/>
  <c r="K31" i="3" s="1"/>
  <c r="L31" i="3" s="1"/>
  <c r="T31" i="3"/>
  <c r="U31" i="3" s="1"/>
  <c r="AG31" i="3"/>
  <c r="AH31" i="3" s="1"/>
  <c r="H32" i="3"/>
  <c r="J32" i="3" s="1"/>
  <c r="I32" i="3"/>
  <c r="K32" i="3" s="1"/>
  <c r="L32" i="3" s="1"/>
  <c r="T32" i="3"/>
  <c r="U32" i="3"/>
  <c r="AG32" i="3"/>
  <c r="AH32" i="3"/>
  <c r="AI32" i="3"/>
  <c r="AK32" i="3" s="1"/>
  <c r="AL32" i="3" s="1"/>
  <c r="AJ32" i="3"/>
  <c r="H33" i="3"/>
  <c r="J33" i="3" s="1"/>
  <c r="T33" i="3"/>
  <c r="U33" i="3"/>
  <c r="W33" i="3" s="1"/>
  <c r="V33" i="3"/>
  <c r="X33" i="3" s="1"/>
  <c r="Y33" i="3" s="1"/>
  <c r="AG33" i="3"/>
  <c r="AH33" i="3"/>
  <c r="AJ33" i="3" s="1"/>
  <c r="AI33" i="3"/>
  <c r="AK33" i="3" s="1"/>
  <c r="AL33" i="3" s="1"/>
  <c r="H34" i="3"/>
  <c r="T34" i="3"/>
  <c r="U34" i="3" s="1"/>
  <c r="AG34" i="3"/>
  <c r="AH34" i="3" s="1"/>
  <c r="H35" i="3"/>
  <c r="J35" i="3" s="1"/>
  <c r="I35" i="3"/>
  <c r="K35" i="3" s="1"/>
  <c r="L35" i="3" s="1"/>
  <c r="T35" i="3"/>
  <c r="U35" i="3" s="1"/>
  <c r="AG35" i="3"/>
  <c r="AH35" i="3"/>
  <c r="AI35" i="3" s="1"/>
  <c r="AK35" i="3" s="1"/>
  <c r="AL35" i="3" s="1"/>
  <c r="H36" i="3"/>
  <c r="J36" i="3" s="1"/>
  <c r="T36" i="3"/>
  <c r="U36" i="3" s="1"/>
  <c r="AG36" i="3"/>
  <c r="AH36" i="3"/>
  <c r="AI36" i="3" s="1"/>
  <c r="AK36" i="3" s="1"/>
  <c r="AL36" i="3" s="1"/>
  <c r="AJ36" i="3"/>
  <c r="H37" i="3"/>
  <c r="J37" i="3" s="1"/>
  <c r="T37" i="3"/>
  <c r="U37" i="3"/>
  <c r="V37" i="3" s="1"/>
  <c r="X37" i="3" s="1"/>
  <c r="Y37" i="3" s="1"/>
  <c r="AG37" i="3"/>
  <c r="AH37" i="3" s="1"/>
  <c r="H38" i="3"/>
  <c r="I38" i="3"/>
  <c r="K38" i="3" s="1"/>
  <c r="L38" i="3" s="1"/>
  <c r="J38" i="3"/>
  <c r="T38" i="3"/>
  <c r="U38" i="3" s="1"/>
  <c r="AG38" i="3"/>
  <c r="AH38" i="3" s="1"/>
  <c r="H39" i="3"/>
  <c r="I39" i="3" s="1"/>
  <c r="K39" i="3" s="1"/>
  <c r="L39" i="3" s="1"/>
  <c r="J39" i="3"/>
  <c r="T39" i="3"/>
  <c r="U39" i="3" s="1"/>
  <c r="AG39" i="3"/>
  <c r="AH39" i="3" s="1"/>
  <c r="H40" i="3"/>
  <c r="J40" i="3" s="1"/>
  <c r="I40" i="3"/>
  <c r="K40" i="3" s="1"/>
  <c r="L40" i="3" s="1"/>
  <c r="T40" i="3"/>
  <c r="U40" i="3" s="1"/>
  <c r="AG40" i="3"/>
  <c r="AH40" i="3"/>
  <c r="H41" i="3"/>
  <c r="I41" i="3" s="1"/>
  <c r="K41" i="3" s="1"/>
  <c r="L41" i="3" s="1"/>
  <c r="T41" i="3"/>
  <c r="U41" i="3"/>
  <c r="W41" i="3" s="1"/>
  <c r="V41" i="3"/>
  <c r="X41" i="3" s="1"/>
  <c r="Y41" i="3" s="1"/>
  <c r="AG41" i="3"/>
  <c r="AH41" i="3"/>
  <c r="AJ41" i="3" s="1"/>
  <c r="AI41" i="3"/>
  <c r="AK41" i="3" s="1"/>
  <c r="AL41" i="3" s="1"/>
  <c r="H42" i="3"/>
  <c r="T42" i="3"/>
  <c r="U42" i="3"/>
  <c r="V42" i="3"/>
  <c r="X42" i="3" s="1"/>
  <c r="Y42" i="3" s="1"/>
  <c r="W42" i="3"/>
  <c r="AG42" i="3"/>
  <c r="AH42" i="3"/>
  <c r="AI42" i="3"/>
  <c r="AK42" i="3" s="1"/>
  <c r="AL42" i="3" s="1"/>
  <c r="AJ42" i="3"/>
  <c r="H43" i="3"/>
  <c r="J43" i="3" s="1"/>
  <c r="I43" i="3"/>
  <c r="K43" i="3" s="1"/>
  <c r="L43" i="3" s="1"/>
  <c r="T43" i="3"/>
  <c r="U43" i="3" s="1"/>
  <c r="AG43" i="3"/>
  <c r="AH43" i="3"/>
  <c r="AI43" i="3"/>
  <c r="AK43" i="3" s="1"/>
  <c r="AL43" i="3" s="1"/>
  <c r="AJ43" i="3"/>
  <c r="H44" i="3"/>
  <c r="I44" i="3" s="1"/>
  <c r="K44" i="3" s="1"/>
  <c r="L44" i="3" s="1"/>
  <c r="T44" i="3"/>
  <c r="U44" i="3"/>
  <c r="V44" i="3"/>
  <c r="W44" i="3"/>
  <c r="X44" i="3"/>
  <c r="Y44" i="3" s="1"/>
  <c r="AG44" i="3"/>
  <c r="AH44" i="3" s="1"/>
  <c r="AI44" i="3" s="1"/>
  <c r="AK44" i="3" s="1"/>
  <c r="AL44" i="3" s="1"/>
  <c r="AJ44" i="3"/>
  <c r="H45" i="3"/>
  <c r="I45" i="3"/>
  <c r="K45" i="3" s="1"/>
  <c r="L45" i="3" s="1"/>
  <c r="J45" i="3"/>
  <c r="T45" i="3"/>
  <c r="U45" i="3" s="1"/>
  <c r="W45" i="3" s="1"/>
  <c r="V45" i="3"/>
  <c r="X45" i="3" s="1"/>
  <c r="Y45" i="3" s="1"/>
  <c r="AG45" i="3"/>
  <c r="AH45" i="3" s="1"/>
  <c r="H46" i="3"/>
  <c r="T46" i="3"/>
  <c r="U46" i="3" s="1"/>
  <c r="V46" i="3" s="1"/>
  <c r="W46" i="3"/>
  <c r="X46" i="3"/>
  <c r="Y46" i="3" s="1"/>
  <c r="AG46" i="3"/>
  <c r="AH46" i="3"/>
  <c r="AJ46" i="3" s="1"/>
  <c r="AI46" i="3"/>
  <c r="AK46" i="3" s="1"/>
  <c r="AL46" i="3"/>
  <c r="H47" i="3"/>
  <c r="I47" i="3"/>
  <c r="J47" i="3"/>
  <c r="K47" i="3"/>
  <c r="L47" i="3" s="1"/>
  <c r="T47" i="3"/>
  <c r="U47" i="3"/>
  <c r="AG47" i="3"/>
  <c r="AH47" i="3"/>
  <c r="AI47" i="3"/>
  <c r="AK47" i="3" s="1"/>
  <c r="AL47" i="3" s="1"/>
  <c r="AJ47" i="3"/>
  <c r="H48" i="3"/>
  <c r="I48" i="3" s="1"/>
  <c r="K48" i="3" s="1"/>
  <c r="L48" i="3" s="1"/>
  <c r="T48" i="3"/>
  <c r="U48" i="3" s="1"/>
  <c r="AG48" i="3"/>
  <c r="AH48" i="3"/>
  <c r="AI48" i="3" s="1"/>
  <c r="AK48" i="3" s="1"/>
  <c r="AL48" i="3" s="1"/>
  <c r="H49" i="3"/>
  <c r="I49" i="3" s="1"/>
  <c r="K49" i="3" s="1"/>
  <c r="L49" i="3" s="1"/>
  <c r="T49" i="3"/>
  <c r="U49" i="3" s="1"/>
  <c r="AG49" i="3"/>
  <c r="AH49" i="3"/>
  <c r="AJ49" i="3" s="1"/>
  <c r="AI49" i="3"/>
  <c r="AK49" i="3" s="1"/>
  <c r="AL49" i="3" s="1"/>
  <c r="H50" i="3"/>
  <c r="I50" i="3" s="1"/>
  <c r="K50" i="3" s="1"/>
  <c r="L50" i="3" s="1"/>
  <c r="T50" i="3"/>
  <c r="U50" i="3"/>
  <c r="V50" i="3"/>
  <c r="W50" i="3"/>
  <c r="X50" i="3"/>
  <c r="Y50" i="3"/>
  <c r="AG50" i="3"/>
  <c r="AH50" i="3" s="1"/>
  <c r="H51" i="3"/>
  <c r="I51" i="3" s="1"/>
  <c r="K51" i="3" s="1"/>
  <c r="L51" i="3" s="1"/>
  <c r="T51" i="3"/>
  <c r="U51" i="3"/>
  <c r="V51" i="3" s="1"/>
  <c r="X51" i="3" s="1"/>
  <c r="Y51" i="3" s="1"/>
  <c r="AG51" i="3"/>
  <c r="AH51" i="3"/>
  <c r="H52" i="3"/>
  <c r="I52" i="3" s="1"/>
  <c r="K52" i="3" s="1"/>
  <c r="L52" i="3" s="1"/>
  <c r="T52" i="3"/>
  <c r="U52" i="3" s="1"/>
  <c r="AG52" i="3"/>
  <c r="AH52" i="3"/>
  <c r="AJ52" i="3" s="1"/>
  <c r="H53" i="3"/>
  <c r="I53" i="3"/>
  <c r="J53" i="3"/>
  <c r="K53" i="3"/>
  <c r="L53" i="3" s="1"/>
  <c r="T53" i="3"/>
  <c r="U53" i="3"/>
  <c r="AG53" i="3"/>
  <c r="AH53" i="3"/>
  <c r="AI53" i="3" s="1"/>
  <c r="AK53" i="3" s="1"/>
  <c r="AL53" i="3" s="1"/>
  <c r="H54" i="3"/>
  <c r="I54" i="3"/>
  <c r="K54" i="3" s="1"/>
  <c r="L54" i="3" s="1"/>
  <c r="J54" i="3"/>
  <c r="T54" i="3"/>
  <c r="U54" i="3"/>
  <c r="W54" i="3" s="1"/>
  <c r="V54" i="3"/>
  <c r="X54" i="3" s="1"/>
  <c r="Y54" i="3" s="1"/>
  <c r="AG54" i="3"/>
  <c r="AH54" i="3"/>
  <c r="AI54" i="3" s="1"/>
  <c r="AK54" i="3" s="1"/>
  <c r="AL54" i="3" s="1"/>
  <c r="H55" i="3"/>
  <c r="T55" i="3"/>
  <c r="U55" i="3" s="1"/>
  <c r="AG55" i="3"/>
  <c r="AH55" i="3"/>
  <c r="AI55" i="3" s="1"/>
  <c r="AK55" i="3" s="1"/>
  <c r="AL55" i="3" s="1"/>
  <c r="H56" i="3"/>
  <c r="J56" i="3" s="1"/>
  <c r="I56" i="3"/>
  <c r="K56" i="3" s="1"/>
  <c r="L56" i="3" s="1"/>
  <c r="T56" i="3"/>
  <c r="U56" i="3" s="1"/>
  <c r="AG56" i="3"/>
  <c r="AH56" i="3"/>
  <c r="AI56" i="3" s="1"/>
  <c r="AK56" i="3" s="1"/>
  <c r="AL56" i="3" s="1"/>
  <c r="H57" i="3"/>
  <c r="J57" i="3" s="1"/>
  <c r="I57" i="3"/>
  <c r="K57" i="3" s="1"/>
  <c r="L57" i="3" s="1"/>
  <c r="T57" i="3"/>
  <c r="U57" i="3"/>
  <c r="V57" i="3"/>
  <c r="X57" i="3" s="1"/>
  <c r="Y57" i="3" s="1"/>
  <c r="W57" i="3"/>
  <c r="AG57" i="3"/>
  <c r="AH57" i="3"/>
  <c r="AI57" i="3"/>
  <c r="AJ57" i="3"/>
  <c r="AK57" i="3"/>
  <c r="AL57" i="3" s="1"/>
  <c r="H58" i="3"/>
  <c r="I58" i="3"/>
  <c r="J58" i="3"/>
  <c r="K58" i="3"/>
  <c r="L58" i="3" s="1"/>
  <c r="T58" i="3"/>
  <c r="U58" i="3"/>
  <c r="V58" i="3"/>
  <c r="W58" i="3"/>
  <c r="X58" i="3"/>
  <c r="Y58" i="3"/>
  <c r="AG58" i="3"/>
  <c r="AH58" i="3" s="1"/>
  <c r="H59" i="3"/>
  <c r="I59" i="3" s="1"/>
  <c r="K59" i="3" s="1"/>
  <c r="L59" i="3" s="1"/>
  <c r="T59" i="3"/>
  <c r="U59" i="3"/>
  <c r="V59" i="3"/>
  <c r="X59" i="3" s="1"/>
  <c r="Y59" i="3" s="1"/>
  <c r="W59" i="3"/>
  <c r="AG59" i="3"/>
  <c r="AH59" i="3"/>
  <c r="H60" i="3"/>
  <c r="I60" i="3" s="1"/>
  <c r="K60" i="3" s="1"/>
  <c r="L60" i="3" s="1"/>
  <c r="J60" i="3"/>
  <c r="T60" i="3"/>
  <c r="U60" i="3" s="1"/>
  <c r="AG60" i="3"/>
  <c r="AH60" i="3"/>
  <c r="AJ60" i="3" s="1"/>
  <c r="AI60" i="3"/>
  <c r="AK60" i="3" s="1"/>
  <c r="AL60" i="3" s="1"/>
  <c r="H61" i="3"/>
  <c r="I61" i="3"/>
  <c r="J61" i="3"/>
  <c r="K61" i="3"/>
  <c r="L61" i="3"/>
  <c r="T61" i="3"/>
  <c r="U61" i="3"/>
  <c r="AG61" i="3"/>
  <c r="AH61" i="3"/>
  <c r="AJ61" i="3" s="1"/>
  <c r="AI61" i="3"/>
  <c r="AK61" i="3" s="1"/>
  <c r="AL61" i="3" s="1"/>
  <c r="H62" i="3"/>
  <c r="I62" i="3"/>
  <c r="K62" i="3" s="1"/>
  <c r="L62" i="3" s="1"/>
  <c r="J62" i="3"/>
  <c r="T62" i="3"/>
  <c r="U62" i="3"/>
  <c r="W62" i="3" s="1"/>
  <c r="V62" i="3"/>
  <c r="X62" i="3" s="1"/>
  <c r="Y62" i="3" s="1"/>
  <c r="AG62" i="3"/>
  <c r="AH62" i="3" s="1"/>
  <c r="H63" i="3"/>
  <c r="T63" i="3"/>
  <c r="U63" i="3"/>
  <c r="V63" i="3"/>
  <c r="X63" i="3" s="1"/>
  <c r="Y63" i="3" s="1"/>
  <c r="W63" i="3"/>
  <c r="AG63" i="3"/>
  <c r="AH63" i="3"/>
  <c r="AI63" i="3"/>
  <c r="AK63" i="3" s="1"/>
  <c r="AL63" i="3" s="1"/>
  <c r="AJ63" i="3"/>
  <c r="AG64" i="3"/>
  <c r="T64" i="3"/>
  <c r="AC8" i="3" s="1"/>
  <c r="AS3" i="3"/>
  <c r="AR3" i="3"/>
  <c r="S3" i="3"/>
  <c r="R3" i="3"/>
  <c r="F3" i="3"/>
  <c r="AF3" i="3" s="1"/>
  <c r="E3" i="3"/>
  <c r="AE3" i="3" s="1"/>
  <c r="AY65" i="2"/>
  <c r="AX65" i="2"/>
  <c r="AW65" i="2"/>
  <c r="AV65" i="2"/>
  <c r="AU65" i="2"/>
  <c r="AL65" i="2"/>
  <c r="AK65" i="2"/>
  <c r="AJ65" i="2"/>
  <c r="AI65" i="2"/>
  <c r="AH65" i="2"/>
  <c r="Y65" i="2"/>
  <c r="X65" i="2"/>
  <c r="U65" i="2"/>
  <c r="V65" i="2"/>
  <c r="W65" i="2"/>
  <c r="H65" i="2"/>
  <c r="AY65" i="1"/>
  <c r="AX65" i="1"/>
  <c r="AW65" i="1"/>
  <c r="AV65" i="1"/>
  <c r="AU65" i="1"/>
  <c r="AL65" i="1"/>
  <c r="AK65" i="1"/>
  <c r="AJ65" i="1"/>
  <c r="AI65" i="1"/>
  <c r="AH65" i="1"/>
  <c r="Y65" i="1"/>
  <c r="X65" i="1"/>
  <c r="W65" i="1"/>
  <c r="V65" i="1"/>
  <c r="U65" i="1"/>
  <c r="L65" i="1"/>
  <c r="K65" i="1"/>
  <c r="J65" i="1"/>
  <c r="I65" i="1"/>
  <c r="H65" i="1"/>
  <c r="BC5" i="2"/>
  <c r="BC6" i="2"/>
  <c r="BC7" i="2"/>
  <c r="BC8" i="2"/>
  <c r="L65" i="2"/>
  <c r="K65" i="2"/>
  <c r="J65" i="2"/>
  <c r="I65" i="2"/>
  <c r="AG64" i="2"/>
  <c r="T64" i="2"/>
  <c r="AG63" i="2"/>
  <c r="AH63" i="2" s="1"/>
  <c r="AI63" i="2" s="1"/>
  <c r="AK63" i="2" s="1"/>
  <c r="AL63" i="2" s="1"/>
  <c r="T63" i="2"/>
  <c r="U63" i="2" s="1"/>
  <c r="V63" i="2" s="1"/>
  <c r="X63" i="2" s="1"/>
  <c r="Y63" i="2" s="1"/>
  <c r="H63" i="2"/>
  <c r="AG62" i="2"/>
  <c r="AH62" i="2" s="1"/>
  <c r="AJ62" i="2" s="1"/>
  <c r="T62" i="2"/>
  <c r="U62" i="2" s="1"/>
  <c r="W62" i="2" s="1"/>
  <c r="H62" i="2"/>
  <c r="J62" i="2" s="1"/>
  <c r="AG61" i="2"/>
  <c r="AH61" i="2" s="1"/>
  <c r="AI61" i="2" s="1"/>
  <c r="AK61" i="2" s="1"/>
  <c r="AL61" i="2" s="1"/>
  <c r="U61" i="2"/>
  <c r="T61" i="2"/>
  <c r="H61" i="2"/>
  <c r="J61" i="2" s="1"/>
  <c r="AG60" i="2"/>
  <c r="AH60" i="2" s="1"/>
  <c r="AJ60" i="2" s="1"/>
  <c r="T60" i="2"/>
  <c r="U60" i="2" s="1"/>
  <c r="H60" i="2"/>
  <c r="J60" i="2" s="1"/>
  <c r="AG59" i="2"/>
  <c r="AH59" i="2" s="1"/>
  <c r="T59" i="2"/>
  <c r="U59" i="2" s="1"/>
  <c r="H59" i="2"/>
  <c r="I59" i="2" s="1"/>
  <c r="K59" i="2" s="1"/>
  <c r="L59" i="2" s="1"/>
  <c r="AG58" i="2"/>
  <c r="AH58" i="2" s="1"/>
  <c r="T58" i="2"/>
  <c r="U58" i="2" s="1"/>
  <c r="H58" i="2"/>
  <c r="J58" i="2" s="1"/>
  <c r="AG57" i="2"/>
  <c r="AH57" i="2" s="1"/>
  <c r="T57" i="2"/>
  <c r="U57" i="2" s="1"/>
  <c r="V57" i="2" s="1"/>
  <c r="X57" i="2" s="1"/>
  <c r="Y57" i="2" s="1"/>
  <c r="H57" i="2"/>
  <c r="I57" i="2" s="1"/>
  <c r="K57" i="2" s="1"/>
  <c r="L57" i="2" s="1"/>
  <c r="AG56" i="2"/>
  <c r="AH56" i="2" s="1"/>
  <c r="T56" i="2"/>
  <c r="U56" i="2" s="1"/>
  <c r="W56" i="2" s="1"/>
  <c r="H56" i="2"/>
  <c r="I56" i="2" s="1"/>
  <c r="K56" i="2" s="1"/>
  <c r="L56" i="2" s="1"/>
  <c r="AG55" i="2"/>
  <c r="AH55" i="2" s="1"/>
  <c r="AI55" i="2" s="1"/>
  <c r="AK55" i="2" s="1"/>
  <c r="AL55" i="2" s="1"/>
  <c r="T55" i="2"/>
  <c r="U55" i="2" s="1"/>
  <c r="V55" i="2" s="1"/>
  <c r="X55" i="2" s="1"/>
  <c r="Y55" i="2" s="1"/>
  <c r="H55" i="2"/>
  <c r="AG54" i="2"/>
  <c r="AH54" i="2" s="1"/>
  <c r="AJ54" i="2" s="1"/>
  <c r="T54" i="2"/>
  <c r="U54" i="2" s="1"/>
  <c r="W54" i="2" s="1"/>
  <c r="H54" i="2"/>
  <c r="J54" i="2" s="1"/>
  <c r="AG53" i="2"/>
  <c r="AH53" i="2" s="1"/>
  <c r="T53" i="2"/>
  <c r="U53" i="2" s="1"/>
  <c r="H53" i="2"/>
  <c r="J53" i="2" s="1"/>
  <c r="AG52" i="2"/>
  <c r="AH52" i="2" s="1"/>
  <c r="AJ52" i="2" s="1"/>
  <c r="T52" i="2"/>
  <c r="U52" i="2" s="1"/>
  <c r="H52" i="2"/>
  <c r="J52" i="2" s="1"/>
  <c r="AG51" i="2"/>
  <c r="AH51" i="2" s="1"/>
  <c r="T51" i="2"/>
  <c r="U51" i="2" s="1"/>
  <c r="H51" i="2"/>
  <c r="I51" i="2" s="1"/>
  <c r="K51" i="2" s="1"/>
  <c r="L51" i="2" s="1"/>
  <c r="AG50" i="2"/>
  <c r="AH50" i="2" s="1"/>
  <c r="T50" i="2"/>
  <c r="U50" i="2" s="1"/>
  <c r="H50" i="2"/>
  <c r="J50" i="2" s="1"/>
  <c r="AG49" i="2"/>
  <c r="AH49" i="2" s="1"/>
  <c r="T49" i="2"/>
  <c r="U49" i="2" s="1"/>
  <c r="V49" i="2" s="1"/>
  <c r="X49" i="2" s="1"/>
  <c r="Y49" i="2" s="1"/>
  <c r="H49" i="2"/>
  <c r="I49" i="2" s="1"/>
  <c r="K49" i="2" s="1"/>
  <c r="L49" i="2" s="1"/>
  <c r="AG48" i="2"/>
  <c r="AH48" i="2" s="1"/>
  <c r="T48" i="2"/>
  <c r="U48" i="2" s="1"/>
  <c r="W48" i="2" s="1"/>
  <c r="H48" i="2"/>
  <c r="J48" i="2" s="1"/>
  <c r="AG47" i="2"/>
  <c r="AH47" i="2" s="1"/>
  <c r="AI47" i="2" s="1"/>
  <c r="AK47" i="2" s="1"/>
  <c r="AL47" i="2" s="1"/>
  <c r="T47" i="2"/>
  <c r="U47" i="2" s="1"/>
  <c r="H47" i="2"/>
  <c r="AG46" i="2"/>
  <c r="AH46" i="2" s="1"/>
  <c r="AJ46" i="2" s="1"/>
  <c r="T46" i="2"/>
  <c r="U46" i="2" s="1"/>
  <c r="H46" i="2"/>
  <c r="J46" i="2" s="1"/>
  <c r="AG45" i="2"/>
  <c r="AH45" i="2" s="1"/>
  <c r="T45" i="2"/>
  <c r="U45" i="2" s="1"/>
  <c r="H45" i="2"/>
  <c r="J45" i="2" s="1"/>
  <c r="AG44" i="2"/>
  <c r="AH44" i="2" s="1"/>
  <c r="AJ44" i="2" s="1"/>
  <c r="T44" i="2"/>
  <c r="U44" i="2" s="1"/>
  <c r="H44" i="2"/>
  <c r="J44" i="2" s="1"/>
  <c r="AG43" i="2"/>
  <c r="AH43" i="2" s="1"/>
  <c r="T43" i="2"/>
  <c r="U43" i="2" s="1"/>
  <c r="H43" i="2"/>
  <c r="I43" i="2" s="1"/>
  <c r="K43" i="2" s="1"/>
  <c r="L43" i="2" s="1"/>
  <c r="AG42" i="2"/>
  <c r="AH42" i="2" s="1"/>
  <c r="T42" i="2"/>
  <c r="U42" i="2" s="1"/>
  <c r="H42" i="2"/>
  <c r="I42" i="2" s="1"/>
  <c r="K42" i="2" s="1"/>
  <c r="L42" i="2" s="1"/>
  <c r="AG41" i="2"/>
  <c r="AH41" i="2" s="1"/>
  <c r="T41" i="2"/>
  <c r="U41" i="2" s="1"/>
  <c r="V41" i="2" s="1"/>
  <c r="X41" i="2" s="1"/>
  <c r="Y41" i="2" s="1"/>
  <c r="H41" i="2"/>
  <c r="I41" i="2" s="1"/>
  <c r="K41" i="2" s="1"/>
  <c r="L41" i="2" s="1"/>
  <c r="AG40" i="2"/>
  <c r="AH40" i="2" s="1"/>
  <c r="T40" i="2"/>
  <c r="U40" i="2" s="1"/>
  <c r="W40" i="2" s="1"/>
  <c r="H40" i="2"/>
  <c r="J40" i="2" s="1"/>
  <c r="AG39" i="2"/>
  <c r="AH39" i="2" s="1"/>
  <c r="U39" i="2"/>
  <c r="V39" i="2" s="1"/>
  <c r="X39" i="2" s="1"/>
  <c r="Y39" i="2" s="1"/>
  <c r="T39" i="2"/>
  <c r="H39" i="2"/>
  <c r="AG38" i="2"/>
  <c r="AH38" i="2" s="1"/>
  <c r="T38" i="2"/>
  <c r="U38" i="2" s="1"/>
  <c r="W38" i="2" s="1"/>
  <c r="H38" i="2"/>
  <c r="J38" i="2" s="1"/>
  <c r="AH37" i="2"/>
  <c r="AI37" i="2" s="1"/>
  <c r="AK37" i="2" s="1"/>
  <c r="AL37" i="2" s="1"/>
  <c r="AG37" i="2"/>
  <c r="U37" i="2"/>
  <c r="T37" i="2"/>
  <c r="H37" i="2"/>
  <c r="J37" i="2" s="1"/>
  <c r="AG36" i="2"/>
  <c r="AH36" i="2" s="1"/>
  <c r="T36" i="2"/>
  <c r="U36" i="2" s="1"/>
  <c r="H36" i="2"/>
  <c r="J36" i="2" s="1"/>
  <c r="AH35" i="2"/>
  <c r="AG35" i="2"/>
  <c r="T35" i="2"/>
  <c r="U35" i="2" s="1"/>
  <c r="H35" i="2"/>
  <c r="I35" i="2" s="1"/>
  <c r="K35" i="2" s="1"/>
  <c r="L35" i="2" s="1"/>
  <c r="AG34" i="2"/>
  <c r="AH34" i="2" s="1"/>
  <c r="T34" i="2"/>
  <c r="U34" i="2" s="1"/>
  <c r="H34" i="2"/>
  <c r="J34" i="2" s="1"/>
  <c r="AG33" i="2"/>
  <c r="AH33" i="2" s="1"/>
  <c r="Y33" i="2"/>
  <c r="W33" i="2"/>
  <c r="T33" i="2"/>
  <c r="U33" i="2" s="1"/>
  <c r="V33" i="2" s="1"/>
  <c r="X33" i="2" s="1"/>
  <c r="H33" i="2"/>
  <c r="I33" i="2" s="1"/>
  <c r="K33" i="2" s="1"/>
  <c r="L33" i="2" s="1"/>
  <c r="AG32" i="2"/>
  <c r="AH32" i="2" s="1"/>
  <c r="T32" i="2"/>
  <c r="U32" i="2" s="1"/>
  <c r="W32" i="2" s="1"/>
  <c r="H32" i="2"/>
  <c r="I32" i="2" s="1"/>
  <c r="K32" i="2" s="1"/>
  <c r="L32" i="2" s="1"/>
  <c r="AG31" i="2"/>
  <c r="AH31" i="2" s="1"/>
  <c r="AI31" i="2" s="1"/>
  <c r="AK31" i="2" s="1"/>
  <c r="AL31" i="2" s="1"/>
  <c r="U31" i="2"/>
  <c r="V31" i="2" s="1"/>
  <c r="X31" i="2" s="1"/>
  <c r="Y31" i="2" s="1"/>
  <c r="T31" i="2"/>
  <c r="H31" i="2"/>
  <c r="AG30" i="2"/>
  <c r="AH30" i="2" s="1"/>
  <c r="T30" i="2"/>
  <c r="U30" i="2" s="1"/>
  <c r="W30" i="2" s="1"/>
  <c r="H30" i="2"/>
  <c r="I30" i="2" s="1"/>
  <c r="K30" i="2" s="1"/>
  <c r="L30" i="2" s="1"/>
  <c r="AH29" i="2"/>
  <c r="AI29" i="2" s="1"/>
  <c r="AK29" i="2" s="1"/>
  <c r="AL29" i="2" s="1"/>
  <c r="AG29" i="2"/>
  <c r="T29" i="2"/>
  <c r="U29" i="2" s="1"/>
  <c r="H29" i="2"/>
  <c r="J29" i="2" s="1"/>
  <c r="AG28" i="2"/>
  <c r="AH28" i="2" s="1"/>
  <c r="T28" i="2"/>
  <c r="U28" i="2" s="1"/>
  <c r="H28" i="2"/>
  <c r="J28" i="2" s="1"/>
  <c r="AG27" i="2"/>
  <c r="AH27" i="2" s="1"/>
  <c r="T27" i="2"/>
  <c r="U27" i="2" s="1"/>
  <c r="H27" i="2"/>
  <c r="I27" i="2" s="1"/>
  <c r="K27" i="2" s="1"/>
  <c r="L27" i="2" s="1"/>
  <c r="AG26" i="2"/>
  <c r="AH26" i="2" s="1"/>
  <c r="T26" i="2"/>
  <c r="U26" i="2" s="1"/>
  <c r="H26" i="2"/>
  <c r="J26" i="2" s="1"/>
  <c r="AG25" i="2"/>
  <c r="AH25" i="2" s="1"/>
  <c r="T25" i="2"/>
  <c r="U25" i="2" s="1"/>
  <c r="H25" i="2"/>
  <c r="J25" i="2" s="1"/>
  <c r="AG24" i="2"/>
  <c r="AH24" i="2" s="1"/>
  <c r="T24" i="2"/>
  <c r="U24" i="2" s="1"/>
  <c r="V24" i="2" s="1"/>
  <c r="X24" i="2" s="1"/>
  <c r="Y24" i="2" s="1"/>
  <c r="H24" i="2"/>
  <c r="J24" i="2" s="1"/>
  <c r="AH23" i="2"/>
  <c r="AI23" i="2" s="1"/>
  <c r="AK23" i="2" s="1"/>
  <c r="AL23" i="2" s="1"/>
  <c r="AG23" i="2"/>
  <c r="U23" i="2"/>
  <c r="W23" i="2" s="1"/>
  <c r="T23" i="2"/>
  <c r="H23" i="2"/>
  <c r="AG22" i="2"/>
  <c r="AH22" i="2" s="1"/>
  <c r="AJ22" i="2" s="1"/>
  <c r="T22" i="2"/>
  <c r="U22" i="2" s="1"/>
  <c r="H22" i="2"/>
  <c r="J22" i="2" s="1"/>
  <c r="AH21" i="2"/>
  <c r="AJ21" i="2" s="1"/>
  <c r="AG21" i="2"/>
  <c r="U21" i="2"/>
  <c r="T21" i="2"/>
  <c r="H21" i="2"/>
  <c r="J21" i="2" s="1"/>
  <c r="AG20" i="2"/>
  <c r="AH20" i="2" s="1"/>
  <c r="AJ20" i="2" s="1"/>
  <c r="T20" i="2"/>
  <c r="U20" i="2" s="1"/>
  <c r="H20" i="2"/>
  <c r="J20" i="2" s="1"/>
  <c r="AG19" i="2"/>
  <c r="AH19" i="2" s="1"/>
  <c r="T19" i="2"/>
  <c r="U19" i="2" s="1"/>
  <c r="H19" i="2"/>
  <c r="I19" i="2" s="1"/>
  <c r="K19" i="2" s="1"/>
  <c r="L19" i="2" s="1"/>
  <c r="AG18" i="2"/>
  <c r="AH18" i="2" s="1"/>
  <c r="T18" i="2"/>
  <c r="U18" i="2" s="1"/>
  <c r="H18" i="2"/>
  <c r="J18" i="2" s="1"/>
  <c r="AG17" i="2"/>
  <c r="AH17" i="2" s="1"/>
  <c r="T17" i="2"/>
  <c r="U17" i="2" s="1"/>
  <c r="H17" i="2"/>
  <c r="J17" i="2" s="1"/>
  <c r="AG16" i="2"/>
  <c r="AH16" i="2" s="1"/>
  <c r="T16" i="2"/>
  <c r="U16" i="2" s="1"/>
  <c r="W16" i="2" s="1"/>
  <c r="H16" i="2"/>
  <c r="J16" i="2" s="1"/>
  <c r="AH15" i="2"/>
  <c r="AI15" i="2" s="1"/>
  <c r="AK15" i="2" s="1"/>
  <c r="AL15" i="2" s="1"/>
  <c r="AG15" i="2"/>
  <c r="T15" i="2"/>
  <c r="U15" i="2" s="1"/>
  <c r="W15" i="2" s="1"/>
  <c r="H15" i="2"/>
  <c r="AG14" i="2"/>
  <c r="AH14" i="2" s="1"/>
  <c r="AJ14" i="2" s="1"/>
  <c r="T14" i="2"/>
  <c r="U14" i="2" s="1"/>
  <c r="H14" i="2"/>
  <c r="J14" i="2" s="1"/>
  <c r="AH13" i="2"/>
  <c r="AJ13" i="2" s="1"/>
  <c r="AG13" i="2"/>
  <c r="T13" i="2"/>
  <c r="U13" i="2" s="1"/>
  <c r="H13" i="2"/>
  <c r="J13" i="2" s="1"/>
  <c r="AG12" i="2"/>
  <c r="AH12" i="2" s="1"/>
  <c r="T12" i="2"/>
  <c r="U12" i="2" s="1"/>
  <c r="H12" i="2"/>
  <c r="J12" i="2" s="1"/>
  <c r="AG11" i="2"/>
  <c r="AH11" i="2" s="1"/>
  <c r="T11" i="2"/>
  <c r="U11" i="2" s="1"/>
  <c r="H11" i="2"/>
  <c r="I11" i="2" s="1"/>
  <c r="K11" i="2" s="1"/>
  <c r="L11" i="2" s="1"/>
  <c r="AG10" i="2"/>
  <c r="AH10" i="2" s="1"/>
  <c r="T10" i="2"/>
  <c r="U10" i="2" s="1"/>
  <c r="H10" i="2"/>
  <c r="J10" i="2" s="1"/>
  <c r="AG9" i="2"/>
  <c r="AH9" i="2" s="1"/>
  <c r="T9" i="2"/>
  <c r="U9" i="2" s="1"/>
  <c r="H9" i="2"/>
  <c r="J9" i="2" s="1"/>
  <c r="AP8" i="2"/>
  <c r="AG8" i="2"/>
  <c r="AH8" i="2" s="1"/>
  <c r="AC8" i="2"/>
  <c r="T8" i="2"/>
  <c r="U8" i="2" s="1"/>
  <c r="P8" i="2"/>
  <c r="H8" i="2"/>
  <c r="J8" i="2" s="1"/>
  <c r="AG7" i="2"/>
  <c r="AH7" i="2" s="1"/>
  <c r="T7" i="2"/>
  <c r="U7" i="2" s="1"/>
  <c r="W7" i="2" s="1"/>
  <c r="H7" i="2"/>
  <c r="J7" i="2" s="1"/>
  <c r="T6" i="2"/>
  <c r="U6" i="2" s="1"/>
  <c r="H6" i="2"/>
  <c r="J6" i="2" s="1"/>
  <c r="AT5" i="2"/>
  <c r="AU5" i="2" s="1"/>
  <c r="AV5" i="2" s="1"/>
  <c r="T5" i="2"/>
  <c r="U5" i="2" s="1"/>
  <c r="H5" i="2"/>
  <c r="J5" i="2" s="1"/>
  <c r="AS3" i="2"/>
  <c r="S3" i="2"/>
  <c r="R3" i="2"/>
  <c r="F3" i="2"/>
  <c r="AF3" i="2" s="1"/>
  <c r="E3" i="2"/>
  <c r="BC8" i="1"/>
  <c r="BC7" i="1"/>
  <c r="BC6" i="1"/>
  <c r="BC5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T22" i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P7" i="1"/>
  <c r="AP6" i="1"/>
  <c r="AP5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C8" i="1"/>
  <c r="Y21" i="1"/>
  <c r="Y22" i="1"/>
  <c r="Y23" i="1"/>
  <c r="Y24" i="1"/>
  <c r="Y25" i="1"/>
  <c r="AC7" i="1" s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AC6" i="1"/>
  <c r="AC5" i="1"/>
  <c r="P5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V63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5" i="1"/>
  <c r="P6" i="1"/>
  <c r="P7" i="1"/>
  <c r="P8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7" i="1"/>
  <c r="H5" i="1"/>
  <c r="I5" i="1"/>
  <c r="J5" i="1"/>
  <c r="K5" i="1"/>
  <c r="L5" i="1"/>
  <c r="H6" i="1"/>
  <c r="J6" i="1" s="1"/>
  <c r="I6" i="1"/>
  <c r="I7" i="1"/>
  <c r="H8" i="1"/>
  <c r="I8" i="1" s="1"/>
  <c r="K8" i="1" s="1"/>
  <c r="L8" i="1" s="1"/>
  <c r="J8" i="1"/>
  <c r="H9" i="1"/>
  <c r="J9" i="1" s="1"/>
  <c r="I9" i="1"/>
  <c r="K9" i="1" s="1"/>
  <c r="L9" i="1" s="1"/>
  <c r="H10" i="1"/>
  <c r="J10" i="1" s="1"/>
  <c r="I10" i="1"/>
  <c r="K10" i="1" s="1"/>
  <c r="L10" i="1" s="1"/>
  <c r="H11" i="1"/>
  <c r="I11" i="1"/>
  <c r="K11" i="1" s="1"/>
  <c r="L11" i="1" s="1"/>
  <c r="J11" i="1"/>
  <c r="H12" i="1"/>
  <c r="I12" i="1" s="1"/>
  <c r="K12" i="1" s="1"/>
  <c r="L12" i="1" s="1"/>
  <c r="H13" i="1"/>
  <c r="I13" i="1" s="1"/>
  <c r="K13" i="1" s="1"/>
  <c r="L13" i="1" s="1"/>
  <c r="H14" i="1"/>
  <c r="I14" i="1"/>
  <c r="J14" i="1"/>
  <c r="K14" i="1"/>
  <c r="L14" i="1" s="1"/>
  <c r="H15" i="1"/>
  <c r="J15" i="1" s="1"/>
  <c r="I15" i="1"/>
  <c r="K15" i="1" s="1"/>
  <c r="L15" i="1" s="1"/>
  <c r="H16" i="1"/>
  <c r="I16" i="1"/>
  <c r="J16" i="1"/>
  <c r="K16" i="1"/>
  <c r="L16" i="1"/>
  <c r="H17" i="1"/>
  <c r="I17" i="1" s="1"/>
  <c r="K17" i="1" s="1"/>
  <c r="L17" i="1" s="1"/>
  <c r="H18" i="1"/>
  <c r="I18" i="1"/>
  <c r="K18" i="1" s="1"/>
  <c r="L18" i="1" s="1"/>
  <c r="J18" i="1"/>
  <c r="H19" i="1"/>
  <c r="I19" i="1" s="1"/>
  <c r="K19" i="1" s="1"/>
  <c r="L19" i="1" s="1"/>
  <c r="H20" i="1"/>
  <c r="I20" i="1" s="1"/>
  <c r="K20" i="1" s="1"/>
  <c r="L20" i="1" s="1"/>
  <c r="R3" i="1"/>
  <c r="S3" i="1"/>
  <c r="U5" i="1"/>
  <c r="W5" i="1" s="1"/>
  <c r="T6" i="1"/>
  <c r="U6" i="1"/>
  <c r="W6" i="1" s="1"/>
  <c r="V6" i="1"/>
  <c r="X6" i="1" s="1"/>
  <c r="Y6" i="1" s="1"/>
  <c r="T7" i="1"/>
  <c r="U7" i="1" s="1"/>
  <c r="T8" i="1"/>
  <c r="U8" i="1"/>
  <c r="W8" i="1" s="1"/>
  <c r="V8" i="1"/>
  <c r="X8" i="1" s="1"/>
  <c r="Y8" i="1" s="1"/>
  <c r="T9" i="1"/>
  <c r="U9" i="1"/>
  <c r="W9" i="1" s="1"/>
  <c r="T10" i="1"/>
  <c r="U10" i="1"/>
  <c r="V10" i="1" s="1"/>
  <c r="X10" i="1" s="1"/>
  <c r="Y10" i="1" s="1"/>
  <c r="T11" i="1"/>
  <c r="U11" i="1"/>
  <c r="V11" i="1"/>
  <c r="W11" i="1"/>
  <c r="X11" i="1"/>
  <c r="Y11" i="1" s="1"/>
  <c r="T12" i="1"/>
  <c r="U12" i="1" s="1"/>
  <c r="T13" i="1"/>
  <c r="U13" i="1"/>
  <c r="V13" i="1" s="1"/>
  <c r="X13" i="1" s="1"/>
  <c r="Y13" i="1" s="1"/>
  <c r="T14" i="1"/>
  <c r="U14" i="1" s="1"/>
  <c r="T15" i="1"/>
  <c r="U15" i="1" s="1"/>
  <c r="T16" i="1"/>
  <c r="U16" i="1"/>
  <c r="V16" i="1" s="1"/>
  <c r="X16" i="1" s="1"/>
  <c r="Y16" i="1" s="1"/>
  <c r="T17" i="1"/>
  <c r="U17" i="1" s="1"/>
  <c r="T18" i="1"/>
  <c r="U18" i="1" s="1"/>
  <c r="T19" i="1"/>
  <c r="U19" i="1"/>
  <c r="V19" i="1"/>
  <c r="X19" i="1" s="1"/>
  <c r="Y19" i="1" s="1"/>
  <c r="W19" i="1"/>
  <c r="T20" i="1"/>
  <c r="U20" i="1" s="1"/>
  <c r="T21" i="1"/>
  <c r="AE3" i="1"/>
  <c r="AF3" i="1"/>
  <c r="AG7" i="1"/>
  <c r="AH7" i="1" s="1"/>
  <c r="AI7" i="1" s="1"/>
  <c r="AG8" i="1"/>
  <c r="AH8" i="1"/>
  <c r="AI8" i="1" s="1"/>
  <c r="AK8" i="1" s="1"/>
  <c r="AL8" i="1" s="1"/>
  <c r="AG9" i="1"/>
  <c r="AH9" i="1"/>
  <c r="AI9" i="1" s="1"/>
  <c r="AK9" i="1" s="1"/>
  <c r="AL9" i="1" s="1"/>
  <c r="AG10" i="1"/>
  <c r="AH10" i="1" s="1"/>
  <c r="AG11" i="1"/>
  <c r="AH11" i="1"/>
  <c r="AI11" i="1"/>
  <c r="AK11" i="1" s="1"/>
  <c r="AL11" i="1" s="1"/>
  <c r="AJ11" i="1"/>
  <c r="AG12" i="1"/>
  <c r="AH12" i="1"/>
  <c r="AI12" i="1" s="1"/>
  <c r="AK12" i="1" s="1"/>
  <c r="AL12" i="1" s="1"/>
  <c r="AG13" i="1"/>
  <c r="AH13" i="1"/>
  <c r="AI13" i="1"/>
  <c r="AK13" i="1" s="1"/>
  <c r="AL13" i="1" s="1"/>
  <c r="AJ13" i="1"/>
  <c r="AG14" i="1"/>
  <c r="AH14" i="1"/>
  <c r="AI14" i="1"/>
  <c r="AK14" i="1" s="1"/>
  <c r="AL14" i="1" s="1"/>
  <c r="AJ14" i="1"/>
  <c r="AG15" i="1"/>
  <c r="AH15" i="1"/>
  <c r="AI15" i="1"/>
  <c r="AJ15" i="1"/>
  <c r="AK15" i="1"/>
  <c r="AL15" i="1"/>
  <c r="AG16" i="1"/>
  <c r="AH16" i="1" s="1"/>
  <c r="AG17" i="1"/>
  <c r="AH17" i="1"/>
  <c r="AI17" i="1" s="1"/>
  <c r="AK17" i="1" s="1"/>
  <c r="AL17" i="1" s="1"/>
  <c r="AG18" i="1"/>
  <c r="AH18" i="1"/>
  <c r="AJ18" i="1" s="1"/>
  <c r="AG19" i="1"/>
  <c r="AH19" i="1"/>
  <c r="AI19" i="1"/>
  <c r="AK19" i="1" s="1"/>
  <c r="AL19" i="1" s="1"/>
  <c r="AJ19" i="1"/>
  <c r="AG20" i="1"/>
  <c r="AH20" i="1" s="1"/>
  <c r="AT5" i="1"/>
  <c r="AT6" i="1" s="1"/>
  <c r="AS3" i="1"/>
  <c r="AG21" i="1"/>
  <c r="AP8" i="1" s="1"/>
  <c r="F3" i="1"/>
  <c r="E3" i="1"/>
  <c r="AR3" i="1" s="1"/>
  <c r="V25" i="17" l="1"/>
  <c r="X25" i="17" s="1"/>
  <c r="Y25" i="17" s="1"/>
  <c r="AJ54" i="17"/>
  <c r="AI54" i="17"/>
  <c r="AK54" i="17" s="1"/>
  <c r="AL54" i="17" s="1"/>
  <c r="AJ62" i="17"/>
  <c r="AI62" i="17"/>
  <c r="AK62" i="17" s="1"/>
  <c r="AL62" i="17" s="1"/>
  <c r="AJ38" i="17"/>
  <c r="AI38" i="17"/>
  <c r="AK38" i="17" s="1"/>
  <c r="AL38" i="17" s="1"/>
  <c r="AJ19" i="17"/>
  <c r="AI19" i="17"/>
  <c r="AK19" i="17" s="1"/>
  <c r="AL19" i="17" s="1"/>
  <c r="AI46" i="17"/>
  <c r="AK46" i="17" s="1"/>
  <c r="AL46" i="17" s="1"/>
  <c r="AJ46" i="17"/>
  <c r="AI50" i="17"/>
  <c r="AK50" i="17" s="1"/>
  <c r="AL50" i="17" s="1"/>
  <c r="AJ50" i="17"/>
  <c r="AJ53" i="17"/>
  <c r="AI53" i="17"/>
  <c r="AK53" i="17" s="1"/>
  <c r="AL53" i="17" s="1"/>
  <c r="AI43" i="17"/>
  <c r="AK43" i="17" s="1"/>
  <c r="AL43" i="17" s="1"/>
  <c r="AJ43" i="17"/>
  <c r="AI31" i="17"/>
  <c r="AK31" i="17" s="1"/>
  <c r="AL31" i="17" s="1"/>
  <c r="AJ39" i="17"/>
  <c r="AI27" i="17"/>
  <c r="AK27" i="17" s="1"/>
  <c r="AL27" i="17" s="1"/>
  <c r="AJ63" i="17"/>
  <c r="AJ61" i="17"/>
  <c r="W55" i="17"/>
  <c r="V55" i="17"/>
  <c r="X55" i="17" s="1"/>
  <c r="Y55" i="17" s="1"/>
  <c r="W51" i="17"/>
  <c r="V51" i="17"/>
  <c r="X51" i="17" s="1"/>
  <c r="Y51" i="17" s="1"/>
  <c r="W32" i="17"/>
  <c r="V32" i="17"/>
  <c r="X32" i="17" s="1"/>
  <c r="Y32" i="17" s="1"/>
  <c r="V40" i="17"/>
  <c r="X40" i="17" s="1"/>
  <c r="Y40" i="17" s="1"/>
  <c r="W40" i="17"/>
  <c r="W48" i="17"/>
  <c r="V48" i="17"/>
  <c r="X48" i="17" s="1"/>
  <c r="Y48" i="17" s="1"/>
  <c r="W6" i="17"/>
  <c r="W56" i="17"/>
  <c r="V29" i="17"/>
  <c r="X29" i="17" s="1"/>
  <c r="Y29" i="17" s="1"/>
  <c r="W41" i="17"/>
  <c r="W21" i="17"/>
  <c r="W8" i="17"/>
  <c r="W57" i="17"/>
  <c r="J6" i="17"/>
  <c r="J8" i="17"/>
  <c r="J51" i="17"/>
  <c r="J41" i="17"/>
  <c r="J28" i="17"/>
  <c r="J40" i="17"/>
  <c r="J17" i="17"/>
  <c r="I24" i="17"/>
  <c r="L24" i="17" s="1"/>
  <c r="I23" i="17"/>
  <c r="K23" i="17" s="1"/>
  <c r="L23" i="17" s="1"/>
  <c r="J35" i="17"/>
  <c r="J38" i="17"/>
  <c r="I48" i="17"/>
  <c r="K48" i="17" s="1"/>
  <c r="L48" i="17" s="1"/>
  <c r="I58" i="17"/>
  <c r="K58" i="17" s="1"/>
  <c r="L58" i="17" s="1"/>
  <c r="J59" i="17"/>
  <c r="I37" i="17"/>
  <c r="K37" i="17" s="1"/>
  <c r="L37" i="17" s="1"/>
  <c r="J12" i="17"/>
  <c r="I16" i="17"/>
  <c r="L16" i="17" s="1"/>
  <c r="I47" i="17"/>
  <c r="K47" i="17" s="1"/>
  <c r="L47" i="17" s="1"/>
  <c r="I54" i="17"/>
  <c r="K54" i="17" s="1"/>
  <c r="L54" i="17" s="1"/>
  <c r="I57" i="17"/>
  <c r="K57" i="17" s="1"/>
  <c r="L57" i="17" s="1"/>
  <c r="J34" i="17"/>
  <c r="J43" i="17"/>
  <c r="I31" i="17"/>
  <c r="K31" i="17" s="1"/>
  <c r="L31" i="17" s="1"/>
  <c r="J33" i="17"/>
  <c r="I50" i="17"/>
  <c r="K50" i="17" s="1"/>
  <c r="L50" i="17" s="1"/>
  <c r="J27" i="17"/>
  <c r="I20" i="17"/>
  <c r="K20" i="17" s="1"/>
  <c r="L20" i="17" s="1"/>
  <c r="I61" i="17"/>
  <c r="K61" i="17" s="1"/>
  <c r="L61" i="17" s="1"/>
  <c r="J32" i="17"/>
  <c r="AU6" i="16"/>
  <c r="AW6" i="16" s="1"/>
  <c r="AJ38" i="16"/>
  <c r="AI38" i="16"/>
  <c r="AK38" i="16" s="1"/>
  <c r="AL38" i="16" s="1"/>
  <c r="AI61" i="16"/>
  <c r="AL61" i="16" s="1"/>
  <c r="AJ61" i="16"/>
  <c r="AJ54" i="16"/>
  <c r="AI54" i="16"/>
  <c r="AK54" i="16" s="1"/>
  <c r="AL54" i="16" s="1"/>
  <c r="AJ62" i="16"/>
  <c r="AI62" i="16"/>
  <c r="AK62" i="16" s="1"/>
  <c r="AL62" i="16" s="1"/>
  <c r="AJ37" i="16"/>
  <c r="AI37" i="16"/>
  <c r="AK37" i="16" s="1"/>
  <c r="AL37" i="16" s="1"/>
  <c r="AI45" i="16"/>
  <c r="AK45" i="16" s="1"/>
  <c r="AL45" i="16" s="1"/>
  <c r="AJ45" i="16"/>
  <c r="AI9" i="16"/>
  <c r="AK9" i="16" s="1"/>
  <c r="AL9" i="16" s="1"/>
  <c r="AJ9" i="16"/>
  <c r="AI18" i="16"/>
  <c r="AK18" i="16" s="1"/>
  <c r="AL18" i="16" s="1"/>
  <c r="AI46" i="16"/>
  <c r="AK46" i="16" s="1"/>
  <c r="AL46" i="16" s="1"/>
  <c r="AJ58" i="16"/>
  <c r="AP8" i="16"/>
  <c r="AJ26" i="16"/>
  <c r="W16" i="16"/>
  <c r="V16" i="16"/>
  <c r="X16" i="16" s="1"/>
  <c r="Y16" i="16" s="1"/>
  <c r="W40" i="16"/>
  <c r="V40" i="16"/>
  <c r="X40" i="16" s="1"/>
  <c r="Y40" i="16" s="1"/>
  <c r="W32" i="16"/>
  <c r="V32" i="16"/>
  <c r="X32" i="16" s="1"/>
  <c r="Y32" i="16" s="1"/>
  <c r="W56" i="16"/>
  <c r="V56" i="16"/>
  <c r="X56" i="16" s="1"/>
  <c r="Y56" i="16" s="1"/>
  <c r="V31" i="16"/>
  <c r="X31" i="16" s="1"/>
  <c r="Y31" i="16" s="1"/>
  <c r="W31" i="16"/>
  <c r="V46" i="16"/>
  <c r="X46" i="16" s="1"/>
  <c r="Y46" i="16" s="1"/>
  <c r="W46" i="16"/>
  <c r="V55" i="16"/>
  <c r="X55" i="16" s="1"/>
  <c r="Y55" i="16" s="1"/>
  <c r="W55" i="16"/>
  <c r="W63" i="16"/>
  <c r="V63" i="16"/>
  <c r="X63" i="16" s="1"/>
  <c r="Y63" i="16" s="1"/>
  <c r="V8" i="16"/>
  <c r="X8" i="16" s="1"/>
  <c r="Y8" i="16" s="1"/>
  <c r="W8" i="16"/>
  <c r="V6" i="16"/>
  <c r="X6" i="16" s="1"/>
  <c r="Y6" i="16" s="1"/>
  <c r="W6" i="16"/>
  <c r="W48" i="16"/>
  <c r="V48" i="16"/>
  <c r="X48" i="16" s="1"/>
  <c r="Y48" i="16" s="1"/>
  <c r="W52" i="16"/>
  <c r="J15" i="16"/>
  <c r="J21" i="16"/>
  <c r="I30" i="16"/>
  <c r="K30" i="16" s="1"/>
  <c r="L30" i="16" s="1"/>
  <c r="I51" i="16"/>
  <c r="K51" i="16" s="1"/>
  <c r="L51" i="16" s="1"/>
  <c r="I54" i="16"/>
  <c r="K54" i="16" s="1"/>
  <c r="L54" i="16" s="1"/>
  <c r="J7" i="16"/>
  <c r="I50" i="16"/>
  <c r="K50" i="16" s="1"/>
  <c r="L50" i="16" s="1"/>
  <c r="I23" i="16"/>
  <c r="K23" i="16" s="1"/>
  <c r="L23" i="16" s="1"/>
  <c r="I43" i="16"/>
  <c r="K43" i="16" s="1"/>
  <c r="L43" i="16" s="1"/>
  <c r="I14" i="16"/>
  <c r="K14" i="16" s="1"/>
  <c r="L14" i="16" s="1"/>
  <c r="I35" i="16"/>
  <c r="K35" i="16" s="1"/>
  <c r="L35" i="16" s="1"/>
  <c r="I49" i="16"/>
  <c r="K49" i="16" s="1"/>
  <c r="L49" i="16" s="1"/>
  <c r="I53" i="16"/>
  <c r="K53" i="16" s="1"/>
  <c r="L53" i="16" s="1"/>
  <c r="I59" i="16"/>
  <c r="K59" i="16" s="1"/>
  <c r="L59" i="16" s="1"/>
  <c r="I37" i="16"/>
  <c r="K37" i="16" s="1"/>
  <c r="L37" i="16" s="1"/>
  <c r="I38" i="16"/>
  <c r="K38" i="16" s="1"/>
  <c r="L38" i="16" s="1"/>
  <c r="I42" i="16"/>
  <c r="K42" i="16" s="1"/>
  <c r="L42" i="16" s="1"/>
  <c r="I45" i="16"/>
  <c r="K45" i="16" s="1"/>
  <c r="L45" i="16" s="1"/>
  <c r="I58" i="16"/>
  <c r="K58" i="16" s="1"/>
  <c r="L58" i="16" s="1"/>
  <c r="I34" i="16"/>
  <c r="K34" i="16" s="1"/>
  <c r="L34" i="16" s="1"/>
  <c r="I47" i="16"/>
  <c r="K47" i="16" s="1"/>
  <c r="L47" i="16" s="1"/>
  <c r="I57" i="16"/>
  <c r="K57" i="16" s="1"/>
  <c r="L57" i="16" s="1"/>
  <c r="I61" i="16"/>
  <c r="L61" i="16" s="1"/>
  <c r="AT6" i="15"/>
  <c r="AT7" i="15" s="1"/>
  <c r="AJ60" i="15"/>
  <c r="AI60" i="15"/>
  <c r="AK60" i="15" s="1"/>
  <c r="AL60" i="15" s="1"/>
  <c r="AJ53" i="15"/>
  <c r="AI53" i="15"/>
  <c r="AK53" i="15" s="1"/>
  <c r="AL53" i="15" s="1"/>
  <c r="AJ61" i="15"/>
  <c r="AI61" i="15"/>
  <c r="AK61" i="15" s="1"/>
  <c r="AL61" i="15" s="1"/>
  <c r="AJ34" i="15"/>
  <c r="AI50" i="15"/>
  <c r="AK50" i="15" s="1"/>
  <c r="AL50" i="15" s="1"/>
  <c r="AI12" i="15"/>
  <c r="AK12" i="15" s="1"/>
  <c r="AL12" i="15" s="1"/>
  <c r="AJ54" i="15"/>
  <c r="AJ63" i="15"/>
  <c r="AJ52" i="15"/>
  <c r="V21" i="15"/>
  <c r="X21" i="15" s="1"/>
  <c r="Y21" i="15" s="1"/>
  <c r="W21" i="15"/>
  <c r="V22" i="15"/>
  <c r="X22" i="15" s="1"/>
  <c r="Y22" i="15" s="1"/>
  <c r="W53" i="15"/>
  <c r="V28" i="15"/>
  <c r="X28" i="15" s="1"/>
  <c r="Y28" i="15" s="1"/>
  <c r="W46" i="15"/>
  <c r="V63" i="15"/>
  <c r="X63" i="15" s="1"/>
  <c r="Y63" i="15" s="1"/>
  <c r="V32" i="15"/>
  <c r="X32" i="15" s="1"/>
  <c r="Y32" i="15" s="1"/>
  <c r="V40" i="15"/>
  <c r="X40" i="15" s="1"/>
  <c r="Y40" i="15" s="1"/>
  <c r="W62" i="15"/>
  <c r="W44" i="15"/>
  <c r="J31" i="15"/>
  <c r="J14" i="15"/>
  <c r="I56" i="15"/>
  <c r="K56" i="15" s="1"/>
  <c r="L56" i="15" s="1"/>
  <c r="J59" i="15"/>
  <c r="J9" i="15"/>
  <c r="I16" i="15"/>
  <c r="K16" i="15" s="1"/>
  <c r="L16" i="15" s="1"/>
  <c r="I30" i="15"/>
  <c r="K30" i="15" s="1"/>
  <c r="L30" i="15" s="1"/>
  <c r="J42" i="15"/>
  <c r="I50" i="15"/>
  <c r="K50" i="15" s="1"/>
  <c r="L50" i="15" s="1"/>
  <c r="J55" i="15"/>
  <c r="I58" i="15"/>
  <c r="K58" i="15" s="1"/>
  <c r="L58" i="15" s="1"/>
  <c r="I49" i="15"/>
  <c r="K49" i="15" s="1"/>
  <c r="L49" i="15" s="1"/>
  <c r="I40" i="15"/>
  <c r="K40" i="15" s="1"/>
  <c r="L40" i="15" s="1"/>
  <c r="J53" i="15"/>
  <c r="J29" i="15"/>
  <c r="I34" i="15"/>
  <c r="K34" i="15" s="1"/>
  <c r="L34" i="15" s="1"/>
  <c r="I13" i="15"/>
  <c r="K13" i="15" s="1"/>
  <c r="L13" i="15" s="1"/>
  <c r="J28" i="15"/>
  <c r="I33" i="15"/>
  <c r="K33" i="15" s="1"/>
  <c r="L33" i="15" s="1"/>
  <c r="J47" i="15"/>
  <c r="J51" i="15"/>
  <c r="J62" i="15"/>
  <c r="I6" i="15"/>
  <c r="K6" i="15" s="1"/>
  <c r="L6" i="15" s="1"/>
  <c r="J15" i="15"/>
  <c r="J38" i="15"/>
  <c r="J41" i="15"/>
  <c r="J54" i="15"/>
  <c r="J17" i="15"/>
  <c r="AJ54" i="14"/>
  <c r="AI54" i="14"/>
  <c r="AK54" i="14" s="1"/>
  <c r="AL54" i="14" s="1"/>
  <c r="AJ62" i="14"/>
  <c r="AI62" i="14"/>
  <c r="AK62" i="14" s="1"/>
  <c r="AL62" i="14" s="1"/>
  <c r="AI38" i="14"/>
  <c r="AK38" i="14" s="1"/>
  <c r="AL38" i="14" s="1"/>
  <c r="AJ38" i="14"/>
  <c r="AI53" i="14"/>
  <c r="AK53" i="14" s="1"/>
  <c r="AL53" i="14" s="1"/>
  <c r="AJ53" i="14"/>
  <c r="AJ46" i="14"/>
  <c r="AI46" i="14"/>
  <c r="AK46" i="14" s="1"/>
  <c r="AL46" i="14" s="1"/>
  <c r="AI61" i="14"/>
  <c r="AK61" i="14" s="1"/>
  <c r="AL61" i="14" s="1"/>
  <c r="AJ61" i="14"/>
  <c r="AI37" i="14"/>
  <c r="AK37" i="14" s="1"/>
  <c r="AL37" i="14" s="1"/>
  <c r="AJ37" i="14"/>
  <c r="AJ43" i="14"/>
  <c r="AI28" i="14"/>
  <c r="AK28" i="14" s="1"/>
  <c r="AL28" i="14" s="1"/>
  <c r="AJ44" i="14"/>
  <c r="AJ36" i="14"/>
  <c r="AJ63" i="14"/>
  <c r="W48" i="14"/>
  <c r="V48" i="14"/>
  <c r="X48" i="14" s="1"/>
  <c r="Y48" i="14" s="1"/>
  <c r="W32" i="14"/>
  <c r="V32" i="14"/>
  <c r="X32" i="14" s="1"/>
  <c r="Y32" i="14" s="1"/>
  <c r="W40" i="14"/>
  <c r="V40" i="14"/>
  <c r="X40" i="14" s="1"/>
  <c r="Y40" i="14" s="1"/>
  <c r="V46" i="14"/>
  <c r="X46" i="14" s="1"/>
  <c r="Y46" i="14" s="1"/>
  <c r="W46" i="14"/>
  <c r="V31" i="14"/>
  <c r="X31" i="14" s="1"/>
  <c r="Y31" i="14" s="1"/>
  <c r="W31" i="14"/>
  <c r="W39" i="14"/>
  <c r="V39" i="14"/>
  <c r="X39" i="14" s="1"/>
  <c r="Y39" i="14" s="1"/>
  <c r="V56" i="14"/>
  <c r="X56" i="14" s="1"/>
  <c r="Y56" i="14" s="1"/>
  <c r="W56" i="14"/>
  <c r="V63" i="14"/>
  <c r="X63" i="14" s="1"/>
  <c r="Y63" i="14" s="1"/>
  <c r="W26" i="14"/>
  <c r="W55" i="14"/>
  <c r="W23" i="14"/>
  <c r="V22" i="14"/>
  <c r="X22" i="14" s="1"/>
  <c r="Y22" i="14" s="1"/>
  <c r="W30" i="14"/>
  <c r="V59" i="14"/>
  <c r="X59" i="14" s="1"/>
  <c r="Y59" i="14" s="1"/>
  <c r="I14" i="14"/>
  <c r="K14" i="14" s="1"/>
  <c r="L14" i="14" s="1"/>
  <c r="J6" i="14"/>
  <c r="J43" i="14"/>
  <c r="J21" i="14"/>
  <c r="I58" i="14"/>
  <c r="K58" i="14" s="1"/>
  <c r="L58" i="14" s="1"/>
  <c r="J8" i="14"/>
  <c r="J34" i="14"/>
  <c r="I42" i="14"/>
  <c r="K42" i="14" s="1"/>
  <c r="L42" i="14" s="1"/>
  <c r="I7" i="14"/>
  <c r="K7" i="14" s="1"/>
  <c r="L7" i="14" s="1"/>
  <c r="J57" i="14"/>
  <c r="I47" i="14"/>
  <c r="K47" i="14" s="1"/>
  <c r="L47" i="14" s="1"/>
  <c r="I50" i="14"/>
  <c r="K50" i="14" s="1"/>
  <c r="L50" i="14" s="1"/>
  <c r="J51" i="14"/>
  <c r="I54" i="14"/>
  <c r="K54" i="14" s="1"/>
  <c r="L54" i="14" s="1"/>
  <c r="J15" i="14"/>
  <c r="I24" i="14"/>
  <c r="K24" i="14" s="1"/>
  <c r="L24" i="14" s="1"/>
  <c r="J25" i="14"/>
  <c r="J28" i="14"/>
  <c r="I35" i="14"/>
  <c r="K35" i="14" s="1"/>
  <c r="L35" i="14" s="1"/>
  <c r="J40" i="14"/>
  <c r="I59" i="14"/>
  <c r="K59" i="14" s="1"/>
  <c r="L59" i="14" s="1"/>
  <c r="I61" i="14"/>
  <c r="K61" i="14" s="1"/>
  <c r="L61" i="14" s="1"/>
  <c r="I37" i="14"/>
  <c r="K37" i="14" s="1"/>
  <c r="L37" i="14" s="1"/>
  <c r="J16" i="14"/>
  <c r="J33" i="14"/>
  <c r="X5" i="17"/>
  <c r="W61" i="17"/>
  <c r="V61" i="17"/>
  <c r="X61" i="17" s="1"/>
  <c r="Y61" i="17" s="1"/>
  <c r="AH65" i="17"/>
  <c r="AJ7" i="17"/>
  <c r="AI7" i="17"/>
  <c r="AI14" i="17"/>
  <c r="AK14" i="17" s="1"/>
  <c r="AL14" i="17" s="1"/>
  <c r="AJ14" i="17"/>
  <c r="I19" i="17"/>
  <c r="K19" i="17" s="1"/>
  <c r="L19" i="17" s="1"/>
  <c r="J19" i="17"/>
  <c r="AJ48" i="17"/>
  <c r="AI48" i="17"/>
  <c r="AK48" i="17" s="1"/>
  <c r="AL48" i="17" s="1"/>
  <c r="AJ57" i="17"/>
  <c r="AI57" i="17"/>
  <c r="AK57" i="17" s="1"/>
  <c r="AL57" i="17" s="1"/>
  <c r="AI13" i="17"/>
  <c r="AK13" i="17" s="1"/>
  <c r="AL13" i="17" s="1"/>
  <c r="AJ13" i="17"/>
  <c r="AJ25" i="17"/>
  <c r="AI25" i="17"/>
  <c r="AK25" i="17" s="1"/>
  <c r="AL25" i="17" s="1"/>
  <c r="W44" i="17"/>
  <c r="V44" i="17"/>
  <c r="X44" i="17" s="1"/>
  <c r="Y44" i="17" s="1"/>
  <c r="AJ12" i="17"/>
  <c r="AI12" i="17"/>
  <c r="AK12" i="17" s="1"/>
  <c r="AL12" i="17" s="1"/>
  <c r="W23" i="17"/>
  <c r="V23" i="17"/>
  <c r="X23" i="17" s="1"/>
  <c r="Y23" i="17" s="1"/>
  <c r="I7" i="17"/>
  <c r="K7" i="17" s="1"/>
  <c r="L7" i="17" s="1"/>
  <c r="J7" i="17"/>
  <c r="V11" i="17"/>
  <c r="X11" i="17" s="1"/>
  <c r="Y11" i="17" s="1"/>
  <c r="W11" i="17"/>
  <c r="AJ24" i="17"/>
  <c r="AI24" i="17"/>
  <c r="AL24" i="17" s="1"/>
  <c r="W43" i="17"/>
  <c r="V43" i="17"/>
  <c r="X43" i="17" s="1"/>
  <c r="Y43" i="17" s="1"/>
  <c r="W7" i="17"/>
  <c r="V7" i="17"/>
  <c r="X7" i="17" s="1"/>
  <c r="Y7" i="17" s="1"/>
  <c r="AI11" i="17"/>
  <c r="AK11" i="17" s="1"/>
  <c r="AL11" i="17" s="1"/>
  <c r="AJ11" i="17"/>
  <c r="V14" i="17"/>
  <c r="X14" i="17" s="1"/>
  <c r="Y14" i="17" s="1"/>
  <c r="W38" i="17"/>
  <c r="V38" i="17"/>
  <c r="X38" i="17" s="1"/>
  <c r="Y38" i="17" s="1"/>
  <c r="AJ58" i="17"/>
  <c r="AI58" i="17"/>
  <c r="AK58" i="17" s="1"/>
  <c r="AL58" i="17" s="1"/>
  <c r="AJ17" i="17"/>
  <c r="AI17" i="17"/>
  <c r="AL17" i="17" s="1"/>
  <c r="U65" i="17"/>
  <c r="W5" i="17"/>
  <c r="W15" i="17"/>
  <c r="V15" i="17"/>
  <c r="Y15" i="17" s="1"/>
  <c r="AJ34" i="17"/>
  <c r="AI34" i="17"/>
  <c r="AK34" i="17" s="1"/>
  <c r="AL34" i="17" s="1"/>
  <c r="AJ40" i="17"/>
  <c r="AI40" i="17"/>
  <c r="AK40" i="17" s="1"/>
  <c r="AL40" i="17" s="1"/>
  <c r="W12" i="17"/>
  <c r="V12" i="17"/>
  <c r="X12" i="17" s="1"/>
  <c r="Y12" i="17" s="1"/>
  <c r="J22" i="17"/>
  <c r="I22" i="17"/>
  <c r="K22" i="17" s="1"/>
  <c r="L22" i="17" s="1"/>
  <c r="W63" i="17"/>
  <c r="V63" i="17"/>
  <c r="X63" i="17" s="1"/>
  <c r="Y63" i="17" s="1"/>
  <c r="V27" i="17"/>
  <c r="X27" i="17" s="1"/>
  <c r="Y27" i="17" s="1"/>
  <c r="AJ44" i="17"/>
  <c r="AI44" i="17"/>
  <c r="AK44" i="17" s="1"/>
  <c r="AL44" i="17" s="1"/>
  <c r="W59" i="17"/>
  <c r="V59" i="17"/>
  <c r="X59" i="17" s="1"/>
  <c r="Y59" i="17" s="1"/>
  <c r="W9" i="17"/>
  <c r="V9" i="17"/>
  <c r="X9" i="17" s="1"/>
  <c r="Y9" i="17" s="1"/>
  <c r="V30" i="17"/>
  <c r="X30" i="17" s="1"/>
  <c r="Y30" i="17" s="1"/>
  <c r="W30" i="17"/>
  <c r="W42" i="17"/>
  <c r="V42" i="17"/>
  <c r="X42" i="17" s="1"/>
  <c r="Y42" i="17" s="1"/>
  <c r="W10" i="17"/>
  <c r="V10" i="17"/>
  <c r="X10" i="17" s="1"/>
  <c r="Y10" i="17" s="1"/>
  <c r="V13" i="17"/>
  <c r="X13" i="17" s="1"/>
  <c r="Y13" i="17" s="1"/>
  <c r="W13" i="17"/>
  <c r="W16" i="17"/>
  <c r="V16" i="17"/>
  <c r="Y16" i="17" s="1"/>
  <c r="V37" i="17"/>
  <c r="X37" i="17" s="1"/>
  <c r="Y37" i="17" s="1"/>
  <c r="W37" i="17"/>
  <c r="V35" i="17"/>
  <c r="X35" i="17" s="1"/>
  <c r="Y35" i="17" s="1"/>
  <c r="W36" i="17"/>
  <c r="W50" i="17"/>
  <c r="V50" i="17"/>
  <c r="X50" i="17" s="1"/>
  <c r="Y50" i="17" s="1"/>
  <c r="V52" i="17"/>
  <c r="X52" i="17" s="1"/>
  <c r="Y52" i="17" s="1"/>
  <c r="AJ15" i="17"/>
  <c r="AI18" i="17"/>
  <c r="AK18" i="17" s="1"/>
  <c r="AL18" i="17" s="1"/>
  <c r="V19" i="17"/>
  <c r="X19" i="17" s="1"/>
  <c r="Y19" i="17" s="1"/>
  <c r="W22" i="17"/>
  <c r="AJ30" i="17"/>
  <c r="AI30" i="17"/>
  <c r="AK30" i="17" s="1"/>
  <c r="AL30" i="17" s="1"/>
  <c r="AI41" i="17"/>
  <c r="AK41" i="17" s="1"/>
  <c r="AL41" i="17" s="1"/>
  <c r="AI51" i="17"/>
  <c r="AK51" i="17" s="1"/>
  <c r="AL51" i="17" s="1"/>
  <c r="W62" i="17"/>
  <c r="H65" i="17"/>
  <c r="AJ8" i="17"/>
  <c r="AI8" i="17"/>
  <c r="AK8" i="17" s="1"/>
  <c r="AL8" i="17" s="1"/>
  <c r="I11" i="17"/>
  <c r="K11" i="17" s="1"/>
  <c r="L11" i="17" s="1"/>
  <c r="I18" i="17"/>
  <c r="K18" i="17" s="1"/>
  <c r="L18" i="17" s="1"/>
  <c r="I21" i="17"/>
  <c r="K21" i="17" s="1"/>
  <c r="L21" i="17" s="1"/>
  <c r="AJ36" i="17"/>
  <c r="AI37" i="17"/>
  <c r="AK37" i="17" s="1"/>
  <c r="AL37" i="17" s="1"/>
  <c r="AJ42" i="17"/>
  <c r="AI42" i="17"/>
  <c r="AK42" i="17" s="1"/>
  <c r="AL42" i="17" s="1"/>
  <c r="J55" i="17"/>
  <c r="I55" i="17"/>
  <c r="K55" i="17" s="1"/>
  <c r="L55" i="17" s="1"/>
  <c r="AJ59" i="17"/>
  <c r="AJ60" i="17"/>
  <c r="I5" i="17"/>
  <c r="I9" i="17"/>
  <c r="K9" i="17" s="1"/>
  <c r="L9" i="17" s="1"/>
  <c r="AJ10" i="17"/>
  <c r="AI10" i="17"/>
  <c r="AK10" i="17" s="1"/>
  <c r="AL10" i="17" s="1"/>
  <c r="W24" i="17"/>
  <c r="V24" i="17"/>
  <c r="Y24" i="17" s="1"/>
  <c r="J5" i="17"/>
  <c r="AJ9" i="17"/>
  <c r="J10" i="17"/>
  <c r="AJ22" i="17"/>
  <c r="AI22" i="17"/>
  <c r="AK22" i="17" s="1"/>
  <c r="AL22" i="17" s="1"/>
  <c r="AJ23" i="17"/>
  <c r="J25" i="17"/>
  <c r="I25" i="17"/>
  <c r="K25" i="17" s="1"/>
  <c r="L25" i="17" s="1"/>
  <c r="W34" i="17"/>
  <c r="V34" i="17"/>
  <c r="X34" i="17" s="1"/>
  <c r="Y34" i="17" s="1"/>
  <c r="W39" i="17"/>
  <c r="I45" i="17"/>
  <c r="K45" i="17" s="1"/>
  <c r="L45" i="17" s="1"/>
  <c r="J56" i="17"/>
  <c r="I56" i="17"/>
  <c r="K56" i="17" s="1"/>
  <c r="L56" i="17" s="1"/>
  <c r="AJ29" i="17"/>
  <c r="AI29" i="17"/>
  <c r="AK29" i="17" s="1"/>
  <c r="AL29" i="17" s="1"/>
  <c r="W60" i="17"/>
  <c r="V60" i="17"/>
  <c r="X60" i="17" s="1"/>
  <c r="Y60" i="17" s="1"/>
  <c r="I15" i="17"/>
  <c r="L15" i="17" s="1"/>
  <c r="J15" i="17"/>
  <c r="AJ16" i="17"/>
  <c r="AI45" i="17"/>
  <c r="AK45" i="17" s="1"/>
  <c r="AL45" i="17" s="1"/>
  <c r="V53" i="17"/>
  <c r="X53" i="17" s="1"/>
  <c r="Y53" i="17" s="1"/>
  <c r="W17" i="17"/>
  <c r="V17" i="17"/>
  <c r="Y17" i="17" s="1"/>
  <c r="V26" i="17"/>
  <c r="X26" i="17" s="1"/>
  <c r="Y26" i="17" s="1"/>
  <c r="I29" i="17"/>
  <c r="K29" i="17" s="1"/>
  <c r="L29" i="17" s="1"/>
  <c r="W33" i="17"/>
  <c r="AJ52" i="17"/>
  <c r="AI52" i="17"/>
  <c r="AK52" i="17" s="1"/>
  <c r="AL52" i="17" s="1"/>
  <c r="V54" i="17"/>
  <c r="X54" i="17" s="1"/>
  <c r="Y54" i="17" s="1"/>
  <c r="AT7" i="17"/>
  <c r="V20" i="17"/>
  <c r="X20" i="17" s="1"/>
  <c r="Y20" i="17" s="1"/>
  <c r="W20" i="17"/>
  <c r="AH21" i="17"/>
  <c r="AJ35" i="17"/>
  <c r="AI35" i="17"/>
  <c r="AK35" i="17" s="1"/>
  <c r="AL35" i="17" s="1"/>
  <c r="AU5" i="17"/>
  <c r="AW6" i="17"/>
  <c r="W31" i="17"/>
  <c r="V31" i="17"/>
  <c r="X31" i="17" s="1"/>
  <c r="Y31" i="17" s="1"/>
  <c r="I46" i="17"/>
  <c r="K46" i="17" s="1"/>
  <c r="L46" i="17" s="1"/>
  <c r="AJ47" i="17"/>
  <c r="I49" i="17"/>
  <c r="K49" i="17" s="1"/>
  <c r="L49" i="17" s="1"/>
  <c r="W18" i="17"/>
  <c r="AJ20" i="17"/>
  <c r="AJ28" i="17"/>
  <c r="W46" i="17"/>
  <c r="V46" i="17"/>
  <c r="X46" i="17" s="1"/>
  <c r="Y46" i="17" s="1"/>
  <c r="V49" i="17"/>
  <c r="X49" i="17" s="1"/>
  <c r="Y49" i="17" s="1"/>
  <c r="W49" i="17"/>
  <c r="I26" i="17"/>
  <c r="K26" i="17" s="1"/>
  <c r="L26" i="17" s="1"/>
  <c r="I30" i="17"/>
  <c r="K30" i="17" s="1"/>
  <c r="L30" i="17" s="1"/>
  <c r="J53" i="17"/>
  <c r="I53" i="17"/>
  <c r="K53" i="17" s="1"/>
  <c r="L53" i="17" s="1"/>
  <c r="J63" i="17"/>
  <c r="I63" i="17"/>
  <c r="K63" i="17" s="1"/>
  <c r="L63" i="17" s="1"/>
  <c r="I14" i="17"/>
  <c r="K14" i="17" s="1"/>
  <c r="L14" i="17" s="1"/>
  <c r="AI26" i="17"/>
  <c r="AK26" i="17" s="1"/>
  <c r="AL26" i="17" s="1"/>
  <c r="V28" i="17"/>
  <c r="X28" i="17" s="1"/>
  <c r="Y28" i="17" s="1"/>
  <c r="W45" i="17"/>
  <c r="AJ55" i="17"/>
  <c r="I62" i="17"/>
  <c r="K62" i="17" s="1"/>
  <c r="L62" i="17" s="1"/>
  <c r="AJ56" i="17"/>
  <c r="AI56" i="17"/>
  <c r="AK56" i="17" s="1"/>
  <c r="AL56" i="17" s="1"/>
  <c r="J44" i="17"/>
  <c r="I44" i="17"/>
  <c r="K44" i="17" s="1"/>
  <c r="L44" i="17" s="1"/>
  <c r="AJ32" i="17"/>
  <c r="AI32" i="17"/>
  <c r="AK32" i="17" s="1"/>
  <c r="AL32" i="17" s="1"/>
  <c r="AI33" i="17"/>
  <c r="AL33" i="17" s="1"/>
  <c r="I39" i="17"/>
  <c r="K39" i="17" s="1"/>
  <c r="L39" i="17" s="1"/>
  <c r="V47" i="17"/>
  <c r="X47" i="17" s="1"/>
  <c r="Y47" i="17" s="1"/>
  <c r="AJ49" i="17"/>
  <c r="AI49" i="17"/>
  <c r="AK49" i="17" s="1"/>
  <c r="AL49" i="17" s="1"/>
  <c r="J52" i="17"/>
  <c r="I52" i="17"/>
  <c r="K52" i="17" s="1"/>
  <c r="L52" i="17" s="1"/>
  <c r="J36" i="17"/>
  <c r="I36" i="17"/>
  <c r="K36" i="17" s="1"/>
  <c r="L36" i="17" s="1"/>
  <c r="W58" i="17"/>
  <c r="V58" i="17"/>
  <c r="X58" i="17" s="1"/>
  <c r="Y58" i="17" s="1"/>
  <c r="J60" i="17"/>
  <c r="I60" i="17"/>
  <c r="K60" i="17" s="1"/>
  <c r="L60" i="17" s="1"/>
  <c r="W10" i="16"/>
  <c r="V10" i="16"/>
  <c r="X10" i="16" s="1"/>
  <c r="Y10" i="16" s="1"/>
  <c r="W9" i="16"/>
  <c r="V9" i="16"/>
  <c r="X9" i="16" s="1"/>
  <c r="Y9" i="16" s="1"/>
  <c r="W34" i="16"/>
  <c r="V34" i="16"/>
  <c r="X34" i="16" s="1"/>
  <c r="Y34" i="16" s="1"/>
  <c r="V15" i="16"/>
  <c r="X15" i="16" s="1"/>
  <c r="Y15" i="16" s="1"/>
  <c r="W15" i="16"/>
  <c r="W36" i="16"/>
  <c r="V36" i="16"/>
  <c r="X36" i="16" s="1"/>
  <c r="Y36" i="16" s="1"/>
  <c r="AH65" i="16"/>
  <c r="AI7" i="16"/>
  <c r="AJ7" i="16"/>
  <c r="AJ25" i="16"/>
  <c r="AI25" i="16"/>
  <c r="AK25" i="16" s="1"/>
  <c r="AL25" i="16" s="1"/>
  <c r="W5" i="16"/>
  <c r="U65" i="16"/>
  <c r="AI19" i="16"/>
  <c r="AK19" i="16" s="1"/>
  <c r="AL19" i="16" s="1"/>
  <c r="AJ19" i="16"/>
  <c r="AJ40" i="16"/>
  <c r="AI40" i="16"/>
  <c r="AK40" i="16" s="1"/>
  <c r="AL40" i="16" s="1"/>
  <c r="W59" i="16"/>
  <c r="V59" i="16"/>
  <c r="X59" i="16" s="1"/>
  <c r="Y59" i="16" s="1"/>
  <c r="AI15" i="16"/>
  <c r="AK15" i="16" s="1"/>
  <c r="AL15" i="16" s="1"/>
  <c r="AJ15" i="16"/>
  <c r="AJ17" i="16"/>
  <c r="AI17" i="16"/>
  <c r="AK17" i="16" s="1"/>
  <c r="AL17" i="16" s="1"/>
  <c r="W26" i="16"/>
  <c r="V26" i="16"/>
  <c r="X26" i="16" s="1"/>
  <c r="Y26" i="16" s="1"/>
  <c r="AJ48" i="16"/>
  <c r="AI48" i="16"/>
  <c r="AK48" i="16" s="1"/>
  <c r="AL48" i="16" s="1"/>
  <c r="W61" i="16"/>
  <c r="V61" i="16"/>
  <c r="Y61" i="16" s="1"/>
  <c r="AT8" i="16"/>
  <c r="AU7" i="16"/>
  <c r="J25" i="16"/>
  <c r="AI35" i="16"/>
  <c r="AK35" i="16" s="1"/>
  <c r="AL35" i="16" s="1"/>
  <c r="I19" i="16"/>
  <c r="K19" i="16" s="1"/>
  <c r="L19" i="16" s="1"/>
  <c r="V22" i="16"/>
  <c r="X22" i="16" s="1"/>
  <c r="Y22" i="16" s="1"/>
  <c r="J18" i="16"/>
  <c r="I18" i="16"/>
  <c r="K18" i="16" s="1"/>
  <c r="L18" i="16" s="1"/>
  <c r="AI29" i="16"/>
  <c r="AK29" i="16" s="1"/>
  <c r="AL29" i="16" s="1"/>
  <c r="AJ29" i="16"/>
  <c r="V39" i="16"/>
  <c r="X39" i="16" s="1"/>
  <c r="Y39" i="16" s="1"/>
  <c r="W39" i="16"/>
  <c r="I6" i="16"/>
  <c r="K6" i="16" s="1"/>
  <c r="L6" i="16" s="1"/>
  <c r="V11" i="16"/>
  <c r="X11" i="16" s="1"/>
  <c r="Y11" i="16" s="1"/>
  <c r="W13" i="16"/>
  <c r="W18" i="16"/>
  <c r="V18" i="16"/>
  <c r="X18" i="16" s="1"/>
  <c r="Y18" i="16" s="1"/>
  <c r="W38" i="16"/>
  <c r="V38" i="16"/>
  <c r="X38" i="16" s="1"/>
  <c r="Y38" i="16" s="1"/>
  <c r="AJ13" i="16"/>
  <c r="AI13" i="16"/>
  <c r="AK13" i="16" s="1"/>
  <c r="AL13" i="16" s="1"/>
  <c r="W14" i="16"/>
  <c r="V14" i="16"/>
  <c r="X14" i="16" s="1"/>
  <c r="Y14" i="16" s="1"/>
  <c r="AI23" i="16"/>
  <c r="AK23" i="16" s="1"/>
  <c r="AL23" i="16" s="1"/>
  <c r="AJ23" i="16"/>
  <c r="W33" i="16"/>
  <c r="AJ44" i="16"/>
  <c r="AI44" i="16"/>
  <c r="AK44" i="16" s="1"/>
  <c r="AL44" i="16" s="1"/>
  <c r="W50" i="16"/>
  <c r="V50" i="16"/>
  <c r="X50" i="16" s="1"/>
  <c r="Y50" i="16" s="1"/>
  <c r="AJ14" i="16"/>
  <c r="AI14" i="16"/>
  <c r="AK14" i="16" s="1"/>
  <c r="AL14" i="16" s="1"/>
  <c r="W35" i="16"/>
  <c r="V35" i="16"/>
  <c r="X35" i="16" s="1"/>
  <c r="Y35" i="16" s="1"/>
  <c r="W53" i="16"/>
  <c r="V53" i="16"/>
  <c r="X53" i="16" s="1"/>
  <c r="Y53" i="16" s="1"/>
  <c r="V5" i="16"/>
  <c r="AJ16" i="16"/>
  <c r="AI16" i="16"/>
  <c r="AK16" i="16" s="1"/>
  <c r="AL16" i="16" s="1"/>
  <c r="W27" i="16"/>
  <c r="AI59" i="16"/>
  <c r="AK59" i="16" s="1"/>
  <c r="AL59" i="16" s="1"/>
  <c r="AJ59" i="16"/>
  <c r="AJ42" i="16"/>
  <c r="AI42" i="16"/>
  <c r="AK42" i="16" s="1"/>
  <c r="AL42" i="16" s="1"/>
  <c r="AJ43" i="16"/>
  <c r="AI43" i="16"/>
  <c r="AK43" i="16" s="1"/>
  <c r="AL43" i="16" s="1"/>
  <c r="I20" i="16"/>
  <c r="K20" i="16" s="1"/>
  <c r="L20" i="16" s="1"/>
  <c r="V28" i="16"/>
  <c r="X28" i="16" s="1"/>
  <c r="Y28" i="16" s="1"/>
  <c r="AI30" i="16"/>
  <c r="AK30" i="16" s="1"/>
  <c r="AL30" i="16" s="1"/>
  <c r="V23" i="16"/>
  <c r="X23" i="16" s="1"/>
  <c r="Y23" i="16" s="1"/>
  <c r="W23" i="16"/>
  <c r="AI28" i="16"/>
  <c r="AK28" i="16" s="1"/>
  <c r="AL28" i="16" s="1"/>
  <c r="AJ28" i="16"/>
  <c r="I32" i="16"/>
  <c r="K32" i="16" s="1"/>
  <c r="L32" i="16" s="1"/>
  <c r="J32" i="16"/>
  <c r="AJ41" i="16"/>
  <c r="AI41" i="16"/>
  <c r="AK41" i="16" s="1"/>
  <c r="AL41" i="16" s="1"/>
  <c r="W60" i="16"/>
  <c r="V60" i="16"/>
  <c r="X60" i="16" s="1"/>
  <c r="Y60" i="16" s="1"/>
  <c r="I8" i="16"/>
  <c r="K8" i="16" s="1"/>
  <c r="L8" i="16" s="1"/>
  <c r="V12" i="16"/>
  <c r="X12" i="16" s="1"/>
  <c r="Y12" i="16" s="1"/>
  <c r="V24" i="16"/>
  <c r="X24" i="16" s="1"/>
  <c r="Y24" i="16" s="1"/>
  <c r="W37" i="16"/>
  <c r="V44" i="16"/>
  <c r="X44" i="16" s="1"/>
  <c r="Y44" i="16" s="1"/>
  <c r="AJ52" i="16"/>
  <c r="AI52" i="16"/>
  <c r="AK52" i="16" s="1"/>
  <c r="AL52" i="16" s="1"/>
  <c r="W17" i="16"/>
  <c r="AJ20" i="16"/>
  <c r="AI20" i="16"/>
  <c r="AK20" i="16" s="1"/>
  <c r="AL20" i="16" s="1"/>
  <c r="AJ21" i="16"/>
  <c r="AJ24" i="16"/>
  <c r="AI24" i="16"/>
  <c r="AK24" i="16" s="1"/>
  <c r="AL24" i="16" s="1"/>
  <c r="I29" i="16"/>
  <c r="K29" i="16" s="1"/>
  <c r="L29" i="16" s="1"/>
  <c r="AJ51" i="16"/>
  <c r="AI39" i="16"/>
  <c r="AK39" i="16" s="1"/>
  <c r="AL39" i="16" s="1"/>
  <c r="AJ39" i="16"/>
  <c r="I17" i="16"/>
  <c r="K17" i="16" s="1"/>
  <c r="L17" i="16" s="1"/>
  <c r="J17" i="16"/>
  <c r="V45" i="16"/>
  <c r="X45" i="16" s="1"/>
  <c r="Y45" i="16" s="1"/>
  <c r="W45" i="16"/>
  <c r="V47" i="16"/>
  <c r="X47" i="16" s="1"/>
  <c r="Y47" i="16" s="1"/>
  <c r="J52" i="16"/>
  <c r="I52" i="16"/>
  <c r="K52" i="16" s="1"/>
  <c r="L52" i="16" s="1"/>
  <c r="W62" i="16"/>
  <c r="AI36" i="16"/>
  <c r="AK36" i="16" s="1"/>
  <c r="AL36" i="16" s="1"/>
  <c r="AJ36" i="16"/>
  <c r="I41" i="16"/>
  <c r="K41" i="16" s="1"/>
  <c r="L41" i="16" s="1"/>
  <c r="I46" i="16"/>
  <c r="K46" i="16" s="1"/>
  <c r="L46" i="16" s="1"/>
  <c r="AJ50" i="16"/>
  <c r="I5" i="16"/>
  <c r="H65" i="16"/>
  <c r="J5" i="16"/>
  <c r="W7" i="16"/>
  <c r="V7" i="16"/>
  <c r="X7" i="16" s="1"/>
  <c r="Y7" i="16" s="1"/>
  <c r="I13" i="16"/>
  <c r="K13" i="16" s="1"/>
  <c r="L13" i="16" s="1"/>
  <c r="AJ22" i="16"/>
  <c r="AI22" i="16"/>
  <c r="AK22" i="16" s="1"/>
  <c r="AL22" i="16" s="1"/>
  <c r="W30" i="16"/>
  <c r="V30" i="16"/>
  <c r="X30" i="16" s="1"/>
  <c r="Y30" i="16" s="1"/>
  <c r="AJ53" i="16"/>
  <c r="W54" i="16"/>
  <c r="AU5" i="16"/>
  <c r="AI8" i="16"/>
  <c r="AK8" i="16" s="1"/>
  <c r="AL8" i="16" s="1"/>
  <c r="AI10" i="16"/>
  <c r="AK10" i="16" s="1"/>
  <c r="AL10" i="16" s="1"/>
  <c r="I11" i="16"/>
  <c r="K11" i="16" s="1"/>
  <c r="L11" i="16" s="1"/>
  <c r="I12" i="16"/>
  <c r="K12" i="16" s="1"/>
  <c r="L12" i="16" s="1"/>
  <c r="AJ12" i="16"/>
  <c r="AI12" i="16"/>
  <c r="AK12" i="16" s="1"/>
  <c r="AL12" i="16" s="1"/>
  <c r="V19" i="16"/>
  <c r="X19" i="16" s="1"/>
  <c r="Y19" i="16" s="1"/>
  <c r="V20" i="16"/>
  <c r="X20" i="16" s="1"/>
  <c r="Y20" i="16" s="1"/>
  <c r="W25" i="16"/>
  <c r="I27" i="16"/>
  <c r="K27" i="16" s="1"/>
  <c r="L27" i="16" s="1"/>
  <c r="AI27" i="16"/>
  <c r="AK27" i="16" s="1"/>
  <c r="AL27" i="16" s="1"/>
  <c r="AJ27" i="16"/>
  <c r="V29" i="16"/>
  <c r="X29" i="16" s="1"/>
  <c r="Y29" i="16" s="1"/>
  <c r="J39" i="16"/>
  <c r="V43" i="16"/>
  <c r="X43" i="16" s="1"/>
  <c r="Y43" i="16" s="1"/>
  <c r="J44" i="16"/>
  <c r="I44" i="16"/>
  <c r="K44" i="16" s="1"/>
  <c r="L44" i="16" s="1"/>
  <c r="AJ49" i="16"/>
  <c r="AI49" i="16"/>
  <c r="AK49" i="16" s="1"/>
  <c r="AL49" i="16" s="1"/>
  <c r="W42" i="16"/>
  <c r="V42" i="16"/>
  <c r="X42" i="16" s="1"/>
  <c r="Y42" i="16" s="1"/>
  <c r="V57" i="16"/>
  <c r="X57" i="16" s="1"/>
  <c r="Y57" i="16" s="1"/>
  <c r="W57" i="16"/>
  <c r="AI60" i="16"/>
  <c r="AK60" i="16" s="1"/>
  <c r="AL60" i="16" s="1"/>
  <c r="AV6" i="16"/>
  <c r="AX6" i="16" s="1"/>
  <c r="AY6" i="16" s="1"/>
  <c r="AJ34" i="16"/>
  <c r="W49" i="16"/>
  <c r="AI57" i="16"/>
  <c r="AK57" i="16" s="1"/>
  <c r="AL57" i="16" s="1"/>
  <c r="W21" i="16"/>
  <c r="V21" i="16"/>
  <c r="X21" i="16" s="1"/>
  <c r="Y21" i="16" s="1"/>
  <c r="W58" i="16"/>
  <c r="V58" i="16"/>
  <c r="X58" i="16" s="1"/>
  <c r="Y58" i="16" s="1"/>
  <c r="I9" i="16"/>
  <c r="K9" i="16" s="1"/>
  <c r="L9" i="16" s="1"/>
  <c r="J9" i="16"/>
  <c r="I10" i="16"/>
  <c r="K10" i="16" s="1"/>
  <c r="L10" i="16" s="1"/>
  <c r="AJ11" i="16"/>
  <c r="I22" i="16"/>
  <c r="K22" i="16" s="1"/>
  <c r="L22" i="16" s="1"/>
  <c r="I31" i="16"/>
  <c r="K31" i="16" s="1"/>
  <c r="L31" i="16" s="1"/>
  <c r="J40" i="16"/>
  <c r="I55" i="16"/>
  <c r="K55" i="16" s="1"/>
  <c r="L55" i="16" s="1"/>
  <c r="V41" i="16"/>
  <c r="X41" i="16" s="1"/>
  <c r="Y41" i="16" s="1"/>
  <c r="W41" i="16"/>
  <c r="J63" i="16"/>
  <c r="I63" i="16"/>
  <c r="K63" i="16" s="1"/>
  <c r="L63" i="16" s="1"/>
  <c r="I16" i="16"/>
  <c r="K16" i="16" s="1"/>
  <c r="L16" i="16" s="1"/>
  <c r="I26" i="16"/>
  <c r="K26" i="16" s="1"/>
  <c r="L26" i="16" s="1"/>
  <c r="AJ31" i="16"/>
  <c r="AJ32" i="16"/>
  <c r="AI32" i="16"/>
  <c r="AK32" i="16" s="1"/>
  <c r="AL32" i="16" s="1"/>
  <c r="J33" i="16"/>
  <c r="I48" i="16"/>
  <c r="K48" i="16" s="1"/>
  <c r="L48" i="16" s="1"/>
  <c r="AJ55" i="16"/>
  <c r="J56" i="16"/>
  <c r="I62" i="16"/>
  <c r="K62" i="16" s="1"/>
  <c r="L62" i="16" s="1"/>
  <c r="AI33" i="16"/>
  <c r="AK33" i="16" s="1"/>
  <c r="AL33" i="16" s="1"/>
  <c r="J36" i="16"/>
  <c r="I36" i="16"/>
  <c r="K36" i="16" s="1"/>
  <c r="L36" i="16" s="1"/>
  <c r="AJ47" i="16"/>
  <c r="V51" i="16"/>
  <c r="X51" i="16" s="1"/>
  <c r="Y51" i="16" s="1"/>
  <c r="AJ56" i="16"/>
  <c r="AI56" i="16"/>
  <c r="AK56" i="16" s="1"/>
  <c r="AL56" i="16" s="1"/>
  <c r="J60" i="16"/>
  <c r="I60" i="16"/>
  <c r="K60" i="16" s="1"/>
  <c r="L60" i="16" s="1"/>
  <c r="W18" i="15"/>
  <c r="V18" i="15"/>
  <c r="X18" i="15" s="1"/>
  <c r="Y18" i="15" s="1"/>
  <c r="AJ28" i="15"/>
  <c r="AI28" i="15"/>
  <c r="AK28" i="15" s="1"/>
  <c r="AL28" i="15" s="1"/>
  <c r="W25" i="15"/>
  <c r="V25" i="15"/>
  <c r="X25" i="15" s="1"/>
  <c r="Y25" i="15" s="1"/>
  <c r="AJ8" i="15"/>
  <c r="AI8" i="15"/>
  <c r="AK8" i="15" s="1"/>
  <c r="AL8" i="15" s="1"/>
  <c r="AI9" i="15"/>
  <c r="AK9" i="15" s="1"/>
  <c r="AL9" i="15" s="1"/>
  <c r="AJ9" i="15"/>
  <c r="AJ10" i="15"/>
  <c r="AI10" i="15"/>
  <c r="AK10" i="15" s="1"/>
  <c r="AL10" i="15" s="1"/>
  <c r="W11" i="15"/>
  <c r="V11" i="15"/>
  <c r="X11" i="15" s="1"/>
  <c r="Y11" i="15" s="1"/>
  <c r="W31" i="15"/>
  <c r="V31" i="15"/>
  <c r="X31" i="15" s="1"/>
  <c r="Y31" i="15" s="1"/>
  <c r="W42" i="15"/>
  <c r="V42" i="15"/>
  <c r="X42" i="15" s="1"/>
  <c r="Y42" i="15" s="1"/>
  <c r="AJ56" i="15"/>
  <c r="AI56" i="15"/>
  <c r="AK56" i="15" s="1"/>
  <c r="AL56" i="15" s="1"/>
  <c r="V8" i="15"/>
  <c r="X8" i="15" s="1"/>
  <c r="Y8" i="15" s="1"/>
  <c r="W8" i="15"/>
  <c r="AJ14" i="15"/>
  <c r="AI14" i="15"/>
  <c r="AK14" i="15" s="1"/>
  <c r="AL14" i="15" s="1"/>
  <c r="AJ23" i="15"/>
  <c r="AI23" i="15"/>
  <c r="AK23" i="15" s="1"/>
  <c r="AL23" i="15" s="1"/>
  <c r="V27" i="15"/>
  <c r="X27" i="15" s="1"/>
  <c r="Y27" i="15" s="1"/>
  <c r="AI31" i="15"/>
  <c r="AK31" i="15" s="1"/>
  <c r="AL31" i="15" s="1"/>
  <c r="AJ31" i="15"/>
  <c r="V52" i="15"/>
  <c r="X52" i="15" s="1"/>
  <c r="Y52" i="15" s="1"/>
  <c r="W52" i="15"/>
  <c r="V6" i="15"/>
  <c r="X6" i="15" s="1"/>
  <c r="Y6" i="15" s="1"/>
  <c r="W6" i="15"/>
  <c r="U65" i="15"/>
  <c r="AI15" i="15"/>
  <c r="AK15" i="15" s="1"/>
  <c r="AL15" i="15" s="1"/>
  <c r="AJ15" i="15"/>
  <c r="AJ59" i="15"/>
  <c r="AI59" i="15"/>
  <c r="AK59" i="15" s="1"/>
  <c r="AL59" i="15" s="1"/>
  <c r="AT8" i="15"/>
  <c r="AU7" i="15"/>
  <c r="AI11" i="15"/>
  <c r="AK11" i="15" s="1"/>
  <c r="AL11" i="15" s="1"/>
  <c r="W34" i="15"/>
  <c r="V34" i="15"/>
  <c r="X34" i="15" s="1"/>
  <c r="Y34" i="15" s="1"/>
  <c r="AI16" i="15"/>
  <c r="AK16" i="15" s="1"/>
  <c r="AL16" i="15" s="1"/>
  <c r="AJ18" i="15"/>
  <c r="AI18" i="15"/>
  <c r="AK18" i="15" s="1"/>
  <c r="AL18" i="15" s="1"/>
  <c r="V20" i="15"/>
  <c r="X20" i="15" s="1"/>
  <c r="Y20" i="15" s="1"/>
  <c r="AI30" i="15"/>
  <c r="AK30" i="15" s="1"/>
  <c r="AL30" i="15" s="1"/>
  <c r="AJ30" i="15"/>
  <c r="AJ17" i="15"/>
  <c r="W24" i="15"/>
  <c r="V24" i="15"/>
  <c r="X24" i="15" s="1"/>
  <c r="Y24" i="15" s="1"/>
  <c r="AJ33" i="15"/>
  <c r="AI33" i="15"/>
  <c r="AK33" i="15" s="1"/>
  <c r="AL33" i="15" s="1"/>
  <c r="W38" i="15"/>
  <c r="V38" i="15"/>
  <c r="X38" i="15" s="1"/>
  <c r="Y38" i="15" s="1"/>
  <c r="W43" i="15"/>
  <c r="V43" i="15"/>
  <c r="X43" i="15" s="1"/>
  <c r="Y43" i="15" s="1"/>
  <c r="V48" i="15"/>
  <c r="X48" i="15" s="1"/>
  <c r="Y48" i="15" s="1"/>
  <c r="W50" i="15"/>
  <c r="V50" i="15"/>
  <c r="X50" i="15" s="1"/>
  <c r="Y50" i="15" s="1"/>
  <c r="AJ57" i="15"/>
  <c r="AI57" i="15"/>
  <c r="AK57" i="15" s="1"/>
  <c r="AL57" i="15" s="1"/>
  <c r="J11" i="15"/>
  <c r="I11" i="15"/>
  <c r="K11" i="15" s="1"/>
  <c r="L11" i="15" s="1"/>
  <c r="V49" i="15"/>
  <c r="X49" i="15" s="1"/>
  <c r="Y49" i="15" s="1"/>
  <c r="W49" i="15"/>
  <c r="K5" i="15"/>
  <c r="V7" i="15"/>
  <c r="X7" i="15" s="1"/>
  <c r="Y7" i="15" s="1"/>
  <c r="W10" i="15"/>
  <c r="V10" i="15"/>
  <c r="X10" i="15" s="1"/>
  <c r="Y10" i="15" s="1"/>
  <c r="J26" i="15"/>
  <c r="I26" i="15"/>
  <c r="K26" i="15" s="1"/>
  <c r="L26" i="15" s="1"/>
  <c r="AJ47" i="15"/>
  <c r="W54" i="15"/>
  <c r="V54" i="15"/>
  <c r="X54" i="15" s="1"/>
  <c r="Y54" i="15" s="1"/>
  <c r="V9" i="15"/>
  <c r="X9" i="15" s="1"/>
  <c r="Y9" i="15" s="1"/>
  <c r="W9" i="15"/>
  <c r="AJ13" i="15"/>
  <c r="AJ29" i="15"/>
  <c r="AI29" i="15"/>
  <c r="AK29" i="15" s="1"/>
  <c r="AL29" i="15" s="1"/>
  <c r="W39" i="15"/>
  <c r="V39" i="15"/>
  <c r="X39" i="15" s="1"/>
  <c r="Y39" i="15" s="1"/>
  <c r="W17" i="15"/>
  <c r="V17" i="15"/>
  <c r="X17" i="15" s="1"/>
  <c r="Y17" i="15" s="1"/>
  <c r="V19" i="15"/>
  <c r="X19" i="15" s="1"/>
  <c r="Y19" i="15" s="1"/>
  <c r="AU6" i="15"/>
  <c r="V33" i="15"/>
  <c r="X33" i="15" s="1"/>
  <c r="Y33" i="15" s="1"/>
  <c r="W33" i="15"/>
  <c r="AJ40" i="15"/>
  <c r="AI40" i="15"/>
  <c r="AK40" i="15" s="1"/>
  <c r="AL40" i="15" s="1"/>
  <c r="J23" i="15"/>
  <c r="I23" i="15"/>
  <c r="K23" i="15" s="1"/>
  <c r="L23" i="15" s="1"/>
  <c r="AI26" i="15"/>
  <c r="AK26" i="15" s="1"/>
  <c r="AL26" i="15" s="1"/>
  <c r="V51" i="15"/>
  <c r="X51" i="15" s="1"/>
  <c r="Y51" i="15" s="1"/>
  <c r="W51" i="15"/>
  <c r="I12" i="15"/>
  <c r="K12" i="15" s="1"/>
  <c r="L12" i="15" s="1"/>
  <c r="I8" i="15"/>
  <c r="K8" i="15" s="1"/>
  <c r="L8" i="15" s="1"/>
  <c r="V12" i="15"/>
  <c r="X12" i="15" s="1"/>
  <c r="Y12" i="15" s="1"/>
  <c r="W12" i="15"/>
  <c r="W36" i="15"/>
  <c r="V36" i="15"/>
  <c r="X36" i="15" s="1"/>
  <c r="Y36" i="15" s="1"/>
  <c r="V41" i="15"/>
  <c r="X41" i="15" s="1"/>
  <c r="Y41" i="15" s="1"/>
  <c r="W41" i="15"/>
  <c r="AJ44" i="15"/>
  <c r="AI44" i="15"/>
  <c r="AK44" i="15" s="1"/>
  <c r="AL44" i="15" s="1"/>
  <c r="W58" i="15"/>
  <c r="V58" i="15"/>
  <c r="X58" i="15" s="1"/>
  <c r="Y58" i="15" s="1"/>
  <c r="AJ35" i="15"/>
  <c r="V55" i="15"/>
  <c r="X55" i="15" s="1"/>
  <c r="Y55" i="15" s="1"/>
  <c r="J60" i="15"/>
  <c r="I60" i="15"/>
  <c r="K60" i="15" s="1"/>
  <c r="L60" i="15" s="1"/>
  <c r="V13" i="15"/>
  <c r="X13" i="15" s="1"/>
  <c r="Y13" i="15" s="1"/>
  <c r="V14" i="15"/>
  <c r="X14" i="15" s="1"/>
  <c r="Y14" i="15" s="1"/>
  <c r="W15" i="15"/>
  <c r="AI20" i="15"/>
  <c r="AK20" i="15" s="1"/>
  <c r="AL20" i="15" s="1"/>
  <c r="I21" i="15"/>
  <c r="K21" i="15" s="1"/>
  <c r="L21" i="15" s="1"/>
  <c r="AJ22" i="15"/>
  <c r="AI22" i="15"/>
  <c r="AK22" i="15" s="1"/>
  <c r="AL22" i="15" s="1"/>
  <c r="I7" i="15"/>
  <c r="K7" i="15" s="1"/>
  <c r="L7" i="15" s="1"/>
  <c r="AI19" i="15"/>
  <c r="AK19" i="15" s="1"/>
  <c r="AL19" i="15" s="1"/>
  <c r="AJ21" i="15"/>
  <c r="W61" i="15"/>
  <c r="V61" i="15"/>
  <c r="X61" i="15" s="1"/>
  <c r="Y61" i="15" s="1"/>
  <c r="AJ25" i="15"/>
  <c r="W26" i="15"/>
  <c r="V59" i="15"/>
  <c r="X59" i="15" s="1"/>
  <c r="Y59" i="15" s="1"/>
  <c r="W16" i="15"/>
  <c r="V16" i="15"/>
  <c r="X16" i="15" s="1"/>
  <c r="Y16" i="15" s="1"/>
  <c r="V45" i="15"/>
  <c r="X45" i="15" s="1"/>
  <c r="Y45" i="15" s="1"/>
  <c r="AJ49" i="15"/>
  <c r="I61" i="15"/>
  <c r="K61" i="15" s="1"/>
  <c r="L61" i="15" s="1"/>
  <c r="AW5" i="15"/>
  <c r="AV5" i="15"/>
  <c r="I22" i="15"/>
  <c r="K22" i="15" s="1"/>
  <c r="L22" i="15" s="1"/>
  <c r="AJ42" i="15"/>
  <c r="AI51" i="15"/>
  <c r="AK51" i="15" s="1"/>
  <c r="AL51" i="15" s="1"/>
  <c r="AI55" i="15"/>
  <c r="AK55" i="15" s="1"/>
  <c r="AL55" i="15" s="1"/>
  <c r="AJ55" i="15"/>
  <c r="J19" i="15"/>
  <c r="I19" i="15"/>
  <c r="K19" i="15" s="1"/>
  <c r="L19" i="15" s="1"/>
  <c r="I20" i="15"/>
  <c r="K20" i="15" s="1"/>
  <c r="L20" i="15" s="1"/>
  <c r="AJ58" i="15"/>
  <c r="AI58" i="15"/>
  <c r="AK58" i="15" s="1"/>
  <c r="AL58" i="15" s="1"/>
  <c r="W60" i="15"/>
  <c r="V60" i="15"/>
  <c r="X60" i="15" s="1"/>
  <c r="Y60" i="15" s="1"/>
  <c r="W5" i="15"/>
  <c r="V5" i="15"/>
  <c r="AH65" i="15"/>
  <c r="AI7" i="15"/>
  <c r="I25" i="15"/>
  <c r="K25" i="15" s="1"/>
  <c r="L25" i="15" s="1"/>
  <c r="I27" i="15"/>
  <c r="K27" i="15" s="1"/>
  <c r="L27" i="15" s="1"/>
  <c r="J27" i="15"/>
  <c r="W30" i="15"/>
  <c r="V30" i="15"/>
  <c r="X30" i="15" s="1"/>
  <c r="Y30" i="15" s="1"/>
  <c r="W37" i="15"/>
  <c r="V47" i="15"/>
  <c r="X47" i="15" s="1"/>
  <c r="Y47" i="15" s="1"/>
  <c r="AJ32" i="15"/>
  <c r="AI32" i="15"/>
  <c r="AK32" i="15" s="1"/>
  <c r="AL32" i="15" s="1"/>
  <c r="V56" i="15"/>
  <c r="X56" i="15" s="1"/>
  <c r="Y56" i="15" s="1"/>
  <c r="J63" i="15"/>
  <c r="I63" i="15"/>
  <c r="K63" i="15" s="1"/>
  <c r="L63" i="15" s="1"/>
  <c r="AP8" i="15"/>
  <c r="I10" i="15"/>
  <c r="K10" i="15" s="1"/>
  <c r="L10" i="15" s="1"/>
  <c r="I18" i="15"/>
  <c r="K18" i="15" s="1"/>
  <c r="L18" i="15" s="1"/>
  <c r="I24" i="15"/>
  <c r="K24" i="15" s="1"/>
  <c r="L24" i="15" s="1"/>
  <c r="W29" i="15"/>
  <c r="I32" i="15"/>
  <c r="K32" i="15" s="1"/>
  <c r="L32" i="15" s="1"/>
  <c r="J36" i="15"/>
  <c r="I36" i="15"/>
  <c r="K36" i="15" s="1"/>
  <c r="L36" i="15" s="1"/>
  <c r="AI36" i="15"/>
  <c r="AK36" i="15" s="1"/>
  <c r="AL36" i="15" s="1"/>
  <c r="I37" i="15"/>
  <c r="K37" i="15" s="1"/>
  <c r="L37" i="15" s="1"/>
  <c r="AI38" i="15"/>
  <c r="AK38" i="15" s="1"/>
  <c r="AL38" i="15" s="1"/>
  <c r="I39" i="15"/>
  <c r="K39" i="15" s="1"/>
  <c r="L39" i="15" s="1"/>
  <c r="I43" i="15"/>
  <c r="K43" i="15" s="1"/>
  <c r="L43" i="15" s="1"/>
  <c r="J43" i="15"/>
  <c r="AI43" i="15"/>
  <c r="AK43" i="15" s="1"/>
  <c r="AL43" i="15" s="1"/>
  <c r="I44" i="15"/>
  <c r="K44" i="15" s="1"/>
  <c r="L44" i="15" s="1"/>
  <c r="AI45" i="15"/>
  <c r="AK45" i="15" s="1"/>
  <c r="AL45" i="15" s="1"/>
  <c r="I46" i="15"/>
  <c r="K46" i="15" s="1"/>
  <c r="L46" i="15" s="1"/>
  <c r="AJ48" i="15"/>
  <c r="AI48" i="15"/>
  <c r="AK48" i="15" s="1"/>
  <c r="AL48" i="15" s="1"/>
  <c r="I57" i="15"/>
  <c r="K57" i="15" s="1"/>
  <c r="L57" i="15" s="1"/>
  <c r="H65" i="15"/>
  <c r="J45" i="15"/>
  <c r="I45" i="15"/>
  <c r="K45" i="15" s="1"/>
  <c r="L45" i="15" s="1"/>
  <c r="AJ27" i="15"/>
  <c r="J35" i="15"/>
  <c r="AI37" i="15"/>
  <c r="AK37" i="15" s="1"/>
  <c r="AL37" i="15" s="1"/>
  <c r="AI39" i="15"/>
  <c r="AK39" i="15" s="1"/>
  <c r="AL39" i="15" s="1"/>
  <c r="AJ39" i="15"/>
  <c r="AJ41" i="15"/>
  <c r="AI46" i="15"/>
  <c r="AK46" i="15" s="1"/>
  <c r="AL46" i="15" s="1"/>
  <c r="J52" i="15"/>
  <c r="I52" i="15"/>
  <c r="K52" i="15" s="1"/>
  <c r="L52" i="15" s="1"/>
  <c r="AI62" i="15"/>
  <c r="AK62" i="15" s="1"/>
  <c r="AL62" i="15" s="1"/>
  <c r="W57" i="15"/>
  <c r="W6" i="14"/>
  <c r="V6" i="14"/>
  <c r="X6" i="14" s="1"/>
  <c r="Y6" i="14" s="1"/>
  <c r="AJ14" i="14"/>
  <c r="AI14" i="14"/>
  <c r="AK14" i="14" s="1"/>
  <c r="AL14" i="14" s="1"/>
  <c r="W28" i="14"/>
  <c r="V28" i="14"/>
  <c r="X28" i="14" s="1"/>
  <c r="Y28" i="14" s="1"/>
  <c r="W18" i="14"/>
  <c r="V18" i="14"/>
  <c r="X18" i="14" s="1"/>
  <c r="Y18" i="14" s="1"/>
  <c r="AJ10" i="14"/>
  <c r="AI10" i="14"/>
  <c r="AK10" i="14" s="1"/>
  <c r="AL10" i="14" s="1"/>
  <c r="AJ13" i="14"/>
  <c r="AI13" i="14"/>
  <c r="AK13" i="14" s="1"/>
  <c r="AL13" i="14" s="1"/>
  <c r="W17" i="14"/>
  <c r="V17" i="14"/>
  <c r="X17" i="14" s="1"/>
  <c r="Y17" i="14" s="1"/>
  <c r="J22" i="14"/>
  <c r="I22" i="14"/>
  <c r="K22" i="14" s="1"/>
  <c r="L22" i="14" s="1"/>
  <c r="J27" i="14"/>
  <c r="I27" i="14"/>
  <c r="K27" i="14" s="1"/>
  <c r="L27" i="14" s="1"/>
  <c r="V36" i="14"/>
  <c r="X36" i="14" s="1"/>
  <c r="Y36" i="14" s="1"/>
  <c r="W36" i="14"/>
  <c r="AJ42" i="14"/>
  <c r="AI42" i="14"/>
  <c r="AK42" i="14" s="1"/>
  <c r="AL42" i="14" s="1"/>
  <c r="W8" i="14"/>
  <c r="V8" i="14"/>
  <c r="X8" i="14" s="1"/>
  <c r="Y8" i="14" s="1"/>
  <c r="V9" i="14"/>
  <c r="X9" i="14" s="1"/>
  <c r="Y9" i="14" s="1"/>
  <c r="V16" i="14"/>
  <c r="X16" i="14" s="1"/>
  <c r="Y16" i="14" s="1"/>
  <c r="W16" i="14"/>
  <c r="W24" i="14"/>
  <c r="V24" i="14"/>
  <c r="X24" i="14" s="1"/>
  <c r="Y24" i="14" s="1"/>
  <c r="AJ33" i="14"/>
  <c r="AI33" i="14"/>
  <c r="AK33" i="14" s="1"/>
  <c r="AL33" i="14" s="1"/>
  <c r="W38" i="14"/>
  <c r="V38" i="14"/>
  <c r="X38" i="14" s="1"/>
  <c r="Y38" i="14" s="1"/>
  <c r="AJ57" i="14"/>
  <c r="AI57" i="14"/>
  <c r="AK57" i="14" s="1"/>
  <c r="AL57" i="14" s="1"/>
  <c r="AI58" i="14"/>
  <c r="AK58" i="14" s="1"/>
  <c r="AL58" i="14" s="1"/>
  <c r="W61" i="14"/>
  <c r="V61" i="14"/>
  <c r="X61" i="14" s="1"/>
  <c r="Y61" i="14" s="1"/>
  <c r="W5" i="14"/>
  <c r="V5" i="14"/>
  <c r="U65" i="14"/>
  <c r="W7" i="14"/>
  <c r="AJ9" i="14"/>
  <c r="AI9" i="14"/>
  <c r="AK9" i="14" s="1"/>
  <c r="AL9" i="14" s="1"/>
  <c r="J11" i="14"/>
  <c r="I11" i="14"/>
  <c r="K11" i="14" s="1"/>
  <c r="L11" i="14" s="1"/>
  <c r="AJ17" i="14"/>
  <c r="V37" i="14"/>
  <c r="X37" i="14" s="1"/>
  <c r="Y37" i="14" s="1"/>
  <c r="W11" i="14"/>
  <c r="V11" i="14"/>
  <c r="X11" i="14" s="1"/>
  <c r="Y11" i="14" s="1"/>
  <c r="AI12" i="14"/>
  <c r="AK12" i="14" s="1"/>
  <c r="AL12" i="14" s="1"/>
  <c r="AJ12" i="14"/>
  <c r="AI16" i="14"/>
  <c r="AK16" i="14" s="1"/>
  <c r="AL16" i="14" s="1"/>
  <c r="AJ41" i="14"/>
  <c r="AI41" i="14"/>
  <c r="AK41" i="14" s="1"/>
  <c r="AL41" i="14" s="1"/>
  <c r="W44" i="14"/>
  <c r="V44" i="14"/>
  <c r="X44" i="14" s="1"/>
  <c r="Y44" i="14" s="1"/>
  <c r="AJ48" i="14"/>
  <c r="AI48" i="14"/>
  <c r="AK48" i="14" s="1"/>
  <c r="AL48" i="14" s="1"/>
  <c r="AJ8" i="14"/>
  <c r="AI8" i="14"/>
  <c r="AK8" i="14" s="1"/>
  <c r="AL8" i="14" s="1"/>
  <c r="W60" i="14"/>
  <c r="V60" i="14"/>
  <c r="X60" i="14" s="1"/>
  <c r="Y60" i="14" s="1"/>
  <c r="AT6" i="14"/>
  <c r="AU5" i="14"/>
  <c r="AI11" i="14"/>
  <c r="AK11" i="14" s="1"/>
  <c r="AL11" i="14" s="1"/>
  <c r="I13" i="14"/>
  <c r="K13" i="14" s="1"/>
  <c r="L13" i="14" s="1"/>
  <c r="AI15" i="14"/>
  <c r="AK15" i="14" s="1"/>
  <c r="AL15" i="14" s="1"/>
  <c r="V20" i="14"/>
  <c r="X20" i="14" s="1"/>
  <c r="Y20" i="14" s="1"/>
  <c r="AJ22" i="14"/>
  <c r="AI22" i="14"/>
  <c r="AK22" i="14" s="1"/>
  <c r="AL22" i="14" s="1"/>
  <c r="AJ35" i="14"/>
  <c r="AI35" i="14"/>
  <c r="AK35" i="14" s="1"/>
  <c r="AL35" i="14" s="1"/>
  <c r="I48" i="14"/>
  <c r="K48" i="14" s="1"/>
  <c r="L48" i="14" s="1"/>
  <c r="W50" i="14"/>
  <c r="V50" i="14"/>
  <c r="X50" i="14" s="1"/>
  <c r="Y50" i="14" s="1"/>
  <c r="AJ51" i="14"/>
  <c r="AI51" i="14"/>
  <c r="AK51" i="14" s="1"/>
  <c r="AL51" i="14" s="1"/>
  <c r="W10" i="14"/>
  <c r="V10" i="14"/>
  <c r="X10" i="14" s="1"/>
  <c r="Y10" i="14" s="1"/>
  <c r="V19" i="14"/>
  <c r="X19" i="14" s="1"/>
  <c r="Y19" i="14" s="1"/>
  <c r="AJ26" i="14"/>
  <c r="AI26" i="14"/>
  <c r="AK26" i="14" s="1"/>
  <c r="AL26" i="14" s="1"/>
  <c r="AJ40" i="14"/>
  <c r="AI40" i="14"/>
  <c r="AK40" i="14" s="1"/>
  <c r="AL40" i="14" s="1"/>
  <c r="I12" i="14"/>
  <c r="K12" i="14" s="1"/>
  <c r="L12" i="14" s="1"/>
  <c r="AJ34" i="14"/>
  <c r="AI34" i="14"/>
  <c r="AK34" i="14" s="1"/>
  <c r="AL34" i="14" s="1"/>
  <c r="W42" i="14"/>
  <c r="V42" i="14"/>
  <c r="X42" i="14" s="1"/>
  <c r="Y42" i="14" s="1"/>
  <c r="J52" i="14"/>
  <c r="I52" i="14"/>
  <c r="K52" i="14" s="1"/>
  <c r="L52" i="14" s="1"/>
  <c r="W53" i="14"/>
  <c r="V53" i="14"/>
  <c r="X53" i="14" s="1"/>
  <c r="Y53" i="14" s="1"/>
  <c r="W54" i="14"/>
  <c r="V54" i="14"/>
  <c r="X54" i="14" s="1"/>
  <c r="Y54" i="14" s="1"/>
  <c r="I10" i="14"/>
  <c r="K10" i="14" s="1"/>
  <c r="L10" i="14" s="1"/>
  <c r="J10" i="14"/>
  <c r="W35" i="14"/>
  <c r="V35" i="14"/>
  <c r="X35" i="14" s="1"/>
  <c r="Y35" i="14" s="1"/>
  <c r="J44" i="14"/>
  <c r="I44" i="14"/>
  <c r="K44" i="14" s="1"/>
  <c r="L44" i="14" s="1"/>
  <c r="AJ45" i="14"/>
  <c r="AI45" i="14"/>
  <c r="AK45" i="14" s="1"/>
  <c r="AL45" i="14" s="1"/>
  <c r="AJ49" i="14"/>
  <c r="AI49" i="14"/>
  <c r="AK49" i="14" s="1"/>
  <c r="AL49" i="14" s="1"/>
  <c r="AI24" i="14"/>
  <c r="AK24" i="14" s="1"/>
  <c r="AL24" i="14" s="1"/>
  <c r="I29" i="14"/>
  <c r="K29" i="14" s="1"/>
  <c r="L29" i="14" s="1"/>
  <c r="AJ29" i="14"/>
  <c r="V47" i="14"/>
  <c r="X47" i="14" s="1"/>
  <c r="Y47" i="14" s="1"/>
  <c r="AI60" i="14"/>
  <c r="AK60" i="14" s="1"/>
  <c r="AL60" i="14" s="1"/>
  <c r="W62" i="14"/>
  <c r="W15" i="14"/>
  <c r="V15" i="14"/>
  <c r="X15" i="14" s="1"/>
  <c r="Y15" i="14" s="1"/>
  <c r="AH21" i="14"/>
  <c r="AP8" i="14"/>
  <c r="AJ23" i="14"/>
  <c r="AI23" i="14"/>
  <c r="AK23" i="14" s="1"/>
  <c r="AL23" i="14" s="1"/>
  <c r="W25" i="14"/>
  <c r="V25" i="14"/>
  <c r="X25" i="14" s="1"/>
  <c r="Y25" i="14" s="1"/>
  <c r="V27" i="14"/>
  <c r="X27" i="14" s="1"/>
  <c r="Y27" i="14" s="1"/>
  <c r="J31" i="14"/>
  <c r="I31" i="14"/>
  <c r="K31" i="14" s="1"/>
  <c r="L31" i="14" s="1"/>
  <c r="W43" i="14"/>
  <c r="V43" i="14"/>
  <c r="X43" i="14" s="1"/>
  <c r="Y43" i="14" s="1"/>
  <c r="AJ59" i="14"/>
  <c r="V12" i="14"/>
  <c r="X12" i="14" s="1"/>
  <c r="Y12" i="14" s="1"/>
  <c r="V13" i="14"/>
  <c r="X13" i="14" s="1"/>
  <c r="Y13" i="14" s="1"/>
  <c r="W14" i="14"/>
  <c r="AI19" i="14"/>
  <c r="AK19" i="14" s="1"/>
  <c r="AL19" i="14" s="1"/>
  <c r="I20" i="14"/>
  <c r="K20" i="14" s="1"/>
  <c r="L20" i="14" s="1"/>
  <c r="J26" i="14"/>
  <c r="I26" i="14"/>
  <c r="K26" i="14" s="1"/>
  <c r="L26" i="14" s="1"/>
  <c r="I41" i="14"/>
  <c r="K41" i="14" s="1"/>
  <c r="L41" i="14" s="1"/>
  <c r="AI47" i="14"/>
  <c r="AK47" i="14" s="1"/>
  <c r="AL47" i="14" s="1"/>
  <c r="AJ47" i="14"/>
  <c r="AI50" i="14"/>
  <c r="AK50" i="14" s="1"/>
  <c r="AL50" i="14" s="1"/>
  <c r="AJ7" i="14"/>
  <c r="AI7" i="14"/>
  <c r="I18" i="14"/>
  <c r="K18" i="14" s="1"/>
  <c r="L18" i="14" s="1"/>
  <c r="J18" i="14"/>
  <c r="AI18" i="14"/>
  <c r="AK18" i="14" s="1"/>
  <c r="AL18" i="14" s="1"/>
  <c r="I19" i="14"/>
  <c r="K19" i="14" s="1"/>
  <c r="L19" i="14" s="1"/>
  <c r="J23" i="14"/>
  <c r="I23" i="14"/>
  <c r="K23" i="14" s="1"/>
  <c r="L23" i="14" s="1"/>
  <c r="W33" i="14"/>
  <c r="J39" i="14"/>
  <c r="I39" i="14"/>
  <c r="K39" i="14" s="1"/>
  <c r="L39" i="14" s="1"/>
  <c r="I49" i="14"/>
  <c r="K49" i="14" s="1"/>
  <c r="L49" i="14" s="1"/>
  <c r="W57" i="14"/>
  <c r="AJ30" i="14"/>
  <c r="AI30" i="14"/>
  <c r="AK30" i="14" s="1"/>
  <c r="AL30" i="14" s="1"/>
  <c r="J32" i="14"/>
  <c r="I32" i="14"/>
  <c r="K32" i="14" s="1"/>
  <c r="L32" i="14" s="1"/>
  <c r="W45" i="14"/>
  <c r="I46" i="14"/>
  <c r="K46" i="14" s="1"/>
  <c r="L46" i="14" s="1"/>
  <c r="AI52" i="14"/>
  <c r="AK52" i="14" s="1"/>
  <c r="AL52" i="14" s="1"/>
  <c r="I56" i="14"/>
  <c r="K56" i="14" s="1"/>
  <c r="L56" i="14" s="1"/>
  <c r="I5" i="14"/>
  <c r="I9" i="14"/>
  <c r="K9" i="14" s="1"/>
  <c r="L9" i="14" s="1"/>
  <c r="I17" i="14"/>
  <c r="K17" i="14" s="1"/>
  <c r="L17" i="14" s="1"/>
  <c r="AI20" i="14"/>
  <c r="AK20" i="14" s="1"/>
  <c r="AL20" i="14" s="1"/>
  <c r="V21" i="14"/>
  <c r="X21" i="14" s="1"/>
  <c r="Y21" i="14" s="1"/>
  <c r="AI27" i="14"/>
  <c r="AK27" i="14" s="1"/>
  <c r="AL27" i="14" s="1"/>
  <c r="V29" i="14"/>
  <c r="X29" i="14" s="1"/>
  <c r="Y29" i="14" s="1"/>
  <c r="I38" i="14"/>
  <c r="K38" i="14" s="1"/>
  <c r="L38" i="14" s="1"/>
  <c r="I45" i="14"/>
  <c r="K45" i="14" s="1"/>
  <c r="L45" i="14" s="1"/>
  <c r="W52" i="14"/>
  <c r="J55" i="14"/>
  <c r="W58" i="14"/>
  <c r="V58" i="14"/>
  <c r="X58" i="14" s="1"/>
  <c r="Y58" i="14" s="1"/>
  <c r="I62" i="14"/>
  <c r="K62" i="14" s="1"/>
  <c r="L62" i="14" s="1"/>
  <c r="H65" i="14"/>
  <c r="AJ32" i="14"/>
  <c r="AI32" i="14"/>
  <c r="AK32" i="14" s="1"/>
  <c r="AL32" i="14" s="1"/>
  <c r="AJ56" i="14"/>
  <c r="AI56" i="14"/>
  <c r="AK56" i="14" s="1"/>
  <c r="AL56" i="14" s="1"/>
  <c r="J63" i="14"/>
  <c r="I63" i="14"/>
  <c r="K63" i="14" s="1"/>
  <c r="L63" i="14" s="1"/>
  <c r="AJ31" i="14"/>
  <c r="W34" i="14"/>
  <c r="V34" i="14"/>
  <c r="X34" i="14" s="1"/>
  <c r="Y34" i="14" s="1"/>
  <c r="W49" i="14"/>
  <c r="V51" i="14"/>
  <c r="X51" i="14" s="1"/>
  <c r="Y51" i="14" s="1"/>
  <c r="J53" i="14"/>
  <c r="I53" i="14"/>
  <c r="K53" i="14" s="1"/>
  <c r="L53" i="14" s="1"/>
  <c r="AJ55" i="14"/>
  <c r="J36" i="14"/>
  <c r="I36" i="14"/>
  <c r="K36" i="14" s="1"/>
  <c r="L36" i="14" s="1"/>
  <c r="AJ39" i="14"/>
  <c r="W41" i="14"/>
  <c r="J60" i="14"/>
  <c r="I60" i="14"/>
  <c r="K60" i="14" s="1"/>
  <c r="L60" i="14" s="1"/>
  <c r="AT8" i="13"/>
  <c r="AJ54" i="13"/>
  <c r="AI54" i="13"/>
  <c r="AK54" i="13" s="1"/>
  <c r="AL54" i="13" s="1"/>
  <c r="AI9" i="13"/>
  <c r="AK9" i="13" s="1"/>
  <c r="AL9" i="13" s="1"/>
  <c r="AJ9" i="13"/>
  <c r="AI46" i="13"/>
  <c r="AK46" i="13" s="1"/>
  <c r="AL46" i="13" s="1"/>
  <c r="AJ46" i="13"/>
  <c r="AI62" i="13"/>
  <c r="AK62" i="13" s="1"/>
  <c r="AL62" i="13" s="1"/>
  <c r="AJ62" i="13"/>
  <c r="AI61" i="13"/>
  <c r="AK61" i="13" s="1"/>
  <c r="AL61" i="13" s="1"/>
  <c r="AI60" i="13"/>
  <c r="AK60" i="13" s="1"/>
  <c r="AL60" i="13" s="1"/>
  <c r="AI17" i="13"/>
  <c r="AK17" i="13" s="1"/>
  <c r="AL17" i="13" s="1"/>
  <c r="AJ8" i="13"/>
  <c r="AI28" i="13"/>
  <c r="AK28" i="13" s="1"/>
  <c r="AL28" i="13" s="1"/>
  <c r="AI30" i="13"/>
  <c r="AK30" i="13" s="1"/>
  <c r="AL30" i="13" s="1"/>
  <c r="AI27" i="13"/>
  <c r="AK27" i="13" s="1"/>
  <c r="AL27" i="13" s="1"/>
  <c r="AJ63" i="13"/>
  <c r="AJ24" i="13"/>
  <c r="AP8" i="13"/>
  <c r="AI20" i="13"/>
  <c r="AK20" i="13" s="1"/>
  <c r="AL20" i="13" s="1"/>
  <c r="V6" i="13"/>
  <c r="X6" i="13" s="1"/>
  <c r="Y6" i="13" s="1"/>
  <c r="W6" i="13"/>
  <c r="V10" i="13"/>
  <c r="X10" i="13" s="1"/>
  <c r="Y10" i="13" s="1"/>
  <c r="W10" i="13"/>
  <c r="W21" i="13"/>
  <c r="V21" i="13"/>
  <c r="X21" i="13" s="1"/>
  <c r="Y21" i="13" s="1"/>
  <c r="V29" i="13"/>
  <c r="X29" i="13" s="1"/>
  <c r="Y29" i="13" s="1"/>
  <c r="W29" i="13"/>
  <c r="V8" i="13"/>
  <c r="X8" i="13" s="1"/>
  <c r="Y8" i="13" s="1"/>
  <c r="W8" i="13"/>
  <c r="W56" i="13"/>
  <c r="V56" i="13"/>
  <c r="X56" i="13" s="1"/>
  <c r="Y56" i="13" s="1"/>
  <c r="W11" i="13"/>
  <c r="V11" i="13"/>
  <c r="X11" i="13" s="1"/>
  <c r="Y11" i="13" s="1"/>
  <c r="W39" i="13"/>
  <c r="V39" i="13"/>
  <c r="X39" i="13" s="1"/>
  <c r="Y39" i="13" s="1"/>
  <c r="W55" i="13"/>
  <c r="V55" i="13"/>
  <c r="X55" i="13" s="1"/>
  <c r="Y55" i="13" s="1"/>
  <c r="V48" i="13"/>
  <c r="X48" i="13" s="1"/>
  <c r="Y48" i="13" s="1"/>
  <c r="V22" i="13"/>
  <c r="X22" i="13" s="1"/>
  <c r="Y22" i="13" s="1"/>
  <c r="V45" i="13"/>
  <c r="X45" i="13" s="1"/>
  <c r="Y45" i="13" s="1"/>
  <c r="W33" i="13"/>
  <c r="V40" i="13"/>
  <c r="X40" i="13" s="1"/>
  <c r="Y40" i="13" s="1"/>
  <c r="I14" i="13"/>
  <c r="K14" i="13" s="1"/>
  <c r="L14" i="13" s="1"/>
  <c r="I57" i="13"/>
  <c r="K57" i="13" s="1"/>
  <c r="L57" i="13" s="1"/>
  <c r="J23" i="13"/>
  <c r="J9" i="13"/>
  <c r="J49" i="13"/>
  <c r="J20" i="13"/>
  <c r="J35" i="13"/>
  <c r="I27" i="13"/>
  <c r="K27" i="13" s="1"/>
  <c r="L27" i="13" s="1"/>
  <c r="I62" i="13"/>
  <c r="K62" i="13" s="1"/>
  <c r="L62" i="13" s="1"/>
  <c r="I8" i="13"/>
  <c r="K8" i="13" s="1"/>
  <c r="L8" i="13" s="1"/>
  <c r="I19" i="13"/>
  <c r="K19" i="13" s="1"/>
  <c r="L19" i="13" s="1"/>
  <c r="I40" i="13"/>
  <c r="K40" i="13" s="1"/>
  <c r="L40" i="13" s="1"/>
  <c r="I61" i="13"/>
  <c r="K61" i="13" s="1"/>
  <c r="L61" i="13" s="1"/>
  <c r="I13" i="13"/>
  <c r="K13" i="13" s="1"/>
  <c r="L13" i="13" s="1"/>
  <c r="I54" i="13"/>
  <c r="K54" i="13" s="1"/>
  <c r="L54" i="13" s="1"/>
  <c r="I18" i="13"/>
  <c r="K18" i="13" s="1"/>
  <c r="L18" i="13" s="1"/>
  <c r="I24" i="13"/>
  <c r="K24" i="13" s="1"/>
  <c r="L24" i="13" s="1"/>
  <c r="I31" i="13"/>
  <c r="K31" i="13" s="1"/>
  <c r="L31" i="13" s="1"/>
  <c r="J34" i="13"/>
  <c r="I43" i="13"/>
  <c r="K43" i="13" s="1"/>
  <c r="L43" i="13" s="1"/>
  <c r="I59" i="13"/>
  <c r="K59" i="13" s="1"/>
  <c r="L59" i="13" s="1"/>
  <c r="I50" i="13"/>
  <c r="K50" i="13" s="1"/>
  <c r="L50" i="13" s="1"/>
  <c r="I51" i="13"/>
  <c r="K51" i="13" s="1"/>
  <c r="L51" i="13" s="1"/>
  <c r="I17" i="13"/>
  <c r="K17" i="13" s="1"/>
  <c r="L17" i="13" s="1"/>
  <c r="J30" i="13"/>
  <c r="J38" i="13"/>
  <c r="I42" i="13"/>
  <c r="K42" i="13" s="1"/>
  <c r="L42" i="13" s="1"/>
  <c r="I58" i="13"/>
  <c r="K58" i="13" s="1"/>
  <c r="L58" i="13" s="1"/>
  <c r="J11" i="13"/>
  <c r="W43" i="13"/>
  <c r="V43" i="13"/>
  <c r="X43" i="13" s="1"/>
  <c r="Y43" i="13" s="1"/>
  <c r="W59" i="13"/>
  <c r="V59" i="13"/>
  <c r="X59" i="13" s="1"/>
  <c r="Y59" i="13" s="1"/>
  <c r="AJ12" i="13"/>
  <c r="AI12" i="13"/>
  <c r="AK12" i="13" s="1"/>
  <c r="AL12" i="13" s="1"/>
  <c r="V28" i="13"/>
  <c r="X28" i="13" s="1"/>
  <c r="Y28" i="13" s="1"/>
  <c r="W28" i="13"/>
  <c r="U65" i="13"/>
  <c r="W5" i="13"/>
  <c r="V5" i="13"/>
  <c r="AJ32" i="13"/>
  <c r="AI32" i="13"/>
  <c r="AK32" i="13" s="1"/>
  <c r="AL32" i="13" s="1"/>
  <c r="AJ41" i="13"/>
  <c r="AI41" i="13"/>
  <c r="AK41" i="13" s="1"/>
  <c r="AL41" i="13" s="1"/>
  <c r="W13" i="13"/>
  <c r="V13" i="13"/>
  <c r="X13" i="13" s="1"/>
  <c r="Y13" i="13" s="1"/>
  <c r="AJ52" i="13"/>
  <c r="AI52" i="13"/>
  <c r="AK52" i="13" s="1"/>
  <c r="AL52" i="13" s="1"/>
  <c r="W24" i="13"/>
  <c r="V24" i="13"/>
  <c r="X24" i="13" s="1"/>
  <c r="Y24" i="13" s="1"/>
  <c r="AI34" i="13"/>
  <c r="AK34" i="13" s="1"/>
  <c r="AL34" i="13" s="1"/>
  <c r="AJ34" i="13"/>
  <c r="AI15" i="13"/>
  <c r="AK15" i="13" s="1"/>
  <c r="AL15" i="13" s="1"/>
  <c r="AJ15" i="13"/>
  <c r="AH65" i="13"/>
  <c r="AI7" i="13"/>
  <c r="AJ7" i="13"/>
  <c r="V17" i="13"/>
  <c r="X17" i="13" s="1"/>
  <c r="Y17" i="13" s="1"/>
  <c r="W17" i="13"/>
  <c r="V53" i="13"/>
  <c r="X53" i="13" s="1"/>
  <c r="Y53" i="13" s="1"/>
  <c r="W53" i="13"/>
  <c r="AJ11" i="13"/>
  <c r="AI11" i="13"/>
  <c r="AK11" i="13" s="1"/>
  <c r="AL11" i="13" s="1"/>
  <c r="V23" i="13"/>
  <c r="X23" i="13" s="1"/>
  <c r="Y23" i="13" s="1"/>
  <c r="W23" i="13"/>
  <c r="J26" i="13"/>
  <c r="I26" i="13"/>
  <c r="K26" i="13" s="1"/>
  <c r="L26" i="13" s="1"/>
  <c r="I41" i="13"/>
  <c r="K41" i="13" s="1"/>
  <c r="L41" i="13" s="1"/>
  <c r="J41" i="13"/>
  <c r="W25" i="13"/>
  <c r="V25" i="13"/>
  <c r="X25" i="13" s="1"/>
  <c r="Y25" i="13" s="1"/>
  <c r="V37" i="13"/>
  <c r="X37" i="13" s="1"/>
  <c r="Y37" i="13" s="1"/>
  <c r="W37" i="13"/>
  <c r="AJ14" i="13"/>
  <c r="AJ22" i="13"/>
  <c r="AI22" i="13"/>
  <c r="AK22" i="13" s="1"/>
  <c r="AL22" i="13" s="1"/>
  <c r="AI23" i="13"/>
  <c r="AK23" i="13" s="1"/>
  <c r="AL23" i="13" s="1"/>
  <c r="AI42" i="13"/>
  <c r="AK42" i="13" s="1"/>
  <c r="AL42" i="13" s="1"/>
  <c r="AJ42" i="13"/>
  <c r="AJ44" i="13"/>
  <c r="AI44" i="13"/>
  <c r="AK44" i="13" s="1"/>
  <c r="AL44" i="13" s="1"/>
  <c r="W58" i="13"/>
  <c r="V58" i="13"/>
  <c r="X58" i="13" s="1"/>
  <c r="Y58" i="13" s="1"/>
  <c r="AV5" i="13"/>
  <c r="J12" i="13"/>
  <c r="AJ16" i="13"/>
  <c r="W19" i="13"/>
  <c r="V19" i="13"/>
  <c r="X19" i="13" s="1"/>
  <c r="Y19" i="13" s="1"/>
  <c r="J22" i="13"/>
  <c r="I22" i="13"/>
  <c r="K22" i="13" s="1"/>
  <c r="L22" i="13" s="1"/>
  <c r="AI33" i="13"/>
  <c r="AK33" i="13" s="1"/>
  <c r="AL33" i="13" s="1"/>
  <c r="AJ37" i="13"/>
  <c r="AI37" i="13"/>
  <c r="AK37" i="13" s="1"/>
  <c r="AL37" i="13" s="1"/>
  <c r="AI38" i="13"/>
  <c r="AK38" i="13" s="1"/>
  <c r="AL38" i="13" s="1"/>
  <c r="AJ40" i="13"/>
  <c r="AI40" i="13"/>
  <c r="AK40" i="13" s="1"/>
  <c r="AL40" i="13" s="1"/>
  <c r="W50" i="13"/>
  <c r="V50" i="13"/>
  <c r="X50" i="13" s="1"/>
  <c r="Y50" i="13" s="1"/>
  <c r="V60" i="13"/>
  <c r="X60" i="13" s="1"/>
  <c r="Y60" i="13" s="1"/>
  <c r="W60" i="13"/>
  <c r="AJ18" i="13"/>
  <c r="AJ19" i="13"/>
  <c r="AI19" i="13"/>
  <c r="AK19" i="13" s="1"/>
  <c r="AL19" i="13" s="1"/>
  <c r="V20" i="13"/>
  <c r="X20" i="13" s="1"/>
  <c r="Y20" i="13" s="1"/>
  <c r="W20" i="13"/>
  <c r="AI36" i="13"/>
  <c r="AK36" i="13" s="1"/>
  <c r="AL36" i="13" s="1"/>
  <c r="AI45" i="13"/>
  <c r="AK45" i="13" s="1"/>
  <c r="AL45" i="13" s="1"/>
  <c r="AJ45" i="13"/>
  <c r="AJ48" i="13"/>
  <c r="AI48" i="13"/>
  <c r="AK48" i="13" s="1"/>
  <c r="AL48" i="13" s="1"/>
  <c r="AJ51" i="13"/>
  <c r="I56" i="13"/>
  <c r="K56" i="13" s="1"/>
  <c r="L56" i="13" s="1"/>
  <c r="W9" i="13"/>
  <c r="V9" i="13"/>
  <c r="X9" i="13" s="1"/>
  <c r="Y9" i="13" s="1"/>
  <c r="W15" i="13"/>
  <c r="V15" i="13"/>
  <c r="X15" i="13" s="1"/>
  <c r="Y15" i="13" s="1"/>
  <c r="W16" i="13"/>
  <c r="V16" i="13"/>
  <c r="X16" i="13" s="1"/>
  <c r="Y16" i="13" s="1"/>
  <c r="AI21" i="13"/>
  <c r="AK21" i="13" s="1"/>
  <c r="AL21" i="13" s="1"/>
  <c r="AJ21" i="13"/>
  <c r="W26" i="13"/>
  <c r="V26" i="13"/>
  <c r="X26" i="13" s="1"/>
  <c r="Y26" i="13" s="1"/>
  <c r="W30" i="13"/>
  <c r="V46" i="13"/>
  <c r="X46" i="13" s="1"/>
  <c r="Y46" i="13" s="1"/>
  <c r="W27" i="13"/>
  <c r="V27" i="13"/>
  <c r="X27" i="13" s="1"/>
  <c r="Y27" i="13" s="1"/>
  <c r="J36" i="13"/>
  <c r="I36" i="13"/>
  <c r="K36" i="13" s="1"/>
  <c r="L36" i="13" s="1"/>
  <c r="V44" i="13"/>
  <c r="X44" i="13" s="1"/>
  <c r="Y44" i="13" s="1"/>
  <c r="W44" i="13"/>
  <c r="W18" i="13"/>
  <c r="V18" i="13"/>
  <c r="X18" i="13" s="1"/>
  <c r="Y18" i="13" s="1"/>
  <c r="AJ25" i="13"/>
  <c r="AI25" i="13"/>
  <c r="AK25" i="13" s="1"/>
  <c r="AL25" i="13" s="1"/>
  <c r="AJ26" i="13"/>
  <c r="J29" i="13"/>
  <c r="I29" i="13"/>
  <c r="K29" i="13" s="1"/>
  <c r="L29" i="13" s="1"/>
  <c r="V35" i="13"/>
  <c r="X35" i="13" s="1"/>
  <c r="Y35" i="13" s="1"/>
  <c r="V47" i="13"/>
  <c r="X47" i="13" s="1"/>
  <c r="Y47" i="13" s="1"/>
  <c r="W49" i="13"/>
  <c r="AW7" i="13"/>
  <c r="AJ13" i="13"/>
  <c r="AI13" i="13"/>
  <c r="AK13" i="13" s="1"/>
  <c r="AL13" i="13" s="1"/>
  <c r="J15" i="13"/>
  <c r="I15" i="13"/>
  <c r="K15" i="13" s="1"/>
  <c r="L15" i="13" s="1"/>
  <c r="W7" i="13"/>
  <c r="V7" i="13"/>
  <c r="X7" i="13" s="1"/>
  <c r="Y7" i="13" s="1"/>
  <c r="W14" i="13"/>
  <c r="V14" i="13"/>
  <c r="X14" i="13" s="1"/>
  <c r="Y14" i="13" s="1"/>
  <c r="I16" i="13"/>
  <c r="K16" i="13" s="1"/>
  <c r="L16" i="13" s="1"/>
  <c r="J16" i="13"/>
  <c r="I32" i="13"/>
  <c r="K32" i="13" s="1"/>
  <c r="L32" i="13" s="1"/>
  <c r="AJ50" i="13"/>
  <c r="AI50" i="13"/>
  <c r="AK50" i="13" s="1"/>
  <c r="AL50" i="13" s="1"/>
  <c r="V61" i="13"/>
  <c r="X61" i="13" s="1"/>
  <c r="Y61" i="13" s="1"/>
  <c r="V62" i="13"/>
  <c r="X62" i="13" s="1"/>
  <c r="Y62" i="13" s="1"/>
  <c r="W62" i="13"/>
  <c r="V63" i="13"/>
  <c r="X63" i="13" s="1"/>
  <c r="Y63" i="13" s="1"/>
  <c r="W63" i="13"/>
  <c r="H65" i="13"/>
  <c r="W42" i="13"/>
  <c r="V42" i="13"/>
  <c r="X42" i="13" s="1"/>
  <c r="Y42" i="13" s="1"/>
  <c r="J52" i="13"/>
  <c r="I52" i="13"/>
  <c r="K52" i="13" s="1"/>
  <c r="L52" i="13" s="1"/>
  <c r="I10" i="13"/>
  <c r="K10" i="13" s="1"/>
  <c r="L10" i="13" s="1"/>
  <c r="AI29" i="13"/>
  <c r="AK29" i="13" s="1"/>
  <c r="AL29" i="13" s="1"/>
  <c r="AJ29" i="13"/>
  <c r="AJ39" i="13"/>
  <c r="J55" i="13"/>
  <c r="W57" i="13"/>
  <c r="I63" i="13"/>
  <c r="K63" i="13" s="1"/>
  <c r="L63" i="13" s="1"/>
  <c r="I5" i="13"/>
  <c r="J6" i="13"/>
  <c r="J25" i="13"/>
  <c r="I33" i="13"/>
  <c r="K33" i="13" s="1"/>
  <c r="L33" i="13" s="1"/>
  <c r="V36" i="13"/>
  <c r="X36" i="13" s="1"/>
  <c r="Y36" i="13" s="1"/>
  <c r="I37" i="13"/>
  <c r="K37" i="13" s="1"/>
  <c r="L37" i="13" s="1"/>
  <c r="J39" i="13"/>
  <c r="AJ58" i="13"/>
  <c r="W54" i="13"/>
  <c r="V54" i="13"/>
  <c r="X54" i="13" s="1"/>
  <c r="Y54" i="13" s="1"/>
  <c r="AJ43" i="13"/>
  <c r="AI43" i="13"/>
  <c r="AK43" i="13" s="1"/>
  <c r="AL43" i="13" s="1"/>
  <c r="J45" i="13"/>
  <c r="I45" i="13"/>
  <c r="K45" i="13" s="1"/>
  <c r="L45" i="13" s="1"/>
  <c r="AJ49" i="13"/>
  <c r="AI49" i="13"/>
  <c r="AK49" i="13" s="1"/>
  <c r="AL49" i="13" s="1"/>
  <c r="AJ53" i="13"/>
  <c r="AI55" i="13"/>
  <c r="AK55" i="13" s="1"/>
  <c r="AL55" i="13" s="1"/>
  <c r="AJ55" i="13"/>
  <c r="AJ59" i="13"/>
  <c r="J7" i="13"/>
  <c r="I7" i="13"/>
  <c r="K7" i="13" s="1"/>
  <c r="L7" i="13" s="1"/>
  <c r="AJ10" i="13"/>
  <c r="W12" i="13"/>
  <c r="AJ31" i="13"/>
  <c r="W34" i="13"/>
  <c r="V34" i="13"/>
  <c r="X34" i="13" s="1"/>
  <c r="Y34" i="13" s="1"/>
  <c r="AI35" i="13"/>
  <c r="AK35" i="13" s="1"/>
  <c r="AL35" i="13" s="1"/>
  <c r="J46" i="13"/>
  <c r="I46" i="13"/>
  <c r="K46" i="13" s="1"/>
  <c r="L46" i="13" s="1"/>
  <c r="I53" i="13"/>
  <c r="K53" i="13" s="1"/>
  <c r="L53" i="13" s="1"/>
  <c r="AJ57" i="13"/>
  <c r="AI57" i="13"/>
  <c r="AK57" i="13" s="1"/>
  <c r="AL57" i="13" s="1"/>
  <c r="I21" i="13"/>
  <c r="K21" i="13" s="1"/>
  <c r="L21" i="13" s="1"/>
  <c r="I28" i="13"/>
  <c r="K28" i="13" s="1"/>
  <c r="L28" i="13" s="1"/>
  <c r="V31" i="13"/>
  <c r="X31" i="13" s="1"/>
  <c r="Y31" i="13" s="1"/>
  <c r="V32" i="13"/>
  <c r="X32" i="13" s="1"/>
  <c r="Y32" i="13" s="1"/>
  <c r="I47" i="13"/>
  <c r="K47" i="13" s="1"/>
  <c r="L47" i="13" s="1"/>
  <c r="I48" i="13"/>
  <c r="K48" i="13" s="1"/>
  <c r="L48" i="13" s="1"/>
  <c r="V51" i="13"/>
  <c r="X51" i="13" s="1"/>
  <c r="Y51" i="13" s="1"/>
  <c r="V52" i="13"/>
  <c r="X52" i="13" s="1"/>
  <c r="Y52" i="13" s="1"/>
  <c r="AJ56" i="13"/>
  <c r="AI56" i="13"/>
  <c r="AK56" i="13" s="1"/>
  <c r="AL56" i="13" s="1"/>
  <c r="J44" i="13"/>
  <c r="I44" i="13"/>
  <c r="K44" i="13" s="1"/>
  <c r="L44" i="13" s="1"/>
  <c r="AJ47" i="13"/>
  <c r="J60" i="13"/>
  <c r="I60" i="13"/>
  <c r="K60" i="13" s="1"/>
  <c r="L60" i="13" s="1"/>
  <c r="AU5" i="12"/>
  <c r="AJ62" i="12"/>
  <c r="AI62" i="12"/>
  <c r="AK62" i="12" s="1"/>
  <c r="AL62" i="12" s="1"/>
  <c r="AJ19" i="12"/>
  <c r="AI19" i="12"/>
  <c r="AK19" i="12" s="1"/>
  <c r="AL19" i="12" s="1"/>
  <c r="AI27" i="12"/>
  <c r="AK27" i="12" s="1"/>
  <c r="AL27" i="12" s="1"/>
  <c r="AJ27" i="12"/>
  <c r="AI43" i="12"/>
  <c r="AK43" i="12" s="1"/>
  <c r="AL43" i="12" s="1"/>
  <c r="AJ43" i="12"/>
  <c r="AJ53" i="12"/>
  <c r="AI53" i="12"/>
  <c r="AK53" i="12" s="1"/>
  <c r="AL53" i="12" s="1"/>
  <c r="AJ54" i="12"/>
  <c r="AI54" i="12"/>
  <c r="AK54" i="12" s="1"/>
  <c r="AL54" i="12" s="1"/>
  <c r="AJ38" i="12"/>
  <c r="AI38" i="12"/>
  <c r="AK38" i="12" s="1"/>
  <c r="AL38" i="12" s="1"/>
  <c r="AJ46" i="12"/>
  <c r="AI46" i="12"/>
  <c r="AK46" i="12" s="1"/>
  <c r="AL46" i="12" s="1"/>
  <c r="AJ39" i="12"/>
  <c r="AJ63" i="12"/>
  <c r="AI50" i="12"/>
  <c r="AK50" i="12" s="1"/>
  <c r="AL50" i="12" s="1"/>
  <c r="AJ61" i="12"/>
  <c r="AP8" i="12"/>
  <c r="W29" i="12"/>
  <c r="V29" i="12"/>
  <c r="Y29" i="12" s="1"/>
  <c r="W55" i="12"/>
  <c r="V55" i="12"/>
  <c r="X55" i="12" s="1"/>
  <c r="Y55" i="12" s="1"/>
  <c r="V40" i="12"/>
  <c r="X40" i="12" s="1"/>
  <c r="Y40" i="12" s="1"/>
  <c r="W40" i="12"/>
  <c r="W51" i="12"/>
  <c r="V51" i="12"/>
  <c r="X51" i="12" s="1"/>
  <c r="Y51" i="12" s="1"/>
  <c r="W17" i="12"/>
  <c r="V17" i="12"/>
  <c r="X17" i="12" s="1"/>
  <c r="Y17" i="12" s="1"/>
  <c r="W35" i="12"/>
  <c r="V35" i="12"/>
  <c r="X35" i="12" s="1"/>
  <c r="Y35" i="12" s="1"/>
  <c r="W48" i="12"/>
  <c r="V48" i="12"/>
  <c r="X48" i="12" s="1"/>
  <c r="Y48" i="12" s="1"/>
  <c r="W63" i="12"/>
  <c r="V63" i="12"/>
  <c r="X63" i="12" s="1"/>
  <c r="Y63" i="12" s="1"/>
  <c r="W32" i="12"/>
  <c r="V32" i="12"/>
  <c r="X32" i="12" s="1"/>
  <c r="Y32" i="12" s="1"/>
  <c r="W21" i="12"/>
  <c r="V21" i="12"/>
  <c r="X21" i="12" s="1"/>
  <c r="Y21" i="12" s="1"/>
  <c r="V56" i="12"/>
  <c r="X56" i="12" s="1"/>
  <c r="Y56" i="12" s="1"/>
  <c r="W56" i="12"/>
  <c r="V59" i="12"/>
  <c r="X59" i="12" s="1"/>
  <c r="Y59" i="12" s="1"/>
  <c r="W31" i="12"/>
  <c r="W41" i="12"/>
  <c r="W57" i="12"/>
  <c r="I12" i="12"/>
  <c r="K12" i="12" s="1"/>
  <c r="L12" i="12" s="1"/>
  <c r="J58" i="12"/>
  <c r="J20" i="12"/>
  <c r="J34" i="12"/>
  <c r="J33" i="12"/>
  <c r="J59" i="12"/>
  <c r="J32" i="12"/>
  <c r="I43" i="12"/>
  <c r="K43" i="12" s="1"/>
  <c r="L43" i="12" s="1"/>
  <c r="I47" i="12"/>
  <c r="K47" i="12" s="1"/>
  <c r="L47" i="12" s="1"/>
  <c r="J11" i="12"/>
  <c r="I24" i="12"/>
  <c r="K24" i="12" s="1"/>
  <c r="L24" i="12" s="1"/>
  <c r="I54" i="12"/>
  <c r="K54" i="12" s="1"/>
  <c r="L54" i="12" s="1"/>
  <c r="I57" i="12"/>
  <c r="K57" i="12" s="1"/>
  <c r="L57" i="12" s="1"/>
  <c r="I61" i="12"/>
  <c r="K61" i="12" s="1"/>
  <c r="L61" i="12" s="1"/>
  <c r="I6" i="12"/>
  <c r="K6" i="12" s="1"/>
  <c r="L6" i="12" s="1"/>
  <c r="J31" i="12"/>
  <c r="I40" i="12"/>
  <c r="K40" i="12" s="1"/>
  <c r="L40" i="12" s="1"/>
  <c r="I50" i="12"/>
  <c r="K50" i="12" s="1"/>
  <c r="L50" i="12" s="1"/>
  <c r="I35" i="12"/>
  <c r="K35" i="12" s="1"/>
  <c r="L35" i="12" s="1"/>
  <c r="I38" i="12"/>
  <c r="K38" i="12" s="1"/>
  <c r="L38" i="12" s="1"/>
  <c r="I42" i="12"/>
  <c r="K42" i="12" s="1"/>
  <c r="L42" i="12" s="1"/>
  <c r="I5" i="12"/>
  <c r="K5" i="12" s="1"/>
  <c r="I10" i="12"/>
  <c r="K10" i="12" s="1"/>
  <c r="L10" i="12" s="1"/>
  <c r="J23" i="12"/>
  <c r="J41" i="12"/>
  <c r="I51" i="12"/>
  <c r="K51" i="12" s="1"/>
  <c r="L51" i="12" s="1"/>
  <c r="I8" i="12"/>
  <c r="K8" i="12" s="1"/>
  <c r="L8" i="12" s="1"/>
  <c r="I9" i="12"/>
  <c r="K9" i="12" s="1"/>
  <c r="L9" i="12" s="1"/>
  <c r="J13" i="12"/>
  <c r="J25" i="12"/>
  <c r="I37" i="12"/>
  <c r="K37" i="12" s="1"/>
  <c r="L37" i="12" s="1"/>
  <c r="AU5" i="11"/>
  <c r="AW5" i="11" s="1"/>
  <c r="AI8" i="11"/>
  <c r="AK8" i="11" s="1"/>
  <c r="AL8" i="11" s="1"/>
  <c r="AJ8" i="11"/>
  <c r="AI59" i="11"/>
  <c r="AK59" i="11" s="1"/>
  <c r="AL59" i="11" s="1"/>
  <c r="AJ59" i="11"/>
  <c r="AI17" i="11"/>
  <c r="AK17" i="11" s="1"/>
  <c r="AL17" i="11" s="1"/>
  <c r="AJ17" i="11"/>
  <c r="AJ55" i="11"/>
  <c r="AJ38" i="11"/>
  <c r="AJ57" i="11"/>
  <c r="AJ54" i="11"/>
  <c r="V51" i="11"/>
  <c r="X51" i="11" s="1"/>
  <c r="Y51" i="11" s="1"/>
  <c r="W18" i="11"/>
  <c r="W53" i="11"/>
  <c r="V13" i="11"/>
  <c r="X13" i="11" s="1"/>
  <c r="Y13" i="11" s="1"/>
  <c r="W9" i="11"/>
  <c r="J34" i="11"/>
  <c r="J21" i="11"/>
  <c r="I23" i="11"/>
  <c r="K23" i="11" s="1"/>
  <c r="L23" i="11" s="1"/>
  <c r="J54" i="11"/>
  <c r="I50" i="11"/>
  <c r="K50" i="11" s="1"/>
  <c r="L50" i="11" s="1"/>
  <c r="I15" i="11"/>
  <c r="K15" i="11" s="1"/>
  <c r="L15" i="11" s="1"/>
  <c r="J8" i="11"/>
  <c r="J27" i="11"/>
  <c r="J45" i="11"/>
  <c r="I7" i="11"/>
  <c r="K7" i="11" s="1"/>
  <c r="L7" i="11" s="1"/>
  <c r="I31" i="11"/>
  <c r="K31" i="11" s="1"/>
  <c r="L31" i="11" s="1"/>
  <c r="J39" i="11"/>
  <c r="I47" i="11"/>
  <c r="K47" i="11" s="1"/>
  <c r="L47" i="11" s="1"/>
  <c r="I14" i="11"/>
  <c r="K14" i="11" s="1"/>
  <c r="L14" i="11" s="1"/>
  <c r="I38" i="11"/>
  <c r="K38" i="11" s="1"/>
  <c r="L38" i="11" s="1"/>
  <c r="I26" i="11"/>
  <c r="K26" i="11" s="1"/>
  <c r="L26" i="11" s="1"/>
  <c r="J10" i="11"/>
  <c r="I19" i="11"/>
  <c r="K19" i="11" s="1"/>
  <c r="L19" i="11" s="1"/>
  <c r="I30" i="11"/>
  <c r="K30" i="11" s="1"/>
  <c r="L30" i="11" s="1"/>
  <c r="J55" i="11"/>
  <c r="J56" i="11"/>
  <c r="I58" i="11"/>
  <c r="K58" i="11" s="1"/>
  <c r="L58" i="11" s="1"/>
  <c r="J61" i="11"/>
  <c r="J40" i="11"/>
  <c r="I11" i="11"/>
  <c r="K11" i="11" s="1"/>
  <c r="L11" i="11" s="1"/>
  <c r="I42" i="11"/>
  <c r="K42" i="11" s="1"/>
  <c r="L42" i="11" s="1"/>
  <c r="J33" i="11"/>
  <c r="J24" i="11"/>
  <c r="J16" i="11"/>
  <c r="AI61" i="10"/>
  <c r="AK61" i="10" s="1"/>
  <c r="AL61" i="10" s="1"/>
  <c r="AJ61" i="10"/>
  <c r="AJ34" i="10"/>
  <c r="AI34" i="10"/>
  <c r="AK34" i="10" s="1"/>
  <c r="AL34" i="10" s="1"/>
  <c r="AJ54" i="10"/>
  <c r="AI54" i="10"/>
  <c r="AK54" i="10" s="1"/>
  <c r="AL54" i="10" s="1"/>
  <c r="AJ20" i="10"/>
  <c r="AI20" i="10"/>
  <c r="AK20" i="10" s="1"/>
  <c r="AL20" i="10" s="1"/>
  <c r="AJ28" i="10"/>
  <c r="AI28" i="10"/>
  <c r="AK28" i="10" s="1"/>
  <c r="AL28" i="10" s="1"/>
  <c r="AJ49" i="10"/>
  <c r="AI49" i="10"/>
  <c r="AK49" i="10" s="1"/>
  <c r="AL49" i="10" s="1"/>
  <c r="AJ62" i="10"/>
  <c r="AI62" i="10"/>
  <c r="AK62" i="10" s="1"/>
  <c r="AL62" i="10" s="1"/>
  <c r="AI45" i="10"/>
  <c r="AK45" i="10" s="1"/>
  <c r="AL45" i="10" s="1"/>
  <c r="AJ45" i="10"/>
  <c r="AJ53" i="10"/>
  <c r="AI53" i="10"/>
  <c r="AK53" i="10" s="1"/>
  <c r="AL53" i="10" s="1"/>
  <c r="AP8" i="10"/>
  <c r="AI38" i="10"/>
  <c r="AK38" i="10" s="1"/>
  <c r="AL38" i="10" s="1"/>
  <c r="AJ47" i="10"/>
  <c r="AJ46" i="10"/>
  <c r="W36" i="10"/>
  <c r="V36" i="10"/>
  <c r="X36" i="10" s="1"/>
  <c r="Y36" i="10" s="1"/>
  <c r="W47" i="10"/>
  <c r="V47" i="10"/>
  <c r="X47" i="10" s="1"/>
  <c r="Y47" i="10" s="1"/>
  <c r="W30" i="10"/>
  <c r="V30" i="10"/>
  <c r="X30" i="10" s="1"/>
  <c r="Y30" i="10" s="1"/>
  <c r="V11" i="10"/>
  <c r="X11" i="10" s="1"/>
  <c r="Y11" i="10" s="1"/>
  <c r="W11" i="10"/>
  <c r="W55" i="10"/>
  <c r="V55" i="10"/>
  <c r="X55" i="10" s="1"/>
  <c r="Y55" i="10" s="1"/>
  <c r="V22" i="10"/>
  <c r="X22" i="10" s="1"/>
  <c r="Y22" i="10" s="1"/>
  <c r="W22" i="10"/>
  <c r="W43" i="10"/>
  <c r="V43" i="10"/>
  <c r="X43" i="10" s="1"/>
  <c r="Y43" i="10" s="1"/>
  <c r="W21" i="10"/>
  <c r="V56" i="10"/>
  <c r="X56" i="10" s="1"/>
  <c r="Y56" i="10" s="1"/>
  <c r="W57" i="10"/>
  <c r="W12" i="10"/>
  <c r="V32" i="10"/>
  <c r="X32" i="10" s="1"/>
  <c r="Y32" i="10" s="1"/>
  <c r="J43" i="10"/>
  <c r="I25" i="10"/>
  <c r="K25" i="10" s="1"/>
  <c r="L25" i="10" s="1"/>
  <c r="J39" i="10"/>
  <c r="I42" i="10"/>
  <c r="K42" i="10" s="1"/>
  <c r="L42" i="10" s="1"/>
  <c r="J13" i="10"/>
  <c r="J15" i="10"/>
  <c r="J20" i="10"/>
  <c r="I38" i="10"/>
  <c r="K38" i="10" s="1"/>
  <c r="L38" i="10" s="1"/>
  <c r="J7" i="10"/>
  <c r="I17" i="10"/>
  <c r="K17" i="10" s="1"/>
  <c r="L17" i="10" s="1"/>
  <c r="I51" i="10"/>
  <c r="K51" i="10" s="1"/>
  <c r="L51" i="10" s="1"/>
  <c r="I24" i="10"/>
  <c r="K24" i="10" s="1"/>
  <c r="L24" i="10" s="1"/>
  <c r="I46" i="10"/>
  <c r="K46" i="10" s="1"/>
  <c r="L46" i="10" s="1"/>
  <c r="I19" i="10"/>
  <c r="K19" i="10" s="1"/>
  <c r="L19" i="10" s="1"/>
  <c r="I31" i="10"/>
  <c r="K31" i="10" s="1"/>
  <c r="L31" i="10" s="1"/>
  <c r="I50" i="10"/>
  <c r="K50" i="10" s="1"/>
  <c r="L50" i="10" s="1"/>
  <c r="I53" i="10"/>
  <c r="K53" i="10" s="1"/>
  <c r="L53" i="10" s="1"/>
  <c r="J54" i="10"/>
  <c r="J6" i="10"/>
  <c r="I16" i="10"/>
  <c r="K16" i="10" s="1"/>
  <c r="L16" i="10" s="1"/>
  <c r="I59" i="10"/>
  <c r="K59" i="10" s="1"/>
  <c r="L59" i="10" s="1"/>
  <c r="J8" i="10"/>
  <c r="J22" i="10"/>
  <c r="J23" i="10"/>
  <c r="I29" i="10"/>
  <c r="K29" i="10" s="1"/>
  <c r="L29" i="10" s="1"/>
  <c r="I34" i="10"/>
  <c r="K34" i="10" s="1"/>
  <c r="L34" i="10" s="1"/>
  <c r="I58" i="10"/>
  <c r="K58" i="10" s="1"/>
  <c r="L58" i="10" s="1"/>
  <c r="I61" i="10"/>
  <c r="K61" i="10" s="1"/>
  <c r="L61" i="10" s="1"/>
  <c r="AJ43" i="9"/>
  <c r="AI43" i="9"/>
  <c r="AK43" i="9" s="1"/>
  <c r="AL43" i="9" s="1"/>
  <c r="AI46" i="9"/>
  <c r="AK46" i="9" s="1"/>
  <c r="AL46" i="9" s="1"/>
  <c r="AJ46" i="9"/>
  <c r="AI62" i="9"/>
  <c r="AK62" i="9" s="1"/>
  <c r="AL62" i="9" s="1"/>
  <c r="AJ62" i="9"/>
  <c r="AI61" i="9"/>
  <c r="AK61" i="9" s="1"/>
  <c r="AL61" i="9" s="1"/>
  <c r="AJ61" i="9"/>
  <c r="AI11" i="9"/>
  <c r="AK11" i="9" s="1"/>
  <c r="AL11" i="9" s="1"/>
  <c r="AJ11" i="9"/>
  <c r="AI13" i="9"/>
  <c r="AK13" i="9" s="1"/>
  <c r="AL13" i="9" s="1"/>
  <c r="AJ13" i="9"/>
  <c r="AI17" i="9"/>
  <c r="AK17" i="9" s="1"/>
  <c r="AL17" i="9" s="1"/>
  <c r="AJ44" i="9"/>
  <c r="AJ18" i="9"/>
  <c r="AJ9" i="9"/>
  <c r="AJ53" i="9"/>
  <c r="AI26" i="9"/>
  <c r="AK26" i="9" s="1"/>
  <c r="AL26" i="9" s="1"/>
  <c r="AI8" i="9"/>
  <c r="AK8" i="9" s="1"/>
  <c r="AL8" i="9" s="1"/>
  <c r="AJ34" i="9"/>
  <c r="V55" i="9"/>
  <c r="X55" i="9" s="1"/>
  <c r="Y55" i="9" s="1"/>
  <c r="W55" i="9"/>
  <c r="W40" i="9"/>
  <c r="V40" i="9"/>
  <c r="X40" i="9" s="1"/>
  <c r="Y40" i="9" s="1"/>
  <c r="V56" i="9"/>
  <c r="X56" i="9" s="1"/>
  <c r="Y56" i="9" s="1"/>
  <c r="W56" i="9"/>
  <c r="V46" i="9"/>
  <c r="X46" i="9" s="1"/>
  <c r="Y46" i="9" s="1"/>
  <c r="W46" i="9"/>
  <c r="V6" i="9"/>
  <c r="X6" i="9" s="1"/>
  <c r="Y6" i="9" s="1"/>
  <c r="W6" i="9"/>
  <c r="W16" i="9"/>
  <c r="V16" i="9"/>
  <c r="X16" i="9" s="1"/>
  <c r="Y16" i="9" s="1"/>
  <c r="V19" i="9"/>
  <c r="X19" i="9" s="1"/>
  <c r="Y19" i="9" s="1"/>
  <c r="W19" i="9"/>
  <c r="V32" i="9"/>
  <c r="X32" i="9" s="1"/>
  <c r="Y32" i="9" s="1"/>
  <c r="W32" i="9"/>
  <c r="W12" i="9"/>
  <c r="W48" i="9"/>
  <c r="W28" i="9"/>
  <c r="I22" i="9"/>
  <c r="K22" i="9" s="1"/>
  <c r="L22" i="9" s="1"/>
  <c r="I51" i="9"/>
  <c r="K51" i="9" s="1"/>
  <c r="L51" i="9" s="1"/>
  <c r="I17" i="9"/>
  <c r="K17" i="9" s="1"/>
  <c r="L17" i="9" s="1"/>
  <c r="I47" i="9"/>
  <c r="K47" i="9" s="1"/>
  <c r="L47" i="9" s="1"/>
  <c r="I50" i="9"/>
  <c r="K50" i="9" s="1"/>
  <c r="L50" i="9" s="1"/>
  <c r="J31" i="9"/>
  <c r="I30" i="9"/>
  <c r="K30" i="9" s="1"/>
  <c r="L30" i="9" s="1"/>
  <c r="I54" i="9"/>
  <c r="K54" i="9" s="1"/>
  <c r="L54" i="9" s="1"/>
  <c r="I59" i="9"/>
  <c r="K59" i="9" s="1"/>
  <c r="L59" i="9" s="1"/>
  <c r="I6" i="9"/>
  <c r="K6" i="9" s="1"/>
  <c r="L6" i="9" s="1"/>
  <c r="I19" i="9"/>
  <c r="K19" i="9" s="1"/>
  <c r="L19" i="9" s="1"/>
  <c r="I33" i="9"/>
  <c r="K33" i="9" s="1"/>
  <c r="L33" i="9" s="1"/>
  <c r="I43" i="9"/>
  <c r="K43" i="9" s="1"/>
  <c r="L43" i="9" s="1"/>
  <c r="I61" i="9"/>
  <c r="K61" i="9" s="1"/>
  <c r="L61" i="9" s="1"/>
  <c r="I24" i="9"/>
  <c r="K24" i="9" s="1"/>
  <c r="L24" i="9" s="1"/>
  <c r="J58" i="9"/>
  <c r="I14" i="9"/>
  <c r="K14" i="9" s="1"/>
  <c r="L14" i="9" s="1"/>
  <c r="J42" i="9"/>
  <c r="J15" i="9"/>
  <c r="I35" i="9"/>
  <c r="K35" i="9" s="1"/>
  <c r="L35" i="9" s="1"/>
  <c r="AI24" i="12"/>
  <c r="AK24" i="12" s="1"/>
  <c r="AL24" i="12" s="1"/>
  <c r="AJ24" i="12"/>
  <c r="U65" i="12"/>
  <c r="V5" i="12"/>
  <c r="W5" i="12"/>
  <c r="AJ40" i="12"/>
  <c r="AI40" i="12"/>
  <c r="AK40" i="12" s="1"/>
  <c r="AL40" i="12" s="1"/>
  <c r="W61" i="12"/>
  <c r="V61" i="12"/>
  <c r="X61" i="12" s="1"/>
  <c r="Y61" i="12" s="1"/>
  <c r="V13" i="12"/>
  <c r="X13" i="12" s="1"/>
  <c r="Y13" i="12" s="1"/>
  <c r="W13" i="12"/>
  <c r="AJ26" i="12"/>
  <c r="AI26" i="12"/>
  <c r="AK26" i="12" s="1"/>
  <c r="AL26" i="12" s="1"/>
  <c r="V30" i="12"/>
  <c r="X30" i="12" s="1"/>
  <c r="Y30" i="12" s="1"/>
  <c r="W39" i="12"/>
  <c r="V39" i="12"/>
  <c r="X39" i="12" s="1"/>
  <c r="Y39" i="12" s="1"/>
  <c r="W44" i="12"/>
  <c r="V44" i="12"/>
  <c r="X44" i="12" s="1"/>
  <c r="Y44" i="12" s="1"/>
  <c r="W52" i="12"/>
  <c r="V52" i="12"/>
  <c r="X52" i="12" s="1"/>
  <c r="Y52" i="12" s="1"/>
  <c r="AJ35" i="12"/>
  <c r="AI35" i="12"/>
  <c r="AK35" i="12" s="1"/>
  <c r="AL35" i="12" s="1"/>
  <c r="W37" i="12"/>
  <c r="V37" i="12"/>
  <c r="X37" i="12" s="1"/>
  <c r="Y37" i="12" s="1"/>
  <c r="W38" i="12"/>
  <c r="V38" i="12"/>
  <c r="X38" i="12" s="1"/>
  <c r="Y38" i="12" s="1"/>
  <c r="AJ44" i="12"/>
  <c r="AI44" i="12"/>
  <c r="AK44" i="12" s="1"/>
  <c r="AL44" i="12" s="1"/>
  <c r="AI11" i="12"/>
  <c r="AK11" i="12" s="1"/>
  <c r="AL11" i="12" s="1"/>
  <c r="AJ11" i="12"/>
  <c r="AJ13" i="12"/>
  <c r="AJ25" i="12"/>
  <c r="AI25" i="12"/>
  <c r="AK25" i="12" s="1"/>
  <c r="AL25" i="12" s="1"/>
  <c r="W43" i="12"/>
  <c r="V43" i="12"/>
  <c r="X43" i="12" s="1"/>
  <c r="Y43" i="12" s="1"/>
  <c r="W60" i="12"/>
  <c r="V60" i="12"/>
  <c r="X60" i="12" s="1"/>
  <c r="Y60" i="12" s="1"/>
  <c r="W42" i="12"/>
  <c r="V42" i="12"/>
  <c r="X42" i="12" s="1"/>
  <c r="Y42" i="12" s="1"/>
  <c r="W53" i="12"/>
  <c r="V53" i="12"/>
  <c r="X53" i="12" s="1"/>
  <c r="Y53" i="12" s="1"/>
  <c r="V16" i="12"/>
  <c r="X16" i="12" s="1"/>
  <c r="Y16" i="12" s="1"/>
  <c r="I22" i="12"/>
  <c r="K22" i="12" s="1"/>
  <c r="L22" i="12" s="1"/>
  <c r="J22" i="12"/>
  <c r="V23" i="12"/>
  <c r="X23" i="12" s="1"/>
  <c r="Y23" i="12" s="1"/>
  <c r="W23" i="12"/>
  <c r="V36" i="12"/>
  <c r="X36" i="12" s="1"/>
  <c r="Y36" i="12" s="1"/>
  <c r="W36" i="12"/>
  <c r="W14" i="12"/>
  <c r="V14" i="12"/>
  <c r="X14" i="12" s="1"/>
  <c r="Y14" i="12" s="1"/>
  <c r="AI34" i="12"/>
  <c r="AK34" i="12" s="1"/>
  <c r="AL34" i="12" s="1"/>
  <c r="AJ34" i="12"/>
  <c r="AE3" i="12"/>
  <c r="AR3" i="12"/>
  <c r="AJ14" i="12"/>
  <c r="AI14" i="12"/>
  <c r="AK14" i="12" s="1"/>
  <c r="AL14" i="12" s="1"/>
  <c r="W26" i="12"/>
  <c r="I29" i="12"/>
  <c r="L29" i="12" s="1"/>
  <c r="AJ41" i="12"/>
  <c r="AI41" i="12"/>
  <c r="AK41" i="12" s="1"/>
  <c r="AL41" i="12" s="1"/>
  <c r="AJ57" i="12"/>
  <c r="AI57" i="12"/>
  <c r="AK57" i="12" s="1"/>
  <c r="AL57" i="12" s="1"/>
  <c r="AI58" i="12"/>
  <c r="AK58" i="12" s="1"/>
  <c r="AL58" i="12" s="1"/>
  <c r="V7" i="12"/>
  <c r="X7" i="12" s="1"/>
  <c r="Y7" i="12" s="1"/>
  <c r="V6" i="12"/>
  <c r="X6" i="12" s="1"/>
  <c r="Y6" i="12" s="1"/>
  <c r="W6" i="12"/>
  <c r="W19" i="12"/>
  <c r="V19" i="12"/>
  <c r="X19" i="12" s="1"/>
  <c r="Y19" i="12" s="1"/>
  <c r="V20" i="12"/>
  <c r="X20" i="12" s="1"/>
  <c r="Y20" i="12" s="1"/>
  <c r="W20" i="12"/>
  <c r="AI31" i="12"/>
  <c r="AK31" i="12" s="1"/>
  <c r="AL31" i="12" s="1"/>
  <c r="AJ31" i="12"/>
  <c r="AV5" i="12"/>
  <c r="AH65" i="12"/>
  <c r="AI7" i="12"/>
  <c r="AJ7" i="12"/>
  <c r="AI12" i="12"/>
  <c r="AK12" i="12" s="1"/>
  <c r="AL12" i="12" s="1"/>
  <c r="AW5" i="12"/>
  <c r="AJ10" i="12"/>
  <c r="AI10" i="12"/>
  <c r="AK10" i="12" s="1"/>
  <c r="AL10" i="12" s="1"/>
  <c r="V27" i="12"/>
  <c r="X27" i="12" s="1"/>
  <c r="Y27" i="12" s="1"/>
  <c r="W27" i="12"/>
  <c r="W28" i="12"/>
  <c r="V28" i="12"/>
  <c r="X28" i="12" s="1"/>
  <c r="Y28" i="12" s="1"/>
  <c r="V15" i="12"/>
  <c r="X15" i="12" s="1"/>
  <c r="Y15" i="12" s="1"/>
  <c r="AI18" i="12"/>
  <c r="AK18" i="12" s="1"/>
  <c r="AL18" i="12" s="1"/>
  <c r="AJ18" i="12"/>
  <c r="AI29" i="12"/>
  <c r="AL29" i="12" s="1"/>
  <c r="AJ29" i="12"/>
  <c r="AJ45" i="12"/>
  <c r="AI45" i="12"/>
  <c r="AK45" i="12" s="1"/>
  <c r="AL45" i="12" s="1"/>
  <c r="AJ48" i="12"/>
  <c r="AI48" i="12"/>
  <c r="AK48" i="12" s="1"/>
  <c r="AL48" i="12" s="1"/>
  <c r="W8" i="12"/>
  <c r="W34" i="12"/>
  <c r="V34" i="12"/>
  <c r="X34" i="12" s="1"/>
  <c r="Y34" i="12" s="1"/>
  <c r="AI51" i="12"/>
  <c r="AK51" i="12" s="1"/>
  <c r="AL51" i="12" s="1"/>
  <c r="W62" i="12"/>
  <c r="AI16" i="12"/>
  <c r="AK16" i="12" s="1"/>
  <c r="AL16" i="12" s="1"/>
  <c r="I17" i="12"/>
  <c r="K17" i="12" s="1"/>
  <c r="L17" i="12" s="1"/>
  <c r="AI21" i="12"/>
  <c r="AK21" i="12" s="1"/>
  <c r="AL21" i="12" s="1"/>
  <c r="AJ21" i="12"/>
  <c r="V22" i="12"/>
  <c r="X22" i="12" s="1"/>
  <c r="Y22" i="12" s="1"/>
  <c r="AJ28" i="12"/>
  <c r="AJ30" i="12"/>
  <c r="AI30" i="12"/>
  <c r="AK30" i="12" s="1"/>
  <c r="AL30" i="12" s="1"/>
  <c r="AJ36" i="12"/>
  <c r="W54" i="12"/>
  <c r="J55" i="12"/>
  <c r="I55" i="12"/>
  <c r="K55" i="12" s="1"/>
  <c r="L55" i="12" s="1"/>
  <c r="AJ59" i="12"/>
  <c r="W10" i="12"/>
  <c r="AI15" i="12"/>
  <c r="AK15" i="12" s="1"/>
  <c r="AL15" i="12" s="1"/>
  <c r="AJ17" i="12"/>
  <c r="AI23" i="12"/>
  <c r="AK23" i="12" s="1"/>
  <c r="AL23" i="12" s="1"/>
  <c r="I46" i="12"/>
  <c r="K46" i="12" s="1"/>
  <c r="L46" i="12" s="1"/>
  <c r="AJ47" i="12"/>
  <c r="I49" i="12"/>
  <c r="K49" i="12" s="1"/>
  <c r="L49" i="12" s="1"/>
  <c r="AI20" i="12"/>
  <c r="AK20" i="12" s="1"/>
  <c r="AL20" i="12" s="1"/>
  <c r="W24" i="12"/>
  <c r="V24" i="12"/>
  <c r="X24" i="12" s="1"/>
  <c r="Y24" i="12" s="1"/>
  <c r="J28" i="12"/>
  <c r="J30" i="12"/>
  <c r="I30" i="12"/>
  <c r="K30" i="12" s="1"/>
  <c r="L30" i="12" s="1"/>
  <c r="AI37" i="12"/>
  <c r="AK37" i="12" s="1"/>
  <c r="AL37" i="12" s="1"/>
  <c r="I45" i="12"/>
  <c r="K45" i="12" s="1"/>
  <c r="L45" i="12" s="1"/>
  <c r="J56" i="12"/>
  <c r="I56" i="12"/>
  <c r="K56" i="12" s="1"/>
  <c r="L56" i="12" s="1"/>
  <c r="W50" i="12"/>
  <c r="V50" i="12"/>
  <c r="X50" i="12" s="1"/>
  <c r="Y50" i="12" s="1"/>
  <c r="W12" i="12"/>
  <c r="V12" i="12"/>
  <c r="X12" i="12" s="1"/>
  <c r="Y12" i="12" s="1"/>
  <c r="V25" i="12"/>
  <c r="X25" i="12" s="1"/>
  <c r="Y25" i="12" s="1"/>
  <c r="AJ52" i="12"/>
  <c r="AI52" i="12"/>
  <c r="AK52" i="12" s="1"/>
  <c r="AL52" i="12" s="1"/>
  <c r="AI60" i="12"/>
  <c r="AK60" i="12" s="1"/>
  <c r="AL60" i="12" s="1"/>
  <c r="I7" i="12"/>
  <c r="K7" i="12" s="1"/>
  <c r="L7" i="12" s="1"/>
  <c r="J7" i="12"/>
  <c r="V9" i="12"/>
  <c r="X9" i="12" s="1"/>
  <c r="Y9" i="12" s="1"/>
  <c r="W11" i="12"/>
  <c r="I18" i="12"/>
  <c r="K18" i="12" s="1"/>
  <c r="L18" i="12" s="1"/>
  <c r="I21" i="12"/>
  <c r="K21" i="12" s="1"/>
  <c r="L21" i="12" s="1"/>
  <c r="AJ42" i="12"/>
  <c r="AI42" i="12"/>
  <c r="AK42" i="12" s="1"/>
  <c r="AL42" i="12" s="1"/>
  <c r="J15" i="12"/>
  <c r="I15" i="12"/>
  <c r="K15" i="12" s="1"/>
  <c r="L15" i="12" s="1"/>
  <c r="I16" i="12"/>
  <c r="K16" i="12" s="1"/>
  <c r="L16" i="12" s="1"/>
  <c r="H65" i="12"/>
  <c r="AT7" i="12"/>
  <c r="AJ8" i="12"/>
  <c r="AI8" i="12"/>
  <c r="AK8" i="12" s="1"/>
  <c r="AL8" i="12" s="1"/>
  <c r="AJ22" i="12"/>
  <c r="AI22" i="12"/>
  <c r="AK22" i="12" s="1"/>
  <c r="AL22" i="12" s="1"/>
  <c r="W33" i="12"/>
  <c r="V46" i="12"/>
  <c r="X46" i="12" s="1"/>
  <c r="Y46" i="12" s="1"/>
  <c r="W46" i="12"/>
  <c r="V49" i="12"/>
  <c r="X49" i="12" s="1"/>
  <c r="Y49" i="12" s="1"/>
  <c r="W49" i="12"/>
  <c r="I14" i="12"/>
  <c r="K14" i="12" s="1"/>
  <c r="L14" i="12" s="1"/>
  <c r="W45" i="12"/>
  <c r="AJ55" i="12"/>
  <c r="I62" i="12"/>
  <c r="K62" i="12" s="1"/>
  <c r="L62" i="12" s="1"/>
  <c r="AJ56" i="12"/>
  <c r="AI56" i="12"/>
  <c r="AK56" i="12" s="1"/>
  <c r="AL56" i="12" s="1"/>
  <c r="J26" i="12"/>
  <c r="I26" i="12"/>
  <c r="K26" i="12" s="1"/>
  <c r="L26" i="12" s="1"/>
  <c r="J44" i="12"/>
  <c r="I44" i="12"/>
  <c r="K44" i="12" s="1"/>
  <c r="L44" i="12" s="1"/>
  <c r="J53" i="12"/>
  <c r="I53" i="12"/>
  <c r="K53" i="12" s="1"/>
  <c r="L53" i="12" s="1"/>
  <c r="J63" i="12"/>
  <c r="I63" i="12"/>
  <c r="K63" i="12" s="1"/>
  <c r="L63" i="12" s="1"/>
  <c r="I19" i="12"/>
  <c r="K19" i="12" s="1"/>
  <c r="L19" i="12" s="1"/>
  <c r="I27" i="12"/>
  <c r="K27" i="12" s="1"/>
  <c r="L27" i="12" s="1"/>
  <c r="AJ32" i="12"/>
  <c r="AI32" i="12"/>
  <c r="AK32" i="12" s="1"/>
  <c r="AL32" i="12" s="1"/>
  <c r="AI33" i="12"/>
  <c r="AK33" i="12" s="1"/>
  <c r="AL33" i="12" s="1"/>
  <c r="I39" i="12"/>
  <c r="K39" i="12" s="1"/>
  <c r="L39" i="12" s="1"/>
  <c r="V47" i="12"/>
  <c r="X47" i="12" s="1"/>
  <c r="Y47" i="12" s="1"/>
  <c r="AJ49" i="12"/>
  <c r="AI49" i="12"/>
  <c r="AK49" i="12" s="1"/>
  <c r="AL49" i="12" s="1"/>
  <c r="J52" i="12"/>
  <c r="I52" i="12"/>
  <c r="K52" i="12" s="1"/>
  <c r="L52" i="12" s="1"/>
  <c r="J36" i="12"/>
  <c r="I36" i="12"/>
  <c r="K36" i="12" s="1"/>
  <c r="L36" i="12" s="1"/>
  <c r="W58" i="12"/>
  <c r="V58" i="12"/>
  <c r="X58" i="12" s="1"/>
  <c r="Y58" i="12" s="1"/>
  <c r="J60" i="12"/>
  <c r="I60" i="12"/>
  <c r="K60" i="12" s="1"/>
  <c r="L60" i="12" s="1"/>
  <c r="W38" i="11"/>
  <c r="V38" i="11"/>
  <c r="X38" i="11" s="1"/>
  <c r="Y38" i="11" s="1"/>
  <c r="W19" i="11"/>
  <c r="V19" i="11"/>
  <c r="X19" i="11" s="1"/>
  <c r="Y19" i="11" s="1"/>
  <c r="AI16" i="11"/>
  <c r="AK16" i="11" s="1"/>
  <c r="AL16" i="11" s="1"/>
  <c r="AJ16" i="11"/>
  <c r="V22" i="11"/>
  <c r="X22" i="11" s="1"/>
  <c r="Y22" i="11" s="1"/>
  <c r="W22" i="11"/>
  <c r="U65" i="11"/>
  <c r="W5" i="11"/>
  <c r="V5" i="11"/>
  <c r="AJ60" i="11"/>
  <c r="AI60" i="11"/>
  <c r="AK60" i="11" s="1"/>
  <c r="AL60" i="11" s="1"/>
  <c r="AJ14" i="11"/>
  <c r="AI14" i="11"/>
  <c r="AK14" i="11" s="1"/>
  <c r="AL14" i="11" s="1"/>
  <c r="W10" i="11"/>
  <c r="V10" i="11"/>
  <c r="X10" i="11" s="1"/>
  <c r="Y10" i="11" s="1"/>
  <c r="W11" i="11"/>
  <c r="V11" i="11"/>
  <c r="X11" i="11" s="1"/>
  <c r="Y11" i="11" s="1"/>
  <c r="W17" i="11"/>
  <c r="V17" i="11"/>
  <c r="X17" i="11" s="1"/>
  <c r="Y17" i="11" s="1"/>
  <c r="AJ23" i="11"/>
  <c r="AI23" i="11"/>
  <c r="AK23" i="11" s="1"/>
  <c r="AL23" i="11" s="1"/>
  <c r="W36" i="11"/>
  <c r="V36" i="11"/>
  <c r="X36" i="11" s="1"/>
  <c r="Y36" i="11" s="1"/>
  <c r="AJ44" i="11"/>
  <c r="AI44" i="11"/>
  <c r="AK44" i="11" s="1"/>
  <c r="AL44" i="11" s="1"/>
  <c r="V41" i="11"/>
  <c r="X41" i="11" s="1"/>
  <c r="Y41" i="11" s="1"/>
  <c r="W41" i="11"/>
  <c r="W43" i="11"/>
  <c r="V43" i="11"/>
  <c r="X43" i="11" s="1"/>
  <c r="Y43" i="11" s="1"/>
  <c r="I62" i="11"/>
  <c r="K62" i="11" s="1"/>
  <c r="L62" i="11" s="1"/>
  <c r="I35" i="11"/>
  <c r="K35" i="11" s="1"/>
  <c r="L35" i="11" s="1"/>
  <c r="J35" i="11"/>
  <c r="V15" i="11"/>
  <c r="X15" i="11" s="1"/>
  <c r="Y15" i="11" s="1"/>
  <c r="V25" i="11"/>
  <c r="X25" i="11" s="1"/>
  <c r="Y25" i="11" s="1"/>
  <c r="AI26" i="11"/>
  <c r="AK26" i="11" s="1"/>
  <c r="AL26" i="11" s="1"/>
  <c r="AJ31" i="11"/>
  <c r="AI9" i="11"/>
  <c r="AK9" i="11" s="1"/>
  <c r="AL9" i="11" s="1"/>
  <c r="AJ9" i="11"/>
  <c r="AI20" i="11"/>
  <c r="AK20" i="11" s="1"/>
  <c r="AL20" i="11" s="1"/>
  <c r="AJ20" i="11"/>
  <c r="W24" i="11"/>
  <c r="V24" i="11"/>
  <c r="X24" i="11" s="1"/>
  <c r="Y24" i="11" s="1"/>
  <c r="AJ30" i="11"/>
  <c r="AI30" i="11"/>
  <c r="AK30" i="11" s="1"/>
  <c r="AL30" i="11" s="1"/>
  <c r="AI43" i="11"/>
  <c r="AK43" i="11" s="1"/>
  <c r="AL43" i="11" s="1"/>
  <c r="AJ46" i="11"/>
  <c r="AI46" i="11"/>
  <c r="AK46" i="11" s="1"/>
  <c r="AL46" i="11" s="1"/>
  <c r="V58" i="11"/>
  <c r="X58" i="11" s="1"/>
  <c r="Y58" i="11" s="1"/>
  <c r="V6" i="11"/>
  <c r="X6" i="11" s="1"/>
  <c r="Y6" i="11" s="1"/>
  <c r="AJ12" i="11"/>
  <c r="AJ15" i="11"/>
  <c r="AI15" i="11"/>
  <c r="AK15" i="11" s="1"/>
  <c r="AL15" i="11" s="1"/>
  <c r="AJ33" i="11"/>
  <c r="AI33" i="11"/>
  <c r="AK33" i="11" s="1"/>
  <c r="AL33" i="11" s="1"/>
  <c r="V37" i="11"/>
  <c r="X37" i="11" s="1"/>
  <c r="Y37" i="11" s="1"/>
  <c r="W37" i="11"/>
  <c r="W40" i="11"/>
  <c r="V40" i="11"/>
  <c r="X40" i="11" s="1"/>
  <c r="Y40" i="11" s="1"/>
  <c r="AI49" i="11"/>
  <c r="AK49" i="11" s="1"/>
  <c r="AL49" i="11" s="1"/>
  <c r="AJ49" i="11"/>
  <c r="AI50" i="11"/>
  <c r="AK50" i="11" s="1"/>
  <c r="AL50" i="11" s="1"/>
  <c r="AJ50" i="11"/>
  <c r="V52" i="11"/>
  <c r="X52" i="11" s="1"/>
  <c r="Y52" i="11" s="1"/>
  <c r="W52" i="11"/>
  <c r="W61" i="11"/>
  <c r="V61" i="11"/>
  <c r="X61" i="11" s="1"/>
  <c r="Y61" i="11" s="1"/>
  <c r="AI63" i="11"/>
  <c r="AK63" i="11" s="1"/>
  <c r="AL63" i="11" s="1"/>
  <c r="AJ63" i="11"/>
  <c r="AJ7" i="11"/>
  <c r="AI7" i="11"/>
  <c r="AH65" i="11"/>
  <c r="W27" i="11"/>
  <c r="V27" i="11"/>
  <c r="X27" i="11" s="1"/>
  <c r="Y27" i="11" s="1"/>
  <c r="W26" i="11"/>
  <c r="V26" i="11"/>
  <c r="X26" i="11" s="1"/>
  <c r="Y26" i="11" s="1"/>
  <c r="AI48" i="11"/>
  <c r="AK48" i="11" s="1"/>
  <c r="AL48" i="11" s="1"/>
  <c r="W59" i="11"/>
  <c r="V59" i="11"/>
  <c r="X59" i="11" s="1"/>
  <c r="Y59" i="11" s="1"/>
  <c r="V57" i="11"/>
  <c r="X57" i="11" s="1"/>
  <c r="Y57" i="11" s="1"/>
  <c r="W57" i="11"/>
  <c r="AI10" i="11"/>
  <c r="AK10" i="11" s="1"/>
  <c r="AL10" i="11" s="1"/>
  <c r="AI21" i="11"/>
  <c r="AK21" i="11" s="1"/>
  <c r="AL21" i="11" s="1"/>
  <c r="V30" i="11"/>
  <c r="X30" i="11" s="1"/>
  <c r="Y30" i="11" s="1"/>
  <c r="W30" i="11"/>
  <c r="V35" i="11"/>
  <c r="X35" i="11" s="1"/>
  <c r="Y35" i="11" s="1"/>
  <c r="W35" i="11"/>
  <c r="AI47" i="11"/>
  <c r="AK47" i="11" s="1"/>
  <c r="AL47" i="11" s="1"/>
  <c r="AJ47" i="11"/>
  <c r="AT7" i="11"/>
  <c r="AU6" i="11"/>
  <c r="W44" i="11"/>
  <c r="V44" i="11"/>
  <c r="X44" i="11" s="1"/>
  <c r="Y44" i="11" s="1"/>
  <c r="V54" i="11"/>
  <c r="X54" i="11" s="1"/>
  <c r="Y54" i="11" s="1"/>
  <c r="AJ56" i="11"/>
  <c r="AI56" i="11"/>
  <c r="AK56" i="11" s="1"/>
  <c r="AL56" i="11" s="1"/>
  <c r="J6" i="11"/>
  <c r="I6" i="11"/>
  <c r="K6" i="11" s="1"/>
  <c r="L6" i="11" s="1"/>
  <c r="I20" i="11"/>
  <c r="K20" i="11" s="1"/>
  <c r="L20" i="11" s="1"/>
  <c r="I28" i="11"/>
  <c r="K28" i="11" s="1"/>
  <c r="L28" i="11" s="1"/>
  <c r="I46" i="11"/>
  <c r="K46" i="11" s="1"/>
  <c r="L46" i="11" s="1"/>
  <c r="I48" i="11"/>
  <c r="K48" i="11" s="1"/>
  <c r="L48" i="11" s="1"/>
  <c r="AJ51" i="11"/>
  <c r="AI51" i="11"/>
  <c r="AK51" i="11" s="1"/>
  <c r="AL51" i="11" s="1"/>
  <c r="V55" i="11"/>
  <c r="X55" i="11" s="1"/>
  <c r="Y55" i="11" s="1"/>
  <c r="V29" i="11"/>
  <c r="X29" i="11" s="1"/>
  <c r="Y29" i="11" s="1"/>
  <c r="V8" i="11"/>
  <c r="X8" i="11" s="1"/>
  <c r="Y8" i="11" s="1"/>
  <c r="I13" i="11"/>
  <c r="K13" i="11" s="1"/>
  <c r="L13" i="11" s="1"/>
  <c r="J13" i="11"/>
  <c r="V16" i="11"/>
  <c r="X16" i="11" s="1"/>
  <c r="Y16" i="11" s="1"/>
  <c r="AJ19" i="11"/>
  <c r="AI22" i="11"/>
  <c r="AK22" i="11" s="1"/>
  <c r="AL22" i="11" s="1"/>
  <c r="AI27" i="11"/>
  <c r="AK27" i="11" s="1"/>
  <c r="AL27" i="11" s="1"/>
  <c r="I32" i="11"/>
  <c r="K32" i="11" s="1"/>
  <c r="L32" i="11" s="1"/>
  <c r="AJ35" i="11"/>
  <c r="AI35" i="11"/>
  <c r="AK35" i="11" s="1"/>
  <c r="AL35" i="11" s="1"/>
  <c r="V39" i="11"/>
  <c r="X39" i="11" s="1"/>
  <c r="Y39" i="11" s="1"/>
  <c r="I49" i="11"/>
  <c r="K49" i="11" s="1"/>
  <c r="L49" i="11" s="1"/>
  <c r="AJ61" i="11"/>
  <c r="H65" i="11"/>
  <c r="J5" i="11"/>
  <c r="V14" i="11"/>
  <c r="X14" i="11" s="1"/>
  <c r="Y14" i="11" s="1"/>
  <c r="W14" i="11"/>
  <c r="I18" i="11"/>
  <c r="K18" i="11" s="1"/>
  <c r="L18" i="11" s="1"/>
  <c r="V20" i="11"/>
  <c r="X20" i="11" s="1"/>
  <c r="Y20" i="11" s="1"/>
  <c r="J22" i="11"/>
  <c r="I22" i="11"/>
  <c r="K22" i="11" s="1"/>
  <c r="L22" i="11" s="1"/>
  <c r="V28" i="11"/>
  <c r="X28" i="11" s="1"/>
  <c r="Y28" i="11" s="1"/>
  <c r="AI42" i="11"/>
  <c r="AK42" i="11" s="1"/>
  <c r="AL42" i="11" s="1"/>
  <c r="I44" i="11"/>
  <c r="K44" i="11" s="1"/>
  <c r="L44" i="11" s="1"/>
  <c r="AI45" i="11"/>
  <c r="AK45" i="11" s="1"/>
  <c r="AL45" i="11" s="1"/>
  <c r="V50" i="11"/>
  <c r="X50" i="11" s="1"/>
  <c r="Y50" i="11" s="1"/>
  <c r="I51" i="11"/>
  <c r="K51" i="11" s="1"/>
  <c r="L51" i="11" s="1"/>
  <c r="J51" i="11"/>
  <c r="AI32" i="11"/>
  <c r="AK32" i="11" s="1"/>
  <c r="AL32" i="11" s="1"/>
  <c r="AJ34" i="11"/>
  <c r="AI34" i="11"/>
  <c r="AK34" i="11" s="1"/>
  <c r="AL34" i="11" s="1"/>
  <c r="V42" i="11"/>
  <c r="X42" i="11" s="1"/>
  <c r="Y42" i="11" s="1"/>
  <c r="W45" i="11"/>
  <c r="V45" i="11"/>
  <c r="X45" i="11" s="1"/>
  <c r="Y45" i="11" s="1"/>
  <c r="W7" i="11"/>
  <c r="I9" i="11"/>
  <c r="K9" i="11" s="1"/>
  <c r="L9" i="11" s="1"/>
  <c r="AI13" i="11"/>
  <c r="AK13" i="11" s="1"/>
  <c r="AL13" i="11" s="1"/>
  <c r="AJ25" i="11"/>
  <c r="W31" i="11"/>
  <c r="V31" i="11"/>
  <c r="X31" i="11" s="1"/>
  <c r="Y31" i="11" s="1"/>
  <c r="AI40" i="11"/>
  <c r="AK40" i="11" s="1"/>
  <c r="AL40" i="11" s="1"/>
  <c r="AI58" i="11"/>
  <c r="AK58" i="11" s="1"/>
  <c r="AL58" i="11" s="1"/>
  <c r="I60" i="11"/>
  <c r="K60" i="11" s="1"/>
  <c r="L60" i="11" s="1"/>
  <c r="I5" i="11"/>
  <c r="AV5" i="11"/>
  <c r="W23" i="11"/>
  <c r="V23" i="11"/>
  <c r="X23" i="11" s="1"/>
  <c r="Y23" i="11" s="1"/>
  <c r="AJ24" i="11"/>
  <c r="AI24" i="11"/>
  <c r="AK24" i="11" s="1"/>
  <c r="AL24" i="11" s="1"/>
  <c r="AJ29" i="11"/>
  <c r="AI29" i="11"/>
  <c r="AK29" i="11" s="1"/>
  <c r="AL29" i="11" s="1"/>
  <c r="W56" i="11"/>
  <c r="V56" i="11"/>
  <c r="X56" i="11" s="1"/>
  <c r="Y56" i="11" s="1"/>
  <c r="W60" i="11"/>
  <c r="V60" i="11"/>
  <c r="X60" i="11" s="1"/>
  <c r="Y60" i="11" s="1"/>
  <c r="AJ62" i="11"/>
  <c r="AI62" i="11"/>
  <c r="AK62" i="11" s="1"/>
  <c r="AL62" i="11" s="1"/>
  <c r="AI11" i="11"/>
  <c r="AK11" i="11" s="1"/>
  <c r="AL11" i="11" s="1"/>
  <c r="V12" i="11"/>
  <c r="X12" i="11" s="1"/>
  <c r="Y12" i="11" s="1"/>
  <c r="AI18" i="11"/>
  <c r="AK18" i="11" s="1"/>
  <c r="AL18" i="11" s="1"/>
  <c r="V21" i="11"/>
  <c r="X21" i="11" s="1"/>
  <c r="Y21" i="11" s="1"/>
  <c r="J25" i="11"/>
  <c r="I25" i="11"/>
  <c r="K25" i="11" s="1"/>
  <c r="L25" i="11" s="1"/>
  <c r="AJ28" i="11"/>
  <c r="I29" i="11"/>
  <c r="K29" i="11" s="1"/>
  <c r="L29" i="11" s="1"/>
  <c r="V32" i="11"/>
  <c r="X32" i="11" s="1"/>
  <c r="Y32" i="11" s="1"/>
  <c r="V33" i="11"/>
  <c r="X33" i="11" s="1"/>
  <c r="Y33" i="11" s="1"/>
  <c r="W33" i="11"/>
  <c r="AI36" i="11"/>
  <c r="AK36" i="11" s="1"/>
  <c r="AL36" i="11" s="1"/>
  <c r="I37" i="11"/>
  <c r="K37" i="11" s="1"/>
  <c r="L37" i="11" s="1"/>
  <c r="V46" i="11"/>
  <c r="X46" i="11" s="1"/>
  <c r="Y46" i="11" s="1"/>
  <c r="V48" i="11"/>
  <c r="X48" i="11" s="1"/>
  <c r="Y48" i="11" s="1"/>
  <c r="V49" i="11"/>
  <c r="X49" i="11" s="1"/>
  <c r="Y49" i="11" s="1"/>
  <c r="W49" i="11"/>
  <c r="AI52" i="11"/>
  <c r="AK52" i="11" s="1"/>
  <c r="AL52" i="11" s="1"/>
  <c r="I53" i="11"/>
  <c r="K53" i="11" s="1"/>
  <c r="L53" i="11" s="1"/>
  <c r="V62" i="11"/>
  <c r="X62" i="11" s="1"/>
  <c r="Y62" i="11" s="1"/>
  <c r="I17" i="11"/>
  <c r="K17" i="11" s="1"/>
  <c r="L17" i="11" s="1"/>
  <c r="AJ37" i="11"/>
  <c r="AI37" i="11"/>
  <c r="AK37" i="11" s="1"/>
  <c r="AL37" i="11" s="1"/>
  <c r="I41" i="11"/>
  <c r="K41" i="11" s="1"/>
  <c r="L41" i="11" s="1"/>
  <c r="W47" i="11"/>
  <c r="V47" i="11"/>
  <c r="X47" i="11" s="1"/>
  <c r="Y47" i="11" s="1"/>
  <c r="AJ53" i="11"/>
  <c r="AI53" i="11"/>
  <c r="AK53" i="11" s="1"/>
  <c r="AL53" i="11" s="1"/>
  <c r="I57" i="11"/>
  <c r="K57" i="11" s="1"/>
  <c r="L57" i="11" s="1"/>
  <c r="W63" i="11"/>
  <c r="V63" i="11"/>
  <c r="X63" i="11" s="1"/>
  <c r="Y63" i="11" s="1"/>
  <c r="I36" i="11"/>
  <c r="K36" i="11" s="1"/>
  <c r="L36" i="11" s="1"/>
  <c r="J43" i="11"/>
  <c r="I52" i="11"/>
  <c r="K52" i="11" s="1"/>
  <c r="L52" i="11" s="1"/>
  <c r="J59" i="11"/>
  <c r="W24" i="10"/>
  <c r="V24" i="10"/>
  <c r="X24" i="10" s="1"/>
  <c r="Y24" i="10" s="1"/>
  <c r="W45" i="10"/>
  <c r="V45" i="10"/>
  <c r="X45" i="10" s="1"/>
  <c r="Y45" i="10" s="1"/>
  <c r="W5" i="10"/>
  <c r="V5" i="10"/>
  <c r="U65" i="10"/>
  <c r="W18" i="10"/>
  <c r="V18" i="10"/>
  <c r="X18" i="10" s="1"/>
  <c r="Y18" i="10" s="1"/>
  <c r="J33" i="10"/>
  <c r="I33" i="10"/>
  <c r="K33" i="10" s="1"/>
  <c r="L33" i="10" s="1"/>
  <c r="AJ42" i="10"/>
  <c r="AI42" i="10"/>
  <c r="AK42" i="10" s="1"/>
  <c r="AL42" i="10" s="1"/>
  <c r="W63" i="10"/>
  <c r="V63" i="10"/>
  <c r="X63" i="10" s="1"/>
  <c r="Y63" i="10" s="1"/>
  <c r="W10" i="10"/>
  <c r="W46" i="10"/>
  <c r="V46" i="10"/>
  <c r="X46" i="10" s="1"/>
  <c r="Y46" i="10" s="1"/>
  <c r="AJ52" i="10"/>
  <c r="AI52" i="10"/>
  <c r="AK52" i="10" s="1"/>
  <c r="AL52" i="10" s="1"/>
  <c r="AJ23" i="10"/>
  <c r="AI23" i="10"/>
  <c r="AK23" i="10" s="1"/>
  <c r="AL23" i="10" s="1"/>
  <c r="AT8" i="10"/>
  <c r="AU7" i="10"/>
  <c r="V9" i="10"/>
  <c r="X9" i="10" s="1"/>
  <c r="Y9" i="10" s="1"/>
  <c r="V13" i="10"/>
  <c r="X13" i="10" s="1"/>
  <c r="Y13" i="10" s="1"/>
  <c r="W13" i="10"/>
  <c r="W38" i="10"/>
  <c r="V38" i="10"/>
  <c r="X38" i="10" s="1"/>
  <c r="Y38" i="10" s="1"/>
  <c r="AJ58" i="10"/>
  <c r="AI58" i="10"/>
  <c r="AK58" i="10" s="1"/>
  <c r="AL58" i="10" s="1"/>
  <c r="AJ26" i="10"/>
  <c r="AI26" i="10"/>
  <c r="AK26" i="10" s="1"/>
  <c r="AL26" i="10" s="1"/>
  <c r="J36" i="10"/>
  <c r="I36" i="10"/>
  <c r="K36" i="10" s="1"/>
  <c r="L36" i="10" s="1"/>
  <c r="AJ57" i="10"/>
  <c r="AI57" i="10"/>
  <c r="AK57" i="10" s="1"/>
  <c r="AL57" i="10" s="1"/>
  <c r="AH65" i="10"/>
  <c r="AI7" i="10"/>
  <c r="AJ7" i="10"/>
  <c r="W19" i="10"/>
  <c r="V19" i="10"/>
  <c r="X19" i="10" s="1"/>
  <c r="Y19" i="10" s="1"/>
  <c r="AJ22" i="10"/>
  <c r="AI22" i="10"/>
  <c r="AK22" i="10" s="1"/>
  <c r="AL22" i="10" s="1"/>
  <c r="AJ44" i="10"/>
  <c r="AI44" i="10"/>
  <c r="AK44" i="10" s="1"/>
  <c r="AL44" i="10" s="1"/>
  <c r="W53" i="10"/>
  <c r="V53" i="10"/>
  <c r="X53" i="10" s="1"/>
  <c r="Y53" i="10" s="1"/>
  <c r="W54" i="10"/>
  <c r="V54" i="10"/>
  <c r="X54" i="10" s="1"/>
  <c r="Y54" i="10" s="1"/>
  <c r="AJ19" i="10"/>
  <c r="AI19" i="10"/>
  <c r="AK19" i="10" s="1"/>
  <c r="AL19" i="10" s="1"/>
  <c r="W48" i="10"/>
  <c r="V48" i="10"/>
  <c r="X48" i="10" s="1"/>
  <c r="Y48" i="10" s="1"/>
  <c r="AW6" i="10"/>
  <c r="AV6" i="10"/>
  <c r="AX6" i="10" s="1"/>
  <c r="AY6" i="10" s="1"/>
  <c r="AJ25" i="10"/>
  <c r="AI25" i="10"/>
  <c r="AK25" i="10" s="1"/>
  <c r="AL25" i="10" s="1"/>
  <c r="AJ43" i="10"/>
  <c r="AI43" i="10"/>
  <c r="AK43" i="10" s="1"/>
  <c r="AL43" i="10" s="1"/>
  <c r="W52" i="10"/>
  <c r="V52" i="10"/>
  <c r="X52" i="10" s="1"/>
  <c r="Y52" i="10" s="1"/>
  <c r="AJ27" i="10"/>
  <c r="AI27" i="10"/>
  <c r="AK27" i="10" s="1"/>
  <c r="AL27" i="10" s="1"/>
  <c r="J49" i="10"/>
  <c r="I49" i="10"/>
  <c r="K49" i="10" s="1"/>
  <c r="L49" i="10" s="1"/>
  <c r="W59" i="10"/>
  <c r="V59" i="10"/>
  <c r="X59" i="10" s="1"/>
  <c r="Y59" i="10" s="1"/>
  <c r="AJ36" i="10"/>
  <c r="AI36" i="10"/>
  <c r="AK36" i="10" s="1"/>
  <c r="AL36" i="10" s="1"/>
  <c r="W61" i="10"/>
  <c r="V61" i="10"/>
  <c r="X61" i="10" s="1"/>
  <c r="Y61" i="10" s="1"/>
  <c r="W17" i="10"/>
  <c r="V17" i="10"/>
  <c r="X17" i="10" s="1"/>
  <c r="Y17" i="10" s="1"/>
  <c r="AJ33" i="10"/>
  <c r="AI33" i="10"/>
  <c r="AK33" i="10" s="1"/>
  <c r="AL33" i="10" s="1"/>
  <c r="AJ35" i="10"/>
  <c r="AI35" i="10"/>
  <c r="AK35" i="10" s="1"/>
  <c r="AL35" i="10" s="1"/>
  <c r="W28" i="10"/>
  <c r="V28" i="10"/>
  <c r="X28" i="10" s="1"/>
  <c r="Y28" i="10" s="1"/>
  <c r="J14" i="10"/>
  <c r="I14" i="10"/>
  <c r="K14" i="10" s="1"/>
  <c r="L14" i="10" s="1"/>
  <c r="AJ16" i="10"/>
  <c r="AI16" i="10"/>
  <c r="AK16" i="10" s="1"/>
  <c r="AL16" i="10" s="1"/>
  <c r="W25" i="10"/>
  <c r="V25" i="10"/>
  <c r="X25" i="10" s="1"/>
  <c r="Y25" i="10" s="1"/>
  <c r="AI50" i="10"/>
  <c r="AK50" i="10" s="1"/>
  <c r="AL50" i="10" s="1"/>
  <c r="AJ51" i="10"/>
  <c r="AI51" i="10"/>
  <c r="AK51" i="10" s="1"/>
  <c r="AL51" i="10" s="1"/>
  <c r="W20" i="10"/>
  <c r="V20" i="10"/>
  <c r="X20" i="10" s="1"/>
  <c r="Y20" i="10" s="1"/>
  <c r="AJ37" i="10"/>
  <c r="AI37" i="10"/>
  <c r="AK37" i="10" s="1"/>
  <c r="AL37" i="10" s="1"/>
  <c r="W60" i="10"/>
  <c r="V60" i="10"/>
  <c r="X60" i="10" s="1"/>
  <c r="Y60" i="10" s="1"/>
  <c r="H65" i="10"/>
  <c r="J5" i="10"/>
  <c r="I5" i="10"/>
  <c r="W7" i="10"/>
  <c r="V7" i="10"/>
  <c r="X7" i="10" s="1"/>
  <c r="Y7" i="10" s="1"/>
  <c r="AI13" i="10"/>
  <c r="AK13" i="10" s="1"/>
  <c r="AL13" i="10" s="1"/>
  <c r="W15" i="10"/>
  <c r="I27" i="10"/>
  <c r="K27" i="10" s="1"/>
  <c r="L27" i="10" s="1"/>
  <c r="I30" i="10"/>
  <c r="K30" i="10" s="1"/>
  <c r="L30" i="10" s="1"/>
  <c r="AU5" i="10"/>
  <c r="AI8" i="10"/>
  <c r="AK8" i="10" s="1"/>
  <c r="AL8" i="10" s="1"/>
  <c r="AI10" i="10"/>
  <c r="AK10" i="10" s="1"/>
  <c r="AL10" i="10" s="1"/>
  <c r="I11" i="10"/>
  <c r="K11" i="10" s="1"/>
  <c r="L11" i="10" s="1"/>
  <c r="I12" i="10"/>
  <c r="K12" i="10" s="1"/>
  <c r="L12" i="10" s="1"/>
  <c r="AJ30" i="10"/>
  <c r="AI30" i="10"/>
  <c r="AK30" i="10" s="1"/>
  <c r="AL30" i="10" s="1"/>
  <c r="AI60" i="10"/>
  <c r="AK60" i="10" s="1"/>
  <c r="AL60" i="10" s="1"/>
  <c r="V6" i="10"/>
  <c r="X6" i="10" s="1"/>
  <c r="Y6" i="10" s="1"/>
  <c r="AI9" i="10"/>
  <c r="AK9" i="10" s="1"/>
  <c r="AL9" i="10" s="1"/>
  <c r="AJ11" i="10"/>
  <c r="AJ59" i="10"/>
  <c r="V8" i="10"/>
  <c r="X8" i="10" s="1"/>
  <c r="Y8" i="10" s="1"/>
  <c r="W14" i="10"/>
  <c r="AI15" i="10"/>
  <c r="AK15" i="10" s="1"/>
  <c r="AL15" i="10" s="1"/>
  <c r="W27" i="10"/>
  <c r="AJ29" i="10"/>
  <c r="J52" i="10"/>
  <c r="I52" i="10"/>
  <c r="K52" i="10" s="1"/>
  <c r="L52" i="10" s="1"/>
  <c r="W16" i="10"/>
  <c r="V16" i="10"/>
  <c r="X16" i="10" s="1"/>
  <c r="Y16" i="10" s="1"/>
  <c r="J26" i="10"/>
  <c r="I26" i="10"/>
  <c r="K26" i="10" s="1"/>
  <c r="L26" i="10" s="1"/>
  <c r="J28" i="10"/>
  <c r="I28" i="10"/>
  <c r="K28" i="10" s="1"/>
  <c r="L28" i="10" s="1"/>
  <c r="I32" i="10"/>
  <c r="K32" i="10" s="1"/>
  <c r="L32" i="10" s="1"/>
  <c r="AJ40" i="10"/>
  <c r="AI40" i="10"/>
  <c r="AK40" i="10" s="1"/>
  <c r="AL40" i="10" s="1"/>
  <c r="AJ41" i="10"/>
  <c r="AI41" i="10"/>
  <c r="AK41" i="10" s="1"/>
  <c r="AL41" i="10" s="1"/>
  <c r="W26" i="10"/>
  <c r="V26" i="10"/>
  <c r="X26" i="10" s="1"/>
  <c r="Y26" i="10" s="1"/>
  <c r="AJ24" i="10"/>
  <c r="AI24" i="10"/>
  <c r="AK24" i="10" s="1"/>
  <c r="AL24" i="10" s="1"/>
  <c r="W29" i="10"/>
  <c r="V29" i="10"/>
  <c r="X29" i="10" s="1"/>
  <c r="Y29" i="10" s="1"/>
  <c r="J41" i="10"/>
  <c r="I41" i="10"/>
  <c r="K41" i="10" s="1"/>
  <c r="L41" i="10" s="1"/>
  <c r="W39" i="10"/>
  <c r="V39" i="10"/>
  <c r="X39" i="10" s="1"/>
  <c r="Y39" i="10" s="1"/>
  <c r="W62" i="10"/>
  <c r="I9" i="10"/>
  <c r="K9" i="10" s="1"/>
  <c r="L9" i="10" s="1"/>
  <c r="J9" i="10"/>
  <c r="I10" i="10"/>
  <c r="K10" i="10" s="1"/>
  <c r="L10" i="10" s="1"/>
  <c r="AJ18" i="10"/>
  <c r="J21" i="10"/>
  <c r="I21" i="10"/>
  <c r="K21" i="10" s="1"/>
  <c r="L21" i="10" s="1"/>
  <c r="AJ32" i="10"/>
  <c r="AI32" i="10"/>
  <c r="AK32" i="10" s="1"/>
  <c r="AL32" i="10" s="1"/>
  <c r="W34" i="10"/>
  <c r="V34" i="10"/>
  <c r="X34" i="10" s="1"/>
  <c r="Y34" i="10" s="1"/>
  <c r="I37" i="10"/>
  <c r="K37" i="10" s="1"/>
  <c r="L37" i="10" s="1"/>
  <c r="W42" i="10"/>
  <c r="V42" i="10"/>
  <c r="X42" i="10" s="1"/>
  <c r="Y42" i="10" s="1"/>
  <c r="W50" i="10"/>
  <c r="V50" i="10"/>
  <c r="X50" i="10" s="1"/>
  <c r="Y50" i="10" s="1"/>
  <c r="AJ14" i="10"/>
  <c r="AI14" i="10"/>
  <c r="AK14" i="10" s="1"/>
  <c r="AL14" i="10" s="1"/>
  <c r="AJ17" i="10"/>
  <c r="AI17" i="10"/>
  <c r="AK17" i="10" s="1"/>
  <c r="AL17" i="10" s="1"/>
  <c r="V31" i="10"/>
  <c r="X31" i="10" s="1"/>
  <c r="Y31" i="10" s="1"/>
  <c r="W37" i="10"/>
  <c r="V37" i="10"/>
  <c r="X37" i="10" s="1"/>
  <c r="Y37" i="10" s="1"/>
  <c r="J44" i="10"/>
  <c r="I44" i="10"/>
  <c r="K44" i="10" s="1"/>
  <c r="L44" i="10" s="1"/>
  <c r="J45" i="10"/>
  <c r="I45" i="10"/>
  <c r="K45" i="10" s="1"/>
  <c r="L45" i="10" s="1"/>
  <c r="AJ56" i="10"/>
  <c r="AI56" i="10"/>
  <c r="AK56" i="10" s="1"/>
  <c r="AL56" i="10" s="1"/>
  <c r="AI12" i="10"/>
  <c r="AK12" i="10" s="1"/>
  <c r="AL12" i="10" s="1"/>
  <c r="J18" i="10"/>
  <c r="I18" i="10"/>
  <c r="K18" i="10" s="1"/>
  <c r="L18" i="10" s="1"/>
  <c r="AJ31" i="10"/>
  <c r="J40" i="10"/>
  <c r="V44" i="10"/>
  <c r="X44" i="10" s="1"/>
  <c r="Y44" i="10" s="1"/>
  <c r="I47" i="10"/>
  <c r="K47" i="10" s="1"/>
  <c r="L47" i="10" s="1"/>
  <c r="I48" i="10"/>
  <c r="K48" i="10" s="1"/>
  <c r="L48" i="10" s="1"/>
  <c r="I55" i="10"/>
  <c r="K55" i="10" s="1"/>
  <c r="L55" i="10" s="1"/>
  <c r="AI55" i="10"/>
  <c r="AK55" i="10" s="1"/>
  <c r="AL55" i="10" s="1"/>
  <c r="AJ55" i="10"/>
  <c r="I62" i="10"/>
  <c r="K62" i="10" s="1"/>
  <c r="L62" i="10" s="1"/>
  <c r="J56" i="10"/>
  <c r="I56" i="10"/>
  <c r="K56" i="10" s="1"/>
  <c r="L56" i="10" s="1"/>
  <c r="AJ48" i="10"/>
  <c r="AI48" i="10"/>
  <c r="AK48" i="10" s="1"/>
  <c r="AL48" i="10" s="1"/>
  <c r="J63" i="10"/>
  <c r="I63" i="10"/>
  <c r="K63" i="10" s="1"/>
  <c r="L63" i="10" s="1"/>
  <c r="AJ21" i="10"/>
  <c r="W23" i="10"/>
  <c r="W33" i="10"/>
  <c r="W35" i="10"/>
  <c r="V35" i="10"/>
  <c r="X35" i="10" s="1"/>
  <c r="Y35" i="10" s="1"/>
  <c r="AJ39" i="10"/>
  <c r="W41" i="10"/>
  <c r="W49" i="10"/>
  <c r="V51" i="10"/>
  <c r="X51" i="10" s="1"/>
  <c r="Y51" i="10" s="1"/>
  <c r="W58" i="10"/>
  <c r="V58" i="10"/>
  <c r="X58" i="10" s="1"/>
  <c r="Y58" i="10" s="1"/>
  <c r="J60" i="10"/>
  <c r="I60" i="10"/>
  <c r="K60" i="10" s="1"/>
  <c r="L60" i="10" s="1"/>
  <c r="AJ7" i="9"/>
  <c r="AI7" i="9"/>
  <c r="W60" i="9"/>
  <c r="V60" i="9"/>
  <c r="X60" i="9" s="1"/>
  <c r="Y60" i="9" s="1"/>
  <c r="AJ28" i="9"/>
  <c r="AI28" i="9"/>
  <c r="AK28" i="9" s="1"/>
  <c r="AL28" i="9" s="1"/>
  <c r="AJ41" i="9"/>
  <c r="AI41" i="9"/>
  <c r="AK41" i="9" s="1"/>
  <c r="AL41" i="9" s="1"/>
  <c r="W5" i="9"/>
  <c r="U65" i="9"/>
  <c r="V5" i="9"/>
  <c r="W22" i="9"/>
  <c r="V22" i="9"/>
  <c r="X22" i="9" s="1"/>
  <c r="Y22" i="9" s="1"/>
  <c r="W18" i="9"/>
  <c r="V18" i="9"/>
  <c r="X18" i="9" s="1"/>
  <c r="Y18" i="9" s="1"/>
  <c r="W7" i="9"/>
  <c r="V7" i="9"/>
  <c r="X7" i="9" s="1"/>
  <c r="Y7" i="9" s="1"/>
  <c r="AJ15" i="9"/>
  <c r="AI15" i="9"/>
  <c r="AK15" i="9" s="1"/>
  <c r="AL15" i="9" s="1"/>
  <c r="AJ35" i="9"/>
  <c r="AI35" i="9"/>
  <c r="AK35" i="9" s="1"/>
  <c r="AL35" i="9" s="1"/>
  <c r="W42" i="9"/>
  <c r="V42" i="9"/>
  <c r="X42" i="9" s="1"/>
  <c r="Y42" i="9" s="1"/>
  <c r="AJ58" i="9"/>
  <c r="AI58" i="9"/>
  <c r="AK58" i="9" s="1"/>
  <c r="AL58" i="9" s="1"/>
  <c r="J8" i="9"/>
  <c r="I8" i="9"/>
  <c r="K8" i="9" s="1"/>
  <c r="L8" i="9" s="1"/>
  <c r="J9" i="9"/>
  <c r="I9" i="9"/>
  <c r="K9" i="9" s="1"/>
  <c r="L9" i="9" s="1"/>
  <c r="W10" i="9"/>
  <c r="V10" i="9"/>
  <c r="X10" i="9" s="1"/>
  <c r="Y10" i="9" s="1"/>
  <c r="V13" i="9"/>
  <c r="X13" i="9" s="1"/>
  <c r="Y13" i="9" s="1"/>
  <c r="W13" i="9"/>
  <c r="W14" i="9"/>
  <c r="V14" i="9"/>
  <c r="X14" i="9" s="1"/>
  <c r="Y14" i="9" s="1"/>
  <c r="V38" i="9"/>
  <c r="X38" i="9" s="1"/>
  <c r="Y38" i="9" s="1"/>
  <c r="W38" i="9"/>
  <c r="AJ30" i="9"/>
  <c r="AI30" i="9"/>
  <c r="AK30" i="9" s="1"/>
  <c r="AL30" i="9" s="1"/>
  <c r="AJ40" i="9"/>
  <c r="AI40" i="9"/>
  <c r="AK40" i="9" s="1"/>
  <c r="AL40" i="9" s="1"/>
  <c r="AJ42" i="9"/>
  <c r="AI42" i="9"/>
  <c r="AK42" i="9" s="1"/>
  <c r="AL42" i="9" s="1"/>
  <c r="I21" i="9"/>
  <c r="K21" i="9" s="1"/>
  <c r="L21" i="9" s="1"/>
  <c r="AI23" i="9"/>
  <c r="AK23" i="9" s="1"/>
  <c r="AL23" i="9" s="1"/>
  <c r="V24" i="9"/>
  <c r="X24" i="9" s="1"/>
  <c r="Y24" i="9" s="1"/>
  <c r="AI51" i="9"/>
  <c r="AK51" i="9" s="1"/>
  <c r="AL51" i="9" s="1"/>
  <c r="W61" i="9"/>
  <c r="V61" i="9"/>
  <c r="X61" i="9" s="1"/>
  <c r="Y61" i="9" s="1"/>
  <c r="AJ27" i="9"/>
  <c r="V29" i="9"/>
  <c r="X29" i="9" s="1"/>
  <c r="Y29" i="9" s="1"/>
  <c r="W29" i="9"/>
  <c r="V33" i="9"/>
  <c r="X33" i="9" s="1"/>
  <c r="Y33" i="9" s="1"/>
  <c r="AJ36" i="9"/>
  <c r="I46" i="9"/>
  <c r="K46" i="9" s="1"/>
  <c r="L46" i="9" s="1"/>
  <c r="AJ49" i="9"/>
  <c r="AI49" i="9"/>
  <c r="AK49" i="9" s="1"/>
  <c r="AL49" i="9" s="1"/>
  <c r="AJ12" i="9"/>
  <c r="AI12" i="9"/>
  <c r="AK12" i="9" s="1"/>
  <c r="AL12" i="9" s="1"/>
  <c r="I26" i="9"/>
  <c r="K26" i="9" s="1"/>
  <c r="L26" i="9" s="1"/>
  <c r="W34" i="9"/>
  <c r="I41" i="9"/>
  <c r="K41" i="9" s="1"/>
  <c r="L41" i="9" s="1"/>
  <c r="AJ47" i="9"/>
  <c r="W50" i="9"/>
  <c r="V50" i="9"/>
  <c r="X50" i="9" s="1"/>
  <c r="Y50" i="9" s="1"/>
  <c r="AJ14" i="9"/>
  <c r="AI14" i="9"/>
  <c r="AK14" i="9" s="1"/>
  <c r="AL14" i="9" s="1"/>
  <c r="W21" i="9"/>
  <c r="I32" i="9"/>
  <c r="K32" i="9" s="1"/>
  <c r="L32" i="9" s="1"/>
  <c r="I37" i="9"/>
  <c r="K37" i="9" s="1"/>
  <c r="L37" i="9" s="1"/>
  <c r="W39" i="9"/>
  <c r="V39" i="9"/>
  <c r="X39" i="9" s="1"/>
  <c r="Y39" i="9" s="1"/>
  <c r="AW6" i="9"/>
  <c r="AV6" i="9"/>
  <c r="AX6" i="9" s="1"/>
  <c r="AY6" i="9" s="1"/>
  <c r="AT7" i="9"/>
  <c r="V8" i="9"/>
  <c r="X8" i="9" s="1"/>
  <c r="Y8" i="9" s="1"/>
  <c r="I10" i="9"/>
  <c r="K10" i="9" s="1"/>
  <c r="L10" i="9" s="1"/>
  <c r="V11" i="9"/>
  <c r="X11" i="9" s="1"/>
  <c r="Y11" i="9" s="1"/>
  <c r="I12" i="9"/>
  <c r="K12" i="9" s="1"/>
  <c r="L12" i="9" s="1"/>
  <c r="W15" i="9"/>
  <c r="V15" i="9"/>
  <c r="X15" i="9" s="1"/>
  <c r="Y15" i="9" s="1"/>
  <c r="J16" i="9"/>
  <c r="I16" i="9"/>
  <c r="K16" i="9" s="1"/>
  <c r="L16" i="9" s="1"/>
  <c r="AJ22" i="9"/>
  <c r="I28" i="9"/>
  <c r="K28" i="9" s="1"/>
  <c r="L28" i="9" s="1"/>
  <c r="AI29" i="9"/>
  <c r="AK29" i="9" s="1"/>
  <c r="AL29" i="9" s="1"/>
  <c r="W53" i="9"/>
  <c r="V53" i="9"/>
  <c r="X53" i="9" s="1"/>
  <c r="Y53" i="9" s="1"/>
  <c r="AI57" i="9"/>
  <c r="AK57" i="9" s="1"/>
  <c r="AL57" i="9" s="1"/>
  <c r="AI60" i="9"/>
  <c r="AK60" i="9" s="1"/>
  <c r="AL60" i="9" s="1"/>
  <c r="AU5" i="9"/>
  <c r="W26" i="9"/>
  <c r="V26" i="9"/>
  <c r="X26" i="9" s="1"/>
  <c r="Y26" i="9" s="1"/>
  <c r="V37" i="9"/>
  <c r="X37" i="9" s="1"/>
  <c r="Y37" i="9" s="1"/>
  <c r="W44" i="9"/>
  <c r="V44" i="9"/>
  <c r="X44" i="9" s="1"/>
  <c r="Y44" i="9" s="1"/>
  <c r="V52" i="9"/>
  <c r="X52" i="9" s="1"/>
  <c r="Y52" i="9" s="1"/>
  <c r="I55" i="9"/>
  <c r="K55" i="9" s="1"/>
  <c r="L55" i="9" s="1"/>
  <c r="AJ59" i="9"/>
  <c r="AI19" i="9"/>
  <c r="AK19" i="9" s="1"/>
  <c r="AL19" i="9" s="1"/>
  <c r="AJ19" i="9"/>
  <c r="V20" i="9"/>
  <c r="X20" i="9" s="1"/>
  <c r="Y20" i="9" s="1"/>
  <c r="J23" i="9"/>
  <c r="AI31" i="9"/>
  <c r="AK31" i="9" s="1"/>
  <c r="AL31" i="9" s="1"/>
  <c r="J7" i="9"/>
  <c r="I40" i="9"/>
  <c r="K40" i="9" s="1"/>
  <c r="L40" i="9" s="1"/>
  <c r="J40" i="9"/>
  <c r="V9" i="9"/>
  <c r="X9" i="9" s="1"/>
  <c r="Y9" i="9" s="1"/>
  <c r="AJ16" i="9"/>
  <c r="AI16" i="9"/>
  <c r="AK16" i="9" s="1"/>
  <c r="AL16" i="9" s="1"/>
  <c r="AJ24" i="9"/>
  <c r="AI24" i="9"/>
  <c r="AK24" i="9" s="1"/>
  <c r="AL24" i="9" s="1"/>
  <c r="AJ33" i="9"/>
  <c r="AI33" i="9"/>
  <c r="AK33" i="9" s="1"/>
  <c r="AL33" i="9" s="1"/>
  <c r="AI10" i="9"/>
  <c r="AK10" i="9" s="1"/>
  <c r="AL10" i="9" s="1"/>
  <c r="W17" i="9"/>
  <c r="V17" i="9"/>
  <c r="X17" i="9" s="1"/>
  <c r="Y17" i="9" s="1"/>
  <c r="AI20" i="9"/>
  <c r="AK20" i="9" s="1"/>
  <c r="AL20" i="9" s="1"/>
  <c r="V25" i="9"/>
  <c r="X25" i="9" s="1"/>
  <c r="Y25" i="9" s="1"/>
  <c r="I27" i="9"/>
  <c r="K27" i="9" s="1"/>
  <c r="L27" i="9" s="1"/>
  <c r="AJ32" i="9"/>
  <c r="I36" i="9"/>
  <c r="K36" i="9" s="1"/>
  <c r="L36" i="9" s="1"/>
  <c r="J36" i="9"/>
  <c r="W45" i="9"/>
  <c r="J63" i="9"/>
  <c r="I63" i="9"/>
  <c r="K63" i="9" s="1"/>
  <c r="L63" i="9" s="1"/>
  <c r="AH21" i="9"/>
  <c r="AP8" i="9"/>
  <c r="AJ25" i="9"/>
  <c r="J29" i="9"/>
  <c r="I29" i="9"/>
  <c r="K29" i="9" s="1"/>
  <c r="L29" i="9" s="1"/>
  <c r="V31" i="9"/>
  <c r="X31" i="9" s="1"/>
  <c r="Y31" i="9" s="1"/>
  <c r="V35" i="9"/>
  <c r="X35" i="9" s="1"/>
  <c r="Y35" i="9" s="1"/>
  <c r="AJ37" i="9"/>
  <c r="AI37" i="9"/>
  <c r="AK37" i="9" s="1"/>
  <c r="AL37" i="9" s="1"/>
  <c r="I49" i="9"/>
  <c r="K49" i="9" s="1"/>
  <c r="L49" i="9" s="1"/>
  <c r="W54" i="9"/>
  <c r="V54" i="9"/>
  <c r="X54" i="9" s="1"/>
  <c r="Y54" i="9" s="1"/>
  <c r="J44" i="9"/>
  <c r="I44" i="9"/>
  <c r="K44" i="9" s="1"/>
  <c r="L44" i="9" s="1"/>
  <c r="H65" i="9"/>
  <c r="I11" i="9"/>
  <c r="K11" i="9" s="1"/>
  <c r="L11" i="9" s="1"/>
  <c r="I18" i="9"/>
  <c r="K18" i="9" s="1"/>
  <c r="L18" i="9" s="1"/>
  <c r="V27" i="9"/>
  <c r="X27" i="9" s="1"/>
  <c r="Y27" i="9" s="1"/>
  <c r="J34" i="9"/>
  <c r="I34" i="9"/>
  <c r="K34" i="9" s="1"/>
  <c r="L34" i="9" s="1"/>
  <c r="W43" i="9"/>
  <c r="V43" i="9"/>
  <c r="X43" i="9" s="1"/>
  <c r="Y43" i="9" s="1"/>
  <c r="AI45" i="9"/>
  <c r="AK45" i="9" s="1"/>
  <c r="AL45" i="9" s="1"/>
  <c r="I48" i="9"/>
  <c r="K48" i="9" s="1"/>
  <c r="L48" i="9" s="1"/>
  <c r="AJ56" i="9"/>
  <c r="AI56" i="9"/>
  <c r="AK56" i="9" s="1"/>
  <c r="AL56" i="9" s="1"/>
  <c r="W57" i="9"/>
  <c r="J62" i="9"/>
  <c r="I62" i="9"/>
  <c r="K62" i="9" s="1"/>
  <c r="L62" i="9" s="1"/>
  <c r="I5" i="9"/>
  <c r="I13" i="9"/>
  <c r="K13" i="9" s="1"/>
  <c r="L13" i="9" s="1"/>
  <c r="I20" i="9"/>
  <c r="K20" i="9" s="1"/>
  <c r="L20" i="9" s="1"/>
  <c r="V23" i="9"/>
  <c r="X23" i="9" s="1"/>
  <c r="Y23" i="9" s="1"/>
  <c r="I25" i="9"/>
  <c r="K25" i="9" s="1"/>
  <c r="L25" i="9" s="1"/>
  <c r="W36" i="9"/>
  <c r="I39" i="9"/>
  <c r="K39" i="9" s="1"/>
  <c r="L39" i="9" s="1"/>
  <c r="AI39" i="9"/>
  <c r="AK39" i="9" s="1"/>
  <c r="AL39" i="9" s="1"/>
  <c r="V47" i="9"/>
  <c r="X47" i="9" s="1"/>
  <c r="Y47" i="9" s="1"/>
  <c r="AJ48" i="9"/>
  <c r="AI48" i="9"/>
  <c r="AK48" i="9" s="1"/>
  <c r="AL48" i="9" s="1"/>
  <c r="AI50" i="9"/>
  <c r="AK50" i="9" s="1"/>
  <c r="AL50" i="9" s="1"/>
  <c r="AI52" i="9"/>
  <c r="AK52" i="9" s="1"/>
  <c r="AL52" i="9" s="1"/>
  <c r="I56" i="9"/>
  <c r="K56" i="9" s="1"/>
  <c r="L56" i="9" s="1"/>
  <c r="V59" i="9"/>
  <c r="X59" i="9" s="1"/>
  <c r="Y59" i="9" s="1"/>
  <c r="V63" i="9"/>
  <c r="X63" i="9" s="1"/>
  <c r="Y63" i="9" s="1"/>
  <c r="J5" i="9"/>
  <c r="V30" i="9"/>
  <c r="X30" i="9" s="1"/>
  <c r="Y30" i="9" s="1"/>
  <c r="J45" i="9"/>
  <c r="I45" i="9"/>
  <c r="K45" i="9" s="1"/>
  <c r="L45" i="9" s="1"/>
  <c r="J52" i="9"/>
  <c r="I52" i="9"/>
  <c r="K52" i="9" s="1"/>
  <c r="L52" i="9" s="1"/>
  <c r="W62" i="9"/>
  <c r="W58" i="9"/>
  <c r="V58" i="9"/>
  <c r="X58" i="9" s="1"/>
  <c r="Y58" i="9" s="1"/>
  <c r="J38" i="9"/>
  <c r="V41" i="9"/>
  <c r="X41" i="9" s="1"/>
  <c r="Y41" i="9" s="1"/>
  <c r="W41" i="9"/>
  <c r="W49" i="9"/>
  <c r="V51" i="9"/>
  <c r="X51" i="9" s="1"/>
  <c r="Y51" i="9" s="1"/>
  <c r="J53" i="9"/>
  <c r="I53" i="9"/>
  <c r="K53" i="9" s="1"/>
  <c r="L53" i="9" s="1"/>
  <c r="AJ55" i="9"/>
  <c r="J60" i="9"/>
  <c r="I60" i="9"/>
  <c r="K60" i="9" s="1"/>
  <c r="L60" i="9" s="1"/>
  <c r="AJ34" i="8"/>
  <c r="AI34" i="8"/>
  <c r="AK34" i="8" s="1"/>
  <c r="AL34" i="8" s="1"/>
  <c r="AJ43" i="8"/>
  <c r="AI43" i="8"/>
  <c r="AK43" i="8" s="1"/>
  <c r="AL43" i="8" s="1"/>
  <c r="AJ36" i="8"/>
  <c r="AI36" i="8"/>
  <c r="AK36" i="8" s="1"/>
  <c r="AL36" i="8" s="1"/>
  <c r="AJ39" i="8"/>
  <c r="AI41" i="8"/>
  <c r="AK41" i="8" s="1"/>
  <c r="AL41" i="8" s="1"/>
  <c r="AJ55" i="8"/>
  <c r="AI8" i="8"/>
  <c r="AK8" i="8" s="1"/>
  <c r="AL8" i="8" s="1"/>
  <c r="AI23" i="8"/>
  <c r="AK23" i="8" s="1"/>
  <c r="AL23" i="8" s="1"/>
  <c r="AJ54" i="8"/>
  <c r="AJ9" i="8"/>
  <c r="AJ59" i="8"/>
  <c r="W19" i="8"/>
  <c r="V19" i="8"/>
  <c r="X19" i="8" s="1"/>
  <c r="Y19" i="8" s="1"/>
  <c r="W38" i="8"/>
  <c r="V15" i="8"/>
  <c r="X15" i="8" s="1"/>
  <c r="Y15" i="8" s="1"/>
  <c r="W35" i="8"/>
  <c r="V32" i="8"/>
  <c r="X32" i="8" s="1"/>
  <c r="Y32" i="8" s="1"/>
  <c r="I34" i="8"/>
  <c r="K34" i="8" s="1"/>
  <c r="L34" i="8" s="1"/>
  <c r="J58" i="8"/>
  <c r="I54" i="8"/>
  <c r="K54" i="8" s="1"/>
  <c r="L54" i="8" s="1"/>
  <c r="J20" i="8"/>
  <c r="J22" i="8"/>
  <c r="I44" i="8"/>
  <c r="K44" i="8" s="1"/>
  <c r="L44" i="8" s="1"/>
  <c r="I50" i="8"/>
  <c r="K50" i="8" s="1"/>
  <c r="L50" i="8" s="1"/>
  <c r="I63" i="8"/>
  <c r="K63" i="8" s="1"/>
  <c r="L63" i="8" s="1"/>
  <c r="I11" i="8"/>
  <c r="K11" i="8" s="1"/>
  <c r="L11" i="8" s="1"/>
  <c r="I27" i="8"/>
  <c r="K27" i="8" s="1"/>
  <c r="L27" i="8" s="1"/>
  <c r="I13" i="8"/>
  <c r="K13" i="8" s="1"/>
  <c r="L13" i="8" s="1"/>
  <c r="J18" i="8"/>
  <c r="I31" i="8"/>
  <c r="K31" i="8" s="1"/>
  <c r="L31" i="8" s="1"/>
  <c r="I40" i="8"/>
  <c r="K40" i="8" s="1"/>
  <c r="L40" i="8" s="1"/>
  <c r="I7" i="8"/>
  <c r="K7" i="8" s="1"/>
  <c r="L7" i="8" s="1"/>
  <c r="I15" i="8"/>
  <c r="K15" i="8" s="1"/>
  <c r="L15" i="8" s="1"/>
  <c r="I23" i="8"/>
  <c r="K23" i="8" s="1"/>
  <c r="L23" i="8" s="1"/>
  <c r="I42" i="8"/>
  <c r="K42" i="8" s="1"/>
  <c r="L42" i="8" s="1"/>
  <c r="I47" i="8"/>
  <c r="K47" i="8" s="1"/>
  <c r="L47" i="8" s="1"/>
  <c r="I38" i="8"/>
  <c r="K38" i="8" s="1"/>
  <c r="L38" i="8" s="1"/>
  <c r="I28" i="8"/>
  <c r="K28" i="8" s="1"/>
  <c r="L28" i="8" s="1"/>
  <c r="J55" i="8"/>
  <c r="J56" i="8"/>
  <c r="J61" i="8"/>
  <c r="AJ7" i="8"/>
  <c r="AH65" i="8"/>
  <c r="AI7" i="8"/>
  <c r="AJ15" i="8"/>
  <c r="AI15" i="8"/>
  <c r="AK15" i="8" s="1"/>
  <c r="AL15" i="8" s="1"/>
  <c r="V30" i="8"/>
  <c r="X30" i="8" s="1"/>
  <c r="Y30" i="8" s="1"/>
  <c r="W30" i="8"/>
  <c r="W9" i="8"/>
  <c r="V9" i="8"/>
  <c r="X9" i="8" s="1"/>
  <c r="Y9" i="8" s="1"/>
  <c r="V14" i="8"/>
  <c r="X14" i="8" s="1"/>
  <c r="Y14" i="8" s="1"/>
  <c r="W14" i="8"/>
  <c r="AI47" i="8"/>
  <c r="AK47" i="8" s="1"/>
  <c r="AL47" i="8" s="1"/>
  <c r="AJ47" i="8"/>
  <c r="AJ22" i="8"/>
  <c r="AI22" i="8"/>
  <c r="AK22" i="8" s="1"/>
  <c r="AL22" i="8" s="1"/>
  <c r="W43" i="8"/>
  <c r="V43" i="8"/>
  <c r="X43" i="8" s="1"/>
  <c r="Y43" i="8" s="1"/>
  <c r="AJ44" i="8"/>
  <c r="AI44" i="8"/>
  <c r="AK44" i="8" s="1"/>
  <c r="AL44" i="8" s="1"/>
  <c r="W8" i="8"/>
  <c r="V8" i="8"/>
  <c r="X8" i="8" s="1"/>
  <c r="Y8" i="8" s="1"/>
  <c r="W16" i="8"/>
  <c r="V16" i="8"/>
  <c r="X16" i="8" s="1"/>
  <c r="Y16" i="8" s="1"/>
  <c r="AI20" i="8"/>
  <c r="AK20" i="8" s="1"/>
  <c r="AL20" i="8" s="1"/>
  <c r="AJ20" i="8"/>
  <c r="W54" i="8"/>
  <c r="V54" i="8"/>
  <c r="X54" i="8" s="1"/>
  <c r="Y54" i="8" s="1"/>
  <c r="V57" i="8"/>
  <c r="X57" i="8" s="1"/>
  <c r="Y57" i="8" s="1"/>
  <c r="W57" i="8"/>
  <c r="W11" i="8"/>
  <c r="V11" i="8"/>
  <c r="X11" i="8" s="1"/>
  <c r="Y11" i="8" s="1"/>
  <c r="W27" i="8"/>
  <c r="V27" i="8"/>
  <c r="X27" i="8" s="1"/>
  <c r="Y27" i="8" s="1"/>
  <c r="W36" i="8"/>
  <c r="V36" i="8"/>
  <c r="X36" i="8" s="1"/>
  <c r="Y36" i="8" s="1"/>
  <c r="W18" i="8"/>
  <c r="V18" i="8"/>
  <c r="X18" i="8" s="1"/>
  <c r="Y18" i="8" s="1"/>
  <c r="V33" i="8"/>
  <c r="X33" i="8" s="1"/>
  <c r="Y33" i="8" s="1"/>
  <c r="W33" i="8"/>
  <c r="AJ60" i="8"/>
  <c r="AI60" i="8"/>
  <c r="AK60" i="8" s="1"/>
  <c r="AL60" i="8" s="1"/>
  <c r="AI63" i="8"/>
  <c r="AK63" i="8" s="1"/>
  <c r="AL63" i="8" s="1"/>
  <c r="AJ63" i="8"/>
  <c r="AJ29" i="8"/>
  <c r="AI29" i="8"/>
  <c r="AK29" i="8" s="1"/>
  <c r="AL29" i="8" s="1"/>
  <c r="AI31" i="8"/>
  <c r="AK31" i="8" s="1"/>
  <c r="AL31" i="8" s="1"/>
  <c r="AJ31" i="8"/>
  <c r="AJ40" i="8"/>
  <c r="AI40" i="8"/>
  <c r="AK40" i="8" s="1"/>
  <c r="AL40" i="8" s="1"/>
  <c r="W52" i="8"/>
  <c r="V52" i="8"/>
  <c r="X52" i="8" s="1"/>
  <c r="Y52" i="8" s="1"/>
  <c r="V7" i="8"/>
  <c r="X7" i="8" s="1"/>
  <c r="Y7" i="8" s="1"/>
  <c r="W7" i="8"/>
  <c r="W23" i="8"/>
  <c r="V23" i="8"/>
  <c r="X23" i="8" s="1"/>
  <c r="Y23" i="8" s="1"/>
  <c r="AJ24" i="8"/>
  <c r="AI24" i="8"/>
  <c r="AK24" i="8" s="1"/>
  <c r="AL24" i="8" s="1"/>
  <c r="AJ49" i="8"/>
  <c r="AI49" i="8"/>
  <c r="AK49" i="8" s="1"/>
  <c r="AL49" i="8" s="1"/>
  <c r="W59" i="8"/>
  <c r="V59" i="8"/>
  <c r="X59" i="8" s="1"/>
  <c r="Y59" i="8" s="1"/>
  <c r="U65" i="8"/>
  <c r="W5" i="8"/>
  <c r="V5" i="8"/>
  <c r="AJ17" i="8"/>
  <c r="AI17" i="8"/>
  <c r="AK17" i="8" s="1"/>
  <c r="AL17" i="8" s="1"/>
  <c r="J46" i="8"/>
  <c r="I46" i="8"/>
  <c r="K46" i="8" s="1"/>
  <c r="L46" i="8" s="1"/>
  <c r="I6" i="8"/>
  <c r="V10" i="8"/>
  <c r="X10" i="8" s="1"/>
  <c r="Y10" i="8" s="1"/>
  <c r="AI13" i="8"/>
  <c r="AK13" i="8" s="1"/>
  <c r="AL13" i="8" s="1"/>
  <c r="I17" i="8"/>
  <c r="K17" i="8" s="1"/>
  <c r="L17" i="8" s="1"/>
  <c r="AI21" i="8"/>
  <c r="AK21" i="8" s="1"/>
  <c r="AL21" i="8" s="1"/>
  <c r="V25" i="8"/>
  <c r="X25" i="8" s="1"/>
  <c r="Y25" i="8" s="1"/>
  <c r="AI27" i="8"/>
  <c r="AK27" i="8" s="1"/>
  <c r="AL27" i="8" s="1"/>
  <c r="AI33" i="8"/>
  <c r="AK33" i="8" s="1"/>
  <c r="AL33" i="8" s="1"/>
  <c r="W37" i="8"/>
  <c r="V37" i="8"/>
  <c r="X37" i="8" s="1"/>
  <c r="Y37" i="8" s="1"/>
  <c r="W40" i="8"/>
  <c r="V40" i="8"/>
  <c r="X40" i="8" s="1"/>
  <c r="Y40" i="8" s="1"/>
  <c r="I41" i="8"/>
  <c r="K41" i="8" s="1"/>
  <c r="L41" i="8" s="1"/>
  <c r="V42" i="8"/>
  <c r="X42" i="8" s="1"/>
  <c r="Y42" i="8" s="1"/>
  <c r="AI48" i="8"/>
  <c r="AK48" i="8" s="1"/>
  <c r="AL48" i="8" s="1"/>
  <c r="AJ50" i="8"/>
  <c r="AI50" i="8"/>
  <c r="AK50" i="8" s="1"/>
  <c r="AL50" i="8" s="1"/>
  <c r="V58" i="8"/>
  <c r="X58" i="8" s="1"/>
  <c r="Y58" i="8" s="1"/>
  <c r="W61" i="8"/>
  <c r="V61" i="8"/>
  <c r="X61" i="8" s="1"/>
  <c r="Y61" i="8" s="1"/>
  <c r="I62" i="8"/>
  <c r="K62" i="8" s="1"/>
  <c r="L62" i="8" s="1"/>
  <c r="AJ12" i="8"/>
  <c r="AI16" i="8"/>
  <c r="AK16" i="8" s="1"/>
  <c r="AL16" i="8" s="1"/>
  <c r="J21" i="8"/>
  <c r="I21" i="8"/>
  <c r="K21" i="8" s="1"/>
  <c r="L21" i="8" s="1"/>
  <c r="V24" i="8"/>
  <c r="X24" i="8" s="1"/>
  <c r="Y24" i="8" s="1"/>
  <c r="AI30" i="8"/>
  <c r="AK30" i="8" s="1"/>
  <c r="AL30" i="8" s="1"/>
  <c r="AJ35" i="8"/>
  <c r="AI35" i="8"/>
  <c r="AK35" i="8" s="1"/>
  <c r="AL35" i="8" s="1"/>
  <c r="AJ38" i="8"/>
  <c r="AI38" i="8"/>
  <c r="AK38" i="8" s="1"/>
  <c r="AL38" i="8" s="1"/>
  <c r="AI56" i="8"/>
  <c r="AK56" i="8" s="1"/>
  <c r="AL56" i="8" s="1"/>
  <c r="I12" i="8"/>
  <c r="K12" i="8" s="1"/>
  <c r="L12" i="8" s="1"/>
  <c r="V22" i="8"/>
  <c r="X22" i="8" s="1"/>
  <c r="Y22" i="8" s="1"/>
  <c r="W22" i="8"/>
  <c r="I26" i="8"/>
  <c r="K26" i="8" s="1"/>
  <c r="L26" i="8" s="1"/>
  <c r="V28" i="8"/>
  <c r="X28" i="8" s="1"/>
  <c r="Y28" i="8" s="1"/>
  <c r="J30" i="8"/>
  <c r="I30" i="8"/>
  <c r="K30" i="8" s="1"/>
  <c r="L30" i="8" s="1"/>
  <c r="W34" i="8"/>
  <c r="V34" i="8"/>
  <c r="X34" i="8" s="1"/>
  <c r="Y34" i="8" s="1"/>
  <c r="W44" i="8"/>
  <c r="V44" i="8"/>
  <c r="X44" i="8" s="1"/>
  <c r="Y44" i="8" s="1"/>
  <c r="AI45" i="8"/>
  <c r="AK45" i="8" s="1"/>
  <c r="AL45" i="8" s="1"/>
  <c r="V46" i="8"/>
  <c r="X46" i="8" s="1"/>
  <c r="Y46" i="8" s="1"/>
  <c r="I48" i="8"/>
  <c r="K48" i="8" s="1"/>
  <c r="L48" i="8" s="1"/>
  <c r="AJ51" i="8"/>
  <c r="AI51" i="8"/>
  <c r="AK51" i="8" s="1"/>
  <c r="AL51" i="8" s="1"/>
  <c r="V55" i="8"/>
  <c r="X55" i="8" s="1"/>
  <c r="Y55" i="8" s="1"/>
  <c r="K5" i="8"/>
  <c r="AT7" i="8"/>
  <c r="AU6" i="8"/>
  <c r="AI11" i="8"/>
  <c r="AK11" i="8" s="1"/>
  <c r="AL11" i="8" s="1"/>
  <c r="V17" i="8"/>
  <c r="X17" i="8" s="1"/>
  <c r="Y17" i="8" s="1"/>
  <c r="AI25" i="8"/>
  <c r="AK25" i="8" s="1"/>
  <c r="AL25" i="8" s="1"/>
  <c r="V39" i="8"/>
  <c r="X39" i="8" s="1"/>
  <c r="Y39" i="8" s="1"/>
  <c r="V41" i="8"/>
  <c r="X41" i="8" s="1"/>
  <c r="Y41" i="8" s="1"/>
  <c r="W41" i="8"/>
  <c r="AJ42" i="8"/>
  <c r="AI42" i="8"/>
  <c r="AK42" i="8" s="1"/>
  <c r="AL42" i="8" s="1"/>
  <c r="J45" i="8"/>
  <c r="AI58" i="8"/>
  <c r="AK58" i="8" s="1"/>
  <c r="AL58" i="8" s="1"/>
  <c r="I60" i="8"/>
  <c r="K60" i="8" s="1"/>
  <c r="L60" i="8" s="1"/>
  <c r="AI61" i="8"/>
  <c r="AK61" i="8" s="1"/>
  <c r="AL61" i="8" s="1"/>
  <c r="AU5" i="8"/>
  <c r="V6" i="8"/>
  <c r="X6" i="8" s="1"/>
  <c r="Y6" i="8" s="1"/>
  <c r="AI14" i="8"/>
  <c r="AK14" i="8" s="1"/>
  <c r="AL14" i="8" s="1"/>
  <c r="I19" i="8"/>
  <c r="K19" i="8" s="1"/>
  <c r="L19" i="8" s="1"/>
  <c r="V21" i="8"/>
  <c r="X21" i="8" s="1"/>
  <c r="Y21" i="8" s="1"/>
  <c r="I29" i="8"/>
  <c r="K29" i="8" s="1"/>
  <c r="L29" i="8" s="1"/>
  <c r="V31" i="8"/>
  <c r="X31" i="8" s="1"/>
  <c r="Y31" i="8" s="1"/>
  <c r="I35" i="8"/>
  <c r="K35" i="8" s="1"/>
  <c r="L35" i="8" s="1"/>
  <c r="J35" i="8"/>
  <c r="AI37" i="8"/>
  <c r="AK37" i="8" s="1"/>
  <c r="AL37" i="8" s="1"/>
  <c r="I49" i="8"/>
  <c r="K49" i="8" s="1"/>
  <c r="L49" i="8" s="1"/>
  <c r="I10" i="8"/>
  <c r="K10" i="8" s="1"/>
  <c r="L10" i="8" s="1"/>
  <c r="V12" i="8"/>
  <c r="X12" i="8" s="1"/>
  <c r="Y12" i="8" s="1"/>
  <c r="J14" i="8"/>
  <c r="I14" i="8"/>
  <c r="K14" i="8" s="1"/>
  <c r="L14" i="8" s="1"/>
  <c r="AI18" i="8"/>
  <c r="AK18" i="8" s="1"/>
  <c r="AL18" i="8" s="1"/>
  <c r="V26" i="8"/>
  <c r="X26" i="8" s="1"/>
  <c r="Y26" i="8" s="1"/>
  <c r="J32" i="8"/>
  <c r="I32" i="8"/>
  <c r="K32" i="8" s="1"/>
  <c r="L32" i="8" s="1"/>
  <c r="I37" i="8"/>
  <c r="K37" i="8" s="1"/>
  <c r="L37" i="8" s="1"/>
  <c r="V50" i="8"/>
  <c r="X50" i="8" s="1"/>
  <c r="Y50" i="8" s="1"/>
  <c r="I51" i="8"/>
  <c r="K51" i="8" s="1"/>
  <c r="L51" i="8" s="1"/>
  <c r="J51" i="8"/>
  <c r="J8" i="8"/>
  <c r="I8" i="8"/>
  <c r="K8" i="8" s="1"/>
  <c r="L8" i="8" s="1"/>
  <c r="J24" i="8"/>
  <c r="AJ28" i="8"/>
  <c r="W45" i="8"/>
  <c r="W56" i="8"/>
  <c r="V56" i="8"/>
  <c r="X56" i="8" s="1"/>
  <c r="Y56" i="8" s="1"/>
  <c r="W60" i="8"/>
  <c r="V60" i="8"/>
  <c r="X60" i="8" s="1"/>
  <c r="Y60" i="8" s="1"/>
  <c r="AJ62" i="8"/>
  <c r="AI62" i="8"/>
  <c r="AK62" i="8" s="1"/>
  <c r="AL62" i="8" s="1"/>
  <c r="AI10" i="8"/>
  <c r="AK10" i="8" s="1"/>
  <c r="AL10" i="8" s="1"/>
  <c r="V13" i="8"/>
  <c r="X13" i="8" s="1"/>
  <c r="Y13" i="8" s="1"/>
  <c r="AI19" i="8"/>
  <c r="AK19" i="8" s="1"/>
  <c r="AL19" i="8" s="1"/>
  <c r="V20" i="8"/>
  <c r="X20" i="8" s="1"/>
  <c r="Y20" i="8" s="1"/>
  <c r="AI26" i="8"/>
  <c r="AK26" i="8" s="1"/>
  <c r="AL26" i="8" s="1"/>
  <c r="V29" i="8"/>
  <c r="X29" i="8" s="1"/>
  <c r="Y29" i="8" s="1"/>
  <c r="AI32" i="8"/>
  <c r="AK32" i="8" s="1"/>
  <c r="AL32" i="8" s="1"/>
  <c r="I33" i="8"/>
  <c r="K33" i="8" s="1"/>
  <c r="L33" i="8" s="1"/>
  <c r="J36" i="8"/>
  <c r="I36" i="8"/>
  <c r="K36" i="8" s="1"/>
  <c r="L36" i="8" s="1"/>
  <c r="I39" i="8"/>
  <c r="K39" i="8" s="1"/>
  <c r="L39" i="8" s="1"/>
  <c r="I43" i="8"/>
  <c r="K43" i="8" s="1"/>
  <c r="L43" i="8" s="1"/>
  <c r="J43" i="8"/>
  <c r="V47" i="8"/>
  <c r="X47" i="8" s="1"/>
  <c r="Y47" i="8" s="1"/>
  <c r="V48" i="8"/>
  <c r="X48" i="8" s="1"/>
  <c r="Y48" i="8" s="1"/>
  <c r="V49" i="8"/>
  <c r="X49" i="8" s="1"/>
  <c r="Y49" i="8" s="1"/>
  <c r="W49" i="8"/>
  <c r="AI52" i="8"/>
  <c r="AK52" i="8" s="1"/>
  <c r="AL52" i="8" s="1"/>
  <c r="I53" i="8"/>
  <c r="K53" i="8" s="1"/>
  <c r="L53" i="8" s="1"/>
  <c r="V62" i="8"/>
  <c r="X62" i="8" s="1"/>
  <c r="Y62" i="8" s="1"/>
  <c r="H65" i="8"/>
  <c r="J5" i="8"/>
  <c r="AP8" i="8"/>
  <c r="I9" i="8"/>
  <c r="K9" i="8" s="1"/>
  <c r="L9" i="8" s="1"/>
  <c r="J16" i="8"/>
  <c r="I25" i="8"/>
  <c r="K25" i="8" s="1"/>
  <c r="L25" i="8" s="1"/>
  <c r="AI46" i="8"/>
  <c r="AK46" i="8" s="1"/>
  <c r="AL46" i="8" s="1"/>
  <c r="AJ53" i="8"/>
  <c r="AI53" i="8"/>
  <c r="AK53" i="8" s="1"/>
  <c r="AL53" i="8" s="1"/>
  <c r="I57" i="8"/>
  <c r="K57" i="8" s="1"/>
  <c r="L57" i="8" s="1"/>
  <c r="W63" i="8"/>
  <c r="V63" i="8"/>
  <c r="X63" i="8" s="1"/>
  <c r="Y63" i="8" s="1"/>
  <c r="I52" i="8"/>
  <c r="K52" i="8" s="1"/>
  <c r="L52" i="8" s="1"/>
  <c r="J59" i="8"/>
  <c r="AJ54" i="7"/>
  <c r="AI54" i="7"/>
  <c r="AK54" i="7" s="1"/>
  <c r="AL54" i="7" s="1"/>
  <c r="AI53" i="7"/>
  <c r="AK53" i="7" s="1"/>
  <c r="AL53" i="7" s="1"/>
  <c r="AJ53" i="7"/>
  <c r="AI37" i="7"/>
  <c r="AK37" i="7" s="1"/>
  <c r="AL37" i="7" s="1"/>
  <c r="AJ37" i="7"/>
  <c r="AJ62" i="7"/>
  <c r="AI62" i="7"/>
  <c r="AK62" i="7" s="1"/>
  <c r="AL62" i="7" s="1"/>
  <c r="AJ11" i="7"/>
  <c r="AI11" i="7"/>
  <c r="AK11" i="7" s="1"/>
  <c r="AL11" i="7" s="1"/>
  <c r="AJ38" i="7"/>
  <c r="AI38" i="7"/>
  <c r="AK38" i="7" s="1"/>
  <c r="AL38" i="7" s="1"/>
  <c r="AJ29" i="7"/>
  <c r="AI29" i="7"/>
  <c r="AK29" i="7" s="1"/>
  <c r="AL29" i="7" s="1"/>
  <c r="AJ46" i="7"/>
  <c r="AI46" i="7"/>
  <c r="AK46" i="7" s="1"/>
  <c r="AL46" i="7" s="1"/>
  <c r="AI61" i="7"/>
  <c r="AK61" i="7" s="1"/>
  <c r="AL61" i="7" s="1"/>
  <c r="AJ61" i="7"/>
  <c r="AJ36" i="7"/>
  <c r="AJ63" i="7"/>
  <c r="AI43" i="7"/>
  <c r="AK43" i="7" s="1"/>
  <c r="AL43" i="7" s="1"/>
  <c r="AI57" i="7"/>
  <c r="AK57" i="7" s="1"/>
  <c r="AL57" i="7" s="1"/>
  <c r="V48" i="7"/>
  <c r="X48" i="7" s="1"/>
  <c r="Y48" i="7" s="1"/>
  <c r="W48" i="7"/>
  <c r="V39" i="7"/>
  <c r="X39" i="7" s="1"/>
  <c r="Y39" i="7" s="1"/>
  <c r="W39" i="7"/>
  <c r="W55" i="7"/>
  <c r="V55" i="7"/>
  <c r="X55" i="7" s="1"/>
  <c r="Y55" i="7" s="1"/>
  <c r="W22" i="7"/>
  <c r="V22" i="7"/>
  <c r="X22" i="7" s="1"/>
  <c r="Y22" i="7" s="1"/>
  <c r="W27" i="7"/>
  <c r="V27" i="7"/>
  <c r="X27" i="7" s="1"/>
  <c r="Y27" i="7" s="1"/>
  <c r="W40" i="7"/>
  <c r="V40" i="7"/>
  <c r="X40" i="7" s="1"/>
  <c r="Y40" i="7" s="1"/>
  <c r="V56" i="7"/>
  <c r="X56" i="7" s="1"/>
  <c r="Y56" i="7" s="1"/>
  <c r="V6" i="7"/>
  <c r="X6" i="7" s="1"/>
  <c r="Y6" i="7" s="1"/>
  <c r="W45" i="7"/>
  <c r="W24" i="7"/>
  <c r="W14" i="7"/>
  <c r="W46" i="7"/>
  <c r="V20" i="7"/>
  <c r="X20" i="7" s="1"/>
  <c r="Y20" i="7" s="1"/>
  <c r="J40" i="7"/>
  <c r="I59" i="7"/>
  <c r="K59" i="7" s="1"/>
  <c r="L59" i="7" s="1"/>
  <c r="J16" i="7"/>
  <c r="I43" i="7"/>
  <c r="K43" i="7" s="1"/>
  <c r="L43" i="7" s="1"/>
  <c r="J54" i="7"/>
  <c r="I22" i="7"/>
  <c r="K22" i="7" s="1"/>
  <c r="L22" i="7" s="1"/>
  <c r="J35" i="7"/>
  <c r="I61" i="7"/>
  <c r="K61" i="7" s="1"/>
  <c r="L61" i="7" s="1"/>
  <c r="J15" i="7"/>
  <c r="J30" i="7"/>
  <c r="I31" i="7"/>
  <c r="K31" i="7" s="1"/>
  <c r="L31" i="7" s="1"/>
  <c r="I37" i="7"/>
  <c r="K37" i="7" s="1"/>
  <c r="L37" i="7" s="1"/>
  <c r="I42" i="7"/>
  <c r="K42" i="7" s="1"/>
  <c r="L42" i="7" s="1"/>
  <c r="I58" i="7"/>
  <c r="K58" i="7" s="1"/>
  <c r="L58" i="7" s="1"/>
  <c r="J19" i="7"/>
  <c r="I34" i="7"/>
  <c r="K34" i="7" s="1"/>
  <c r="L34" i="7" s="1"/>
  <c r="J29" i="7"/>
  <c r="I51" i="7"/>
  <c r="K51" i="7" s="1"/>
  <c r="L51" i="7" s="1"/>
  <c r="I57" i="7"/>
  <c r="K57" i="7" s="1"/>
  <c r="L57" i="7" s="1"/>
  <c r="J21" i="7"/>
  <c r="I33" i="7"/>
  <c r="K33" i="7" s="1"/>
  <c r="L33" i="7" s="1"/>
  <c r="I47" i="7"/>
  <c r="K47" i="7" s="1"/>
  <c r="L47" i="7" s="1"/>
  <c r="I50" i="7"/>
  <c r="K50" i="7" s="1"/>
  <c r="L50" i="7" s="1"/>
  <c r="W11" i="7"/>
  <c r="V11" i="7"/>
  <c r="X11" i="7" s="1"/>
  <c r="Y11" i="7" s="1"/>
  <c r="AJ41" i="7"/>
  <c r="AI41" i="7"/>
  <c r="AK41" i="7" s="1"/>
  <c r="AL41" i="7" s="1"/>
  <c r="W37" i="7"/>
  <c r="V37" i="7"/>
  <c r="X37" i="7" s="1"/>
  <c r="Y37" i="7" s="1"/>
  <c r="W42" i="7"/>
  <c r="V42" i="7"/>
  <c r="X42" i="7" s="1"/>
  <c r="Y42" i="7" s="1"/>
  <c r="AI10" i="7"/>
  <c r="AK10" i="7" s="1"/>
  <c r="AL10" i="7" s="1"/>
  <c r="AJ10" i="7"/>
  <c r="AJ15" i="7"/>
  <c r="AI15" i="7"/>
  <c r="AK15" i="7" s="1"/>
  <c r="AL15" i="7" s="1"/>
  <c r="AJ17" i="7"/>
  <c r="AI17" i="7"/>
  <c r="AK17" i="7" s="1"/>
  <c r="AL17" i="7" s="1"/>
  <c r="W16" i="7"/>
  <c r="V16" i="7"/>
  <c r="X16" i="7" s="1"/>
  <c r="Y16" i="7" s="1"/>
  <c r="W8" i="7"/>
  <c r="V8" i="7"/>
  <c r="X8" i="7" s="1"/>
  <c r="Y8" i="7" s="1"/>
  <c r="AI13" i="7"/>
  <c r="AK13" i="7" s="1"/>
  <c r="AL13" i="7" s="1"/>
  <c r="AJ13" i="7"/>
  <c r="V21" i="7"/>
  <c r="X21" i="7" s="1"/>
  <c r="Y21" i="7" s="1"/>
  <c r="W21" i="7"/>
  <c r="W60" i="7"/>
  <c r="V60" i="7"/>
  <c r="X60" i="7" s="1"/>
  <c r="Y60" i="7" s="1"/>
  <c r="W23" i="7"/>
  <c r="V23" i="7"/>
  <c r="X23" i="7" s="1"/>
  <c r="Y23" i="7" s="1"/>
  <c r="AJ34" i="7"/>
  <c r="AI34" i="7"/>
  <c r="AK34" i="7" s="1"/>
  <c r="AL34" i="7" s="1"/>
  <c r="AJ40" i="7"/>
  <c r="AI40" i="7"/>
  <c r="AK40" i="7" s="1"/>
  <c r="AL40" i="7" s="1"/>
  <c r="AJ51" i="7"/>
  <c r="AI51" i="7"/>
  <c r="AK51" i="7" s="1"/>
  <c r="AL51" i="7" s="1"/>
  <c r="V9" i="7"/>
  <c r="X9" i="7" s="1"/>
  <c r="Y9" i="7" s="1"/>
  <c r="AJ16" i="7"/>
  <c r="V18" i="7"/>
  <c r="X18" i="7" s="1"/>
  <c r="Y18" i="7" s="1"/>
  <c r="W19" i="7"/>
  <c r="V19" i="7"/>
  <c r="X19" i="7" s="1"/>
  <c r="Y19" i="7" s="1"/>
  <c r="W36" i="7"/>
  <c r="V36" i="7"/>
  <c r="X36" i="7" s="1"/>
  <c r="Y36" i="7" s="1"/>
  <c r="J49" i="7"/>
  <c r="I49" i="7"/>
  <c r="K49" i="7" s="1"/>
  <c r="L49" i="7" s="1"/>
  <c r="AJ8" i="7"/>
  <c r="AJ23" i="7"/>
  <c r="AI23" i="7"/>
  <c r="AK23" i="7" s="1"/>
  <c r="AL23" i="7" s="1"/>
  <c r="AU6" i="7"/>
  <c r="AT7" i="7"/>
  <c r="AI7" i="7"/>
  <c r="AJ9" i="7"/>
  <c r="AJ14" i="7"/>
  <c r="AI14" i="7"/>
  <c r="AK14" i="7" s="1"/>
  <c r="AL14" i="7" s="1"/>
  <c r="V15" i="7"/>
  <c r="X15" i="7" s="1"/>
  <c r="Y15" i="7" s="1"/>
  <c r="W15" i="7"/>
  <c r="AJ18" i="7"/>
  <c r="W35" i="7"/>
  <c r="V35" i="7"/>
  <c r="X35" i="7" s="1"/>
  <c r="Y35" i="7" s="1"/>
  <c r="I41" i="7"/>
  <c r="K41" i="7" s="1"/>
  <c r="L41" i="7" s="1"/>
  <c r="W53" i="7"/>
  <c r="V53" i="7"/>
  <c r="X53" i="7" s="1"/>
  <c r="Y53" i="7" s="1"/>
  <c r="J26" i="7"/>
  <c r="I26" i="7"/>
  <c r="K26" i="7" s="1"/>
  <c r="L26" i="7" s="1"/>
  <c r="W30" i="7"/>
  <c r="V30" i="7"/>
  <c r="X30" i="7" s="1"/>
  <c r="Y30" i="7" s="1"/>
  <c r="W38" i="7"/>
  <c r="V38" i="7"/>
  <c r="X38" i="7" s="1"/>
  <c r="Y38" i="7" s="1"/>
  <c r="W50" i="7"/>
  <c r="V50" i="7"/>
  <c r="X50" i="7" s="1"/>
  <c r="Y50" i="7" s="1"/>
  <c r="W52" i="7"/>
  <c r="V52" i="7"/>
  <c r="X52" i="7" s="1"/>
  <c r="Y52" i="7" s="1"/>
  <c r="W12" i="7"/>
  <c r="J17" i="7"/>
  <c r="AJ35" i="7"/>
  <c r="AI35" i="7"/>
  <c r="AK35" i="7" s="1"/>
  <c r="AL35" i="7" s="1"/>
  <c r="AJ44" i="7"/>
  <c r="I14" i="7"/>
  <c r="K14" i="7" s="1"/>
  <c r="L14" i="7" s="1"/>
  <c r="J14" i="7"/>
  <c r="AJ20" i="7"/>
  <c r="AI20" i="7"/>
  <c r="AK20" i="7" s="1"/>
  <c r="AL20" i="7" s="1"/>
  <c r="W25" i="7"/>
  <c r="V25" i="7"/>
  <c r="X25" i="7" s="1"/>
  <c r="Y25" i="7" s="1"/>
  <c r="AJ42" i="7"/>
  <c r="AI42" i="7"/>
  <c r="AK42" i="7" s="1"/>
  <c r="AL42" i="7" s="1"/>
  <c r="I46" i="7"/>
  <c r="K46" i="7" s="1"/>
  <c r="L46" i="7" s="1"/>
  <c r="W61" i="7"/>
  <c r="V61" i="7"/>
  <c r="X61" i="7" s="1"/>
  <c r="Y61" i="7" s="1"/>
  <c r="V7" i="7"/>
  <c r="X7" i="7" s="1"/>
  <c r="Y7" i="7" s="1"/>
  <c r="W10" i="7"/>
  <c r="V10" i="7"/>
  <c r="X10" i="7" s="1"/>
  <c r="Y10" i="7" s="1"/>
  <c r="AI25" i="7"/>
  <c r="AK25" i="7" s="1"/>
  <c r="AL25" i="7" s="1"/>
  <c r="AJ25" i="7"/>
  <c r="AJ28" i="7"/>
  <c r="AI28" i="7"/>
  <c r="AK28" i="7" s="1"/>
  <c r="AL28" i="7" s="1"/>
  <c r="AI24" i="7"/>
  <c r="AK24" i="7" s="1"/>
  <c r="AL24" i="7" s="1"/>
  <c r="AJ24" i="7"/>
  <c r="I39" i="7"/>
  <c r="K39" i="7" s="1"/>
  <c r="L39" i="7" s="1"/>
  <c r="I12" i="7"/>
  <c r="K12" i="7" s="1"/>
  <c r="L12" i="7" s="1"/>
  <c r="W44" i="7"/>
  <c r="V44" i="7"/>
  <c r="X44" i="7" s="1"/>
  <c r="Y44" i="7" s="1"/>
  <c r="AJ7" i="7"/>
  <c r="I27" i="7"/>
  <c r="K27" i="7" s="1"/>
  <c r="L27" i="7" s="1"/>
  <c r="AJ49" i="7"/>
  <c r="AI49" i="7"/>
  <c r="AK49" i="7" s="1"/>
  <c r="AL49" i="7" s="1"/>
  <c r="I55" i="7"/>
  <c r="K55" i="7" s="1"/>
  <c r="L55" i="7" s="1"/>
  <c r="I25" i="7"/>
  <c r="K25" i="7" s="1"/>
  <c r="L25" i="7" s="1"/>
  <c r="W26" i="7"/>
  <c r="V26" i="7"/>
  <c r="X26" i="7" s="1"/>
  <c r="Y26" i="7" s="1"/>
  <c r="J28" i="7"/>
  <c r="I28" i="7"/>
  <c r="K28" i="7" s="1"/>
  <c r="L28" i="7" s="1"/>
  <c r="W54" i="7"/>
  <c r="V54" i="7"/>
  <c r="X54" i="7" s="1"/>
  <c r="Y54" i="7" s="1"/>
  <c r="I6" i="7"/>
  <c r="K6" i="7" s="1"/>
  <c r="L6" i="7" s="1"/>
  <c r="AJ33" i="7"/>
  <c r="AI33" i="7"/>
  <c r="AK33" i="7" s="1"/>
  <c r="AL33" i="7" s="1"/>
  <c r="W5" i="7"/>
  <c r="V5" i="7"/>
  <c r="U65" i="7"/>
  <c r="I10" i="7"/>
  <c r="K10" i="7" s="1"/>
  <c r="L10" i="7" s="1"/>
  <c r="W17" i="7"/>
  <c r="V17" i="7"/>
  <c r="X17" i="7" s="1"/>
  <c r="Y17" i="7" s="1"/>
  <c r="AJ47" i="7"/>
  <c r="AJ58" i="7"/>
  <c r="AI58" i="7"/>
  <c r="AK58" i="7" s="1"/>
  <c r="AL58" i="7" s="1"/>
  <c r="AJ59" i="7"/>
  <c r="J38" i="7"/>
  <c r="I38" i="7"/>
  <c r="K38" i="7" s="1"/>
  <c r="L38" i="7" s="1"/>
  <c r="AH21" i="7"/>
  <c r="AH65" i="7" s="1"/>
  <c r="J23" i="7"/>
  <c r="AI60" i="7"/>
  <c r="AK60" i="7" s="1"/>
  <c r="AL60" i="7" s="1"/>
  <c r="J63" i="7"/>
  <c r="I63" i="7"/>
  <c r="K63" i="7" s="1"/>
  <c r="L63" i="7" s="1"/>
  <c r="AU5" i="7"/>
  <c r="I7" i="7"/>
  <c r="K7" i="7" s="1"/>
  <c r="L7" i="7" s="1"/>
  <c r="I8" i="7"/>
  <c r="K8" i="7" s="1"/>
  <c r="L8" i="7" s="1"/>
  <c r="AI12" i="7"/>
  <c r="AK12" i="7" s="1"/>
  <c r="AL12" i="7" s="1"/>
  <c r="V13" i="7"/>
  <c r="X13" i="7" s="1"/>
  <c r="Y13" i="7" s="1"/>
  <c r="AI19" i="7"/>
  <c r="AK19" i="7" s="1"/>
  <c r="AL19" i="7" s="1"/>
  <c r="I20" i="7"/>
  <c r="K20" i="7" s="1"/>
  <c r="L20" i="7" s="1"/>
  <c r="I24" i="7"/>
  <c r="K24" i="7" s="1"/>
  <c r="L24" i="7" s="1"/>
  <c r="AI31" i="7"/>
  <c r="AK31" i="7" s="1"/>
  <c r="AL31" i="7" s="1"/>
  <c r="AJ31" i="7"/>
  <c r="J44" i="7"/>
  <c r="I44" i="7"/>
  <c r="K44" i="7" s="1"/>
  <c r="L44" i="7" s="1"/>
  <c r="J9" i="7"/>
  <c r="I11" i="7"/>
  <c r="K11" i="7" s="1"/>
  <c r="L11" i="7" s="1"/>
  <c r="I18" i="7"/>
  <c r="K18" i="7" s="1"/>
  <c r="L18" i="7" s="1"/>
  <c r="AJ22" i="7"/>
  <c r="AJ27" i="7"/>
  <c r="V32" i="7"/>
  <c r="X32" i="7" s="1"/>
  <c r="Y32" i="7" s="1"/>
  <c r="W33" i="7"/>
  <c r="W43" i="7"/>
  <c r="V43" i="7"/>
  <c r="X43" i="7" s="1"/>
  <c r="Y43" i="7" s="1"/>
  <c r="AI45" i="7"/>
  <c r="AK45" i="7" s="1"/>
  <c r="AL45" i="7" s="1"/>
  <c r="I48" i="7"/>
  <c r="K48" i="7" s="1"/>
  <c r="L48" i="7" s="1"/>
  <c r="AJ56" i="7"/>
  <c r="AI56" i="7"/>
  <c r="AK56" i="7" s="1"/>
  <c r="AL56" i="7" s="1"/>
  <c r="W57" i="7"/>
  <c r="J62" i="7"/>
  <c r="I62" i="7"/>
  <c r="K62" i="7" s="1"/>
  <c r="L62" i="7" s="1"/>
  <c r="I13" i="7"/>
  <c r="K13" i="7" s="1"/>
  <c r="L13" i="7" s="1"/>
  <c r="V28" i="7"/>
  <c r="X28" i="7" s="1"/>
  <c r="Y28" i="7" s="1"/>
  <c r="W29" i="7"/>
  <c r="W34" i="7"/>
  <c r="V34" i="7"/>
  <c r="X34" i="7" s="1"/>
  <c r="Y34" i="7" s="1"/>
  <c r="V47" i="7"/>
  <c r="X47" i="7" s="1"/>
  <c r="Y47" i="7" s="1"/>
  <c r="AJ48" i="7"/>
  <c r="AI48" i="7"/>
  <c r="AK48" i="7" s="1"/>
  <c r="AL48" i="7" s="1"/>
  <c r="AI50" i="7"/>
  <c r="AK50" i="7" s="1"/>
  <c r="AL50" i="7" s="1"/>
  <c r="AI52" i="7"/>
  <c r="AK52" i="7" s="1"/>
  <c r="AL52" i="7" s="1"/>
  <c r="I56" i="7"/>
  <c r="K56" i="7" s="1"/>
  <c r="L56" i="7" s="1"/>
  <c r="V59" i="7"/>
  <c r="X59" i="7" s="1"/>
  <c r="Y59" i="7" s="1"/>
  <c r="V63" i="7"/>
  <c r="X63" i="7" s="1"/>
  <c r="Y63" i="7" s="1"/>
  <c r="I5" i="7"/>
  <c r="H65" i="7"/>
  <c r="J45" i="7"/>
  <c r="I45" i="7"/>
  <c r="K45" i="7" s="1"/>
  <c r="L45" i="7" s="1"/>
  <c r="J52" i="7"/>
  <c r="I52" i="7"/>
  <c r="K52" i="7" s="1"/>
  <c r="L52" i="7" s="1"/>
  <c r="W62" i="7"/>
  <c r="W58" i="7"/>
  <c r="V58" i="7"/>
  <c r="X58" i="7" s="1"/>
  <c r="Y58" i="7" s="1"/>
  <c r="J32" i="7"/>
  <c r="I32" i="7"/>
  <c r="K32" i="7" s="1"/>
  <c r="L32" i="7" s="1"/>
  <c r="AJ32" i="7"/>
  <c r="AI32" i="7"/>
  <c r="AK32" i="7" s="1"/>
  <c r="AL32" i="7" s="1"/>
  <c r="W49" i="7"/>
  <c r="V51" i="7"/>
  <c r="X51" i="7" s="1"/>
  <c r="Y51" i="7" s="1"/>
  <c r="J53" i="7"/>
  <c r="I53" i="7"/>
  <c r="K53" i="7" s="1"/>
  <c r="L53" i="7" s="1"/>
  <c r="AJ55" i="7"/>
  <c r="J36" i="7"/>
  <c r="I36" i="7"/>
  <c r="K36" i="7" s="1"/>
  <c r="L36" i="7" s="1"/>
  <c r="AJ39" i="7"/>
  <c r="W41" i="7"/>
  <c r="J60" i="7"/>
  <c r="I60" i="7"/>
  <c r="K60" i="7" s="1"/>
  <c r="L60" i="7" s="1"/>
  <c r="AJ17" i="6"/>
  <c r="AI17" i="6"/>
  <c r="AK17" i="6" s="1"/>
  <c r="AL17" i="6" s="1"/>
  <c r="W52" i="6"/>
  <c r="V52" i="6"/>
  <c r="X52" i="6" s="1"/>
  <c r="Y52" i="6" s="1"/>
  <c r="V55" i="6"/>
  <c r="X55" i="6" s="1"/>
  <c r="Y55" i="6" s="1"/>
  <c r="W55" i="6"/>
  <c r="V38" i="6"/>
  <c r="X38" i="6" s="1"/>
  <c r="Y38" i="6" s="1"/>
  <c r="W37" i="6"/>
  <c r="I53" i="6"/>
  <c r="K53" i="6" s="1"/>
  <c r="L53" i="6" s="1"/>
  <c r="J48" i="6"/>
  <c r="J46" i="6"/>
  <c r="J25" i="6"/>
  <c r="J23" i="6"/>
  <c r="I63" i="6"/>
  <c r="K63" i="6" s="1"/>
  <c r="L63" i="6" s="1"/>
  <c r="I62" i="6"/>
  <c r="K62" i="6" s="1"/>
  <c r="L62" i="6" s="1"/>
  <c r="I60" i="6"/>
  <c r="K60" i="6" s="1"/>
  <c r="L60" i="6" s="1"/>
  <c r="I29" i="6"/>
  <c r="K29" i="6" s="1"/>
  <c r="L29" i="6" s="1"/>
  <c r="J26" i="6"/>
  <c r="J10" i="6"/>
  <c r="J9" i="6"/>
  <c r="J51" i="6"/>
  <c r="J40" i="6"/>
  <c r="J31" i="6"/>
  <c r="AI51" i="6"/>
  <c r="AK51" i="6" s="1"/>
  <c r="AL51" i="6" s="1"/>
  <c r="AJ51" i="6"/>
  <c r="V46" i="6"/>
  <c r="X46" i="6" s="1"/>
  <c r="Y46" i="6" s="1"/>
  <c r="W46" i="6"/>
  <c r="AI41" i="6"/>
  <c r="AK41" i="6" s="1"/>
  <c r="AL41" i="6" s="1"/>
  <c r="AJ41" i="6"/>
  <c r="AJ31" i="6"/>
  <c r="AI31" i="6"/>
  <c r="AK31" i="6" s="1"/>
  <c r="AL31" i="6" s="1"/>
  <c r="V54" i="6"/>
  <c r="X54" i="6" s="1"/>
  <c r="Y54" i="6" s="1"/>
  <c r="W54" i="6"/>
  <c r="V57" i="6"/>
  <c r="X57" i="6" s="1"/>
  <c r="Y57" i="6" s="1"/>
  <c r="W57" i="6"/>
  <c r="W44" i="6"/>
  <c r="V44" i="6"/>
  <c r="X44" i="6" s="1"/>
  <c r="Y44" i="6" s="1"/>
  <c r="AI22" i="6"/>
  <c r="AK22" i="6" s="1"/>
  <c r="AL22" i="6" s="1"/>
  <c r="AJ22" i="6"/>
  <c r="W20" i="6"/>
  <c r="V20" i="6"/>
  <c r="X20" i="6" s="1"/>
  <c r="Y20" i="6" s="1"/>
  <c r="V11" i="6"/>
  <c r="X11" i="6" s="1"/>
  <c r="Y11" i="6" s="1"/>
  <c r="W11" i="6"/>
  <c r="V43" i="6"/>
  <c r="X43" i="6" s="1"/>
  <c r="Y43" i="6" s="1"/>
  <c r="W43" i="6"/>
  <c r="AI26" i="6"/>
  <c r="AK26" i="6" s="1"/>
  <c r="AL26" i="6" s="1"/>
  <c r="AJ26" i="6"/>
  <c r="AJ15" i="6"/>
  <c r="AI15" i="6"/>
  <c r="AK15" i="6" s="1"/>
  <c r="AL15" i="6" s="1"/>
  <c r="AJ42" i="6"/>
  <c r="AI42" i="6"/>
  <c r="AK42" i="6" s="1"/>
  <c r="AL42" i="6" s="1"/>
  <c r="J11" i="6"/>
  <c r="I11" i="6"/>
  <c r="K11" i="6" s="1"/>
  <c r="L11" i="6" s="1"/>
  <c r="V50" i="6"/>
  <c r="X50" i="6" s="1"/>
  <c r="Y50" i="6" s="1"/>
  <c r="W50" i="6"/>
  <c r="V24" i="6"/>
  <c r="X24" i="6" s="1"/>
  <c r="Y24" i="6" s="1"/>
  <c r="W24" i="6"/>
  <c r="J27" i="6"/>
  <c r="I27" i="6"/>
  <c r="K27" i="6" s="1"/>
  <c r="L27" i="6" s="1"/>
  <c r="AI30" i="6"/>
  <c r="AK30" i="6" s="1"/>
  <c r="AL30" i="6" s="1"/>
  <c r="AJ30" i="6"/>
  <c r="AI48" i="6"/>
  <c r="AK48" i="6" s="1"/>
  <c r="AL48" i="6" s="1"/>
  <c r="AJ48" i="6"/>
  <c r="I52" i="6"/>
  <c r="K52" i="6" s="1"/>
  <c r="L52" i="6" s="1"/>
  <c r="J52" i="6"/>
  <c r="I39" i="6"/>
  <c r="K39" i="6" s="1"/>
  <c r="L39" i="6" s="1"/>
  <c r="J39" i="6"/>
  <c r="I34" i="6"/>
  <c r="K34" i="6" s="1"/>
  <c r="L34" i="6" s="1"/>
  <c r="J34" i="6"/>
  <c r="AP8" i="6"/>
  <c r="AH21" i="6"/>
  <c r="I18" i="6"/>
  <c r="K18" i="6" s="1"/>
  <c r="L18" i="6" s="1"/>
  <c r="J18" i="6"/>
  <c r="V16" i="6"/>
  <c r="X16" i="6" s="1"/>
  <c r="Y16" i="6" s="1"/>
  <c r="W16" i="6"/>
  <c r="V18" i="6"/>
  <c r="X18" i="6" s="1"/>
  <c r="Y18" i="6" s="1"/>
  <c r="W18" i="6"/>
  <c r="AI38" i="6"/>
  <c r="AK38" i="6" s="1"/>
  <c r="AL38" i="6" s="1"/>
  <c r="AJ38" i="6"/>
  <c r="W62" i="6"/>
  <c r="AJ59" i="6"/>
  <c r="J55" i="6"/>
  <c r="W53" i="6"/>
  <c r="AJ50" i="6"/>
  <c r="W49" i="6"/>
  <c r="J47" i="6"/>
  <c r="W45" i="6"/>
  <c r="I37" i="6"/>
  <c r="K37" i="6" s="1"/>
  <c r="L37" i="6" s="1"/>
  <c r="V35" i="6"/>
  <c r="X35" i="6" s="1"/>
  <c r="Y35" i="6" s="1"/>
  <c r="AI34" i="6"/>
  <c r="AK34" i="6" s="1"/>
  <c r="AL34" i="6" s="1"/>
  <c r="AJ34" i="6"/>
  <c r="V33" i="6"/>
  <c r="X33" i="6" s="1"/>
  <c r="Y33" i="6" s="1"/>
  <c r="V25" i="6"/>
  <c r="X25" i="6" s="1"/>
  <c r="Y25" i="6" s="1"/>
  <c r="J24" i="6"/>
  <c r="AI16" i="6"/>
  <c r="AK16" i="6" s="1"/>
  <c r="AL16" i="6" s="1"/>
  <c r="AK7" i="6"/>
  <c r="AL7" i="6" s="1"/>
  <c r="AX5" i="6"/>
  <c r="AY5" i="6" s="1"/>
  <c r="AJ37" i="6"/>
  <c r="AI37" i="6"/>
  <c r="AK37" i="6" s="1"/>
  <c r="AL37" i="6" s="1"/>
  <c r="W19" i="6"/>
  <c r="V19" i="6"/>
  <c r="X19" i="6" s="1"/>
  <c r="Y19" i="6" s="1"/>
  <c r="V5" i="6"/>
  <c r="W5" i="6"/>
  <c r="V12" i="6"/>
  <c r="X12" i="6" s="1"/>
  <c r="Y12" i="6" s="1"/>
  <c r="W12" i="6"/>
  <c r="AI56" i="6"/>
  <c r="AK56" i="6" s="1"/>
  <c r="AL56" i="6" s="1"/>
  <c r="AJ56" i="6"/>
  <c r="AI33" i="6"/>
  <c r="AK33" i="6" s="1"/>
  <c r="AL33" i="6" s="1"/>
  <c r="AJ33" i="6"/>
  <c r="AI40" i="6"/>
  <c r="AK40" i="6" s="1"/>
  <c r="AL40" i="6" s="1"/>
  <c r="AJ18" i="6"/>
  <c r="I14" i="6"/>
  <c r="K14" i="6" s="1"/>
  <c r="L14" i="6" s="1"/>
  <c r="J43" i="6"/>
  <c r="V28" i="6"/>
  <c r="X28" i="6" s="1"/>
  <c r="Y28" i="6" s="1"/>
  <c r="V10" i="6"/>
  <c r="X10" i="6" s="1"/>
  <c r="Y10" i="6" s="1"/>
  <c r="W10" i="6"/>
  <c r="AU6" i="6"/>
  <c r="AT7" i="6"/>
  <c r="AI14" i="6"/>
  <c r="AK14" i="6" s="1"/>
  <c r="AL14" i="6" s="1"/>
  <c r="AJ14" i="6"/>
  <c r="U65" i="6"/>
  <c r="H65" i="6"/>
  <c r="AU7" i="5"/>
  <c r="AU5" i="5"/>
  <c r="AJ24" i="5"/>
  <c r="AI24" i="5"/>
  <c r="AK24" i="5" s="1"/>
  <c r="AL24" i="5" s="1"/>
  <c r="AI43" i="5"/>
  <c r="AK43" i="5" s="1"/>
  <c r="AL43" i="5" s="1"/>
  <c r="AJ43" i="5"/>
  <c r="AJ50" i="5"/>
  <c r="AI50" i="5"/>
  <c r="AK50" i="5" s="1"/>
  <c r="AL50" i="5" s="1"/>
  <c r="AI15" i="5"/>
  <c r="AK15" i="5" s="1"/>
  <c r="AL15" i="5" s="1"/>
  <c r="AJ15" i="5"/>
  <c r="AJ46" i="5"/>
  <c r="AI46" i="5"/>
  <c r="AK46" i="5" s="1"/>
  <c r="AL46" i="5" s="1"/>
  <c r="AJ62" i="5"/>
  <c r="AI62" i="5"/>
  <c r="AK62" i="5" s="1"/>
  <c r="AL62" i="5" s="1"/>
  <c r="AJ29" i="5"/>
  <c r="AI29" i="5"/>
  <c r="AK29" i="5" s="1"/>
  <c r="AL29" i="5" s="1"/>
  <c r="AJ53" i="5"/>
  <c r="AI53" i="5"/>
  <c r="AK53" i="5" s="1"/>
  <c r="AL53" i="5" s="1"/>
  <c r="AJ38" i="5"/>
  <c r="AI38" i="5"/>
  <c r="AK38" i="5" s="1"/>
  <c r="AL38" i="5" s="1"/>
  <c r="AJ54" i="5"/>
  <c r="AI54" i="5"/>
  <c r="AK54" i="5" s="1"/>
  <c r="AL54" i="5" s="1"/>
  <c r="AJ61" i="5"/>
  <c r="AJ39" i="5"/>
  <c r="AJ63" i="5"/>
  <c r="AI8" i="5"/>
  <c r="AK8" i="5" s="1"/>
  <c r="AL8" i="5" s="1"/>
  <c r="V40" i="5"/>
  <c r="X40" i="5" s="1"/>
  <c r="Y40" i="5" s="1"/>
  <c r="W40" i="5"/>
  <c r="W55" i="5"/>
  <c r="V55" i="5"/>
  <c r="X55" i="5" s="1"/>
  <c r="Y55" i="5" s="1"/>
  <c r="V17" i="5"/>
  <c r="X17" i="5" s="1"/>
  <c r="Y17" i="5" s="1"/>
  <c r="W17" i="5"/>
  <c r="W18" i="5"/>
  <c r="V18" i="5"/>
  <c r="X18" i="5" s="1"/>
  <c r="Y18" i="5" s="1"/>
  <c r="W56" i="5"/>
  <c r="W41" i="5"/>
  <c r="J33" i="5"/>
  <c r="I17" i="5"/>
  <c r="K17" i="5" s="1"/>
  <c r="L17" i="5" s="1"/>
  <c r="J20" i="5"/>
  <c r="I50" i="5"/>
  <c r="K50" i="5" s="1"/>
  <c r="L50" i="5" s="1"/>
  <c r="J51" i="5"/>
  <c r="J42" i="5"/>
  <c r="I16" i="5"/>
  <c r="K16" i="5" s="1"/>
  <c r="L16" i="5" s="1"/>
  <c r="J26" i="5"/>
  <c r="J59" i="5"/>
  <c r="J12" i="5"/>
  <c r="J19" i="5"/>
  <c r="J35" i="5"/>
  <c r="J48" i="5"/>
  <c r="I11" i="5"/>
  <c r="K11" i="5" s="1"/>
  <c r="L11" i="5" s="1"/>
  <c r="I14" i="5"/>
  <c r="K14" i="5" s="1"/>
  <c r="L14" i="5" s="1"/>
  <c r="J29" i="5"/>
  <c r="I43" i="5"/>
  <c r="K43" i="5" s="1"/>
  <c r="L43" i="5" s="1"/>
  <c r="I47" i="5"/>
  <c r="K47" i="5" s="1"/>
  <c r="L47" i="5" s="1"/>
  <c r="I54" i="5"/>
  <c r="K54" i="5" s="1"/>
  <c r="L54" i="5" s="1"/>
  <c r="I57" i="5"/>
  <c r="K57" i="5" s="1"/>
  <c r="L57" i="5" s="1"/>
  <c r="J7" i="5"/>
  <c r="I28" i="5"/>
  <c r="K28" i="5" s="1"/>
  <c r="L28" i="5" s="1"/>
  <c r="I34" i="5"/>
  <c r="K34" i="5" s="1"/>
  <c r="L34" i="5" s="1"/>
  <c r="I38" i="5"/>
  <c r="K38" i="5" s="1"/>
  <c r="L38" i="5" s="1"/>
  <c r="I58" i="5"/>
  <c r="K58" i="5" s="1"/>
  <c r="L58" i="5" s="1"/>
  <c r="I37" i="5"/>
  <c r="K37" i="5" s="1"/>
  <c r="L37" i="5" s="1"/>
  <c r="I61" i="5"/>
  <c r="K61" i="5" s="1"/>
  <c r="L61" i="5" s="1"/>
  <c r="J13" i="5"/>
  <c r="I23" i="5"/>
  <c r="K23" i="5" s="1"/>
  <c r="L23" i="5" s="1"/>
  <c r="AW7" i="5"/>
  <c r="AV7" i="5"/>
  <c r="AX7" i="5" s="1"/>
  <c r="AY7" i="5" s="1"/>
  <c r="W42" i="5"/>
  <c r="V42" i="5"/>
  <c r="X42" i="5" s="1"/>
  <c r="Y42" i="5" s="1"/>
  <c r="AJ48" i="5"/>
  <c r="AI48" i="5"/>
  <c r="AK48" i="5" s="1"/>
  <c r="AL48" i="5" s="1"/>
  <c r="W38" i="5"/>
  <c r="V38" i="5"/>
  <c r="X38" i="5" s="1"/>
  <c r="Y38" i="5" s="1"/>
  <c r="AJ9" i="5"/>
  <c r="AI9" i="5"/>
  <c r="AK9" i="5" s="1"/>
  <c r="AL9" i="5" s="1"/>
  <c r="AJ12" i="5"/>
  <c r="AI12" i="5"/>
  <c r="AK12" i="5" s="1"/>
  <c r="AL12" i="5" s="1"/>
  <c r="V16" i="5"/>
  <c r="X16" i="5" s="1"/>
  <c r="Y16" i="5" s="1"/>
  <c r="AI17" i="5"/>
  <c r="AK17" i="5" s="1"/>
  <c r="AL17" i="5" s="1"/>
  <c r="AJ17" i="5"/>
  <c r="AJ26" i="5"/>
  <c r="AI26" i="5"/>
  <c r="AK26" i="5" s="1"/>
  <c r="AL26" i="5" s="1"/>
  <c r="AJ40" i="5"/>
  <c r="AI40" i="5"/>
  <c r="AK40" i="5" s="1"/>
  <c r="AL40" i="5" s="1"/>
  <c r="AJ44" i="5"/>
  <c r="AI44" i="5"/>
  <c r="AK44" i="5" s="1"/>
  <c r="AL44" i="5" s="1"/>
  <c r="W6" i="5"/>
  <c r="V6" i="5"/>
  <c r="X6" i="5" s="1"/>
  <c r="Y6" i="5" s="1"/>
  <c r="W10" i="5"/>
  <c r="V10" i="5"/>
  <c r="X10" i="5" s="1"/>
  <c r="Y10" i="5" s="1"/>
  <c r="AJ20" i="5"/>
  <c r="AI20" i="5"/>
  <c r="AK20" i="5" s="1"/>
  <c r="AL20" i="5" s="1"/>
  <c r="W23" i="5"/>
  <c r="V23" i="5"/>
  <c r="X23" i="5" s="1"/>
  <c r="Y23" i="5" s="1"/>
  <c r="AJ57" i="5"/>
  <c r="AI57" i="5"/>
  <c r="AK57" i="5" s="1"/>
  <c r="AL57" i="5" s="1"/>
  <c r="AI11" i="5"/>
  <c r="AK11" i="5" s="1"/>
  <c r="AL11" i="5" s="1"/>
  <c r="AJ11" i="5"/>
  <c r="AI14" i="5"/>
  <c r="AK14" i="5" s="1"/>
  <c r="AL14" i="5" s="1"/>
  <c r="W5" i="5"/>
  <c r="U65" i="5"/>
  <c r="V5" i="5"/>
  <c r="AI13" i="5"/>
  <c r="AK13" i="5" s="1"/>
  <c r="AL13" i="5" s="1"/>
  <c r="AJ13" i="5"/>
  <c r="W22" i="5"/>
  <c r="V22" i="5"/>
  <c r="X22" i="5" s="1"/>
  <c r="Y22" i="5" s="1"/>
  <c r="AU8" i="5"/>
  <c r="AT9" i="5"/>
  <c r="W9" i="5"/>
  <c r="V9" i="5"/>
  <c r="X9" i="5" s="1"/>
  <c r="Y9" i="5" s="1"/>
  <c r="AW5" i="5"/>
  <c r="AV5" i="5"/>
  <c r="W15" i="5"/>
  <c r="V15" i="5"/>
  <c r="X15" i="5" s="1"/>
  <c r="Y15" i="5" s="1"/>
  <c r="W61" i="5"/>
  <c r="V61" i="5"/>
  <c r="X61" i="5" s="1"/>
  <c r="Y61" i="5" s="1"/>
  <c r="AH65" i="5"/>
  <c r="AJ7" i="5"/>
  <c r="AI7" i="5"/>
  <c r="J10" i="5"/>
  <c r="I10" i="5"/>
  <c r="K10" i="5" s="1"/>
  <c r="L10" i="5" s="1"/>
  <c r="V21" i="5"/>
  <c r="X21" i="5" s="1"/>
  <c r="Y21" i="5" s="1"/>
  <c r="W43" i="5"/>
  <c r="V43" i="5"/>
  <c r="X43" i="5" s="1"/>
  <c r="Y43" i="5" s="1"/>
  <c r="AJ27" i="5"/>
  <c r="AI27" i="5"/>
  <c r="AK27" i="5" s="1"/>
  <c r="AL27" i="5" s="1"/>
  <c r="W44" i="5"/>
  <c r="V44" i="5"/>
  <c r="X44" i="5" s="1"/>
  <c r="Y44" i="5" s="1"/>
  <c r="V37" i="5"/>
  <c r="X37" i="5" s="1"/>
  <c r="Y37" i="5" s="1"/>
  <c r="W37" i="5"/>
  <c r="V63" i="5"/>
  <c r="X63" i="5" s="1"/>
  <c r="Y63" i="5" s="1"/>
  <c r="AI19" i="5"/>
  <c r="AK19" i="5" s="1"/>
  <c r="AL19" i="5" s="1"/>
  <c r="AJ21" i="5"/>
  <c r="AI21" i="5"/>
  <c r="AK21" i="5" s="1"/>
  <c r="AL21" i="5" s="1"/>
  <c r="I27" i="5"/>
  <c r="K27" i="5" s="1"/>
  <c r="L27" i="5" s="1"/>
  <c r="AJ34" i="5"/>
  <c r="V35" i="5"/>
  <c r="X35" i="5" s="1"/>
  <c r="Y35" i="5" s="1"/>
  <c r="W36" i="5"/>
  <c r="V53" i="5"/>
  <c r="X53" i="5" s="1"/>
  <c r="Y53" i="5" s="1"/>
  <c r="W8" i="5"/>
  <c r="AJ16" i="5"/>
  <c r="AI41" i="5"/>
  <c r="AK41" i="5" s="1"/>
  <c r="AL41" i="5" s="1"/>
  <c r="AJ45" i="5"/>
  <c r="AJ52" i="5"/>
  <c r="AI52" i="5"/>
  <c r="AK52" i="5" s="1"/>
  <c r="AL52" i="5" s="1"/>
  <c r="W62" i="5"/>
  <c r="J30" i="5"/>
  <c r="I30" i="5"/>
  <c r="K30" i="5" s="1"/>
  <c r="L30" i="5" s="1"/>
  <c r="AI31" i="5"/>
  <c r="AK31" i="5" s="1"/>
  <c r="AL31" i="5" s="1"/>
  <c r="AJ31" i="5"/>
  <c r="V33" i="5"/>
  <c r="X33" i="5" s="1"/>
  <c r="Y33" i="5" s="1"/>
  <c r="W33" i="5"/>
  <c r="AJ35" i="5"/>
  <c r="AI35" i="5"/>
  <c r="AK35" i="5" s="1"/>
  <c r="AL35" i="5" s="1"/>
  <c r="AJ36" i="5"/>
  <c r="AI37" i="5"/>
  <c r="AK37" i="5" s="1"/>
  <c r="AL37" i="5" s="1"/>
  <c r="AJ42" i="5"/>
  <c r="AI42" i="5"/>
  <c r="AK42" i="5" s="1"/>
  <c r="AL42" i="5" s="1"/>
  <c r="J55" i="5"/>
  <c r="I55" i="5"/>
  <c r="K55" i="5" s="1"/>
  <c r="L55" i="5" s="1"/>
  <c r="V25" i="5"/>
  <c r="X25" i="5" s="1"/>
  <c r="Y25" i="5" s="1"/>
  <c r="W29" i="5"/>
  <c r="V29" i="5"/>
  <c r="X29" i="5" s="1"/>
  <c r="Y29" i="5" s="1"/>
  <c r="I31" i="5"/>
  <c r="K31" i="5" s="1"/>
  <c r="L31" i="5" s="1"/>
  <c r="AJ33" i="5"/>
  <c r="AI33" i="5"/>
  <c r="AK33" i="5" s="1"/>
  <c r="AL33" i="5" s="1"/>
  <c r="V39" i="5"/>
  <c r="X39" i="5" s="1"/>
  <c r="Y39" i="5" s="1"/>
  <c r="I46" i="5"/>
  <c r="K46" i="5" s="1"/>
  <c r="L46" i="5" s="1"/>
  <c r="AJ47" i="5"/>
  <c r="I49" i="5"/>
  <c r="K49" i="5" s="1"/>
  <c r="L49" i="5" s="1"/>
  <c r="AV6" i="5"/>
  <c r="AX6" i="5" s="1"/>
  <c r="AY6" i="5" s="1"/>
  <c r="I18" i="5"/>
  <c r="K18" i="5" s="1"/>
  <c r="L18" i="5" s="1"/>
  <c r="J24" i="5"/>
  <c r="J32" i="5"/>
  <c r="I32" i="5"/>
  <c r="K32" i="5" s="1"/>
  <c r="L32" i="5" s="1"/>
  <c r="I45" i="5"/>
  <c r="K45" i="5" s="1"/>
  <c r="L45" i="5" s="1"/>
  <c r="J56" i="5"/>
  <c r="I56" i="5"/>
  <c r="K56" i="5" s="1"/>
  <c r="L56" i="5" s="1"/>
  <c r="W28" i="5"/>
  <c r="V28" i="5"/>
  <c r="X28" i="5" s="1"/>
  <c r="Y28" i="5" s="1"/>
  <c r="J9" i="5"/>
  <c r="I9" i="5"/>
  <c r="L9" i="5" s="1"/>
  <c r="AI30" i="5"/>
  <c r="AK30" i="5" s="1"/>
  <c r="AL30" i="5" s="1"/>
  <c r="W32" i="5"/>
  <c r="V32" i="5"/>
  <c r="X32" i="5" s="1"/>
  <c r="Y32" i="5" s="1"/>
  <c r="AI58" i="5"/>
  <c r="AK58" i="5" s="1"/>
  <c r="AL58" i="5" s="1"/>
  <c r="V59" i="5"/>
  <c r="X59" i="5" s="1"/>
  <c r="Y59" i="5" s="1"/>
  <c r="W60" i="5"/>
  <c r="V60" i="5"/>
  <c r="X60" i="5" s="1"/>
  <c r="Y60" i="5" s="1"/>
  <c r="W20" i="5"/>
  <c r="V20" i="5"/>
  <c r="X20" i="5" s="1"/>
  <c r="Y20" i="5" s="1"/>
  <c r="W50" i="5"/>
  <c r="V50" i="5"/>
  <c r="X50" i="5" s="1"/>
  <c r="Y50" i="5" s="1"/>
  <c r="V52" i="5"/>
  <c r="X52" i="5" s="1"/>
  <c r="Y52" i="5" s="1"/>
  <c r="W14" i="5"/>
  <c r="V14" i="5"/>
  <c r="X14" i="5" s="1"/>
  <c r="Y14" i="5" s="1"/>
  <c r="AJ28" i="5"/>
  <c r="AI28" i="5"/>
  <c r="AK28" i="5" s="1"/>
  <c r="AL28" i="5" s="1"/>
  <c r="AJ32" i="5"/>
  <c r="AI32" i="5"/>
  <c r="AK32" i="5" s="1"/>
  <c r="AL32" i="5" s="1"/>
  <c r="AI51" i="5"/>
  <c r="AK51" i="5" s="1"/>
  <c r="AL51" i="5" s="1"/>
  <c r="V54" i="5"/>
  <c r="X54" i="5" s="1"/>
  <c r="Y54" i="5" s="1"/>
  <c r="AI60" i="5"/>
  <c r="AK60" i="5" s="1"/>
  <c r="AL60" i="5" s="1"/>
  <c r="I6" i="5"/>
  <c r="L6" i="5" s="1"/>
  <c r="I8" i="5"/>
  <c r="L8" i="5" s="1"/>
  <c r="V11" i="5"/>
  <c r="X11" i="5" s="1"/>
  <c r="Y11" i="5" s="1"/>
  <c r="V12" i="5"/>
  <c r="X12" i="5" s="1"/>
  <c r="Y12" i="5" s="1"/>
  <c r="W13" i="5"/>
  <c r="AJ18" i="5"/>
  <c r="AI18" i="5"/>
  <c r="AK18" i="5" s="1"/>
  <c r="AL18" i="5" s="1"/>
  <c r="AJ59" i="5"/>
  <c r="AJ22" i="5"/>
  <c r="I5" i="5"/>
  <c r="H65" i="5"/>
  <c r="J5" i="5"/>
  <c r="W7" i="5"/>
  <c r="V7" i="5"/>
  <c r="X7" i="5" s="1"/>
  <c r="Y7" i="5" s="1"/>
  <c r="W19" i="5"/>
  <c r="W24" i="5"/>
  <c r="V24" i="5"/>
  <c r="X24" i="5" s="1"/>
  <c r="Y24" i="5" s="1"/>
  <c r="W30" i="5"/>
  <c r="V30" i="5"/>
  <c r="X30" i="5" s="1"/>
  <c r="Y30" i="5" s="1"/>
  <c r="W46" i="5"/>
  <c r="V46" i="5"/>
  <c r="X46" i="5" s="1"/>
  <c r="Y46" i="5" s="1"/>
  <c r="V49" i="5"/>
  <c r="X49" i="5" s="1"/>
  <c r="Y49" i="5" s="1"/>
  <c r="W49" i="5"/>
  <c r="J44" i="5"/>
  <c r="I44" i="5"/>
  <c r="K44" i="5" s="1"/>
  <c r="L44" i="5" s="1"/>
  <c r="J53" i="5"/>
  <c r="I53" i="5"/>
  <c r="K53" i="5" s="1"/>
  <c r="L53" i="5" s="1"/>
  <c r="I15" i="5"/>
  <c r="K15" i="5" s="1"/>
  <c r="L15" i="5" s="1"/>
  <c r="J22" i="5"/>
  <c r="I22" i="5"/>
  <c r="K22" i="5" s="1"/>
  <c r="L22" i="5" s="1"/>
  <c r="J25" i="5"/>
  <c r="V31" i="5"/>
  <c r="X31" i="5" s="1"/>
  <c r="Y31" i="5" s="1"/>
  <c r="W45" i="5"/>
  <c r="AJ55" i="5"/>
  <c r="I62" i="5"/>
  <c r="K62" i="5" s="1"/>
  <c r="L62" i="5" s="1"/>
  <c r="AJ56" i="5"/>
  <c r="AI56" i="5"/>
  <c r="AK56" i="5" s="1"/>
  <c r="AL56" i="5" s="1"/>
  <c r="J63" i="5"/>
  <c r="I63" i="5"/>
  <c r="K63" i="5" s="1"/>
  <c r="L63" i="5" s="1"/>
  <c r="AJ25" i="5"/>
  <c r="W27" i="5"/>
  <c r="I39" i="5"/>
  <c r="K39" i="5" s="1"/>
  <c r="L39" i="5" s="1"/>
  <c r="V47" i="5"/>
  <c r="X47" i="5" s="1"/>
  <c r="Y47" i="5" s="1"/>
  <c r="AJ49" i="5"/>
  <c r="AI49" i="5"/>
  <c r="AK49" i="5" s="1"/>
  <c r="AL49" i="5" s="1"/>
  <c r="J52" i="5"/>
  <c r="I52" i="5"/>
  <c r="K52" i="5" s="1"/>
  <c r="L52" i="5" s="1"/>
  <c r="J36" i="5"/>
  <c r="I36" i="5"/>
  <c r="K36" i="5" s="1"/>
  <c r="L36" i="5" s="1"/>
  <c r="W34" i="5"/>
  <c r="V34" i="5"/>
  <c r="X34" i="5" s="1"/>
  <c r="Y34" i="5" s="1"/>
  <c r="W58" i="5"/>
  <c r="V58" i="5"/>
  <c r="X58" i="5" s="1"/>
  <c r="Y58" i="5" s="1"/>
  <c r="J60" i="5"/>
  <c r="I60" i="5"/>
  <c r="K60" i="5" s="1"/>
  <c r="L60" i="5" s="1"/>
  <c r="AJ52" i="4"/>
  <c r="AI52" i="4"/>
  <c r="AK52" i="4" s="1"/>
  <c r="AL52" i="4" s="1"/>
  <c r="AI53" i="4"/>
  <c r="AK53" i="4" s="1"/>
  <c r="AL53" i="4" s="1"/>
  <c r="AJ53" i="4"/>
  <c r="AI15" i="4"/>
  <c r="AK15" i="4" s="1"/>
  <c r="AL15" i="4" s="1"/>
  <c r="AJ15" i="4"/>
  <c r="AJ54" i="4"/>
  <c r="AI54" i="4"/>
  <c r="AK54" i="4" s="1"/>
  <c r="AL54" i="4" s="1"/>
  <c r="AJ62" i="4"/>
  <c r="AI62" i="4"/>
  <c r="AK62" i="4" s="1"/>
  <c r="AL62" i="4" s="1"/>
  <c r="AI34" i="4"/>
  <c r="AK34" i="4" s="1"/>
  <c r="AL34" i="4" s="1"/>
  <c r="AJ34" i="4"/>
  <c r="AJ46" i="4"/>
  <c r="AI46" i="4"/>
  <c r="AK46" i="4" s="1"/>
  <c r="AL46" i="4" s="1"/>
  <c r="AJ61" i="4"/>
  <c r="AJ22" i="4"/>
  <c r="AJ63" i="4"/>
  <c r="AJ25" i="4"/>
  <c r="V26" i="4"/>
  <c r="X26" i="4" s="1"/>
  <c r="Y26" i="4" s="1"/>
  <c r="W26" i="4"/>
  <c r="W48" i="4"/>
  <c r="V48" i="4"/>
  <c r="X48" i="4" s="1"/>
  <c r="Y48" i="4" s="1"/>
  <c r="W55" i="4"/>
  <c r="V55" i="4"/>
  <c r="X55" i="4" s="1"/>
  <c r="Y55" i="4" s="1"/>
  <c r="W56" i="4"/>
  <c r="V56" i="4"/>
  <c r="X56" i="4" s="1"/>
  <c r="Y56" i="4" s="1"/>
  <c r="V39" i="4"/>
  <c r="X39" i="4" s="1"/>
  <c r="Y39" i="4" s="1"/>
  <c r="W39" i="4"/>
  <c r="W46" i="4"/>
  <c r="W33" i="4"/>
  <c r="W41" i="4"/>
  <c r="I34" i="4"/>
  <c r="K34" i="4" s="1"/>
  <c r="L34" i="4" s="1"/>
  <c r="I54" i="4"/>
  <c r="K54" i="4" s="1"/>
  <c r="L54" i="4" s="1"/>
  <c r="I33" i="4"/>
  <c r="K33" i="4" s="1"/>
  <c r="L33" i="4" s="1"/>
  <c r="J50" i="4"/>
  <c r="J22" i="4"/>
  <c r="I42" i="4"/>
  <c r="K42" i="4" s="1"/>
  <c r="L42" i="4" s="1"/>
  <c r="I59" i="4"/>
  <c r="K59" i="4" s="1"/>
  <c r="L59" i="4" s="1"/>
  <c r="J13" i="4"/>
  <c r="J41" i="4"/>
  <c r="I6" i="4"/>
  <c r="K6" i="4" s="1"/>
  <c r="L6" i="4" s="1"/>
  <c r="I24" i="4"/>
  <c r="K24" i="4" s="1"/>
  <c r="L24" i="4" s="1"/>
  <c r="I29" i="4"/>
  <c r="K29" i="4" s="1"/>
  <c r="L29" i="4" s="1"/>
  <c r="I61" i="4"/>
  <c r="K61" i="4" s="1"/>
  <c r="L61" i="4" s="1"/>
  <c r="J21" i="4"/>
  <c r="J32" i="4"/>
  <c r="J48" i="4"/>
  <c r="I12" i="4"/>
  <c r="K12" i="4" s="1"/>
  <c r="L12" i="4" s="1"/>
  <c r="J26" i="4"/>
  <c r="I31" i="4"/>
  <c r="K31" i="4" s="1"/>
  <c r="L31" i="4" s="1"/>
  <c r="J43" i="4"/>
  <c r="I47" i="4"/>
  <c r="K47" i="4" s="1"/>
  <c r="L47" i="4" s="1"/>
  <c r="I51" i="4"/>
  <c r="K51" i="4" s="1"/>
  <c r="L51" i="4" s="1"/>
  <c r="I8" i="4"/>
  <c r="K8" i="4" s="1"/>
  <c r="L8" i="4" s="1"/>
  <c r="I58" i="4"/>
  <c r="K58" i="4" s="1"/>
  <c r="L58" i="4" s="1"/>
  <c r="J35" i="4"/>
  <c r="U65" i="4"/>
  <c r="W5" i="4"/>
  <c r="V5" i="4"/>
  <c r="W16" i="4"/>
  <c r="V16" i="4"/>
  <c r="X16" i="4" s="1"/>
  <c r="Y16" i="4" s="1"/>
  <c r="AJ32" i="4"/>
  <c r="AI32" i="4"/>
  <c r="AK32" i="4" s="1"/>
  <c r="AL32" i="4" s="1"/>
  <c r="AJ12" i="4"/>
  <c r="AI12" i="4"/>
  <c r="AK12" i="4" s="1"/>
  <c r="AL12" i="4" s="1"/>
  <c r="AI26" i="4"/>
  <c r="AK26" i="4" s="1"/>
  <c r="AL26" i="4" s="1"/>
  <c r="AJ26" i="4"/>
  <c r="AT9" i="4"/>
  <c r="AU8" i="4"/>
  <c r="AJ8" i="4"/>
  <c r="AI8" i="4"/>
  <c r="V19" i="4"/>
  <c r="X19" i="4" s="1"/>
  <c r="Y19" i="4" s="1"/>
  <c r="W19" i="4"/>
  <c r="AJ57" i="4"/>
  <c r="AI57" i="4"/>
  <c r="AK57" i="4" s="1"/>
  <c r="AL57" i="4" s="1"/>
  <c r="I9" i="4"/>
  <c r="K9" i="4" s="1"/>
  <c r="L9" i="4" s="1"/>
  <c r="J9" i="4"/>
  <c r="AJ11" i="4"/>
  <c r="AI11" i="4"/>
  <c r="AK11" i="4" s="1"/>
  <c r="AL11" i="4" s="1"/>
  <c r="W18" i="4"/>
  <c r="V18" i="4"/>
  <c r="X18" i="4" s="1"/>
  <c r="Y18" i="4" s="1"/>
  <c r="AI28" i="4"/>
  <c r="AK28" i="4" s="1"/>
  <c r="AL28" i="4" s="1"/>
  <c r="AJ28" i="4"/>
  <c r="W29" i="4"/>
  <c r="V29" i="4"/>
  <c r="X29" i="4" s="1"/>
  <c r="Y29" i="4" s="1"/>
  <c r="AJ30" i="4"/>
  <c r="AI30" i="4"/>
  <c r="AK30" i="4" s="1"/>
  <c r="AL30" i="4" s="1"/>
  <c r="I39" i="4"/>
  <c r="K39" i="4" s="1"/>
  <c r="L39" i="4" s="1"/>
  <c r="J39" i="4"/>
  <c r="W50" i="4"/>
  <c r="V50" i="4"/>
  <c r="X50" i="4" s="1"/>
  <c r="Y50" i="4" s="1"/>
  <c r="V13" i="4"/>
  <c r="X13" i="4" s="1"/>
  <c r="Y13" i="4" s="1"/>
  <c r="W13" i="4"/>
  <c r="AI14" i="4"/>
  <c r="AK14" i="4" s="1"/>
  <c r="AL14" i="4" s="1"/>
  <c r="AJ29" i="4"/>
  <c r="AI29" i="4"/>
  <c r="AK29" i="4" s="1"/>
  <c r="AL29" i="4" s="1"/>
  <c r="J36" i="4"/>
  <c r="I36" i="4"/>
  <c r="K36" i="4" s="1"/>
  <c r="L36" i="4" s="1"/>
  <c r="AJ40" i="4"/>
  <c r="AI40" i="4"/>
  <c r="AK40" i="4" s="1"/>
  <c r="AL40" i="4" s="1"/>
  <c r="J44" i="4"/>
  <c r="I44" i="4"/>
  <c r="K44" i="4" s="1"/>
  <c r="L44" i="4" s="1"/>
  <c r="AJ51" i="4"/>
  <c r="W63" i="4"/>
  <c r="V63" i="4"/>
  <c r="X63" i="4" s="1"/>
  <c r="Y63" i="4" s="1"/>
  <c r="V17" i="4"/>
  <c r="X17" i="4" s="1"/>
  <c r="Y17" i="4" s="1"/>
  <c r="W17" i="4"/>
  <c r="V25" i="4"/>
  <c r="X25" i="4" s="1"/>
  <c r="Y25" i="4" s="1"/>
  <c r="W25" i="4"/>
  <c r="AI37" i="4"/>
  <c r="AK37" i="4" s="1"/>
  <c r="AL37" i="4" s="1"/>
  <c r="AI41" i="4"/>
  <c r="AK41" i="4" s="1"/>
  <c r="AL41" i="4" s="1"/>
  <c r="AJ45" i="4"/>
  <c r="AI45" i="4"/>
  <c r="AK45" i="4" s="1"/>
  <c r="AL45" i="4" s="1"/>
  <c r="W53" i="4"/>
  <c r="W59" i="4"/>
  <c r="V59" i="4"/>
  <c r="X59" i="4" s="1"/>
  <c r="Y59" i="4" s="1"/>
  <c r="V7" i="4"/>
  <c r="W7" i="4"/>
  <c r="V23" i="4"/>
  <c r="X23" i="4" s="1"/>
  <c r="Y23" i="4" s="1"/>
  <c r="W23" i="4"/>
  <c r="W24" i="4"/>
  <c r="V24" i="4"/>
  <c r="X24" i="4" s="1"/>
  <c r="Y24" i="4" s="1"/>
  <c r="W44" i="4"/>
  <c r="V44" i="4"/>
  <c r="X44" i="4" s="1"/>
  <c r="Y44" i="4" s="1"/>
  <c r="AJ49" i="4"/>
  <c r="AI49" i="4"/>
  <c r="AK49" i="4" s="1"/>
  <c r="AL49" i="4" s="1"/>
  <c r="W61" i="4"/>
  <c r="V61" i="4"/>
  <c r="X61" i="4" s="1"/>
  <c r="Y61" i="4" s="1"/>
  <c r="AH65" i="4"/>
  <c r="AI7" i="4"/>
  <c r="AI13" i="4"/>
  <c r="AK13" i="4" s="1"/>
  <c r="AL13" i="4" s="1"/>
  <c r="AJ36" i="4"/>
  <c r="W54" i="4"/>
  <c r="AI58" i="4"/>
  <c r="AK58" i="4" s="1"/>
  <c r="AL58" i="4" s="1"/>
  <c r="AJ7" i="4"/>
  <c r="I11" i="4"/>
  <c r="K11" i="4" s="1"/>
  <c r="L11" i="4" s="1"/>
  <c r="W15" i="4"/>
  <c r="V15" i="4"/>
  <c r="X15" i="4" s="1"/>
  <c r="Y15" i="4" s="1"/>
  <c r="W20" i="4"/>
  <c r="V22" i="4"/>
  <c r="X22" i="4" s="1"/>
  <c r="Y22" i="4" s="1"/>
  <c r="W22" i="4"/>
  <c r="W35" i="4"/>
  <c r="V35" i="4"/>
  <c r="X35" i="4" s="1"/>
  <c r="Y35" i="4" s="1"/>
  <c r="AJ39" i="4"/>
  <c r="V47" i="4"/>
  <c r="X47" i="4" s="1"/>
  <c r="Y47" i="4" s="1"/>
  <c r="W6" i="4"/>
  <c r="I10" i="4"/>
  <c r="K10" i="4" s="1"/>
  <c r="L10" i="4" s="1"/>
  <c r="J10" i="4"/>
  <c r="W14" i="4"/>
  <c r="V14" i="4"/>
  <c r="X14" i="4" s="1"/>
  <c r="Y14" i="4" s="1"/>
  <c r="AJ19" i="4"/>
  <c r="AI19" i="4"/>
  <c r="AK19" i="4" s="1"/>
  <c r="AL19" i="4" s="1"/>
  <c r="W28" i="4"/>
  <c r="AJ33" i="4"/>
  <c r="AI33" i="4"/>
  <c r="AK33" i="4" s="1"/>
  <c r="AL33" i="4" s="1"/>
  <c r="J55" i="4"/>
  <c r="I55" i="4"/>
  <c r="K55" i="4" s="1"/>
  <c r="L55" i="4" s="1"/>
  <c r="W60" i="4"/>
  <c r="V60" i="4"/>
  <c r="X60" i="4" s="1"/>
  <c r="Y60" i="4" s="1"/>
  <c r="AJ10" i="4"/>
  <c r="AI10" i="4"/>
  <c r="AK10" i="4" s="1"/>
  <c r="AL10" i="4" s="1"/>
  <c r="AJ21" i="4"/>
  <c r="AI21" i="4"/>
  <c r="AK21" i="4" s="1"/>
  <c r="AL21" i="4" s="1"/>
  <c r="W43" i="4"/>
  <c r="V43" i="4"/>
  <c r="X43" i="4" s="1"/>
  <c r="Y43" i="4" s="1"/>
  <c r="V27" i="4"/>
  <c r="X27" i="4" s="1"/>
  <c r="Y27" i="4" s="1"/>
  <c r="AI60" i="4"/>
  <c r="AK60" i="4" s="1"/>
  <c r="AL60" i="4" s="1"/>
  <c r="W62" i="4"/>
  <c r="AU7" i="4"/>
  <c r="AP8" i="4"/>
  <c r="AI20" i="4"/>
  <c r="AK20" i="4" s="1"/>
  <c r="AL20" i="4" s="1"/>
  <c r="AI24" i="4"/>
  <c r="AK24" i="4" s="1"/>
  <c r="AL24" i="4" s="1"/>
  <c r="V31" i="4"/>
  <c r="X31" i="4" s="1"/>
  <c r="Y31" i="4" s="1"/>
  <c r="W31" i="4"/>
  <c r="W36" i="4"/>
  <c r="V36" i="4"/>
  <c r="X36" i="4" s="1"/>
  <c r="Y36" i="4" s="1"/>
  <c r="I37" i="4"/>
  <c r="K37" i="4" s="1"/>
  <c r="L37" i="4" s="1"/>
  <c r="I49" i="4"/>
  <c r="K49" i="4" s="1"/>
  <c r="L49" i="4" s="1"/>
  <c r="AI50" i="4"/>
  <c r="AK50" i="4" s="1"/>
  <c r="AL50" i="4" s="1"/>
  <c r="J56" i="4"/>
  <c r="I56" i="4"/>
  <c r="K56" i="4" s="1"/>
  <c r="L56" i="4" s="1"/>
  <c r="AJ59" i="4"/>
  <c r="H65" i="4"/>
  <c r="W12" i="4"/>
  <c r="V12" i="4"/>
  <c r="X12" i="4" s="1"/>
  <c r="Y12" i="4" s="1"/>
  <c r="I19" i="4"/>
  <c r="K19" i="4" s="1"/>
  <c r="L19" i="4" s="1"/>
  <c r="AJ23" i="4"/>
  <c r="AI23" i="4"/>
  <c r="AK23" i="4" s="1"/>
  <c r="AL23" i="4" s="1"/>
  <c r="AI38" i="4"/>
  <c r="AK38" i="4" s="1"/>
  <c r="AL38" i="4" s="1"/>
  <c r="I40" i="4"/>
  <c r="K40" i="4" s="1"/>
  <c r="L40" i="4" s="1"/>
  <c r="AI43" i="4"/>
  <c r="AK43" i="4" s="1"/>
  <c r="AL43" i="4" s="1"/>
  <c r="I5" i="4"/>
  <c r="AU5" i="4"/>
  <c r="AW6" i="4"/>
  <c r="V9" i="4"/>
  <c r="X9" i="4" s="1"/>
  <c r="Y9" i="4" s="1"/>
  <c r="V10" i="4"/>
  <c r="X10" i="4" s="1"/>
  <c r="Y10" i="4" s="1"/>
  <c r="W11" i="4"/>
  <c r="AI16" i="4"/>
  <c r="AK16" i="4" s="1"/>
  <c r="AL16" i="4" s="1"/>
  <c r="I17" i="4"/>
  <c r="K17" i="4" s="1"/>
  <c r="L17" i="4" s="1"/>
  <c r="I18" i="4"/>
  <c r="K18" i="4" s="1"/>
  <c r="L18" i="4" s="1"/>
  <c r="AJ18" i="4"/>
  <c r="AI18" i="4"/>
  <c r="AK18" i="4" s="1"/>
  <c r="AL18" i="4" s="1"/>
  <c r="J28" i="4"/>
  <c r="V30" i="4"/>
  <c r="X30" i="4" s="1"/>
  <c r="Y30" i="4" s="1"/>
  <c r="AJ31" i="4"/>
  <c r="W34" i="4"/>
  <c r="V34" i="4"/>
  <c r="X34" i="4" s="1"/>
  <c r="Y34" i="4" s="1"/>
  <c r="AJ35" i="4"/>
  <c r="V37" i="4"/>
  <c r="X37" i="4" s="1"/>
  <c r="Y37" i="4" s="1"/>
  <c r="W37" i="4"/>
  <c r="I38" i="4"/>
  <c r="K38" i="4" s="1"/>
  <c r="L38" i="4" s="1"/>
  <c r="AJ44" i="4"/>
  <c r="I7" i="4"/>
  <c r="J7" i="4"/>
  <c r="J25" i="4"/>
  <c r="I25" i="4"/>
  <c r="K25" i="4" s="1"/>
  <c r="L25" i="4" s="1"/>
  <c r="J52" i="4"/>
  <c r="I52" i="4"/>
  <c r="K52" i="4" s="1"/>
  <c r="L52" i="4" s="1"/>
  <c r="AJ9" i="4"/>
  <c r="J30" i="4"/>
  <c r="AJ42" i="4"/>
  <c r="AI47" i="4"/>
  <c r="AK47" i="4" s="1"/>
  <c r="AL47" i="4" s="1"/>
  <c r="AJ47" i="4"/>
  <c r="W57" i="4"/>
  <c r="W8" i="4"/>
  <c r="W45" i="4"/>
  <c r="I46" i="4"/>
  <c r="K46" i="4" s="1"/>
  <c r="L46" i="4" s="1"/>
  <c r="V52" i="4"/>
  <c r="X52" i="4" s="1"/>
  <c r="Y52" i="4" s="1"/>
  <c r="W52" i="4"/>
  <c r="J5" i="4"/>
  <c r="I15" i="4"/>
  <c r="K15" i="4" s="1"/>
  <c r="L15" i="4" s="1"/>
  <c r="J15" i="4"/>
  <c r="I16" i="4"/>
  <c r="K16" i="4" s="1"/>
  <c r="L16" i="4" s="1"/>
  <c r="AJ17" i="4"/>
  <c r="V21" i="4"/>
  <c r="X21" i="4" s="1"/>
  <c r="Y21" i="4" s="1"/>
  <c r="I23" i="4"/>
  <c r="K23" i="4" s="1"/>
  <c r="L23" i="4" s="1"/>
  <c r="AI27" i="4"/>
  <c r="AK27" i="4" s="1"/>
  <c r="AL27" i="4" s="1"/>
  <c r="W32" i="4"/>
  <c r="V32" i="4"/>
  <c r="X32" i="4" s="1"/>
  <c r="Y32" i="4" s="1"/>
  <c r="W42" i="4"/>
  <c r="V42" i="4"/>
  <c r="X42" i="4" s="1"/>
  <c r="Y42" i="4" s="1"/>
  <c r="AJ48" i="4"/>
  <c r="AI48" i="4"/>
  <c r="AK48" i="4" s="1"/>
  <c r="AL48" i="4" s="1"/>
  <c r="AJ56" i="4"/>
  <c r="AI56" i="4"/>
  <c r="AK56" i="4" s="1"/>
  <c r="AL56" i="4" s="1"/>
  <c r="J63" i="4"/>
  <c r="I63" i="4"/>
  <c r="K63" i="4" s="1"/>
  <c r="L63" i="4" s="1"/>
  <c r="I14" i="4"/>
  <c r="K14" i="4" s="1"/>
  <c r="L14" i="4" s="1"/>
  <c r="I20" i="4"/>
  <c r="K20" i="4" s="1"/>
  <c r="L20" i="4" s="1"/>
  <c r="I27" i="4"/>
  <c r="K27" i="4" s="1"/>
  <c r="L27" i="4" s="1"/>
  <c r="V38" i="4"/>
  <c r="X38" i="4" s="1"/>
  <c r="Y38" i="4" s="1"/>
  <c r="I45" i="4"/>
  <c r="K45" i="4" s="1"/>
  <c r="L45" i="4" s="1"/>
  <c r="W58" i="4"/>
  <c r="V58" i="4"/>
  <c r="X58" i="4" s="1"/>
  <c r="Y58" i="4" s="1"/>
  <c r="I62" i="4"/>
  <c r="K62" i="4" s="1"/>
  <c r="L62" i="4" s="1"/>
  <c r="V40" i="4"/>
  <c r="X40" i="4" s="1"/>
  <c r="Y40" i="4" s="1"/>
  <c r="W49" i="4"/>
  <c r="V51" i="4"/>
  <c r="X51" i="4" s="1"/>
  <c r="Y51" i="4" s="1"/>
  <c r="J53" i="4"/>
  <c r="I53" i="4"/>
  <c r="K53" i="4" s="1"/>
  <c r="L53" i="4" s="1"/>
  <c r="AJ55" i="4"/>
  <c r="J60" i="4"/>
  <c r="I60" i="4"/>
  <c r="K60" i="4" s="1"/>
  <c r="L60" i="4" s="1"/>
  <c r="J49" i="3"/>
  <c r="I36" i="3"/>
  <c r="K36" i="3" s="1"/>
  <c r="L36" i="3" s="1"/>
  <c r="I33" i="3"/>
  <c r="K33" i="3" s="1"/>
  <c r="L33" i="3" s="1"/>
  <c r="J28" i="3"/>
  <c r="J21" i="3"/>
  <c r="J59" i="3"/>
  <c r="J51" i="3"/>
  <c r="J31" i="3"/>
  <c r="I9" i="3"/>
  <c r="K9" i="3" s="1"/>
  <c r="L9" i="3" s="1"/>
  <c r="J8" i="3"/>
  <c r="I37" i="3"/>
  <c r="K37" i="3" s="1"/>
  <c r="L37" i="3" s="1"/>
  <c r="I27" i="3"/>
  <c r="K27" i="3" s="1"/>
  <c r="L27" i="3" s="1"/>
  <c r="I22" i="3"/>
  <c r="K22" i="3" s="1"/>
  <c r="L22" i="3" s="1"/>
  <c r="I12" i="3"/>
  <c r="K12" i="3" s="1"/>
  <c r="L12" i="3" s="1"/>
  <c r="AJ31" i="3"/>
  <c r="AI31" i="3"/>
  <c r="AK31" i="3" s="1"/>
  <c r="AL31" i="3" s="1"/>
  <c r="AI16" i="3"/>
  <c r="AK16" i="3" s="1"/>
  <c r="AL16" i="3" s="1"/>
  <c r="AJ16" i="3"/>
  <c r="AI34" i="3"/>
  <c r="AK34" i="3" s="1"/>
  <c r="AL34" i="3" s="1"/>
  <c r="AJ34" i="3"/>
  <c r="AI25" i="3"/>
  <c r="AK25" i="3" s="1"/>
  <c r="AL25" i="3" s="1"/>
  <c r="AJ25" i="3"/>
  <c r="AI62" i="3"/>
  <c r="AK62" i="3" s="1"/>
  <c r="AL62" i="3" s="1"/>
  <c r="AJ62" i="3"/>
  <c r="AI12" i="3"/>
  <c r="AK12" i="3" s="1"/>
  <c r="AL12" i="3" s="1"/>
  <c r="AJ12" i="3"/>
  <c r="AJ56" i="3"/>
  <c r="AJ55" i="3"/>
  <c r="AJ35" i="3"/>
  <c r="AJ20" i="3"/>
  <c r="AJ8" i="3"/>
  <c r="AI52" i="3"/>
  <c r="AK52" i="3" s="1"/>
  <c r="AL52" i="3" s="1"/>
  <c r="W48" i="3"/>
  <c r="V48" i="3"/>
  <c r="X48" i="3" s="1"/>
  <c r="Y48" i="3" s="1"/>
  <c r="V29" i="3"/>
  <c r="X29" i="3" s="1"/>
  <c r="Y29" i="3" s="1"/>
  <c r="W29" i="3"/>
  <c r="W13" i="3"/>
  <c r="V13" i="3"/>
  <c r="X13" i="3" s="1"/>
  <c r="Y13" i="3" s="1"/>
  <c r="V30" i="3"/>
  <c r="X30" i="3" s="1"/>
  <c r="Y30" i="3" s="1"/>
  <c r="W30" i="3"/>
  <c r="W12" i="3"/>
  <c r="V12" i="3"/>
  <c r="X12" i="3" s="1"/>
  <c r="Y12" i="3" s="1"/>
  <c r="W22" i="3"/>
  <c r="V22" i="3"/>
  <c r="X22" i="3" s="1"/>
  <c r="Y22" i="3" s="1"/>
  <c r="W49" i="3"/>
  <c r="V49" i="3"/>
  <c r="X49" i="3" s="1"/>
  <c r="Y49" i="3" s="1"/>
  <c r="V38" i="3"/>
  <c r="X38" i="3" s="1"/>
  <c r="Y38" i="3" s="1"/>
  <c r="W38" i="3"/>
  <c r="W37" i="3"/>
  <c r="V9" i="3"/>
  <c r="X9" i="3" s="1"/>
  <c r="Y9" i="3" s="1"/>
  <c r="V10" i="3"/>
  <c r="X10" i="3" s="1"/>
  <c r="Y10" i="3" s="1"/>
  <c r="W10" i="3"/>
  <c r="W56" i="3"/>
  <c r="V56" i="3"/>
  <c r="X56" i="3" s="1"/>
  <c r="Y56" i="3" s="1"/>
  <c r="V36" i="3"/>
  <c r="X36" i="3" s="1"/>
  <c r="Y36" i="3" s="1"/>
  <c r="W36" i="3"/>
  <c r="W51" i="3"/>
  <c r="W27" i="3"/>
  <c r="W11" i="3"/>
  <c r="V19" i="3"/>
  <c r="X19" i="3" s="1"/>
  <c r="Y19" i="3" s="1"/>
  <c r="J52" i="3"/>
  <c r="J50" i="3"/>
  <c r="J16" i="3"/>
  <c r="J7" i="3"/>
  <c r="J65" i="3" s="1"/>
  <c r="J48" i="3"/>
  <c r="I19" i="3"/>
  <c r="K19" i="3" s="1"/>
  <c r="L19" i="3" s="1"/>
  <c r="I11" i="3"/>
  <c r="K11" i="3" s="1"/>
  <c r="L11" i="3" s="1"/>
  <c r="V55" i="3"/>
  <c r="X55" i="3" s="1"/>
  <c r="Y55" i="3" s="1"/>
  <c r="W55" i="3"/>
  <c r="AJ39" i="3"/>
  <c r="AI39" i="3"/>
  <c r="AK39" i="3" s="1"/>
  <c r="AL39" i="3" s="1"/>
  <c r="V61" i="3"/>
  <c r="X61" i="3" s="1"/>
  <c r="Y61" i="3" s="1"/>
  <c r="W61" i="3"/>
  <c r="AI37" i="3"/>
  <c r="AK37" i="3" s="1"/>
  <c r="AL37" i="3" s="1"/>
  <c r="AJ37" i="3"/>
  <c r="V5" i="3"/>
  <c r="W5" i="3"/>
  <c r="AI59" i="3"/>
  <c r="AK59" i="3" s="1"/>
  <c r="AL59" i="3" s="1"/>
  <c r="AJ59" i="3"/>
  <c r="I42" i="3"/>
  <c r="K42" i="3" s="1"/>
  <c r="L42" i="3" s="1"/>
  <c r="J42" i="3"/>
  <c r="V47" i="3"/>
  <c r="X47" i="3" s="1"/>
  <c r="Y47" i="3" s="1"/>
  <c r="W47" i="3"/>
  <c r="AJ23" i="3"/>
  <c r="AI23" i="3"/>
  <c r="AK23" i="3" s="1"/>
  <c r="AL23" i="3" s="1"/>
  <c r="I55" i="3"/>
  <c r="K55" i="3" s="1"/>
  <c r="L55" i="3" s="1"/>
  <c r="J55" i="3"/>
  <c r="V52" i="3"/>
  <c r="X52" i="3" s="1"/>
  <c r="Y52" i="3" s="1"/>
  <c r="W52" i="3"/>
  <c r="AI9" i="3"/>
  <c r="AK9" i="3" s="1"/>
  <c r="AL9" i="3" s="1"/>
  <c r="AJ9" i="3"/>
  <c r="AI58" i="3"/>
  <c r="AK58" i="3" s="1"/>
  <c r="AL58" i="3" s="1"/>
  <c r="AJ58" i="3"/>
  <c r="V53" i="3"/>
  <c r="X53" i="3" s="1"/>
  <c r="Y53" i="3" s="1"/>
  <c r="W53" i="3"/>
  <c r="AI51" i="3"/>
  <c r="AK51" i="3" s="1"/>
  <c r="AL51" i="3" s="1"/>
  <c r="AJ51" i="3"/>
  <c r="AI50" i="3"/>
  <c r="AK50" i="3" s="1"/>
  <c r="AL50" i="3" s="1"/>
  <c r="AJ50" i="3"/>
  <c r="I46" i="3"/>
  <c r="K46" i="3" s="1"/>
  <c r="L46" i="3" s="1"/>
  <c r="J46" i="3"/>
  <c r="V35" i="3"/>
  <c r="X35" i="3" s="1"/>
  <c r="Y35" i="3" s="1"/>
  <c r="W35" i="3"/>
  <c r="AI30" i="3"/>
  <c r="AK30" i="3" s="1"/>
  <c r="AL30" i="3" s="1"/>
  <c r="AJ30" i="3"/>
  <c r="V16" i="3"/>
  <c r="X16" i="3" s="1"/>
  <c r="Y16" i="3" s="1"/>
  <c r="W16" i="3"/>
  <c r="I6" i="3"/>
  <c r="J6" i="3"/>
  <c r="AI40" i="3"/>
  <c r="AK40" i="3" s="1"/>
  <c r="AL40" i="3" s="1"/>
  <c r="AJ40" i="3"/>
  <c r="W34" i="3"/>
  <c r="V34" i="3"/>
  <c r="X34" i="3" s="1"/>
  <c r="Y34" i="3" s="1"/>
  <c r="V18" i="3"/>
  <c r="X18" i="3" s="1"/>
  <c r="Y18" i="3" s="1"/>
  <c r="W18" i="3"/>
  <c r="AI45" i="3"/>
  <c r="AK45" i="3" s="1"/>
  <c r="AL45" i="3" s="1"/>
  <c r="AJ45" i="3"/>
  <c r="W43" i="3"/>
  <c r="V43" i="3"/>
  <c r="X43" i="3" s="1"/>
  <c r="Y43" i="3" s="1"/>
  <c r="AI24" i="3"/>
  <c r="AK24" i="3" s="1"/>
  <c r="AL24" i="3" s="1"/>
  <c r="AJ24" i="3"/>
  <c r="AT7" i="3"/>
  <c r="AU6" i="3"/>
  <c r="AJ54" i="3"/>
  <c r="AJ53" i="3"/>
  <c r="AJ48" i="3"/>
  <c r="J44" i="3"/>
  <c r="I34" i="3"/>
  <c r="K34" i="3" s="1"/>
  <c r="L34" i="3" s="1"/>
  <c r="J34" i="3"/>
  <c r="AP8" i="3"/>
  <c r="AH21" i="3"/>
  <c r="V20" i="3"/>
  <c r="X20" i="3" s="1"/>
  <c r="Y20" i="3" s="1"/>
  <c r="W20" i="3"/>
  <c r="I10" i="3"/>
  <c r="K10" i="3" s="1"/>
  <c r="L10" i="3" s="1"/>
  <c r="J10" i="3"/>
  <c r="I63" i="3"/>
  <c r="K63" i="3" s="1"/>
  <c r="L63" i="3" s="1"/>
  <c r="J63" i="3"/>
  <c r="W60" i="3"/>
  <c r="V60" i="3"/>
  <c r="X60" i="3" s="1"/>
  <c r="Y60" i="3" s="1"/>
  <c r="AI38" i="3"/>
  <c r="AK38" i="3" s="1"/>
  <c r="AL38" i="3" s="1"/>
  <c r="AJ38" i="3"/>
  <c r="V24" i="3"/>
  <c r="X24" i="3" s="1"/>
  <c r="Y24" i="3" s="1"/>
  <c r="W24" i="3"/>
  <c r="V15" i="3"/>
  <c r="X15" i="3" s="1"/>
  <c r="Y15" i="3" s="1"/>
  <c r="W15" i="3"/>
  <c r="AI10" i="3"/>
  <c r="AK10" i="3" s="1"/>
  <c r="AL10" i="3" s="1"/>
  <c r="I18" i="3"/>
  <c r="K18" i="3" s="1"/>
  <c r="L18" i="3" s="1"/>
  <c r="J18" i="3"/>
  <c r="AI13" i="3"/>
  <c r="AK13" i="3" s="1"/>
  <c r="AL13" i="3" s="1"/>
  <c r="AJ13" i="3"/>
  <c r="V32" i="3"/>
  <c r="X32" i="3" s="1"/>
  <c r="Y32" i="3" s="1"/>
  <c r="W32" i="3"/>
  <c r="I26" i="3"/>
  <c r="K26" i="3" s="1"/>
  <c r="L26" i="3" s="1"/>
  <c r="J26" i="3"/>
  <c r="AI22" i="3"/>
  <c r="AK22" i="3" s="1"/>
  <c r="AL22" i="3" s="1"/>
  <c r="AJ22" i="3"/>
  <c r="V7" i="3"/>
  <c r="W7" i="3"/>
  <c r="V40" i="3"/>
  <c r="X40" i="3" s="1"/>
  <c r="Y40" i="3" s="1"/>
  <c r="W40" i="3"/>
  <c r="AI29" i="3"/>
  <c r="AK29" i="3" s="1"/>
  <c r="AL29" i="3" s="1"/>
  <c r="AJ29" i="3"/>
  <c r="V23" i="3"/>
  <c r="X23" i="3" s="1"/>
  <c r="Y23" i="3" s="1"/>
  <c r="W23" i="3"/>
  <c r="AI14" i="3"/>
  <c r="AK14" i="3" s="1"/>
  <c r="AL14" i="3" s="1"/>
  <c r="AJ14" i="3"/>
  <c r="AV5" i="3"/>
  <c r="AW5" i="3"/>
  <c r="V39" i="3"/>
  <c r="X39" i="3" s="1"/>
  <c r="Y39" i="3" s="1"/>
  <c r="W39" i="3"/>
  <c r="V31" i="3"/>
  <c r="X31" i="3" s="1"/>
  <c r="Y31" i="3" s="1"/>
  <c r="W31" i="3"/>
  <c r="J41" i="3"/>
  <c r="U65" i="3"/>
  <c r="H65" i="3"/>
  <c r="AH65" i="3"/>
  <c r="AT6" i="2"/>
  <c r="AU6" i="2" s="1"/>
  <c r="V17" i="2"/>
  <c r="X17" i="2" s="1"/>
  <c r="Y17" i="2" s="1"/>
  <c r="W17" i="2"/>
  <c r="V9" i="2"/>
  <c r="X9" i="2" s="1"/>
  <c r="Y9" i="2" s="1"/>
  <c r="W9" i="2"/>
  <c r="V25" i="2"/>
  <c r="X25" i="2" s="1"/>
  <c r="Y25" i="2" s="1"/>
  <c r="W25" i="2"/>
  <c r="W57" i="2"/>
  <c r="V30" i="2"/>
  <c r="X30" i="2" s="1"/>
  <c r="Y30" i="2" s="1"/>
  <c r="V32" i="2"/>
  <c r="X32" i="2" s="1"/>
  <c r="Y32" i="2" s="1"/>
  <c r="W24" i="2"/>
  <c r="V56" i="2"/>
  <c r="X56" i="2" s="1"/>
  <c r="Y56" i="2" s="1"/>
  <c r="AI45" i="2"/>
  <c r="AK45" i="2" s="1"/>
  <c r="AL45" i="2" s="1"/>
  <c r="AJ45" i="2"/>
  <c r="AI53" i="2"/>
  <c r="AK53" i="2" s="1"/>
  <c r="AL53" i="2" s="1"/>
  <c r="AJ53" i="2"/>
  <c r="AJ15" i="2"/>
  <c r="AJ23" i="2"/>
  <c r="I18" i="2"/>
  <c r="K18" i="2" s="1"/>
  <c r="L18" i="2" s="1"/>
  <c r="J42" i="2"/>
  <c r="J32" i="2"/>
  <c r="I20" i="2"/>
  <c r="K20" i="2" s="1"/>
  <c r="L20" i="2" s="1"/>
  <c r="I25" i="2"/>
  <c r="K25" i="2" s="1"/>
  <c r="L25" i="2" s="1"/>
  <c r="I34" i="2"/>
  <c r="K34" i="2" s="1"/>
  <c r="L34" i="2" s="1"/>
  <c r="J41" i="2"/>
  <c r="J59" i="2"/>
  <c r="I10" i="2"/>
  <c r="K10" i="2" s="1"/>
  <c r="L10" i="2" s="1"/>
  <c r="I28" i="2"/>
  <c r="K28" i="2" s="1"/>
  <c r="L28" i="2" s="1"/>
  <c r="J19" i="2"/>
  <c r="J33" i="2"/>
  <c r="J56" i="2"/>
  <c r="I5" i="2"/>
  <c r="I12" i="2"/>
  <c r="K12" i="2" s="1"/>
  <c r="L12" i="2" s="1"/>
  <c r="J30" i="2"/>
  <c r="I40" i="2"/>
  <c r="K40" i="2" s="1"/>
  <c r="L40" i="2" s="1"/>
  <c r="J51" i="2"/>
  <c r="I58" i="2"/>
  <c r="K58" i="2" s="1"/>
  <c r="L58" i="2" s="1"/>
  <c r="J35" i="2"/>
  <c r="I48" i="2"/>
  <c r="K48" i="2" s="1"/>
  <c r="L48" i="2" s="1"/>
  <c r="I50" i="2"/>
  <c r="K50" i="2" s="1"/>
  <c r="L50" i="2" s="1"/>
  <c r="J11" i="2"/>
  <c r="I26" i="2"/>
  <c r="K26" i="2" s="1"/>
  <c r="L26" i="2" s="1"/>
  <c r="J43" i="2"/>
  <c r="J27" i="2"/>
  <c r="AJ19" i="2"/>
  <c r="AI19" i="2"/>
  <c r="AK19" i="2" s="1"/>
  <c r="AL19" i="2" s="1"/>
  <c r="AJ30" i="2"/>
  <c r="AI30" i="2"/>
  <c r="AK30" i="2" s="1"/>
  <c r="AL30" i="2" s="1"/>
  <c r="AJ27" i="2"/>
  <c r="AI27" i="2"/>
  <c r="AK27" i="2" s="1"/>
  <c r="AL27" i="2" s="1"/>
  <c r="V13" i="2"/>
  <c r="X13" i="2" s="1"/>
  <c r="Y13" i="2" s="1"/>
  <c r="W13" i="2"/>
  <c r="AI8" i="2"/>
  <c r="AK8" i="2" s="1"/>
  <c r="AJ8" i="2"/>
  <c r="AJ11" i="2"/>
  <c r="AI11" i="2"/>
  <c r="AK11" i="2" s="1"/>
  <c r="AL11" i="2" s="1"/>
  <c r="AX5" i="2"/>
  <c r="AJ12" i="2"/>
  <c r="AI12" i="2"/>
  <c r="AK12" i="2" s="1"/>
  <c r="AL12" i="2" s="1"/>
  <c r="W29" i="2"/>
  <c r="V29" i="2"/>
  <c r="X29" i="2" s="1"/>
  <c r="Y29" i="2" s="1"/>
  <c r="W22" i="2"/>
  <c r="V22" i="2"/>
  <c r="X22" i="2" s="1"/>
  <c r="Y22" i="2" s="1"/>
  <c r="W14" i="2"/>
  <c r="V14" i="2"/>
  <c r="X14" i="2" s="1"/>
  <c r="Y14" i="2" s="1"/>
  <c r="AJ28" i="2"/>
  <c r="AI28" i="2"/>
  <c r="AK28" i="2" s="1"/>
  <c r="AL28" i="2" s="1"/>
  <c r="W18" i="2"/>
  <c r="V18" i="2"/>
  <c r="X18" i="2" s="1"/>
  <c r="Y18" i="2" s="1"/>
  <c r="V21" i="2"/>
  <c r="X21" i="2" s="1"/>
  <c r="Y21" i="2" s="1"/>
  <c r="W21" i="2"/>
  <c r="AJ57" i="2"/>
  <c r="AI57" i="2"/>
  <c r="AK57" i="2" s="1"/>
  <c r="AL57" i="2" s="1"/>
  <c r="I7" i="2"/>
  <c r="AJ9" i="2"/>
  <c r="AI9" i="2"/>
  <c r="AK9" i="2" s="1"/>
  <c r="AL9" i="2" s="1"/>
  <c r="V16" i="2"/>
  <c r="X16" i="2" s="1"/>
  <c r="Y16" i="2" s="1"/>
  <c r="I17" i="2"/>
  <c r="K17" i="2" s="1"/>
  <c r="L17" i="2" s="1"/>
  <c r="W36" i="2"/>
  <c r="V36" i="2"/>
  <c r="X36" i="2" s="1"/>
  <c r="Y36" i="2" s="1"/>
  <c r="K5" i="2"/>
  <c r="J23" i="2"/>
  <c r="I23" i="2"/>
  <c r="K23" i="2" s="1"/>
  <c r="L23" i="2" s="1"/>
  <c r="W27" i="2"/>
  <c r="V27" i="2"/>
  <c r="X27" i="2" s="1"/>
  <c r="Y27" i="2" s="1"/>
  <c r="AJ29" i="2"/>
  <c r="AJ32" i="2"/>
  <c r="AI32" i="2"/>
  <c r="AK32" i="2" s="1"/>
  <c r="AL32" i="2" s="1"/>
  <c r="V38" i="2"/>
  <c r="X38" i="2" s="1"/>
  <c r="Y38" i="2" s="1"/>
  <c r="V47" i="2"/>
  <c r="X47" i="2" s="1"/>
  <c r="Y47" i="2" s="1"/>
  <c r="W47" i="2"/>
  <c r="AJ51" i="2"/>
  <c r="AI51" i="2"/>
  <c r="AK51" i="2" s="1"/>
  <c r="AL51" i="2" s="1"/>
  <c r="AJ56" i="2"/>
  <c r="AI56" i="2"/>
  <c r="AK56" i="2" s="1"/>
  <c r="AL56" i="2" s="1"/>
  <c r="AJ61" i="2"/>
  <c r="W19" i="2"/>
  <c r="V19" i="2"/>
  <c r="X19" i="2" s="1"/>
  <c r="Y19" i="2" s="1"/>
  <c r="AI21" i="2"/>
  <c r="AK21" i="2" s="1"/>
  <c r="AL21" i="2" s="1"/>
  <c r="AJ24" i="2"/>
  <c r="AI24" i="2"/>
  <c r="AK24" i="2" s="1"/>
  <c r="AL24" i="2" s="1"/>
  <c r="W35" i="2"/>
  <c r="V35" i="2"/>
  <c r="X35" i="2" s="1"/>
  <c r="Y35" i="2" s="1"/>
  <c r="J49" i="2"/>
  <c r="AI60" i="2"/>
  <c r="AK60" i="2" s="1"/>
  <c r="AL60" i="2" s="1"/>
  <c r="W11" i="2"/>
  <c r="V11" i="2"/>
  <c r="X11" i="2" s="1"/>
  <c r="Y11" i="2" s="1"/>
  <c r="AI13" i="2"/>
  <c r="AK13" i="2" s="1"/>
  <c r="AL13" i="2" s="1"/>
  <c r="AJ16" i="2"/>
  <c r="AI16" i="2"/>
  <c r="AK16" i="2" s="1"/>
  <c r="AL16" i="2" s="1"/>
  <c r="AW6" i="2"/>
  <c r="AV6" i="2"/>
  <c r="AX6" i="2" s="1"/>
  <c r="AY6" i="2" s="1"/>
  <c r="AI22" i="2"/>
  <c r="AK22" i="2" s="1"/>
  <c r="AL22" i="2" s="1"/>
  <c r="V23" i="2"/>
  <c r="X23" i="2" s="1"/>
  <c r="Y23" i="2" s="1"/>
  <c r="W34" i="2"/>
  <c r="V34" i="2"/>
  <c r="X34" i="2" s="1"/>
  <c r="Y34" i="2" s="1"/>
  <c r="AI14" i="2"/>
  <c r="AK14" i="2" s="1"/>
  <c r="AL14" i="2" s="1"/>
  <c r="V15" i="2"/>
  <c r="X15" i="2" s="1"/>
  <c r="Y15" i="2" s="1"/>
  <c r="I24" i="2"/>
  <c r="K24" i="2" s="1"/>
  <c r="L24" i="2" s="1"/>
  <c r="AJ17" i="2"/>
  <c r="AI17" i="2"/>
  <c r="AK17" i="2" s="1"/>
  <c r="AL17" i="2" s="1"/>
  <c r="AJ33" i="2"/>
  <c r="AI33" i="2"/>
  <c r="AK33" i="2" s="1"/>
  <c r="AL33" i="2" s="1"/>
  <c r="AI39" i="2"/>
  <c r="AK39" i="2" s="1"/>
  <c r="AL39" i="2" s="1"/>
  <c r="AJ39" i="2"/>
  <c r="J47" i="2"/>
  <c r="I47" i="2"/>
  <c r="K47" i="2" s="1"/>
  <c r="L47" i="2" s="1"/>
  <c r="AJ58" i="2"/>
  <c r="AI58" i="2"/>
  <c r="AK58" i="2" s="1"/>
  <c r="AL58" i="2" s="1"/>
  <c r="W6" i="2"/>
  <c r="V6" i="2"/>
  <c r="X6" i="2" s="1"/>
  <c r="Y6" i="2" s="1"/>
  <c r="I9" i="2"/>
  <c r="K9" i="2" s="1"/>
  <c r="L9" i="2" s="1"/>
  <c r="W10" i="2"/>
  <c r="V10" i="2"/>
  <c r="X10" i="2" s="1"/>
  <c r="Y10" i="2" s="1"/>
  <c r="AI20" i="2"/>
  <c r="AK20" i="2" s="1"/>
  <c r="AL20" i="2" s="1"/>
  <c r="AR3" i="2"/>
  <c r="AE3" i="2"/>
  <c r="AW5" i="2"/>
  <c r="AJ26" i="2"/>
  <c r="AI26" i="2"/>
  <c r="AK26" i="2" s="1"/>
  <c r="AL26" i="2" s="1"/>
  <c r="AJ31" i="2"/>
  <c r="AJ36" i="2"/>
  <c r="AI36" i="2"/>
  <c r="AK36" i="2" s="1"/>
  <c r="AL36" i="2" s="1"/>
  <c r="W41" i="2"/>
  <c r="V7" i="2"/>
  <c r="J15" i="2"/>
  <c r="I15" i="2"/>
  <c r="K15" i="2" s="1"/>
  <c r="L15" i="2" s="1"/>
  <c r="AI18" i="2"/>
  <c r="AK18" i="2" s="1"/>
  <c r="AL18" i="2" s="1"/>
  <c r="AJ18" i="2"/>
  <c r="AJ38" i="2"/>
  <c r="AI38" i="2"/>
  <c r="AK38" i="2" s="1"/>
  <c r="AL38" i="2" s="1"/>
  <c r="V5" i="2"/>
  <c r="AJ10" i="2"/>
  <c r="AI10" i="2"/>
  <c r="AK10" i="2" s="1"/>
  <c r="AL10" i="2" s="1"/>
  <c r="AJ63" i="2"/>
  <c r="W5" i="2"/>
  <c r="V28" i="2"/>
  <c r="X28" i="2" s="1"/>
  <c r="Y28" i="2" s="1"/>
  <c r="W28" i="2"/>
  <c r="W37" i="2"/>
  <c r="V37" i="2"/>
  <c r="X37" i="2" s="1"/>
  <c r="Y37" i="2" s="1"/>
  <c r="V40" i="2"/>
  <c r="X40" i="2" s="1"/>
  <c r="Y40" i="2" s="1"/>
  <c r="AJ7" i="2"/>
  <c r="AI7" i="2"/>
  <c r="W20" i="2"/>
  <c r="V20" i="2"/>
  <c r="X20" i="2" s="1"/>
  <c r="Y20" i="2" s="1"/>
  <c r="I31" i="2"/>
  <c r="K31" i="2" s="1"/>
  <c r="L31" i="2" s="1"/>
  <c r="J31" i="2"/>
  <c r="W46" i="2"/>
  <c r="V46" i="2"/>
  <c r="X46" i="2" s="1"/>
  <c r="Y46" i="2" s="1"/>
  <c r="AI62" i="2"/>
  <c r="AK62" i="2" s="1"/>
  <c r="AL62" i="2" s="1"/>
  <c r="AT7" i="2"/>
  <c r="W8" i="2"/>
  <c r="V8" i="2"/>
  <c r="X8" i="2" s="1"/>
  <c r="Y8" i="2" s="1"/>
  <c r="V12" i="2"/>
  <c r="X12" i="2" s="1"/>
  <c r="Y12" i="2" s="1"/>
  <c r="W12" i="2"/>
  <c r="I16" i="2"/>
  <c r="K16" i="2" s="1"/>
  <c r="L16" i="2" s="1"/>
  <c r="AJ25" i="2"/>
  <c r="AI25" i="2"/>
  <c r="AK25" i="2" s="1"/>
  <c r="AL25" i="2" s="1"/>
  <c r="W26" i="2"/>
  <c r="V26" i="2"/>
  <c r="X26" i="2" s="1"/>
  <c r="Y26" i="2" s="1"/>
  <c r="W39" i="2"/>
  <c r="J55" i="2"/>
  <c r="I55" i="2"/>
  <c r="K55" i="2" s="1"/>
  <c r="L55" i="2" s="1"/>
  <c r="AJ59" i="2"/>
  <c r="AI59" i="2"/>
  <c r="AK59" i="2" s="1"/>
  <c r="AL59" i="2" s="1"/>
  <c r="I14" i="2"/>
  <c r="K14" i="2" s="1"/>
  <c r="L14" i="2" s="1"/>
  <c r="I22" i="2"/>
  <c r="K22" i="2" s="1"/>
  <c r="L22" i="2" s="1"/>
  <c r="AJ35" i="2"/>
  <c r="AI35" i="2"/>
  <c r="AK35" i="2" s="1"/>
  <c r="AL35" i="2" s="1"/>
  <c r="AJ37" i="2"/>
  <c r="AJ41" i="2"/>
  <c r="AI41" i="2"/>
  <c r="AK41" i="2" s="1"/>
  <c r="AL41" i="2" s="1"/>
  <c r="W49" i="2"/>
  <c r="J63" i="2"/>
  <c r="I63" i="2"/>
  <c r="K63" i="2" s="1"/>
  <c r="L63" i="2" s="1"/>
  <c r="I13" i="2"/>
  <c r="K13" i="2" s="1"/>
  <c r="L13" i="2" s="1"/>
  <c r="I21" i="2"/>
  <c r="K21" i="2" s="1"/>
  <c r="L21" i="2" s="1"/>
  <c r="I29" i="2"/>
  <c r="K29" i="2" s="1"/>
  <c r="L29" i="2" s="1"/>
  <c r="AJ42" i="2"/>
  <c r="AI42" i="2"/>
  <c r="AK42" i="2" s="1"/>
  <c r="AL42" i="2" s="1"/>
  <c r="AI44" i="2"/>
  <c r="AK44" i="2" s="1"/>
  <c r="AL44" i="2" s="1"/>
  <c r="AI46" i="2"/>
  <c r="AK46" i="2" s="1"/>
  <c r="AL46" i="2" s="1"/>
  <c r="AJ47" i="2"/>
  <c r="W50" i="2"/>
  <c r="V50" i="2"/>
  <c r="X50" i="2" s="1"/>
  <c r="Y50" i="2" s="1"/>
  <c r="W51" i="2"/>
  <c r="V51" i="2"/>
  <c r="X51" i="2" s="1"/>
  <c r="Y51" i="2" s="1"/>
  <c r="W52" i="2"/>
  <c r="V52" i="2"/>
  <c r="X52" i="2" s="1"/>
  <c r="Y52" i="2" s="1"/>
  <c r="W53" i="2"/>
  <c r="V53" i="2"/>
  <c r="X53" i="2" s="1"/>
  <c r="Y53" i="2" s="1"/>
  <c r="V54" i="2"/>
  <c r="X54" i="2" s="1"/>
  <c r="Y54" i="2" s="1"/>
  <c r="W55" i="2"/>
  <c r="AJ34" i="2"/>
  <c r="AI34" i="2"/>
  <c r="AK34" i="2" s="1"/>
  <c r="AL34" i="2" s="1"/>
  <c r="W42" i="2"/>
  <c r="V42" i="2"/>
  <c r="X42" i="2" s="1"/>
  <c r="Y42" i="2" s="1"/>
  <c r="W43" i="2"/>
  <c r="V43" i="2"/>
  <c r="X43" i="2" s="1"/>
  <c r="Y43" i="2" s="1"/>
  <c r="W44" i="2"/>
  <c r="V44" i="2"/>
  <c r="X44" i="2" s="1"/>
  <c r="Y44" i="2" s="1"/>
  <c r="W45" i="2"/>
  <c r="V45" i="2"/>
  <c r="X45" i="2" s="1"/>
  <c r="Y45" i="2" s="1"/>
  <c r="AJ40" i="2"/>
  <c r="AI40" i="2"/>
  <c r="AK40" i="2" s="1"/>
  <c r="AL40" i="2" s="1"/>
  <c r="V48" i="2"/>
  <c r="X48" i="2" s="1"/>
  <c r="Y48" i="2" s="1"/>
  <c r="J57" i="2"/>
  <c r="I6" i="2"/>
  <c r="K6" i="2" s="1"/>
  <c r="L6" i="2" s="1"/>
  <c r="I8" i="2"/>
  <c r="K8" i="2" s="1"/>
  <c r="L8" i="2" s="1"/>
  <c r="J39" i="2"/>
  <c r="I39" i="2"/>
  <c r="K39" i="2" s="1"/>
  <c r="L39" i="2" s="1"/>
  <c r="AJ43" i="2"/>
  <c r="AI43" i="2"/>
  <c r="AK43" i="2" s="1"/>
  <c r="AL43" i="2" s="1"/>
  <c r="AJ48" i="2"/>
  <c r="AI48" i="2"/>
  <c r="AK48" i="2" s="1"/>
  <c r="AL48" i="2" s="1"/>
  <c r="AJ49" i="2"/>
  <c r="AI49" i="2"/>
  <c r="AK49" i="2" s="1"/>
  <c r="AL49" i="2" s="1"/>
  <c r="W31" i="2"/>
  <c r="AJ50" i="2"/>
  <c r="AI50" i="2"/>
  <c r="AK50" i="2" s="1"/>
  <c r="AL50" i="2" s="1"/>
  <c r="AI52" i="2"/>
  <c r="AK52" i="2" s="1"/>
  <c r="AL52" i="2" s="1"/>
  <c r="AI54" i="2"/>
  <c r="AK54" i="2" s="1"/>
  <c r="AL54" i="2" s="1"/>
  <c r="AJ55" i="2"/>
  <c r="W58" i="2"/>
  <c r="V58" i="2"/>
  <c r="X58" i="2" s="1"/>
  <c r="Y58" i="2" s="1"/>
  <c r="W59" i="2"/>
  <c r="V59" i="2"/>
  <c r="X59" i="2" s="1"/>
  <c r="Y59" i="2" s="1"/>
  <c r="W60" i="2"/>
  <c r="V60" i="2"/>
  <c r="X60" i="2" s="1"/>
  <c r="Y60" i="2" s="1"/>
  <c r="W61" i="2"/>
  <c r="V61" i="2"/>
  <c r="X61" i="2" s="1"/>
  <c r="Y61" i="2" s="1"/>
  <c r="V62" i="2"/>
  <c r="X62" i="2" s="1"/>
  <c r="Y62" i="2" s="1"/>
  <c r="W63" i="2"/>
  <c r="I38" i="2"/>
  <c r="K38" i="2" s="1"/>
  <c r="L38" i="2" s="1"/>
  <c r="I46" i="2"/>
  <c r="K46" i="2" s="1"/>
  <c r="L46" i="2" s="1"/>
  <c r="I54" i="2"/>
  <c r="K54" i="2" s="1"/>
  <c r="L54" i="2" s="1"/>
  <c r="I62" i="2"/>
  <c r="K62" i="2" s="1"/>
  <c r="L62" i="2" s="1"/>
  <c r="I37" i="2"/>
  <c r="K37" i="2" s="1"/>
  <c r="L37" i="2" s="1"/>
  <c r="I45" i="2"/>
  <c r="K45" i="2" s="1"/>
  <c r="L45" i="2" s="1"/>
  <c r="I53" i="2"/>
  <c r="K53" i="2" s="1"/>
  <c r="L53" i="2" s="1"/>
  <c r="I61" i="2"/>
  <c r="K61" i="2" s="1"/>
  <c r="L61" i="2" s="1"/>
  <c r="I36" i="2"/>
  <c r="K36" i="2" s="1"/>
  <c r="L36" i="2" s="1"/>
  <c r="I44" i="2"/>
  <c r="K44" i="2" s="1"/>
  <c r="L44" i="2" s="1"/>
  <c r="I52" i="2"/>
  <c r="K52" i="2" s="1"/>
  <c r="L52" i="2" s="1"/>
  <c r="I60" i="2"/>
  <c r="K60" i="2" s="1"/>
  <c r="L60" i="2" s="1"/>
  <c r="AJ10" i="1"/>
  <c r="AI10" i="1"/>
  <c r="AK10" i="1" s="1"/>
  <c r="AL10" i="1" s="1"/>
  <c r="V5" i="1"/>
  <c r="V12" i="1"/>
  <c r="X12" i="1" s="1"/>
  <c r="Y12" i="1" s="1"/>
  <c r="W12" i="1"/>
  <c r="W17" i="1"/>
  <c r="V17" i="1"/>
  <c r="X17" i="1" s="1"/>
  <c r="Y17" i="1" s="1"/>
  <c r="V20" i="1"/>
  <c r="X20" i="1" s="1"/>
  <c r="Y20" i="1" s="1"/>
  <c r="W20" i="1"/>
  <c r="W7" i="1"/>
  <c r="V7" i="1"/>
  <c r="W13" i="1"/>
  <c r="V9" i="1"/>
  <c r="X9" i="1" s="1"/>
  <c r="Y9" i="1" s="1"/>
  <c r="J19" i="1"/>
  <c r="J17" i="1"/>
  <c r="J13" i="1"/>
  <c r="J7" i="1"/>
  <c r="AU5" i="1"/>
  <c r="AI20" i="1"/>
  <c r="AK20" i="1" s="1"/>
  <c r="AL20" i="1" s="1"/>
  <c r="AJ20" i="1"/>
  <c r="AJ12" i="1"/>
  <c r="AI18" i="1"/>
  <c r="AK18" i="1" s="1"/>
  <c r="AL18" i="1" s="1"/>
  <c r="W18" i="1"/>
  <c r="V18" i="1"/>
  <c r="X18" i="1" s="1"/>
  <c r="Y18" i="1" s="1"/>
  <c r="V14" i="1"/>
  <c r="X14" i="1" s="1"/>
  <c r="Y14" i="1" s="1"/>
  <c r="W14" i="1"/>
  <c r="W10" i="1"/>
  <c r="V15" i="1"/>
  <c r="X15" i="1" s="1"/>
  <c r="Y15" i="1" s="1"/>
  <c r="W15" i="1"/>
  <c r="AI16" i="1"/>
  <c r="AK16" i="1" s="1"/>
  <c r="AL16" i="1" s="1"/>
  <c r="AJ16" i="1"/>
  <c r="AJ17" i="1"/>
  <c r="AJ9" i="1"/>
  <c r="AJ8" i="1"/>
  <c r="AJ7" i="1"/>
  <c r="W16" i="1"/>
  <c r="X5" i="1"/>
  <c r="J20" i="1"/>
  <c r="J12" i="1"/>
  <c r="K6" i="1"/>
  <c r="AT7" i="1"/>
  <c r="AU6" i="1"/>
  <c r="AV5" i="1"/>
  <c r="AW5" i="1"/>
  <c r="AJ65" i="15" l="1"/>
  <c r="P6" i="15"/>
  <c r="P5" i="15"/>
  <c r="J65" i="15"/>
  <c r="J65" i="14"/>
  <c r="AK7" i="17"/>
  <c r="W65" i="17"/>
  <c r="AC6" i="17"/>
  <c r="AP6" i="17"/>
  <c r="AC5" i="17"/>
  <c r="AU7" i="17"/>
  <c r="AT8" i="17"/>
  <c r="AW5" i="17"/>
  <c r="AV5" i="17"/>
  <c r="AJ21" i="17"/>
  <c r="AJ65" i="17" s="1"/>
  <c r="AI21" i="17"/>
  <c r="AK21" i="17" s="1"/>
  <c r="AL21" i="17" s="1"/>
  <c r="I65" i="17"/>
  <c r="P5" i="17"/>
  <c r="K5" i="17"/>
  <c r="Y5" i="17"/>
  <c r="X65" i="17"/>
  <c r="J65" i="17"/>
  <c r="P6" i="17"/>
  <c r="V65" i="17"/>
  <c r="W65" i="16"/>
  <c r="AC6" i="16"/>
  <c r="AW5" i="16"/>
  <c r="AV5" i="16"/>
  <c r="AI65" i="16"/>
  <c r="AK7" i="16"/>
  <c r="AP5" i="16"/>
  <c r="AT9" i="16"/>
  <c r="AU8" i="16"/>
  <c r="V65" i="16"/>
  <c r="X5" i="16"/>
  <c r="AC5" i="16"/>
  <c r="J65" i="16"/>
  <c r="P6" i="16"/>
  <c r="AJ65" i="16"/>
  <c r="AP6" i="16"/>
  <c r="I65" i="16"/>
  <c r="K5" i="16"/>
  <c r="P5" i="16"/>
  <c r="AW7" i="16"/>
  <c r="AV7" i="16"/>
  <c r="AX7" i="16" s="1"/>
  <c r="AY7" i="16" s="1"/>
  <c r="I65" i="15"/>
  <c r="AX5" i="15"/>
  <c r="AW6" i="15"/>
  <c r="AV6" i="15"/>
  <c r="AX6" i="15" s="1"/>
  <c r="AY6" i="15" s="1"/>
  <c r="V65" i="15"/>
  <c r="AC5" i="15"/>
  <c r="X5" i="15"/>
  <c r="AP6" i="15"/>
  <c r="W65" i="15"/>
  <c r="AC6" i="15"/>
  <c r="AT9" i="15"/>
  <c r="AU8" i="15"/>
  <c r="AI65" i="15"/>
  <c r="AP5" i="15"/>
  <c r="AK7" i="15"/>
  <c r="K65" i="15"/>
  <c r="L5" i="15"/>
  <c r="AW7" i="15"/>
  <c r="AV7" i="15"/>
  <c r="AX7" i="15" s="1"/>
  <c r="AY7" i="15" s="1"/>
  <c r="AK7" i="14"/>
  <c r="AI21" i="14"/>
  <c r="AK21" i="14" s="1"/>
  <c r="AL21" i="14" s="1"/>
  <c r="AJ21" i="14"/>
  <c r="AP6" i="14" s="1"/>
  <c r="AH65" i="14"/>
  <c r="AV5" i="14"/>
  <c r="AW5" i="14"/>
  <c r="I65" i="14"/>
  <c r="P5" i="14"/>
  <c r="K5" i="14"/>
  <c r="AU6" i="14"/>
  <c r="AT7" i="14"/>
  <c r="V65" i="14"/>
  <c r="X5" i="14"/>
  <c r="AC5" i="14"/>
  <c r="P6" i="14"/>
  <c r="W65" i="14"/>
  <c r="AC6" i="14"/>
  <c r="AU8" i="13"/>
  <c r="AT9" i="13"/>
  <c r="J65" i="13"/>
  <c r="W65" i="13"/>
  <c r="AC6" i="13"/>
  <c r="K5" i="13"/>
  <c r="I65" i="13"/>
  <c r="P5" i="13"/>
  <c r="AJ65" i="13"/>
  <c r="AP6" i="13"/>
  <c r="AI65" i="13"/>
  <c r="AK7" i="13"/>
  <c r="AP5" i="13"/>
  <c r="AX5" i="13"/>
  <c r="AC5" i="13"/>
  <c r="V65" i="13"/>
  <c r="X5" i="13"/>
  <c r="P6" i="13"/>
  <c r="P6" i="12"/>
  <c r="AJ65" i="12"/>
  <c r="AP6" i="12"/>
  <c r="AI65" i="12"/>
  <c r="AP5" i="12"/>
  <c r="AK7" i="12"/>
  <c r="W65" i="12"/>
  <c r="AC6" i="12"/>
  <c r="V65" i="12"/>
  <c r="AC5" i="12"/>
  <c r="X5" i="12"/>
  <c r="J65" i="12"/>
  <c r="K65" i="12"/>
  <c r="L5" i="12"/>
  <c r="I65" i="12"/>
  <c r="AX5" i="12"/>
  <c r="AT8" i="12"/>
  <c r="AU7" i="12"/>
  <c r="P5" i="12"/>
  <c r="AV6" i="11"/>
  <c r="AX6" i="11" s="1"/>
  <c r="AY6" i="11" s="1"/>
  <c r="AW6" i="11"/>
  <c r="AU7" i="11"/>
  <c r="AT8" i="11"/>
  <c r="P6" i="11"/>
  <c r="J65" i="11"/>
  <c r="AX5" i="11"/>
  <c r="X5" i="11"/>
  <c r="AC5" i="11"/>
  <c r="V65" i="11"/>
  <c r="P5" i="11"/>
  <c r="K5" i="11"/>
  <c r="I65" i="11"/>
  <c r="AI65" i="11"/>
  <c r="AK7" i="11"/>
  <c r="AP5" i="11"/>
  <c r="W65" i="11"/>
  <c r="AC6" i="11"/>
  <c r="AP6" i="11"/>
  <c r="AJ65" i="11"/>
  <c r="AT9" i="10"/>
  <c r="AU8" i="10"/>
  <c r="V65" i="10"/>
  <c r="X5" i="10"/>
  <c r="AC5" i="10"/>
  <c r="I65" i="10"/>
  <c r="K5" i="10"/>
  <c r="P5" i="10"/>
  <c r="AJ65" i="10"/>
  <c r="AP6" i="10"/>
  <c r="AW7" i="10"/>
  <c r="AV7" i="10"/>
  <c r="AX7" i="10" s="1"/>
  <c r="AY7" i="10" s="1"/>
  <c r="AI65" i="10"/>
  <c r="AK7" i="10"/>
  <c r="AP5" i="10"/>
  <c r="W65" i="10"/>
  <c r="AC6" i="10"/>
  <c r="AW5" i="10"/>
  <c r="AV5" i="10"/>
  <c r="J65" i="10"/>
  <c r="P6" i="10"/>
  <c r="AT8" i="9"/>
  <c r="AU7" i="9"/>
  <c r="AK7" i="9"/>
  <c r="AP5" i="9"/>
  <c r="W65" i="9"/>
  <c r="AC6" i="9"/>
  <c r="AJ21" i="9"/>
  <c r="AP6" i="9" s="1"/>
  <c r="AI21" i="9"/>
  <c r="AK21" i="9" s="1"/>
  <c r="AL21" i="9" s="1"/>
  <c r="J65" i="9"/>
  <c r="P6" i="9"/>
  <c r="I65" i="9"/>
  <c r="K5" i="9"/>
  <c r="P5" i="9"/>
  <c r="AV5" i="9"/>
  <c r="AW5" i="9"/>
  <c r="V65" i="9"/>
  <c r="AC5" i="9"/>
  <c r="X5" i="9"/>
  <c r="AH65" i="9"/>
  <c r="AU7" i="8"/>
  <c r="AT8" i="8"/>
  <c r="W65" i="8"/>
  <c r="AC6" i="8"/>
  <c r="K65" i="8"/>
  <c r="L5" i="8"/>
  <c r="AW5" i="8"/>
  <c r="AV5" i="8"/>
  <c r="K6" i="8"/>
  <c r="L6" i="8" s="1"/>
  <c r="I65" i="8"/>
  <c r="P6" i="8"/>
  <c r="J65" i="8"/>
  <c r="P5" i="8"/>
  <c r="AI65" i="8"/>
  <c r="AP5" i="8"/>
  <c r="AK7" i="8"/>
  <c r="AV6" i="8"/>
  <c r="AX6" i="8" s="1"/>
  <c r="AY6" i="8" s="1"/>
  <c r="AW6" i="8"/>
  <c r="X5" i="8"/>
  <c r="V65" i="8"/>
  <c r="AC5" i="8"/>
  <c r="AP6" i="8"/>
  <c r="AJ65" i="8"/>
  <c r="J65" i="7"/>
  <c r="P6" i="7"/>
  <c r="AJ21" i="7"/>
  <c r="AJ65" i="7" s="1"/>
  <c r="AI21" i="7"/>
  <c r="AK21" i="7" s="1"/>
  <c r="AL21" i="7" s="1"/>
  <c r="AI65" i="7"/>
  <c r="AP5" i="7"/>
  <c r="AK7" i="7"/>
  <c r="I65" i="7"/>
  <c r="P5" i="7"/>
  <c r="K5" i="7"/>
  <c r="AT8" i="7"/>
  <c r="AU7" i="7"/>
  <c r="AW5" i="7"/>
  <c r="AV5" i="7"/>
  <c r="V65" i="7"/>
  <c r="X5" i="7"/>
  <c r="AC5" i="7"/>
  <c r="AP6" i="7"/>
  <c r="AV6" i="7"/>
  <c r="AX6" i="7" s="1"/>
  <c r="AY6" i="7" s="1"/>
  <c r="AW6" i="7"/>
  <c r="W65" i="7"/>
  <c r="AC6" i="7"/>
  <c r="P6" i="6"/>
  <c r="P7" i="6"/>
  <c r="AU7" i="6"/>
  <c r="AT8" i="6"/>
  <c r="P5" i="6"/>
  <c r="X5" i="6"/>
  <c r="Y5" i="6" s="1"/>
  <c r="AC7" i="6" s="1"/>
  <c r="AC5" i="6"/>
  <c r="AJ21" i="6"/>
  <c r="AP6" i="6" s="1"/>
  <c r="AI21" i="6"/>
  <c r="AK21" i="6" s="1"/>
  <c r="AL21" i="6" s="1"/>
  <c r="AP7" i="6" s="1"/>
  <c r="AV6" i="6"/>
  <c r="AW6" i="6"/>
  <c r="AC6" i="6"/>
  <c r="AH65" i="6"/>
  <c r="J65" i="6"/>
  <c r="I65" i="6"/>
  <c r="V65" i="6"/>
  <c r="W65" i="6"/>
  <c r="P7" i="5"/>
  <c r="AX5" i="5"/>
  <c r="AI65" i="5"/>
  <c r="AK7" i="5"/>
  <c r="AP5" i="5"/>
  <c r="I65" i="5"/>
  <c r="K5" i="5"/>
  <c r="P5" i="5"/>
  <c r="V65" i="5"/>
  <c r="X5" i="5"/>
  <c r="AC5" i="5"/>
  <c r="W65" i="5"/>
  <c r="AC6" i="5"/>
  <c r="AV8" i="5"/>
  <c r="AX8" i="5" s="1"/>
  <c r="AY8" i="5" s="1"/>
  <c r="AW8" i="5"/>
  <c r="J65" i="5"/>
  <c r="P6" i="5"/>
  <c r="AJ65" i="5"/>
  <c r="AP6" i="5"/>
  <c r="AU9" i="5"/>
  <c r="AT10" i="5"/>
  <c r="I65" i="4"/>
  <c r="P5" i="4"/>
  <c r="K5" i="4"/>
  <c r="J65" i="4"/>
  <c r="P6" i="4"/>
  <c r="AU9" i="4"/>
  <c r="AT10" i="4"/>
  <c r="AJ65" i="4"/>
  <c r="AP6" i="4"/>
  <c r="AK65" i="4"/>
  <c r="AL8" i="4"/>
  <c r="AW8" i="4"/>
  <c r="AV8" i="4"/>
  <c r="AX8" i="4" s="1"/>
  <c r="AY8" i="4" s="1"/>
  <c r="V65" i="4"/>
  <c r="AC5" i="4"/>
  <c r="X5" i="4"/>
  <c r="AI65" i="4"/>
  <c r="AP5" i="4"/>
  <c r="W65" i="4"/>
  <c r="AC6" i="4"/>
  <c r="AV5" i="4"/>
  <c r="AW5" i="4"/>
  <c r="AW7" i="4"/>
  <c r="AV7" i="4"/>
  <c r="AX5" i="3"/>
  <c r="AY5" i="3" s="1"/>
  <c r="P6" i="3"/>
  <c r="AI21" i="3"/>
  <c r="AK21" i="3" s="1"/>
  <c r="AL21" i="3" s="1"/>
  <c r="AP7" i="3" s="1"/>
  <c r="AJ21" i="3"/>
  <c r="AP6" i="3" s="1"/>
  <c r="AV6" i="3"/>
  <c r="AX6" i="3" s="1"/>
  <c r="AY6" i="3" s="1"/>
  <c r="AW6" i="3"/>
  <c r="K6" i="3"/>
  <c r="L6" i="3" s="1"/>
  <c r="P7" i="3" s="1"/>
  <c r="P5" i="3"/>
  <c r="AC6" i="3"/>
  <c r="AU7" i="3"/>
  <c r="AT8" i="3"/>
  <c r="X5" i="3"/>
  <c r="Y5" i="3" s="1"/>
  <c r="AC7" i="3" s="1"/>
  <c r="AC5" i="3"/>
  <c r="I65" i="3"/>
  <c r="AK65" i="3"/>
  <c r="AJ65" i="3"/>
  <c r="W65" i="3"/>
  <c r="V65" i="3"/>
  <c r="AI65" i="3"/>
  <c r="AP5" i="2"/>
  <c r="AC6" i="2"/>
  <c r="AY5" i="2"/>
  <c r="AP6" i="2"/>
  <c r="P6" i="2"/>
  <c r="L5" i="2"/>
  <c r="X5" i="2"/>
  <c r="AU7" i="2"/>
  <c r="AT8" i="2"/>
  <c r="AL8" i="2"/>
  <c r="Y5" i="1"/>
  <c r="L6" i="1"/>
  <c r="AX5" i="1"/>
  <c r="AW6" i="1"/>
  <c r="AV6" i="1"/>
  <c r="AX6" i="1" s="1"/>
  <c r="AY6" i="1" s="1"/>
  <c r="AT8" i="1"/>
  <c r="AU7" i="1"/>
  <c r="AX5" i="17" l="1"/>
  <c r="Y65" i="17"/>
  <c r="AC7" i="17"/>
  <c r="AL7" i="17"/>
  <c r="AK65" i="17"/>
  <c r="K65" i="17"/>
  <c r="L5" i="17"/>
  <c r="AT9" i="17"/>
  <c r="AU8" i="17"/>
  <c r="AP5" i="17"/>
  <c r="AW7" i="17"/>
  <c r="AV7" i="17"/>
  <c r="AX7" i="17" s="1"/>
  <c r="AY7" i="17" s="1"/>
  <c r="AI65" i="17"/>
  <c r="AK65" i="16"/>
  <c r="AL7" i="16"/>
  <c r="AX5" i="16"/>
  <c r="Y5" i="16"/>
  <c r="X65" i="16"/>
  <c r="K65" i="16"/>
  <c r="L5" i="16"/>
  <c r="AV8" i="16"/>
  <c r="AX8" i="16" s="1"/>
  <c r="AY8" i="16" s="1"/>
  <c r="AW8" i="16"/>
  <c r="AU9" i="16"/>
  <c r="AT10" i="16"/>
  <c r="AW8" i="15"/>
  <c r="AV8" i="15"/>
  <c r="AX8" i="15" s="1"/>
  <c r="AY8" i="15" s="1"/>
  <c r="P7" i="15"/>
  <c r="L65" i="15"/>
  <c r="AT10" i="15"/>
  <c r="AU9" i="15"/>
  <c r="AY5" i="15"/>
  <c r="AK65" i="15"/>
  <c r="AL7" i="15"/>
  <c r="X65" i="15"/>
  <c r="Y5" i="15"/>
  <c r="AT8" i="14"/>
  <c r="AU7" i="14"/>
  <c r="AW6" i="14"/>
  <c r="AV6" i="14"/>
  <c r="AX6" i="14" s="1"/>
  <c r="AY6" i="14" s="1"/>
  <c r="K65" i="14"/>
  <c r="L5" i="14"/>
  <c r="AJ65" i="14"/>
  <c r="AP5" i="14"/>
  <c r="Y5" i="14"/>
  <c r="X65" i="14"/>
  <c r="AX5" i="14"/>
  <c r="AK65" i="14"/>
  <c r="AL7" i="14"/>
  <c r="AI65" i="14"/>
  <c r="AU9" i="13"/>
  <c r="AT10" i="13"/>
  <c r="AW8" i="13"/>
  <c r="AV8" i="13"/>
  <c r="AX8" i="13" s="1"/>
  <c r="AY8" i="13" s="1"/>
  <c r="K65" i="13"/>
  <c r="L5" i="13"/>
  <c r="AL7" i="13"/>
  <c r="AK65" i="13"/>
  <c r="Y5" i="13"/>
  <c r="X65" i="13"/>
  <c r="AY5" i="13"/>
  <c r="AJ65" i="9"/>
  <c r="L65" i="12"/>
  <c r="P7" i="12"/>
  <c r="AL7" i="12"/>
  <c r="AK65" i="12"/>
  <c r="AW7" i="12"/>
  <c r="AV7" i="12"/>
  <c r="AU8" i="12"/>
  <c r="AT9" i="12"/>
  <c r="Y5" i="12"/>
  <c r="X65" i="12"/>
  <c r="AY5" i="12"/>
  <c r="AY5" i="11"/>
  <c r="K65" i="11"/>
  <c r="L5" i="11"/>
  <c r="AU8" i="11"/>
  <c r="AT9" i="11"/>
  <c r="AW7" i="11"/>
  <c r="AV7" i="11"/>
  <c r="X65" i="11"/>
  <c r="Y5" i="11"/>
  <c r="AK65" i="11"/>
  <c r="AL7" i="11"/>
  <c r="K65" i="10"/>
  <c r="L5" i="10"/>
  <c r="AK65" i="10"/>
  <c r="AL7" i="10"/>
  <c r="AX5" i="10"/>
  <c r="Y5" i="10"/>
  <c r="X65" i="10"/>
  <c r="AV8" i="10"/>
  <c r="AX8" i="10" s="1"/>
  <c r="AY8" i="10" s="1"/>
  <c r="AW8" i="10"/>
  <c r="AU9" i="10"/>
  <c r="AT10" i="10"/>
  <c r="Y5" i="9"/>
  <c r="X65" i="9"/>
  <c r="K65" i="9"/>
  <c r="L5" i="9"/>
  <c r="AK65" i="9"/>
  <c r="AL7" i="9"/>
  <c r="AI65" i="9"/>
  <c r="AX5" i="9"/>
  <c r="AW7" i="9"/>
  <c r="AV7" i="9"/>
  <c r="AX7" i="9" s="1"/>
  <c r="AY7" i="9" s="1"/>
  <c r="AU8" i="9"/>
  <c r="AT9" i="9"/>
  <c r="L65" i="8"/>
  <c r="P7" i="8"/>
  <c r="X65" i="8"/>
  <c r="Y5" i="8"/>
  <c r="AU8" i="8"/>
  <c r="AT9" i="8"/>
  <c r="AK65" i="8"/>
  <c r="AL7" i="8"/>
  <c r="AX5" i="8"/>
  <c r="AW7" i="8"/>
  <c r="AV7" i="8"/>
  <c r="AX7" i="8" s="1"/>
  <c r="AY7" i="8" s="1"/>
  <c r="X65" i="7"/>
  <c r="Y5" i="7"/>
  <c r="AX5" i="7"/>
  <c r="AK65" i="7"/>
  <c r="AL7" i="7"/>
  <c r="AW7" i="7"/>
  <c r="AV7" i="7"/>
  <c r="AX7" i="7" s="1"/>
  <c r="AY7" i="7" s="1"/>
  <c r="AT9" i="7"/>
  <c r="AU8" i="7"/>
  <c r="K65" i="7"/>
  <c r="L5" i="7"/>
  <c r="AJ65" i="6"/>
  <c r="AX6" i="6"/>
  <c r="AY6" i="6" s="1"/>
  <c r="AV7" i="6"/>
  <c r="AX7" i="6" s="1"/>
  <c r="AY7" i="6" s="1"/>
  <c r="AW7" i="6"/>
  <c r="AP5" i="6"/>
  <c r="AU8" i="6"/>
  <c r="AT9" i="6"/>
  <c r="K65" i="6"/>
  <c r="X65" i="6"/>
  <c r="AK65" i="6"/>
  <c r="AI65" i="6"/>
  <c r="AU10" i="5"/>
  <c r="AT11" i="5"/>
  <c r="K65" i="5"/>
  <c r="L5" i="5"/>
  <c r="AV9" i="5"/>
  <c r="AX9" i="5" s="1"/>
  <c r="AY9" i="5" s="1"/>
  <c r="AW9" i="5"/>
  <c r="AK65" i="5"/>
  <c r="AL7" i="5"/>
  <c r="Y5" i="5"/>
  <c r="X65" i="5"/>
  <c r="AY5" i="5"/>
  <c r="Y5" i="4"/>
  <c r="X65" i="4"/>
  <c r="AT11" i="4"/>
  <c r="AU10" i="4"/>
  <c r="AX5" i="4"/>
  <c r="AW9" i="4"/>
  <c r="AV9" i="4"/>
  <c r="AX9" i="4" s="1"/>
  <c r="AY9" i="4" s="1"/>
  <c r="AL65" i="4"/>
  <c r="AP7" i="4"/>
  <c r="K65" i="4"/>
  <c r="L5" i="4"/>
  <c r="AV7" i="3"/>
  <c r="AW7" i="3"/>
  <c r="AT9" i="3"/>
  <c r="AU8" i="3"/>
  <c r="AP5" i="3"/>
  <c r="K65" i="3"/>
  <c r="X65" i="3"/>
  <c r="AL65" i="3"/>
  <c r="P7" i="2"/>
  <c r="AP7" i="2"/>
  <c r="AU8" i="2"/>
  <c r="AT9" i="2"/>
  <c r="AW7" i="2"/>
  <c r="AV7" i="2"/>
  <c r="Y5" i="2"/>
  <c r="AY5" i="1"/>
  <c r="AW7" i="1"/>
  <c r="AV7" i="1"/>
  <c r="AT9" i="1"/>
  <c r="AU8" i="1"/>
  <c r="AP7" i="17" l="1"/>
  <c r="AL65" i="17"/>
  <c r="AW8" i="17"/>
  <c r="AV8" i="17"/>
  <c r="AX8" i="17" s="1"/>
  <c r="AY8" i="17" s="1"/>
  <c r="AU9" i="17"/>
  <c r="AT10" i="17"/>
  <c r="L65" i="17"/>
  <c r="P7" i="17"/>
  <c r="AY5" i="17"/>
  <c r="AU10" i="16"/>
  <c r="AT11" i="16"/>
  <c r="AV9" i="16"/>
  <c r="AW9" i="16"/>
  <c r="Y65" i="16"/>
  <c r="AC7" i="16"/>
  <c r="AY5" i="16"/>
  <c r="P7" i="16"/>
  <c r="L65" i="16"/>
  <c r="AL65" i="16"/>
  <c r="AP7" i="16"/>
  <c r="AU10" i="15"/>
  <c r="AT11" i="15"/>
  <c r="AW9" i="15"/>
  <c r="AV9" i="15"/>
  <c r="AL65" i="15"/>
  <c r="AP7" i="15"/>
  <c r="Y65" i="15"/>
  <c r="AC7" i="15"/>
  <c r="AY5" i="14"/>
  <c r="L65" i="14"/>
  <c r="P7" i="14"/>
  <c r="Y65" i="14"/>
  <c r="AC7" i="14"/>
  <c r="AW7" i="14"/>
  <c r="AV7" i="14"/>
  <c r="AL65" i="14"/>
  <c r="AP7" i="14"/>
  <c r="AU8" i="14"/>
  <c r="AT9" i="14"/>
  <c r="AT11" i="13"/>
  <c r="AU10" i="13"/>
  <c r="AW9" i="13"/>
  <c r="AV9" i="13"/>
  <c r="AX9" i="13" s="1"/>
  <c r="AY9" i="13" s="1"/>
  <c r="AC7" i="13"/>
  <c r="Y65" i="13"/>
  <c r="AL65" i="13"/>
  <c r="AP7" i="13"/>
  <c r="L65" i="13"/>
  <c r="P7" i="13"/>
  <c r="AV8" i="12"/>
  <c r="AX8" i="12" s="1"/>
  <c r="AY8" i="12" s="1"/>
  <c r="AW8" i="12"/>
  <c r="AX7" i="12"/>
  <c r="AP7" i="12"/>
  <c r="AL65" i="12"/>
  <c r="Y65" i="12"/>
  <c r="AC7" i="12"/>
  <c r="AT10" i="12"/>
  <c r="AU9" i="12"/>
  <c r="AX7" i="11"/>
  <c r="AU9" i="11"/>
  <c r="AT10" i="11"/>
  <c r="AL65" i="11"/>
  <c r="AP7" i="11"/>
  <c r="AW8" i="11"/>
  <c r="AV8" i="11"/>
  <c r="AX8" i="11" s="1"/>
  <c r="AY8" i="11" s="1"/>
  <c r="P7" i="11"/>
  <c r="L65" i="11"/>
  <c r="Y65" i="11"/>
  <c r="AC7" i="11"/>
  <c r="Y65" i="10"/>
  <c r="AC7" i="10"/>
  <c r="AU10" i="10"/>
  <c r="AT11" i="10"/>
  <c r="AV9" i="10"/>
  <c r="AW9" i="10"/>
  <c r="AY5" i="10"/>
  <c r="AL65" i="10"/>
  <c r="AP7" i="10"/>
  <c r="L65" i="10"/>
  <c r="P7" i="10"/>
  <c r="AV8" i="9"/>
  <c r="AX8" i="9" s="1"/>
  <c r="AY8" i="9" s="1"/>
  <c r="AW8" i="9"/>
  <c r="AL65" i="9"/>
  <c r="AP7" i="9"/>
  <c r="AY5" i="9"/>
  <c r="P7" i="9"/>
  <c r="L65" i="9"/>
  <c r="AT10" i="9"/>
  <c r="AU9" i="9"/>
  <c r="Y65" i="9"/>
  <c r="AC7" i="9"/>
  <c r="AU9" i="8"/>
  <c r="AT10" i="8"/>
  <c r="AW8" i="8"/>
  <c r="AV8" i="8"/>
  <c r="AX8" i="8" s="1"/>
  <c r="AY8" i="8" s="1"/>
  <c r="Y65" i="8"/>
  <c r="AC7" i="8"/>
  <c r="AY5" i="8"/>
  <c r="AL65" i="8"/>
  <c r="AP7" i="8"/>
  <c r="L65" i="7"/>
  <c r="P7" i="7"/>
  <c r="AL65" i="7"/>
  <c r="AP7" i="7"/>
  <c r="AV8" i="7"/>
  <c r="AW8" i="7"/>
  <c r="AT10" i="7"/>
  <c r="AU9" i="7"/>
  <c r="AY5" i="7"/>
  <c r="AC7" i="7"/>
  <c r="Y65" i="7"/>
  <c r="AT10" i="6"/>
  <c r="AU9" i="6"/>
  <c r="AV8" i="6"/>
  <c r="AX8" i="6" s="1"/>
  <c r="AY8" i="6" s="1"/>
  <c r="AW8" i="6"/>
  <c r="Y65" i="6"/>
  <c r="AL65" i="6"/>
  <c r="L65" i="6"/>
  <c r="L65" i="5"/>
  <c r="Y65" i="5"/>
  <c r="AC7" i="5"/>
  <c r="AT12" i="5"/>
  <c r="AU11" i="5"/>
  <c r="AL65" i="5"/>
  <c r="AP7" i="5"/>
  <c r="AW10" i="5"/>
  <c r="AV10" i="5"/>
  <c r="L65" i="4"/>
  <c r="AW10" i="4"/>
  <c r="AV10" i="4"/>
  <c r="AU11" i="4"/>
  <c r="AT12" i="4"/>
  <c r="AY5" i="4"/>
  <c r="Y65" i="4"/>
  <c r="AC7" i="4"/>
  <c r="AT10" i="3"/>
  <c r="AU9" i="3"/>
  <c r="AV8" i="3"/>
  <c r="AX8" i="3" s="1"/>
  <c r="AY8" i="3" s="1"/>
  <c r="AW8" i="3"/>
  <c r="Y65" i="3"/>
  <c r="L65" i="3"/>
  <c r="AT10" i="2"/>
  <c r="AU9" i="2"/>
  <c r="AW8" i="2"/>
  <c r="AV8" i="2"/>
  <c r="AX8" i="2" s="1"/>
  <c r="AC7" i="2"/>
  <c r="AT10" i="1"/>
  <c r="AU9" i="1"/>
  <c r="AW8" i="1"/>
  <c r="AV8" i="1"/>
  <c r="AX8" i="1" s="1"/>
  <c r="AY8" i="1" s="1"/>
  <c r="AV9" i="17" l="1"/>
  <c r="AW9" i="17"/>
  <c r="AT11" i="17"/>
  <c r="AU10" i="17"/>
  <c r="AX9" i="16"/>
  <c r="AU11" i="16"/>
  <c r="AT12" i="16"/>
  <c r="AW10" i="16"/>
  <c r="AV10" i="16"/>
  <c r="AX9" i="15"/>
  <c r="AU11" i="15"/>
  <c r="AT12" i="15"/>
  <c r="AV10" i="15"/>
  <c r="AX10" i="15" s="1"/>
  <c r="AY10" i="15" s="1"/>
  <c r="AW10" i="15"/>
  <c r="AU9" i="14"/>
  <c r="AT10" i="14"/>
  <c r="AW8" i="14"/>
  <c r="AV8" i="14"/>
  <c r="AX8" i="14" s="1"/>
  <c r="AY8" i="14" s="1"/>
  <c r="AX7" i="14"/>
  <c r="AW10" i="13"/>
  <c r="AV10" i="13"/>
  <c r="AX10" i="13" s="1"/>
  <c r="AY10" i="13" s="1"/>
  <c r="AT12" i="13"/>
  <c r="AU11" i="13"/>
  <c r="AV9" i="12"/>
  <c r="AW9" i="12"/>
  <c r="AT11" i="12"/>
  <c r="AU10" i="12"/>
  <c r="AY7" i="12"/>
  <c r="AU10" i="11"/>
  <c r="AT11" i="11"/>
  <c r="AW9" i="11"/>
  <c r="AV9" i="11"/>
  <c r="AY7" i="11"/>
  <c r="AX9" i="10"/>
  <c r="AT12" i="10"/>
  <c r="AU11" i="10"/>
  <c r="AW10" i="10"/>
  <c r="AV10" i="10"/>
  <c r="AX10" i="10" s="1"/>
  <c r="AY10" i="10" s="1"/>
  <c r="AV9" i="9"/>
  <c r="AW9" i="9"/>
  <c r="AT11" i="9"/>
  <c r="AU10" i="9"/>
  <c r="AT11" i="8"/>
  <c r="AU10" i="8"/>
  <c r="AW9" i="8"/>
  <c r="AV9" i="8"/>
  <c r="AX9" i="8" s="1"/>
  <c r="AY9" i="8" s="1"/>
  <c r="AX8" i="7"/>
  <c r="AW9" i="7"/>
  <c r="AV9" i="7"/>
  <c r="AX9" i="7" s="1"/>
  <c r="AY9" i="7" s="1"/>
  <c r="AU10" i="7"/>
  <c r="AT11" i="7"/>
  <c r="AW9" i="6"/>
  <c r="AV9" i="6"/>
  <c r="AX9" i="6" s="1"/>
  <c r="AY9" i="6" s="1"/>
  <c r="AU10" i="6"/>
  <c r="AT11" i="6"/>
  <c r="AX10" i="5"/>
  <c r="AV11" i="5"/>
  <c r="AW11" i="5"/>
  <c r="AU12" i="5"/>
  <c r="AT13" i="5"/>
  <c r="AT13" i="4"/>
  <c r="AU12" i="4"/>
  <c r="AW11" i="4"/>
  <c r="AV11" i="4"/>
  <c r="AX11" i="4" s="1"/>
  <c r="AY11" i="4" s="1"/>
  <c r="AX10" i="4"/>
  <c r="AU10" i="3"/>
  <c r="AT11" i="3"/>
  <c r="AW9" i="3"/>
  <c r="AV9" i="3"/>
  <c r="AY8" i="2"/>
  <c r="AV9" i="2"/>
  <c r="AW9" i="2"/>
  <c r="AT11" i="2"/>
  <c r="AU10" i="2"/>
  <c r="AW9" i="1"/>
  <c r="AV9" i="1"/>
  <c r="AX9" i="1" s="1"/>
  <c r="AY9" i="1" s="1"/>
  <c r="AU10" i="1"/>
  <c r="AT11" i="1"/>
  <c r="AT12" i="17" l="1"/>
  <c r="AU11" i="17"/>
  <c r="AX9" i="17"/>
  <c r="AW10" i="17"/>
  <c r="AV10" i="17"/>
  <c r="AX10" i="17" s="1"/>
  <c r="AY10" i="17" s="1"/>
  <c r="AT13" i="16"/>
  <c r="AU12" i="16"/>
  <c r="AW11" i="16"/>
  <c r="AV11" i="16"/>
  <c r="AY9" i="16"/>
  <c r="AX10" i="16"/>
  <c r="AY10" i="16" s="1"/>
  <c r="AU12" i="15"/>
  <c r="AT13" i="15"/>
  <c r="AV11" i="15"/>
  <c r="AX11" i="15" s="1"/>
  <c r="AY11" i="15" s="1"/>
  <c r="AW11" i="15"/>
  <c r="AY9" i="15"/>
  <c r="AU10" i="14"/>
  <c r="AT11" i="14"/>
  <c r="AW9" i="14"/>
  <c r="AV9" i="14"/>
  <c r="AX9" i="14" s="1"/>
  <c r="AY9" i="14" s="1"/>
  <c r="AY7" i="14"/>
  <c r="AW11" i="13"/>
  <c r="AV11" i="13"/>
  <c r="AX11" i="13" s="1"/>
  <c r="AY11" i="13" s="1"/>
  <c r="AU12" i="13"/>
  <c r="AT13" i="13"/>
  <c r="AW10" i="12"/>
  <c r="AV10" i="12"/>
  <c r="AX10" i="12" s="1"/>
  <c r="AY10" i="12" s="1"/>
  <c r="AU11" i="12"/>
  <c r="AT12" i="12"/>
  <c r="AX9" i="12"/>
  <c r="AX9" i="11"/>
  <c r="AT12" i="11"/>
  <c r="AU11" i="11"/>
  <c r="AV10" i="11"/>
  <c r="AX10" i="11" s="1"/>
  <c r="AY10" i="11" s="1"/>
  <c r="AW10" i="11"/>
  <c r="AW11" i="10"/>
  <c r="AV11" i="10"/>
  <c r="AT13" i="10"/>
  <c r="AU12" i="10"/>
  <c r="AY9" i="10"/>
  <c r="AW10" i="9"/>
  <c r="AV10" i="9"/>
  <c r="AX10" i="9" s="1"/>
  <c r="AY10" i="9" s="1"/>
  <c r="AU11" i="9"/>
  <c r="AT12" i="9"/>
  <c r="AX9" i="9"/>
  <c r="AV10" i="8"/>
  <c r="AW10" i="8"/>
  <c r="AU11" i="8"/>
  <c r="AT12" i="8"/>
  <c r="AU11" i="7"/>
  <c r="AT12" i="7"/>
  <c r="AY8" i="7"/>
  <c r="AW10" i="7"/>
  <c r="AV10" i="7"/>
  <c r="AX10" i="7" s="1"/>
  <c r="AY10" i="7" s="1"/>
  <c r="AW10" i="6"/>
  <c r="AV10" i="6"/>
  <c r="AU11" i="6"/>
  <c r="AT12" i="6"/>
  <c r="AT14" i="5"/>
  <c r="AU13" i="5"/>
  <c r="AW12" i="5"/>
  <c r="AV12" i="5"/>
  <c r="AX12" i="5" s="1"/>
  <c r="AY12" i="5" s="1"/>
  <c r="AX11" i="5"/>
  <c r="AY11" i="5" s="1"/>
  <c r="AY10" i="5"/>
  <c r="AV12" i="4"/>
  <c r="AW12" i="4"/>
  <c r="AY10" i="4"/>
  <c r="AT14" i="4"/>
  <c r="AU13" i="4"/>
  <c r="AX9" i="3"/>
  <c r="AY9" i="3" s="1"/>
  <c r="AU11" i="3"/>
  <c r="AT12" i="3"/>
  <c r="AV10" i="3"/>
  <c r="AX10" i="3" s="1"/>
  <c r="AY10" i="3" s="1"/>
  <c r="AW10" i="3"/>
  <c r="AW10" i="2"/>
  <c r="AV10" i="2"/>
  <c r="AT12" i="2"/>
  <c r="AU11" i="2"/>
  <c r="AX9" i="2"/>
  <c r="AU11" i="1"/>
  <c r="AT12" i="1"/>
  <c r="AW10" i="1"/>
  <c r="AV10" i="1"/>
  <c r="AX10" i="1" s="1"/>
  <c r="AY10" i="1" s="1"/>
  <c r="AT13" i="17" l="1"/>
  <c r="AU12" i="17"/>
  <c r="AY9" i="17"/>
  <c r="AV11" i="17"/>
  <c r="AX11" i="17" s="1"/>
  <c r="AY11" i="17" s="1"/>
  <c r="AW11" i="17"/>
  <c r="AX11" i="16"/>
  <c r="AY11" i="16" s="1"/>
  <c r="AW12" i="16"/>
  <c r="AV12" i="16"/>
  <c r="AX12" i="16" s="1"/>
  <c r="AY12" i="16" s="1"/>
  <c r="AT14" i="16"/>
  <c r="AU13" i="16"/>
  <c r="AU13" i="15"/>
  <c r="AT14" i="15"/>
  <c r="AW12" i="15"/>
  <c r="AV12" i="15"/>
  <c r="AU11" i="14"/>
  <c r="AT12" i="14"/>
  <c r="AV10" i="14"/>
  <c r="AX10" i="14" s="1"/>
  <c r="AY10" i="14" s="1"/>
  <c r="AW10" i="14"/>
  <c r="AT14" i="13"/>
  <c r="AU13" i="13"/>
  <c r="AW12" i="13"/>
  <c r="AV12" i="13"/>
  <c r="AX12" i="13" s="1"/>
  <c r="AY12" i="13" s="1"/>
  <c r="AY9" i="12"/>
  <c r="AT13" i="12"/>
  <c r="AU12" i="12"/>
  <c r="AW11" i="12"/>
  <c r="AV11" i="12"/>
  <c r="AX11" i="12" s="1"/>
  <c r="AY11" i="12" s="1"/>
  <c r="AW11" i="11"/>
  <c r="AV11" i="11"/>
  <c r="AX11" i="11" s="1"/>
  <c r="AY11" i="11" s="1"/>
  <c r="AT13" i="11"/>
  <c r="AU12" i="11"/>
  <c r="AY9" i="11"/>
  <c r="AV12" i="10"/>
  <c r="AX12" i="10" s="1"/>
  <c r="AY12" i="10" s="1"/>
  <c r="AW12" i="10"/>
  <c r="AU13" i="10"/>
  <c r="AT14" i="10"/>
  <c r="AX11" i="10"/>
  <c r="AY9" i="9"/>
  <c r="AT13" i="9"/>
  <c r="AU12" i="9"/>
  <c r="AW11" i="9"/>
  <c r="AV11" i="9"/>
  <c r="AT13" i="8"/>
  <c r="AU12" i="8"/>
  <c r="AW11" i="8"/>
  <c r="AV11" i="8"/>
  <c r="AX11" i="8" s="1"/>
  <c r="AY11" i="8" s="1"/>
  <c r="AX10" i="8"/>
  <c r="AT13" i="7"/>
  <c r="AU12" i="7"/>
  <c r="AV11" i="7"/>
  <c r="AW11" i="7"/>
  <c r="AU12" i="6"/>
  <c r="AT13" i="6"/>
  <c r="AW11" i="6"/>
  <c r="AV11" i="6"/>
  <c r="AX11" i="6" s="1"/>
  <c r="AY11" i="6" s="1"/>
  <c r="AX10" i="6"/>
  <c r="AY10" i="6" s="1"/>
  <c r="AV13" i="5"/>
  <c r="AW13" i="5"/>
  <c r="AT15" i="5"/>
  <c r="AU14" i="5"/>
  <c r="AW13" i="4"/>
  <c r="AV13" i="4"/>
  <c r="AX13" i="4" s="1"/>
  <c r="AY13" i="4" s="1"/>
  <c r="AU14" i="4"/>
  <c r="AT15" i="4"/>
  <c r="AX12" i="4"/>
  <c r="AT13" i="3"/>
  <c r="AU12" i="3"/>
  <c r="AV11" i="3"/>
  <c r="AX11" i="3" s="1"/>
  <c r="AY11" i="3" s="1"/>
  <c r="AW11" i="3"/>
  <c r="AY9" i="2"/>
  <c r="AV11" i="2"/>
  <c r="AW11" i="2"/>
  <c r="AU12" i="2"/>
  <c r="AT13" i="2"/>
  <c r="AX10" i="2"/>
  <c r="AY10" i="2" s="1"/>
  <c r="AU12" i="1"/>
  <c r="AT13" i="1"/>
  <c r="AV11" i="1"/>
  <c r="AW11" i="1"/>
  <c r="AW12" i="17" l="1"/>
  <c r="AV12" i="17"/>
  <c r="AX12" i="17" s="1"/>
  <c r="AY12" i="17" s="1"/>
  <c r="AT14" i="17"/>
  <c r="AU13" i="17"/>
  <c r="AT15" i="16"/>
  <c r="AU14" i="16"/>
  <c r="AW13" i="16"/>
  <c r="AV13" i="16"/>
  <c r="AX13" i="16" s="1"/>
  <c r="AY13" i="16" s="1"/>
  <c r="AX12" i="15"/>
  <c r="AU14" i="15"/>
  <c r="AT15" i="15"/>
  <c r="AV13" i="15"/>
  <c r="AX13" i="15" s="1"/>
  <c r="AY13" i="15" s="1"/>
  <c r="AW13" i="15"/>
  <c r="AU12" i="14"/>
  <c r="AT13" i="14"/>
  <c r="AW11" i="14"/>
  <c r="AV11" i="14"/>
  <c r="AX11" i="14" s="1"/>
  <c r="AY11" i="14" s="1"/>
  <c r="AW13" i="13"/>
  <c r="AV13" i="13"/>
  <c r="AX13" i="13" s="1"/>
  <c r="AY13" i="13" s="1"/>
  <c r="AU14" i="13"/>
  <c r="AT15" i="13"/>
  <c r="AW12" i="12"/>
  <c r="AV12" i="12"/>
  <c r="AT14" i="12"/>
  <c r="AU13" i="12"/>
  <c r="AW12" i="11"/>
  <c r="AV12" i="11"/>
  <c r="AT14" i="11"/>
  <c r="AU13" i="11"/>
  <c r="AY11" i="10"/>
  <c r="AT15" i="10"/>
  <c r="AU14" i="10"/>
  <c r="AW13" i="10"/>
  <c r="AV13" i="10"/>
  <c r="AX13" i="10" s="1"/>
  <c r="AY13" i="10" s="1"/>
  <c r="AX11" i="9"/>
  <c r="AW12" i="9"/>
  <c r="AV12" i="9"/>
  <c r="AX12" i="9" s="1"/>
  <c r="AY12" i="9" s="1"/>
  <c r="AU13" i="9"/>
  <c r="AT14" i="9"/>
  <c r="AY10" i="8"/>
  <c r="AW12" i="8"/>
  <c r="AV12" i="8"/>
  <c r="AU13" i="8"/>
  <c r="AT14" i="8"/>
  <c r="AX11" i="7"/>
  <c r="AW12" i="7"/>
  <c r="AV12" i="7"/>
  <c r="AX12" i="7" s="1"/>
  <c r="AY12" i="7" s="1"/>
  <c r="AU13" i="7"/>
  <c r="AT14" i="7"/>
  <c r="AU13" i="6"/>
  <c r="AT14" i="6"/>
  <c r="AV12" i="6"/>
  <c r="AX12" i="6" s="1"/>
  <c r="AY12" i="6" s="1"/>
  <c r="AW12" i="6"/>
  <c r="AX13" i="5"/>
  <c r="AW14" i="5"/>
  <c r="AV14" i="5"/>
  <c r="AX14" i="5" s="1"/>
  <c r="AY14" i="5" s="1"/>
  <c r="AU15" i="5"/>
  <c r="AT16" i="5"/>
  <c r="AU15" i="4"/>
  <c r="AT16" i="4"/>
  <c r="AV14" i="4"/>
  <c r="AW14" i="4"/>
  <c r="AY12" i="4"/>
  <c r="AV12" i="3"/>
  <c r="AX12" i="3" s="1"/>
  <c r="AY12" i="3" s="1"/>
  <c r="AW12" i="3"/>
  <c r="AU13" i="3"/>
  <c r="AT14" i="3"/>
  <c r="AU13" i="2"/>
  <c r="AT14" i="2"/>
  <c r="AW12" i="2"/>
  <c r="AV12" i="2"/>
  <c r="AX11" i="2"/>
  <c r="AY11" i="2" s="1"/>
  <c r="AX11" i="1"/>
  <c r="AU13" i="1"/>
  <c r="AT14" i="1"/>
  <c r="AW12" i="1"/>
  <c r="AV12" i="1"/>
  <c r="AX12" i="1" s="1"/>
  <c r="AY12" i="1" s="1"/>
  <c r="AV13" i="17" l="1"/>
  <c r="AX13" i="17" s="1"/>
  <c r="AY13" i="17" s="1"/>
  <c r="AW13" i="17"/>
  <c r="AU14" i="17"/>
  <c r="AT15" i="17"/>
  <c r="AV14" i="16"/>
  <c r="AW14" i="16"/>
  <c r="AT16" i="16"/>
  <c r="AU15" i="16"/>
  <c r="AU15" i="15"/>
  <c r="AT16" i="15"/>
  <c r="AW14" i="15"/>
  <c r="AV14" i="15"/>
  <c r="AX14" i="15" s="1"/>
  <c r="AY14" i="15" s="1"/>
  <c r="AY12" i="15"/>
  <c r="AU13" i="14"/>
  <c r="AT14" i="14"/>
  <c r="AW12" i="14"/>
  <c r="AV12" i="14"/>
  <c r="AX12" i="14" s="1"/>
  <c r="AU15" i="13"/>
  <c r="AT16" i="13"/>
  <c r="AV14" i="13"/>
  <c r="AX14" i="13" s="1"/>
  <c r="AY14" i="13" s="1"/>
  <c r="AW14" i="13"/>
  <c r="AW13" i="12"/>
  <c r="AV13" i="12"/>
  <c r="AX13" i="12" s="1"/>
  <c r="AY13" i="12" s="1"/>
  <c r="AU14" i="12"/>
  <c r="AT15" i="12"/>
  <c r="AX12" i="12"/>
  <c r="AV13" i="11"/>
  <c r="AX13" i="11" s="1"/>
  <c r="AY13" i="11" s="1"/>
  <c r="AW13" i="11"/>
  <c r="AT15" i="11"/>
  <c r="AU14" i="11"/>
  <c r="AX12" i="11"/>
  <c r="AW14" i="10"/>
  <c r="AV14" i="10"/>
  <c r="AT16" i="10"/>
  <c r="AU15" i="10"/>
  <c r="AT15" i="9"/>
  <c r="AU14" i="9"/>
  <c r="AW13" i="9"/>
  <c r="AV13" i="9"/>
  <c r="AX13" i="9" s="1"/>
  <c r="AY13" i="9" s="1"/>
  <c r="AY11" i="9"/>
  <c r="AT15" i="8"/>
  <c r="AU14" i="8"/>
  <c r="AW13" i="8"/>
  <c r="AV13" i="8"/>
  <c r="AX13" i="8" s="1"/>
  <c r="AY13" i="8" s="1"/>
  <c r="AX12" i="8"/>
  <c r="AT15" i="7"/>
  <c r="AU14" i="7"/>
  <c r="AV13" i="7"/>
  <c r="AX13" i="7" s="1"/>
  <c r="AY13" i="7" s="1"/>
  <c r="AW13" i="7"/>
  <c r="AY11" i="7"/>
  <c r="AT15" i="6"/>
  <c r="AU14" i="6"/>
  <c r="AW13" i="6"/>
  <c r="AV13" i="6"/>
  <c r="AX13" i="6" s="1"/>
  <c r="AY13" i="6" s="1"/>
  <c r="AT17" i="5"/>
  <c r="AU16" i="5"/>
  <c r="AV15" i="5"/>
  <c r="AX15" i="5" s="1"/>
  <c r="AY15" i="5" s="1"/>
  <c r="AW15" i="5"/>
  <c r="AY13" i="5"/>
  <c r="AX14" i="4"/>
  <c r="AU16" i="4"/>
  <c r="AT17" i="4"/>
  <c r="AV15" i="4"/>
  <c r="AX15" i="4" s="1"/>
  <c r="AY15" i="4" s="1"/>
  <c r="AW15" i="4"/>
  <c r="AU14" i="3"/>
  <c r="AT15" i="3"/>
  <c r="AW13" i="3"/>
  <c r="AV13" i="3"/>
  <c r="AX13" i="3" s="1"/>
  <c r="AY13" i="3" s="1"/>
  <c r="AX12" i="2"/>
  <c r="AU14" i="2"/>
  <c r="AT15" i="2"/>
  <c r="AV13" i="2"/>
  <c r="AW13" i="2"/>
  <c r="AU14" i="1"/>
  <c r="AT15" i="1"/>
  <c r="AW13" i="1"/>
  <c r="AV13" i="1"/>
  <c r="AX13" i="1" s="1"/>
  <c r="AY13" i="1" s="1"/>
  <c r="AY11" i="1"/>
  <c r="AU15" i="17" l="1"/>
  <c r="AT16" i="17"/>
  <c r="AW14" i="17"/>
  <c r="AV14" i="17"/>
  <c r="AX14" i="17" s="1"/>
  <c r="AY14" i="17" s="1"/>
  <c r="AW15" i="16"/>
  <c r="AV15" i="16"/>
  <c r="AX15" i="16" s="1"/>
  <c r="AY15" i="16" s="1"/>
  <c r="AU16" i="16"/>
  <c r="AT17" i="16"/>
  <c r="AX14" i="16"/>
  <c r="AT17" i="15"/>
  <c r="AU16" i="15"/>
  <c r="AW15" i="15"/>
  <c r="AV15" i="15"/>
  <c r="AX15" i="15" s="1"/>
  <c r="AY15" i="15" s="1"/>
  <c r="AY12" i="14"/>
  <c r="AU14" i="14"/>
  <c r="AT15" i="14"/>
  <c r="AW13" i="14"/>
  <c r="AV13" i="14"/>
  <c r="AX13" i="14" s="1"/>
  <c r="AY13" i="14" s="1"/>
  <c r="AU16" i="13"/>
  <c r="AT17" i="13"/>
  <c r="AW15" i="13"/>
  <c r="AV15" i="13"/>
  <c r="AX15" i="13" s="1"/>
  <c r="AY15" i="13" s="1"/>
  <c r="AY12" i="12"/>
  <c r="AU15" i="12"/>
  <c r="AT16" i="12"/>
  <c r="AW14" i="12"/>
  <c r="AV14" i="12"/>
  <c r="AX14" i="12" s="1"/>
  <c r="AY14" i="12" s="1"/>
  <c r="AY12" i="11"/>
  <c r="AW14" i="11"/>
  <c r="AV14" i="11"/>
  <c r="AX14" i="11" s="1"/>
  <c r="AY14" i="11" s="1"/>
  <c r="AT16" i="11"/>
  <c r="AU15" i="11"/>
  <c r="AV15" i="10"/>
  <c r="AX15" i="10" s="1"/>
  <c r="AY15" i="10" s="1"/>
  <c r="AW15" i="10"/>
  <c r="AT17" i="10"/>
  <c r="AU16" i="10"/>
  <c r="AX14" i="10"/>
  <c r="AW14" i="9"/>
  <c r="AV14" i="9"/>
  <c r="AX14" i="9" s="1"/>
  <c r="AU15" i="9"/>
  <c r="AT16" i="9"/>
  <c r="AY12" i="8"/>
  <c r="AW14" i="8"/>
  <c r="AV14" i="8"/>
  <c r="AX14" i="8" s="1"/>
  <c r="AY14" i="8" s="1"/>
  <c r="AT16" i="8"/>
  <c r="AU15" i="8"/>
  <c r="AV14" i="7"/>
  <c r="AX14" i="7" s="1"/>
  <c r="AW14" i="7"/>
  <c r="AU15" i="7"/>
  <c r="AT16" i="7"/>
  <c r="AV14" i="6"/>
  <c r="AX14" i="6" s="1"/>
  <c r="AY14" i="6" s="1"/>
  <c r="AW14" i="6"/>
  <c r="AU15" i="6"/>
  <c r="AT16" i="6"/>
  <c r="AW16" i="5"/>
  <c r="AV16" i="5"/>
  <c r="AX16" i="5" s="1"/>
  <c r="AT18" i="5"/>
  <c r="AU17" i="5"/>
  <c r="AU17" i="4"/>
  <c r="AT18" i="4"/>
  <c r="AW16" i="4"/>
  <c r="AV16" i="4"/>
  <c r="AY14" i="4"/>
  <c r="AT16" i="3"/>
  <c r="AU15" i="3"/>
  <c r="AV14" i="3"/>
  <c r="AX14" i="3" s="1"/>
  <c r="AY14" i="3" s="1"/>
  <c r="AW14" i="3"/>
  <c r="AX13" i="2"/>
  <c r="AY13" i="2" s="1"/>
  <c r="AU15" i="2"/>
  <c r="AT16" i="2"/>
  <c r="AW14" i="2"/>
  <c r="AV14" i="2"/>
  <c r="AX14" i="2" s="1"/>
  <c r="AY14" i="2" s="1"/>
  <c r="AY12" i="2"/>
  <c r="AU15" i="1"/>
  <c r="AT16" i="1"/>
  <c r="AW14" i="1"/>
  <c r="AV14" i="1"/>
  <c r="AX14" i="1" s="1"/>
  <c r="AT17" i="17" l="1"/>
  <c r="AU16" i="17"/>
  <c r="AV15" i="17"/>
  <c r="AY15" i="17" s="1"/>
  <c r="AW15" i="17"/>
  <c r="AY14" i="16"/>
  <c r="AU17" i="16"/>
  <c r="AT18" i="16"/>
  <c r="AV16" i="16"/>
  <c r="AX16" i="16" s="1"/>
  <c r="AY16" i="16" s="1"/>
  <c r="AW16" i="16"/>
  <c r="AW16" i="15"/>
  <c r="AV16" i="15"/>
  <c r="AX16" i="15" s="1"/>
  <c r="AY16" i="15" s="1"/>
  <c r="AT18" i="15"/>
  <c r="AU17" i="15"/>
  <c r="AT16" i="14"/>
  <c r="AU15" i="14"/>
  <c r="AW14" i="14"/>
  <c r="AV14" i="14"/>
  <c r="AX14" i="14" s="1"/>
  <c r="AY14" i="14" s="1"/>
  <c r="AU17" i="13"/>
  <c r="AT18" i="13"/>
  <c r="AV16" i="13"/>
  <c r="AX16" i="13" s="1"/>
  <c r="AY16" i="13" s="1"/>
  <c r="AW16" i="13"/>
  <c r="AU16" i="12"/>
  <c r="AT17" i="12"/>
  <c r="AV15" i="12"/>
  <c r="AX15" i="12" s="1"/>
  <c r="AY15" i="12" s="1"/>
  <c r="AW15" i="12"/>
  <c r="AW15" i="11"/>
  <c r="AV15" i="11"/>
  <c r="AX15" i="11" s="1"/>
  <c r="AY15" i="11" s="1"/>
  <c r="AT17" i="11"/>
  <c r="AU16" i="11"/>
  <c r="AY14" i="10"/>
  <c r="AV16" i="10"/>
  <c r="AX16" i="10" s="1"/>
  <c r="AY16" i="10" s="1"/>
  <c r="AW16" i="10"/>
  <c r="AT18" i="10"/>
  <c r="AU17" i="10"/>
  <c r="AU16" i="9"/>
  <c r="AT17" i="9"/>
  <c r="AV15" i="9"/>
  <c r="AX15" i="9" s="1"/>
  <c r="AY15" i="9" s="1"/>
  <c r="AW15" i="9"/>
  <c r="AY14" i="9"/>
  <c r="AV15" i="8"/>
  <c r="AX15" i="8" s="1"/>
  <c r="AY15" i="8" s="1"/>
  <c r="AW15" i="8"/>
  <c r="AU16" i="8"/>
  <c r="AT17" i="8"/>
  <c r="AT17" i="7"/>
  <c r="AU16" i="7"/>
  <c r="AV15" i="7"/>
  <c r="AX15" i="7" s="1"/>
  <c r="AY15" i="7" s="1"/>
  <c r="AW15" i="7"/>
  <c r="AY14" i="7"/>
  <c r="AV15" i="6"/>
  <c r="AX15" i="6" s="1"/>
  <c r="AY15" i="6" s="1"/>
  <c r="AW15" i="6"/>
  <c r="AT17" i="6"/>
  <c r="AU16" i="6"/>
  <c r="AW17" i="5"/>
  <c r="AV17" i="5"/>
  <c r="AX17" i="5" s="1"/>
  <c r="AY17" i="5" s="1"/>
  <c r="AT19" i="5"/>
  <c r="AU18" i="5"/>
  <c r="AY16" i="5"/>
  <c r="AX16" i="4"/>
  <c r="AT19" i="4"/>
  <c r="AU18" i="4"/>
  <c r="AW17" i="4"/>
  <c r="AV17" i="4"/>
  <c r="AX17" i="4" s="1"/>
  <c r="AY17" i="4" s="1"/>
  <c r="AW15" i="3"/>
  <c r="AV15" i="3"/>
  <c r="AX15" i="3" s="1"/>
  <c r="AY15" i="3" s="1"/>
  <c r="AT17" i="3"/>
  <c r="AU16" i="3"/>
  <c r="AU16" i="2"/>
  <c r="AT17" i="2"/>
  <c r="AW15" i="2"/>
  <c r="AV15" i="2"/>
  <c r="AX15" i="2" s="1"/>
  <c r="AY15" i="2" s="1"/>
  <c r="AY14" i="1"/>
  <c r="AT17" i="1"/>
  <c r="AU16" i="1"/>
  <c r="AW15" i="1"/>
  <c r="AV15" i="1"/>
  <c r="AX15" i="1" s="1"/>
  <c r="AY15" i="1" s="1"/>
  <c r="AU17" i="17" l="1"/>
  <c r="AT18" i="17"/>
  <c r="AW16" i="17"/>
  <c r="AV16" i="17"/>
  <c r="AY16" i="17" s="1"/>
  <c r="AU18" i="16"/>
  <c r="AT19" i="16"/>
  <c r="AV17" i="16"/>
  <c r="AX17" i="16" s="1"/>
  <c r="AY17" i="16" s="1"/>
  <c r="AW17" i="16"/>
  <c r="AU18" i="15"/>
  <c r="AT19" i="15"/>
  <c r="AW17" i="15"/>
  <c r="AV17" i="15"/>
  <c r="AX17" i="15" s="1"/>
  <c r="AY17" i="15" s="1"/>
  <c r="AW15" i="14"/>
  <c r="AV15" i="14"/>
  <c r="AX15" i="14" s="1"/>
  <c r="AY15" i="14" s="1"/>
  <c r="AT17" i="14"/>
  <c r="AU16" i="14"/>
  <c r="AU18" i="13"/>
  <c r="AT19" i="13"/>
  <c r="AW17" i="13"/>
  <c r="AV17" i="13"/>
  <c r="AX17" i="13" s="1"/>
  <c r="AY17" i="13" s="1"/>
  <c r="AT18" i="12"/>
  <c r="AU17" i="12"/>
  <c r="AW16" i="12"/>
  <c r="AV16" i="12"/>
  <c r="AX16" i="12" s="1"/>
  <c r="AY16" i="12" s="1"/>
  <c r="AV16" i="11"/>
  <c r="AX16" i="11" s="1"/>
  <c r="AY16" i="11" s="1"/>
  <c r="AW16" i="11"/>
  <c r="AU17" i="11"/>
  <c r="AT18" i="11"/>
  <c r="AV17" i="10"/>
  <c r="AX17" i="10" s="1"/>
  <c r="AY17" i="10" s="1"/>
  <c r="AW17" i="10"/>
  <c r="AU18" i="10"/>
  <c r="AT19" i="10"/>
  <c r="AU17" i="9"/>
  <c r="AT18" i="9"/>
  <c r="AW16" i="9"/>
  <c r="AV16" i="9"/>
  <c r="AX16" i="9" s="1"/>
  <c r="AU17" i="8"/>
  <c r="AT18" i="8"/>
  <c r="AW16" i="8"/>
  <c r="AV16" i="8"/>
  <c r="AX16" i="8" s="1"/>
  <c r="AY16" i="8" s="1"/>
  <c r="AW16" i="7"/>
  <c r="AV16" i="7"/>
  <c r="AX16" i="7" s="1"/>
  <c r="AU17" i="7"/>
  <c r="AT18" i="7"/>
  <c r="AV16" i="6"/>
  <c r="AX16" i="6" s="1"/>
  <c r="AY16" i="6" s="1"/>
  <c r="AW16" i="6"/>
  <c r="AT18" i="6"/>
  <c r="AU17" i="6"/>
  <c r="AW18" i="5"/>
  <c r="AV18" i="5"/>
  <c r="AX18" i="5" s="1"/>
  <c r="AY18" i="5" s="1"/>
  <c r="AT20" i="5"/>
  <c r="AU19" i="5"/>
  <c r="AW18" i="4"/>
  <c r="AV18" i="4"/>
  <c r="AX18" i="4" s="1"/>
  <c r="AY18" i="4" s="1"/>
  <c r="AT20" i="4"/>
  <c r="AU19" i="4"/>
  <c r="AY16" i="4"/>
  <c r="AW16" i="3"/>
  <c r="AV16" i="3"/>
  <c r="AX16" i="3" s="1"/>
  <c r="AY16" i="3" s="1"/>
  <c r="AT18" i="3"/>
  <c r="AU17" i="3"/>
  <c r="AT18" i="2"/>
  <c r="AU17" i="2"/>
  <c r="AV16" i="2"/>
  <c r="AX16" i="2" s="1"/>
  <c r="AY16" i="2" s="1"/>
  <c r="AW16" i="2"/>
  <c r="AW16" i="1"/>
  <c r="AV16" i="1"/>
  <c r="AX16" i="1" s="1"/>
  <c r="AY16" i="1" s="1"/>
  <c r="AT18" i="1"/>
  <c r="AU17" i="1"/>
  <c r="AU18" i="17" l="1"/>
  <c r="AT19" i="17"/>
  <c r="AW17" i="17"/>
  <c r="AV17" i="17"/>
  <c r="AY17" i="17" s="1"/>
  <c r="AU19" i="16"/>
  <c r="AT20" i="16"/>
  <c r="AW18" i="16"/>
  <c r="AV18" i="16"/>
  <c r="AX18" i="16" s="1"/>
  <c r="AY18" i="16" s="1"/>
  <c r="AU19" i="15"/>
  <c r="AT20" i="15"/>
  <c r="AW18" i="15"/>
  <c r="AV18" i="15"/>
  <c r="AX18" i="15" s="1"/>
  <c r="AY18" i="15" s="1"/>
  <c r="AW16" i="14"/>
  <c r="AV16" i="14"/>
  <c r="AX16" i="14" s="1"/>
  <c r="AY16" i="14" s="1"/>
  <c r="AU17" i="14"/>
  <c r="AT18" i="14"/>
  <c r="AU19" i="13"/>
  <c r="AT20" i="13"/>
  <c r="AV18" i="13"/>
  <c r="AX18" i="13" s="1"/>
  <c r="AY18" i="13" s="1"/>
  <c r="AW18" i="13"/>
  <c r="AV17" i="12"/>
  <c r="AX17" i="12" s="1"/>
  <c r="AY17" i="12" s="1"/>
  <c r="AW17" i="12"/>
  <c r="AU18" i="12"/>
  <c r="AT19" i="12"/>
  <c r="AT19" i="11"/>
  <c r="AU18" i="11"/>
  <c r="AW17" i="11"/>
  <c r="AV17" i="11"/>
  <c r="AX17" i="11" s="1"/>
  <c r="AY17" i="11" s="1"/>
  <c r="AU19" i="10"/>
  <c r="AT20" i="10"/>
  <c r="AV18" i="10"/>
  <c r="AX18" i="10" s="1"/>
  <c r="AY18" i="10" s="1"/>
  <c r="AW18" i="10"/>
  <c r="AY16" i="9"/>
  <c r="AU18" i="9"/>
  <c r="AT19" i="9"/>
  <c r="AV17" i="9"/>
  <c r="AX17" i="9" s="1"/>
  <c r="AY17" i="9" s="1"/>
  <c r="AW17" i="9"/>
  <c r="AU18" i="8"/>
  <c r="AT19" i="8"/>
  <c r="AW17" i="8"/>
  <c r="AV17" i="8"/>
  <c r="AX17" i="8" s="1"/>
  <c r="AY17" i="8" s="1"/>
  <c r="AU18" i="7"/>
  <c r="AT19" i="7"/>
  <c r="AV17" i="7"/>
  <c r="AX17" i="7" s="1"/>
  <c r="AY17" i="7" s="1"/>
  <c r="AW17" i="7"/>
  <c r="AY16" i="7"/>
  <c r="AV17" i="6"/>
  <c r="AX17" i="6" s="1"/>
  <c r="AY17" i="6" s="1"/>
  <c r="AW17" i="6"/>
  <c r="AT19" i="6"/>
  <c r="AU18" i="6"/>
  <c r="AW19" i="5"/>
  <c r="AV19" i="5"/>
  <c r="AX19" i="5" s="1"/>
  <c r="AY19" i="5" s="1"/>
  <c r="AT21" i="5"/>
  <c r="AU20" i="5"/>
  <c r="AW19" i="4"/>
  <c r="AV19" i="4"/>
  <c r="AX19" i="4" s="1"/>
  <c r="AY19" i="4" s="1"/>
  <c r="AU20" i="4"/>
  <c r="AT21" i="4"/>
  <c r="AU18" i="3"/>
  <c r="AT19" i="3"/>
  <c r="AV17" i="3"/>
  <c r="AX17" i="3" s="1"/>
  <c r="AY17" i="3" s="1"/>
  <c r="AW17" i="3"/>
  <c r="AW17" i="2"/>
  <c r="AV17" i="2"/>
  <c r="AX17" i="2" s="1"/>
  <c r="AY17" i="2" s="1"/>
  <c r="AT19" i="2"/>
  <c r="AU18" i="2"/>
  <c r="AW17" i="1"/>
  <c r="AV17" i="1"/>
  <c r="AX17" i="1" s="1"/>
  <c r="AY17" i="1" s="1"/>
  <c r="AU18" i="1"/>
  <c r="AT19" i="1"/>
  <c r="AT20" i="17" l="1"/>
  <c r="AU19" i="17"/>
  <c r="AV18" i="17"/>
  <c r="AX18" i="17" s="1"/>
  <c r="AY18" i="17" s="1"/>
  <c r="AW18" i="17"/>
  <c r="AT21" i="16"/>
  <c r="AU20" i="16"/>
  <c r="AW19" i="16"/>
  <c r="AV19" i="16"/>
  <c r="AX19" i="16" s="1"/>
  <c r="AY19" i="16" s="1"/>
  <c r="AU20" i="15"/>
  <c r="AT21" i="15"/>
  <c r="AV19" i="15"/>
  <c r="AX19" i="15" s="1"/>
  <c r="AY19" i="15" s="1"/>
  <c r="AW19" i="15"/>
  <c r="AU18" i="14"/>
  <c r="AT19" i="14"/>
  <c r="AW17" i="14"/>
  <c r="AV17" i="14"/>
  <c r="AX17" i="14" s="1"/>
  <c r="AY17" i="14" s="1"/>
  <c r="AT21" i="13"/>
  <c r="AU20" i="13"/>
  <c r="AW19" i="13"/>
  <c r="AV19" i="13"/>
  <c r="AX19" i="13" s="1"/>
  <c r="AY19" i="13" s="1"/>
  <c r="AU19" i="12"/>
  <c r="AT20" i="12"/>
  <c r="AV18" i="12"/>
  <c r="AX18" i="12" s="1"/>
  <c r="AY18" i="12" s="1"/>
  <c r="AW18" i="12"/>
  <c r="AV18" i="11"/>
  <c r="AX18" i="11" s="1"/>
  <c r="AY18" i="11" s="1"/>
  <c r="AW18" i="11"/>
  <c r="AU19" i="11"/>
  <c r="AT20" i="11"/>
  <c r="AU20" i="10"/>
  <c r="AT21" i="10"/>
  <c r="AV19" i="10"/>
  <c r="AX19" i="10" s="1"/>
  <c r="AY19" i="10" s="1"/>
  <c r="AW19" i="10"/>
  <c r="AT20" i="9"/>
  <c r="AU19" i="9"/>
  <c r="AW18" i="9"/>
  <c r="AV18" i="9"/>
  <c r="AX18" i="9" s="1"/>
  <c r="AY18" i="9" s="1"/>
  <c r="AT20" i="8"/>
  <c r="AU19" i="8"/>
  <c r="AV18" i="8"/>
  <c r="AX18" i="8" s="1"/>
  <c r="AY18" i="8" s="1"/>
  <c r="AW18" i="8"/>
  <c r="AU19" i="7"/>
  <c r="AT20" i="7"/>
  <c r="AW18" i="7"/>
  <c r="AV18" i="7"/>
  <c r="AX18" i="7" s="1"/>
  <c r="AY18" i="7" s="1"/>
  <c r="AW18" i="6"/>
  <c r="AV18" i="6"/>
  <c r="AX18" i="6" s="1"/>
  <c r="AY18" i="6" s="1"/>
  <c r="AU19" i="6"/>
  <c r="AT20" i="6"/>
  <c r="AV20" i="5"/>
  <c r="AX20" i="5" s="1"/>
  <c r="AY20" i="5" s="1"/>
  <c r="AW20" i="5"/>
  <c r="AT22" i="5"/>
  <c r="AU21" i="5"/>
  <c r="AT22" i="4"/>
  <c r="AU21" i="4"/>
  <c r="AW20" i="4"/>
  <c r="AV20" i="4"/>
  <c r="AX20" i="4" s="1"/>
  <c r="AY20" i="4" s="1"/>
  <c r="AU19" i="3"/>
  <c r="AT20" i="3"/>
  <c r="AV18" i="3"/>
  <c r="AX18" i="3" s="1"/>
  <c r="AY18" i="3" s="1"/>
  <c r="AW18" i="3"/>
  <c r="AT20" i="2"/>
  <c r="AU19" i="2"/>
  <c r="AW18" i="2"/>
  <c r="AV18" i="2"/>
  <c r="AX18" i="2" s="1"/>
  <c r="AY18" i="2" s="1"/>
  <c r="AU19" i="1"/>
  <c r="AT20" i="1"/>
  <c r="AW18" i="1"/>
  <c r="AV18" i="1"/>
  <c r="AX18" i="1" s="1"/>
  <c r="AY18" i="1" s="1"/>
  <c r="AW19" i="17" l="1"/>
  <c r="AV19" i="17"/>
  <c r="AX19" i="17" s="1"/>
  <c r="AY19" i="17" s="1"/>
  <c r="AT21" i="17"/>
  <c r="AU20" i="17"/>
  <c r="AW20" i="16"/>
  <c r="AV20" i="16"/>
  <c r="AX20" i="16" s="1"/>
  <c r="AY20" i="16" s="1"/>
  <c r="AU21" i="16"/>
  <c r="AT22" i="16"/>
  <c r="AT22" i="15"/>
  <c r="AU21" i="15"/>
  <c r="AW20" i="15"/>
  <c r="AV20" i="15"/>
  <c r="AX20" i="15" s="1"/>
  <c r="AY20" i="15" s="1"/>
  <c r="AU19" i="14"/>
  <c r="AT20" i="14"/>
  <c r="AV18" i="14"/>
  <c r="AX18" i="14" s="1"/>
  <c r="AY18" i="14" s="1"/>
  <c r="AW18" i="14"/>
  <c r="AW20" i="13"/>
  <c r="AV20" i="13"/>
  <c r="AX20" i="13" s="1"/>
  <c r="AY20" i="13" s="1"/>
  <c r="AU21" i="13"/>
  <c r="AT22" i="13"/>
  <c r="AU20" i="12"/>
  <c r="AT21" i="12"/>
  <c r="AV19" i="12"/>
  <c r="AX19" i="12" s="1"/>
  <c r="AY19" i="12" s="1"/>
  <c r="AW19" i="12"/>
  <c r="AT21" i="11"/>
  <c r="AU20" i="11"/>
  <c r="AW19" i="11"/>
  <c r="AV19" i="11"/>
  <c r="AX19" i="11" s="1"/>
  <c r="AY19" i="11" s="1"/>
  <c r="AT22" i="10"/>
  <c r="AU21" i="10"/>
  <c r="AW20" i="10"/>
  <c r="AV20" i="10"/>
  <c r="AX20" i="10" s="1"/>
  <c r="AY20" i="10" s="1"/>
  <c r="AW19" i="9"/>
  <c r="AV19" i="9"/>
  <c r="AX19" i="9" s="1"/>
  <c r="AY19" i="9" s="1"/>
  <c r="AT21" i="9"/>
  <c r="AU20" i="9"/>
  <c r="AW19" i="8"/>
  <c r="AV19" i="8"/>
  <c r="AX19" i="8" s="1"/>
  <c r="AY19" i="8" s="1"/>
  <c r="AU20" i="8"/>
  <c r="AT21" i="8"/>
  <c r="AU20" i="7"/>
  <c r="AT21" i="7"/>
  <c r="AV19" i="7"/>
  <c r="AX19" i="7" s="1"/>
  <c r="AY19" i="7" s="1"/>
  <c r="AW19" i="7"/>
  <c r="AU20" i="6"/>
  <c r="AT21" i="6"/>
  <c r="AW19" i="6"/>
  <c r="AV19" i="6"/>
  <c r="AX19" i="6" s="1"/>
  <c r="AY19" i="6" s="1"/>
  <c r="AW21" i="5"/>
  <c r="AV21" i="5"/>
  <c r="AX21" i="5" s="1"/>
  <c r="AY21" i="5" s="1"/>
  <c r="AU22" i="5"/>
  <c r="AT23" i="5"/>
  <c r="AW21" i="4"/>
  <c r="AV21" i="4"/>
  <c r="AX21" i="4" s="1"/>
  <c r="AY21" i="4" s="1"/>
  <c r="AU22" i="4"/>
  <c r="AT23" i="4"/>
  <c r="AT21" i="3"/>
  <c r="AU20" i="3"/>
  <c r="AV19" i="3"/>
  <c r="AX19" i="3" s="1"/>
  <c r="AY19" i="3" s="1"/>
  <c r="AW19" i="3"/>
  <c r="AW19" i="2"/>
  <c r="AV19" i="2"/>
  <c r="AX19" i="2" s="1"/>
  <c r="AY19" i="2" s="1"/>
  <c r="AU20" i="2"/>
  <c r="AT21" i="2"/>
  <c r="AU20" i="1"/>
  <c r="AT21" i="1"/>
  <c r="AV19" i="1"/>
  <c r="AX19" i="1" s="1"/>
  <c r="AY19" i="1" s="1"/>
  <c r="AW19" i="1"/>
  <c r="AW20" i="17" l="1"/>
  <c r="AV20" i="17"/>
  <c r="AX20" i="17" s="1"/>
  <c r="AY20" i="17" s="1"/>
  <c r="AT22" i="17"/>
  <c r="AU21" i="17"/>
  <c r="AT23" i="16"/>
  <c r="AU22" i="16"/>
  <c r="AW21" i="16"/>
  <c r="AV21" i="16"/>
  <c r="AX21" i="16" s="1"/>
  <c r="AY21" i="16" s="1"/>
  <c r="AW21" i="15"/>
  <c r="AV21" i="15"/>
  <c r="AX21" i="15" s="1"/>
  <c r="AY21" i="15" s="1"/>
  <c r="AT23" i="15"/>
  <c r="AU22" i="15"/>
  <c r="AT21" i="14"/>
  <c r="AU20" i="14"/>
  <c r="AW19" i="14"/>
  <c r="AV19" i="14"/>
  <c r="AX19" i="14" s="1"/>
  <c r="AY19" i="14" s="1"/>
  <c r="AT23" i="13"/>
  <c r="AU22" i="13"/>
  <c r="AV21" i="13"/>
  <c r="AX21" i="13" s="1"/>
  <c r="AY21" i="13" s="1"/>
  <c r="AW21" i="13"/>
  <c r="AT22" i="12"/>
  <c r="AU21" i="12"/>
  <c r="AW20" i="12"/>
  <c r="AV20" i="12"/>
  <c r="AX20" i="12" s="1"/>
  <c r="AY20" i="12" s="1"/>
  <c r="AV20" i="11"/>
  <c r="AX20" i="11" s="1"/>
  <c r="AY20" i="11" s="1"/>
  <c r="AW20" i="11"/>
  <c r="AU21" i="11"/>
  <c r="AT22" i="11"/>
  <c r="AW21" i="10"/>
  <c r="AV21" i="10"/>
  <c r="AX21" i="10" s="1"/>
  <c r="AY21" i="10" s="1"/>
  <c r="AT23" i="10"/>
  <c r="AU22" i="10"/>
  <c r="AW20" i="9"/>
  <c r="AV20" i="9"/>
  <c r="AX20" i="9" s="1"/>
  <c r="AY20" i="9" s="1"/>
  <c r="AT22" i="9"/>
  <c r="AU21" i="9"/>
  <c r="AT22" i="8"/>
  <c r="AU21" i="8"/>
  <c r="AV20" i="8"/>
  <c r="AX20" i="8" s="1"/>
  <c r="AY20" i="8" s="1"/>
  <c r="AW20" i="8"/>
  <c r="AU21" i="7"/>
  <c r="AT22" i="7"/>
  <c r="AW20" i="7"/>
  <c r="AV20" i="7"/>
  <c r="AX20" i="7" s="1"/>
  <c r="AY20" i="7" s="1"/>
  <c r="AT22" i="6"/>
  <c r="AU21" i="6"/>
  <c r="AV20" i="6"/>
  <c r="AX20" i="6" s="1"/>
  <c r="AY20" i="6" s="1"/>
  <c r="AW20" i="6"/>
  <c r="AU23" i="5"/>
  <c r="AT24" i="5"/>
  <c r="AW22" i="5"/>
  <c r="AV22" i="5"/>
  <c r="AX22" i="5" s="1"/>
  <c r="AY22" i="5" s="1"/>
  <c r="AU23" i="4"/>
  <c r="AT24" i="4"/>
  <c r="AV22" i="4"/>
  <c r="AX22" i="4" s="1"/>
  <c r="AY22" i="4" s="1"/>
  <c r="AW22" i="4"/>
  <c r="AV20" i="3"/>
  <c r="AX20" i="3" s="1"/>
  <c r="AY20" i="3" s="1"/>
  <c r="AW20" i="3"/>
  <c r="AU21" i="3"/>
  <c r="AT22" i="3"/>
  <c r="AU21" i="2"/>
  <c r="AT22" i="2"/>
  <c r="AW20" i="2"/>
  <c r="AV20" i="2"/>
  <c r="AW20" i="1"/>
  <c r="AV20" i="1"/>
  <c r="AW21" i="17" l="1"/>
  <c r="AV21" i="17"/>
  <c r="AX21" i="17" s="1"/>
  <c r="AY21" i="17" s="1"/>
  <c r="AT23" i="17"/>
  <c r="AU22" i="17"/>
  <c r="AW22" i="16"/>
  <c r="AV22" i="16"/>
  <c r="AX22" i="16" s="1"/>
  <c r="AY22" i="16" s="1"/>
  <c r="AU23" i="16"/>
  <c r="AT24" i="16"/>
  <c r="AW22" i="15"/>
  <c r="AV22" i="15"/>
  <c r="AX22" i="15" s="1"/>
  <c r="AY22" i="15" s="1"/>
  <c r="AT24" i="15"/>
  <c r="AU23" i="15"/>
  <c r="AW20" i="14"/>
  <c r="AV20" i="14"/>
  <c r="AX20" i="14" s="1"/>
  <c r="AY20" i="14" s="1"/>
  <c r="AU21" i="14"/>
  <c r="AT22" i="14"/>
  <c r="AV22" i="13"/>
  <c r="AX22" i="13" s="1"/>
  <c r="AY22" i="13" s="1"/>
  <c r="AW22" i="13"/>
  <c r="AU23" i="13"/>
  <c r="AT24" i="13"/>
  <c r="AW21" i="12"/>
  <c r="AV21" i="12"/>
  <c r="AX21" i="12" s="1"/>
  <c r="AY21" i="12" s="1"/>
  <c r="AT23" i="12"/>
  <c r="AU22" i="12"/>
  <c r="AT23" i="11"/>
  <c r="AU22" i="11"/>
  <c r="AW21" i="11"/>
  <c r="AV21" i="11"/>
  <c r="AX21" i="11" s="1"/>
  <c r="AY21" i="11" s="1"/>
  <c r="AV22" i="10"/>
  <c r="AX22" i="10" s="1"/>
  <c r="AY22" i="10" s="1"/>
  <c r="AW22" i="10"/>
  <c r="AU23" i="10"/>
  <c r="AT24" i="10"/>
  <c r="AV21" i="9"/>
  <c r="AX21" i="9" s="1"/>
  <c r="AY21" i="9" s="1"/>
  <c r="AW21" i="9"/>
  <c r="AT23" i="9"/>
  <c r="AU22" i="9"/>
  <c r="AW21" i="8"/>
  <c r="AV21" i="8"/>
  <c r="AX21" i="8" s="1"/>
  <c r="AY21" i="8" s="1"/>
  <c r="AT23" i="8"/>
  <c r="AU22" i="8"/>
  <c r="AT23" i="7"/>
  <c r="AU22" i="7"/>
  <c r="AV21" i="7"/>
  <c r="AX21" i="7" s="1"/>
  <c r="AY21" i="7" s="1"/>
  <c r="AW21" i="7"/>
  <c r="AW21" i="6"/>
  <c r="AV21" i="6"/>
  <c r="AX21" i="6" s="1"/>
  <c r="AY21" i="6" s="1"/>
  <c r="AT23" i="6"/>
  <c r="AU22" i="6"/>
  <c r="AU24" i="5"/>
  <c r="AT25" i="5"/>
  <c r="AV23" i="5"/>
  <c r="AX23" i="5" s="1"/>
  <c r="AY23" i="5" s="1"/>
  <c r="AW23" i="5"/>
  <c r="AU24" i="4"/>
  <c r="AT25" i="4"/>
  <c r="AW23" i="4"/>
  <c r="AV23" i="4"/>
  <c r="AX23" i="4" s="1"/>
  <c r="AY23" i="4" s="1"/>
  <c r="AT23" i="3"/>
  <c r="AU22" i="3"/>
  <c r="AW21" i="3"/>
  <c r="AV21" i="3"/>
  <c r="AX21" i="3" s="1"/>
  <c r="AY21" i="3" s="1"/>
  <c r="AX20" i="2"/>
  <c r="AU22" i="2"/>
  <c r="AT23" i="2"/>
  <c r="AV21" i="2"/>
  <c r="AX21" i="2" s="1"/>
  <c r="AY21" i="2" s="1"/>
  <c r="AW21" i="2"/>
  <c r="AX20" i="1"/>
  <c r="AW22" i="17" l="1"/>
  <c r="AV22" i="17"/>
  <c r="AX22" i="17" s="1"/>
  <c r="AY22" i="17" s="1"/>
  <c r="AT24" i="17"/>
  <c r="AU23" i="17"/>
  <c r="AT25" i="16"/>
  <c r="AU24" i="16"/>
  <c r="AW23" i="16"/>
  <c r="AV23" i="16"/>
  <c r="AX23" i="16" s="1"/>
  <c r="AY23" i="16" s="1"/>
  <c r="AW23" i="15"/>
  <c r="AV23" i="15"/>
  <c r="AX23" i="15" s="1"/>
  <c r="AY23" i="15" s="1"/>
  <c r="AU24" i="15"/>
  <c r="AT25" i="15"/>
  <c r="AT23" i="14"/>
  <c r="AU22" i="14"/>
  <c r="AW21" i="14"/>
  <c r="AV21" i="14"/>
  <c r="AX21" i="14" s="1"/>
  <c r="AY21" i="14" s="1"/>
  <c r="AT25" i="13"/>
  <c r="AU24" i="13"/>
  <c r="AW23" i="13"/>
  <c r="AV23" i="13"/>
  <c r="AX23" i="13" s="1"/>
  <c r="AY23" i="13" s="1"/>
  <c r="AW22" i="12"/>
  <c r="AV22" i="12"/>
  <c r="AX22" i="12" s="1"/>
  <c r="AY22" i="12" s="1"/>
  <c r="AT24" i="12"/>
  <c r="AU23" i="12"/>
  <c r="AW22" i="11"/>
  <c r="AV22" i="11"/>
  <c r="AX22" i="11" s="1"/>
  <c r="AY22" i="11" s="1"/>
  <c r="AT24" i="11"/>
  <c r="AU23" i="11"/>
  <c r="AT25" i="10"/>
  <c r="AU24" i="10"/>
  <c r="AW23" i="10"/>
  <c r="AV23" i="10"/>
  <c r="AX23" i="10" s="1"/>
  <c r="AY23" i="10" s="1"/>
  <c r="AV22" i="9"/>
  <c r="AX22" i="9" s="1"/>
  <c r="AY22" i="9" s="1"/>
  <c r="AW22" i="9"/>
  <c r="AU23" i="9"/>
  <c r="AT24" i="9"/>
  <c r="AW22" i="8"/>
  <c r="AV22" i="8"/>
  <c r="AX22" i="8" s="1"/>
  <c r="AY22" i="8" s="1"/>
  <c r="AT24" i="8"/>
  <c r="AU23" i="8"/>
  <c r="AW22" i="7"/>
  <c r="AV22" i="7"/>
  <c r="AX22" i="7" s="1"/>
  <c r="AY22" i="7" s="1"/>
  <c r="AU23" i="7"/>
  <c r="AT24" i="7"/>
  <c r="AV22" i="6"/>
  <c r="AX22" i="6" s="1"/>
  <c r="AY22" i="6" s="1"/>
  <c r="AW22" i="6"/>
  <c r="AT24" i="6"/>
  <c r="AU23" i="6"/>
  <c r="AT26" i="5"/>
  <c r="AU25" i="5"/>
  <c r="AW24" i="5"/>
  <c r="AV24" i="5"/>
  <c r="AX24" i="5" s="1"/>
  <c r="AY24" i="5" s="1"/>
  <c r="AT26" i="4"/>
  <c r="AU25" i="4"/>
  <c r="AV24" i="4"/>
  <c r="AX24" i="4" s="1"/>
  <c r="AY24" i="4" s="1"/>
  <c r="AW24" i="4"/>
  <c r="AV22" i="3"/>
  <c r="AX22" i="3" s="1"/>
  <c r="AY22" i="3" s="1"/>
  <c r="AW22" i="3"/>
  <c r="AT24" i="3"/>
  <c r="AU23" i="3"/>
  <c r="AU23" i="2"/>
  <c r="AT24" i="2"/>
  <c r="AW22" i="2"/>
  <c r="AV22" i="2"/>
  <c r="AX22" i="2" s="1"/>
  <c r="AY22" i="2" s="1"/>
  <c r="AY20" i="2"/>
  <c r="AY20" i="1"/>
  <c r="AV23" i="17" l="1"/>
  <c r="AX23" i="17" s="1"/>
  <c r="AY23" i="17" s="1"/>
  <c r="AW23" i="17"/>
  <c r="AT25" i="17"/>
  <c r="AU24" i="17"/>
  <c r="AW24" i="16"/>
  <c r="AV24" i="16"/>
  <c r="AX24" i="16" s="1"/>
  <c r="AY24" i="16" s="1"/>
  <c r="AT26" i="16"/>
  <c r="AU25" i="16"/>
  <c r="AU25" i="15"/>
  <c r="AT26" i="15"/>
  <c r="AW24" i="15"/>
  <c r="AV24" i="15"/>
  <c r="AX24" i="15" s="1"/>
  <c r="AY24" i="15" s="1"/>
  <c r="AW22" i="14"/>
  <c r="AV22" i="14"/>
  <c r="AX22" i="14" s="1"/>
  <c r="AY22" i="14" s="1"/>
  <c r="AU23" i="14"/>
  <c r="AT24" i="14"/>
  <c r="AW24" i="13"/>
  <c r="AV24" i="13"/>
  <c r="AX24" i="13" s="1"/>
  <c r="AY24" i="13" s="1"/>
  <c r="AU25" i="13"/>
  <c r="AT26" i="13"/>
  <c r="AV23" i="12"/>
  <c r="AX23" i="12" s="1"/>
  <c r="AY23" i="12" s="1"/>
  <c r="AW23" i="12"/>
  <c r="AT25" i="12"/>
  <c r="AU24" i="12"/>
  <c r="AW23" i="11"/>
  <c r="AV23" i="11"/>
  <c r="AX23" i="11" s="1"/>
  <c r="AY23" i="11" s="1"/>
  <c r="AT25" i="11"/>
  <c r="AU24" i="11"/>
  <c r="AW24" i="10"/>
  <c r="AV24" i="10"/>
  <c r="AX24" i="10" s="1"/>
  <c r="AY24" i="10" s="1"/>
  <c r="AT26" i="10"/>
  <c r="AU25" i="10"/>
  <c r="AU24" i="9"/>
  <c r="AT25" i="9"/>
  <c r="AV23" i="9"/>
  <c r="AX23" i="9" s="1"/>
  <c r="AY23" i="9" s="1"/>
  <c r="AW23" i="9"/>
  <c r="AW23" i="8"/>
  <c r="AV23" i="8"/>
  <c r="AX23" i="8" s="1"/>
  <c r="AY23" i="8" s="1"/>
  <c r="AT25" i="8"/>
  <c r="AU24" i="8"/>
  <c r="AU24" i="7"/>
  <c r="AT25" i="7"/>
  <c r="AV23" i="7"/>
  <c r="AX23" i="7" s="1"/>
  <c r="AY23" i="7" s="1"/>
  <c r="AW23" i="7"/>
  <c r="AW23" i="6"/>
  <c r="AV23" i="6"/>
  <c r="AX23" i="6" s="1"/>
  <c r="AY23" i="6" s="1"/>
  <c r="AU24" i="6"/>
  <c r="AT25" i="6"/>
  <c r="AW25" i="5"/>
  <c r="AV25" i="5"/>
  <c r="AX25" i="5" s="1"/>
  <c r="AY25" i="5" s="1"/>
  <c r="AT27" i="5"/>
  <c r="AU26" i="5"/>
  <c r="AW25" i="4"/>
  <c r="AV25" i="4"/>
  <c r="AX25" i="4" s="1"/>
  <c r="AY25" i="4" s="1"/>
  <c r="AU26" i="4"/>
  <c r="AT27" i="4"/>
  <c r="AV23" i="3"/>
  <c r="AX23" i="3" s="1"/>
  <c r="AY23" i="3" s="1"/>
  <c r="AW23" i="3"/>
  <c r="AT25" i="3"/>
  <c r="AU24" i="3"/>
  <c r="AU24" i="2"/>
  <c r="AT25" i="2"/>
  <c r="AW23" i="2"/>
  <c r="AV23" i="2"/>
  <c r="AX23" i="2" s="1"/>
  <c r="AY23" i="2" s="1"/>
  <c r="AV24" i="17" l="1"/>
  <c r="AY24" i="17" s="1"/>
  <c r="AW24" i="17"/>
  <c r="AU25" i="17"/>
  <c r="AT26" i="17"/>
  <c r="AW25" i="16"/>
  <c r="AV25" i="16"/>
  <c r="AX25" i="16" s="1"/>
  <c r="AY25" i="16" s="1"/>
  <c r="AU26" i="16"/>
  <c r="AT27" i="16"/>
  <c r="AU26" i="15"/>
  <c r="AT27" i="15"/>
  <c r="AV25" i="15"/>
  <c r="AX25" i="15" s="1"/>
  <c r="AY25" i="15" s="1"/>
  <c r="AW25" i="15"/>
  <c r="AT25" i="14"/>
  <c r="AU24" i="14"/>
  <c r="AW23" i="14"/>
  <c r="AV23" i="14"/>
  <c r="AX23" i="14" s="1"/>
  <c r="AY23" i="14" s="1"/>
  <c r="AU26" i="13"/>
  <c r="AT27" i="13"/>
  <c r="AW25" i="13"/>
  <c r="AV25" i="13"/>
  <c r="AX25" i="13" s="1"/>
  <c r="AY25" i="13" s="1"/>
  <c r="AV24" i="12"/>
  <c r="AX24" i="12" s="1"/>
  <c r="AY24" i="12" s="1"/>
  <c r="AW24" i="12"/>
  <c r="AT26" i="12"/>
  <c r="AU25" i="12"/>
  <c r="AV24" i="11"/>
  <c r="AX24" i="11" s="1"/>
  <c r="AY24" i="11" s="1"/>
  <c r="AW24" i="11"/>
  <c r="AU25" i="11"/>
  <c r="AT26" i="11"/>
  <c r="AW25" i="10"/>
  <c r="AV25" i="10"/>
  <c r="AX25" i="10" s="1"/>
  <c r="AY25" i="10" s="1"/>
  <c r="AU26" i="10"/>
  <c r="AT27" i="10"/>
  <c r="AT26" i="9"/>
  <c r="AU25" i="9"/>
  <c r="AV24" i="9"/>
  <c r="AX24" i="9" s="1"/>
  <c r="AY24" i="9" s="1"/>
  <c r="AW24" i="9"/>
  <c r="AW24" i="8"/>
  <c r="AV24" i="8"/>
  <c r="AX24" i="8" s="1"/>
  <c r="AY24" i="8" s="1"/>
  <c r="AU25" i="8"/>
  <c r="AT26" i="8"/>
  <c r="AT26" i="7"/>
  <c r="AU25" i="7"/>
  <c r="AV24" i="7"/>
  <c r="AX24" i="7" s="1"/>
  <c r="AY24" i="7" s="1"/>
  <c r="AW24" i="7"/>
  <c r="AT26" i="6"/>
  <c r="AU25" i="6"/>
  <c r="AV24" i="6"/>
  <c r="AX24" i="6" s="1"/>
  <c r="AY24" i="6" s="1"/>
  <c r="AW24" i="6"/>
  <c r="AV26" i="5"/>
  <c r="AX26" i="5" s="1"/>
  <c r="AY26" i="5" s="1"/>
  <c r="AW26" i="5"/>
  <c r="AU27" i="5"/>
  <c r="AT28" i="5"/>
  <c r="AU27" i="4"/>
  <c r="AT28" i="4"/>
  <c r="AW26" i="4"/>
  <c r="AV26" i="4"/>
  <c r="AX26" i="4" s="1"/>
  <c r="AY26" i="4" s="1"/>
  <c r="AV24" i="3"/>
  <c r="AX24" i="3" s="1"/>
  <c r="AY24" i="3" s="1"/>
  <c r="AW24" i="3"/>
  <c r="AT26" i="3"/>
  <c r="AU25" i="3"/>
  <c r="AT26" i="2"/>
  <c r="AU25" i="2"/>
  <c r="AV24" i="2"/>
  <c r="AX24" i="2" s="1"/>
  <c r="AY24" i="2" s="1"/>
  <c r="AW24" i="2"/>
  <c r="AU26" i="17" l="1"/>
  <c r="AT27" i="17"/>
  <c r="AV25" i="17"/>
  <c r="AX25" i="17" s="1"/>
  <c r="AY25" i="17" s="1"/>
  <c r="AW25" i="17"/>
  <c r="AT28" i="16"/>
  <c r="AU27" i="16"/>
  <c r="AV26" i="16"/>
  <c r="AX26" i="16" s="1"/>
  <c r="AY26" i="16" s="1"/>
  <c r="AW26" i="16"/>
  <c r="AT28" i="15"/>
  <c r="AU27" i="15"/>
  <c r="AW26" i="15"/>
  <c r="AV26" i="15"/>
  <c r="AX26" i="15" s="1"/>
  <c r="AY26" i="15" s="1"/>
  <c r="AW24" i="14"/>
  <c r="AV24" i="14"/>
  <c r="AX24" i="14" s="1"/>
  <c r="AY24" i="14" s="1"/>
  <c r="AT26" i="14"/>
  <c r="AU25" i="14"/>
  <c r="AU27" i="13"/>
  <c r="AT28" i="13"/>
  <c r="AW26" i="13"/>
  <c r="AV26" i="13"/>
  <c r="AX26" i="13" s="1"/>
  <c r="AY26" i="13" s="1"/>
  <c r="AW25" i="12"/>
  <c r="AV25" i="12"/>
  <c r="AX25" i="12" s="1"/>
  <c r="AY25" i="12" s="1"/>
  <c r="AU26" i="12"/>
  <c r="AT27" i="12"/>
  <c r="AU26" i="11"/>
  <c r="AT27" i="11"/>
  <c r="AV25" i="11"/>
  <c r="AX25" i="11" s="1"/>
  <c r="AY25" i="11" s="1"/>
  <c r="AW25" i="11"/>
  <c r="AU27" i="10"/>
  <c r="AT28" i="10"/>
  <c r="AW26" i="10"/>
  <c r="AV26" i="10"/>
  <c r="AX26" i="10" s="1"/>
  <c r="AY26" i="10" s="1"/>
  <c r="AV25" i="9"/>
  <c r="AX25" i="9" s="1"/>
  <c r="AY25" i="9" s="1"/>
  <c r="AW25" i="9"/>
  <c r="AT27" i="9"/>
  <c r="AU26" i="9"/>
  <c r="AT27" i="8"/>
  <c r="AU26" i="8"/>
  <c r="AW25" i="8"/>
  <c r="AV25" i="8"/>
  <c r="AX25" i="8" s="1"/>
  <c r="AY25" i="8" s="1"/>
  <c r="AV25" i="7"/>
  <c r="AX25" i="7" s="1"/>
  <c r="AY25" i="7" s="1"/>
  <c r="AW25" i="7"/>
  <c r="AU26" i="7"/>
  <c r="AT27" i="7"/>
  <c r="AW25" i="6"/>
  <c r="AV25" i="6"/>
  <c r="AX25" i="6" s="1"/>
  <c r="AY25" i="6" s="1"/>
  <c r="AU26" i="6"/>
  <c r="AT27" i="6"/>
  <c r="AT29" i="5"/>
  <c r="AU28" i="5"/>
  <c r="AW27" i="5"/>
  <c r="AV27" i="5"/>
  <c r="AX27" i="5" s="1"/>
  <c r="AY27" i="5" s="1"/>
  <c r="AT29" i="4"/>
  <c r="AU28" i="4"/>
  <c r="AW27" i="4"/>
  <c r="AV27" i="4"/>
  <c r="AX27" i="4" s="1"/>
  <c r="AY27" i="4" s="1"/>
  <c r="AU26" i="3"/>
  <c r="AT27" i="3"/>
  <c r="AV25" i="3"/>
  <c r="AX25" i="3" s="1"/>
  <c r="AY25" i="3" s="1"/>
  <c r="AW25" i="3"/>
  <c r="AV25" i="2"/>
  <c r="AX25" i="2" s="1"/>
  <c r="AY25" i="2" s="1"/>
  <c r="AW25" i="2"/>
  <c r="AT27" i="2"/>
  <c r="AU26" i="2"/>
  <c r="AU27" i="17" l="1"/>
  <c r="AT28" i="17"/>
  <c r="AV26" i="17"/>
  <c r="AX26" i="17" s="1"/>
  <c r="AY26" i="17" s="1"/>
  <c r="AW26" i="17"/>
  <c r="AV27" i="16"/>
  <c r="AX27" i="16" s="1"/>
  <c r="AY27" i="16" s="1"/>
  <c r="AW27" i="16"/>
  <c r="AU28" i="16"/>
  <c r="AT29" i="16"/>
  <c r="AW27" i="15"/>
  <c r="AV27" i="15"/>
  <c r="AX27" i="15" s="1"/>
  <c r="AY27" i="15" s="1"/>
  <c r="AT29" i="15"/>
  <c r="AU28" i="15"/>
  <c r="AV25" i="14"/>
  <c r="AX25" i="14" s="1"/>
  <c r="AY25" i="14" s="1"/>
  <c r="AW25" i="14"/>
  <c r="AU26" i="14"/>
  <c r="AT27" i="14"/>
  <c r="AU28" i="13"/>
  <c r="AT29" i="13"/>
  <c r="AV27" i="13"/>
  <c r="AX27" i="13" s="1"/>
  <c r="AY27" i="13" s="1"/>
  <c r="AW27" i="13"/>
  <c r="AU27" i="12"/>
  <c r="AT28" i="12"/>
  <c r="AV26" i="12"/>
  <c r="AX26" i="12" s="1"/>
  <c r="AY26" i="12" s="1"/>
  <c r="AW26" i="12"/>
  <c r="AU27" i="11"/>
  <c r="AT28" i="11"/>
  <c r="AV26" i="11"/>
  <c r="AX26" i="11" s="1"/>
  <c r="AY26" i="11" s="1"/>
  <c r="AW26" i="11"/>
  <c r="AT29" i="10"/>
  <c r="AU28" i="10"/>
  <c r="AV27" i="10"/>
  <c r="AX27" i="10" s="1"/>
  <c r="AY27" i="10" s="1"/>
  <c r="AW27" i="10"/>
  <c r="AW26" i="9"/>
  <c r="AV26" i="9"/>
  <c r="AX26" i="9" s="1"/>
  <c r="AY26" i="9" s="1"/>
  <c r="AU27" i="9"/>
  <c r="AT28" i="9"/>
  <c r="AV26" i="8"/>
  <c r="AX26" i="8" s="1"/>
  <c r="AY26" i="8" s="1"/>
  <c r="AW26" i="8"/>
  <c r="AU27" i="8"/>
  <c r="AT28" i="8"/>
  <c r="AU27" i="7"/>
  <c r="AT28" i="7"/>
  <c r="AW26" i="7"/>
  <c r="AV26" i="7"/>
  <c r="AX26" i="7" s="1"/>
  <c r="AY26" i="7" s="1"/>
  <c r="AU27" i="6"/>
  <c r="AT28" i="6"/>
  <c r="AV26" i="6"/>
  <c r="AX26" i="6" s="1"/>
  <c r="AY26" i="6" s="1"/>
  <c r="AW26" i="6"/>
  <c r="AW28" i="5"/>
  <c r="AV28" i="5"/>
  <c r="AX28" i="5" s="1"/>
  <c r="AY28" i="5" s="1"/>
  <c r="AU29" i="5"/>
  <c r="AT30" i="5"/>
  <c r="AW28" i="4"/>
  <c r="AV28" i="4"/>
  <c r="AX28" i="4" s="1"/>
  <c r="AY28" i="4" s="1"/>
  <c r="AT30" i="4"/>
  <c r="AU29" i="4"/>
  <c r="AU27" i="3"/>
  <c r="AT28" i="3"/>
  <c r="AV26" i="3"/>
  <c r="AX26" i="3" s="1"/>
  <c r="AY26" i="3" s="1"/>
  <c r="AW26" i="3"/>
  <c r="AW26" i="2"/>
  <c r="AV26" i="2"/>
  <c r="AX26" i="2" s="1"/>
  <c r="AY26" i="2" s="1"/>
  <c r="AT28" i="2"/>
  <c r="AU27" i="2"/>
  <c r="AU28" i="17" l="1"/>
  <c r="AT29" i="17"/>
  <c r="AW27" i="17"/>
  <c r="AV27" i="17"/>
  <c r="AX27" i="17" s="1"/>
  <c r="AY27" i="17" s="1"/>
  <c r="AT30" i="16"/>
  <c r="AU29" i="16"/>
  <c r="AW28" i="16"/>
  <c r="AV28" i="16"/>
  <c r="AX28" i="16" s="1"/>
  <c r="AY28" i="16" s="1"/>
  <c r="AW28" i="15"/>
  <c r="AV28" i="15"/>
  <c r="AX28" i="15" s="1"/>
  <c r="AY28" i="15" s="1"/>
  <c r="AT30" i="15"/>
  <c r="AU29" i="15"/>
  <c r="AU27" i="14"/>
  <c r="AT28" i="14"/>
  <c r="AW26" i="14"/>
  <c r="AV26" i="14"/>
  <c r="AX26" i="14" s="1"/>
  <c r="AY26" i="14" s="1"/>
  <c r="AT30" i="13"/>
  <c r="AU29" i="13"/>
  <c r="AW28" i="13"/>
  <c r="AV28" i="13"/>
  <c r="AX28" i="13" s="1"/>
  <c r="AY28" i="13" s="1"/>
  <c r="AU28" i="12"/>
  <c r="AT29" i="12"/>
  <c r="AV27" i="12"/>
  <c r="AX27" i="12" s="1"/>
  <c r="AY27" i="12" s="1"/>
  <c r="AW27" i="12"/>
  <c r="AT29" i="11"/>
  <c r="AU28" i="11"/>
  <c r="AW27" i="11"/>
  <c r="AV27" i="11"/>
  <c r="AX27" i="11" s="1"/>
  <c r="AY27" i="11" s="1"/>
  <c r="AW28" i="10"/>
  <c r="AV28" i="10"/>
  <c r="AX28" i="10" s="1"/>
  <c r="AY28" i="10" s="1"/>
  <c r="AT30" i="10"/>
  <c r="AU29" i="10"/>
  <c r="AT29" i="9"/>
  <c r="AU28" i="9"/>
  <c r="AW27" i="9"/>
  <c r="AV27" i="9"/>
  <c r="AX27" i="9" s="1"/>
  <c r="AY27" i="9" s="1"/>
  <c r="AT29" i="8"/>
  <c r="AU28" i="8"/>
  <c r="AW27" i="8"/>
  <c r="AV27" i="8"/>
  <c r="AX27" i="8" s="1"/>
  <c r="AY27" i="8" s="1"/>
  <c r="AU28" i="7"/>
  <c r="AT29" i="7"/>
  <c r="AW27" i="7"/>
  <c r="AV27" i="7"/>
  <c r="AX27" i="7" s="1"/>
  <c r="AY27" i="7" s="1"/>
  <c r="AU28" i="6"/>
  <c r="AT29" i="6"/>
  <c r="AW27" i="6"/>
  <c r="AV27" i="6"/>
  <c r="AX27" i="6" s="1"/>
  <c r="AY27" i="6" s="1"/>
  <c r="AU30" i="5"/>
  <c r="AT31" i="5"/>
  <c r="AV29" i="5"/>
  <c r="AX29" i="5" s="1"/>
  <c r="AY29" i="5" s="1"/>
  <c r="AW29" i="5"/>
  <c r="AV29" i="4"/>
  <c r="AX29" i="4" s="1"/>
  <c r="AY29" i="4" s="1"/>
  <c r="AW29" i="4"/>
  <c r="AU30" i="4"/>
  <c r="AT31" i="4"/>
  <c r="AU28" i="3"/>
  <c r="AT29" i="3"/>
  <c r="AV27" i="3"/>
  <c r="AX27" i="3" s="1"/>
  <c r="AY27" i="3" s="1"/>
  <c r="AW27" i="3"/>
  <c r="AV27" i="2"/>
  <c r="AX27" i="2" s="1"/>
  <c r="AY27" i="2" s="1"/>
  <c r="AW27" i="2"/>
  <c r="AU28" i="2"/>
  <c r="AT29" i="2"/>
  <c r="AT30" i="17" l="1"/>
  <c r="AU29" i="17"/>
  <c r="AW28" i="17"/>
  <c r="AV28" i="17"/>
  <c r="AX28" i="17" s="1"/>
  <c r="AY28" i="17" s="1"/>
  <c r="AW29" i="16"/>
  <c r="AV29" i="16"/>
  <c r="AX29" i="16" s="1"/>
  <c r="AY29" i="16" s="1"/>
  <c r="AT31" i="16"/>
  <c r="AU30" i="16"/>
  <c r="AV29" i="15"/>
  <c r="AX29" i="15" s="1"/>
  <c r="AY29" i="15" s="1"/>
  <c r="AW29" i="15"/>
  <c r="AT31" i="15"/>
  <c r="AU30" i="15"/>
  <c r="AU28" i="14"/>
  <c r="AT29" i="14"/>
  <c r="AV27" i="14"/>
  <c r="AX27" i="14" s="1"/>
  <c r="AY27" i="14" s="1"/>
  <c r="AW27" i="14"/>
  <c r="AV29" i="13"/>
  <c r="AX29" i="13" s="1"/>
  <c r="AY29" i="13" s="1"/>
  <c r="AW29" i="13"/>
  <c r="AT31" i="13"/>
  <c r="AU30" i="13"/>
  <c r="AT30" i="12"/>
  <c r="AU29" i="12"/>
  <c r="AW28" i="12"/>
  <c r="AV28" i="12"/>
  <c r="AX28" i="12" s="1"/>
  <c r="AY28" i="12" s="1"/>
  <c r="AW28" i="11"/>
  <c r="AV28" i="11"/>
  <c r="AX28" i="11" s="1"/>
  <c r="AY28" i="11" s="1"/>
  <c r="AT30" i="11"/>
  <c r="AU29" i="11"/>
  <c r="AW29" i="10"/>
  <c r="AV29" i="10"/>
  <c r="AX29" i="10" s="1"/>
  <c r="AY29" i="10" s="1"/>
  <c r="AU30" i="10"/>
  <c r="AT31" i="10"/>
  <c r="AW28" i="9"/>
  <c r="AV28" i="9"/>
  <c r="AX28" i="9" s="1"/>
  <c r="AY28" i="9" s="1"/>
  <c r="AU29" i="9"/>
  <c r="AT30" i="9"/>
  <c r="AW28" i="8"/>
  <c r="AV28" i="8"/>
  <c r="AX28" i="8" s="1"/>
  <c r="AY28" i="8" s="1"/>
  <c r="AU29" i="8"/>
  <c r="AT30" i="8"/>
  <c r="AU29" i="7"/>
  <c r="AT30" i="7"/>
  <c r="AV28" i="7"/>
  <c r="AX28" i="7" s="1"/>
  <c r="AY28" i="7" s="1"/>
  <c r="AW28" i="7"/>
  <c r="AU29" i="6"/>
  <c r="AT30" i="6"/>
  <c r="AV28" i="6"/>
  <c r="AX28" i="6" s="1"/>
  <c r="AY28" i="6" s="1"/>
  <c r="AW28" i="6"/>
  <c r="AU31" i="5"/>
  <c r="AT32" i="5"/>
  <c r="AW30" i="5"/>
  <c r="AV30" i="5"/>
  <c r="AX30" i="5" s="1"/>
  <c r="AY30" i="5" s="1"/>
  <c r="AU31" i="4"/>
  <c r="AT32" i="4"/>
  <c r="AV30" i="4"/>
  <c r="AX30" i="4" s="1"/>
  <c r="AY30" i="4" s="1"/>
  <c r="AW30" i="4"/>
  <c r="AU29" i="3"/>
  <c r="AT30" i="3"/>
  <c r="AV28" i="3"/>
  <c r="AX28" i="3" s="1"/>
  <c r="AY28" i="3" s="1"/>
  <c r="AW28" i="3"/>
  <c r="AT30" i="2"/>
  <c r="AU29" i="2"/>
  <c r="AV28" i="2"/>
  <c r="AX28" i="2" s="1"/>
  <c r="AY28" i="2" s="1"/>
  <c r="AW28" i="2"/>
  <c r="AV29" i="17" l="1"/>
  <c r="AX29" i="17" s="1"/>
  <c r="AY29" i="17" s="1"/>
  <c r="AW29" i="17"/>
  <c r="AT31" i="17"/>
  <c r="AU30" i="17"/>
  <c r="AW30" i="16"/>
  <c r="AV30" i="16"/>
  <c r="AX30" i="16" s="1"/>
  <c r="AY30" i="16" s="1"/>
  <c r="AU31" i="16"/>
  <c r="AT32" i="16"/>
  <c r="AV30" i="15"/>
  <c r="AX30" i="15" s="1"/>
  <c r="AY30" i="15" s="1"/>
  <c r="AW30" i="15"/>
  <c r="AU31" i="15"/>
  <c r="AT32" i="15"/>
  <c r="AU29" i="14"/>
  <c r="AT30" i="14"/>
  <c r="AW28" i="14"/>
  <c r="AV28" i="14"/>
  <c r="AX28" i="14" s="1"/>
  <c r="AY28" i="14" s="1"/>
  <c r="AW30" i="13"/>
  <c r="AV30" i="13"/>
  <c r="AX30" i="13" s="1"/>
  <c r="AY30" i="13" s="1"/>
  <c r="AU31" i="13"/>
  <c r="AT32" i="13"/>
  <c r="AW29" i="12"/>
  <c r="AV29" i="12"/>
  <c r="AY29" i="12" s="1"/>
  <c r="AT31" i="12"/>
  <c r="AU30" i="12"/>
  <c r="AV29" i="11"/>
  <c r="AX29" i="11" s="1"/>
  <c r="AY29" i="11" s="1"/>
  <c r="AW29" i="11"/>
  <c r="AT31" i="11"/>
  <c r="AU30" i="11"/>
  <c r="AT32" i="10"/>
  <c r="AU31" i="10"/>
  <c r="AW30" i="10"/>
  <c r="AV30" i="10"/>
  <c r="AX30" i="10" s="1"/>
  <c r="AY30" i="10" s="1"/>
  <c r="AT31" i="9"/>
  <c r="AU30" i="9"/>
  <c r="AW29" i="9"/>
  <c r="AV29" i="9"/>
  <c r="AX29" i="9" s="1"/>
  <c r="AY29" i="9" s="1"/>
  <c r="AT31" i="8"/>
  <c r="AU30" i="8"/>
  <c r="AW29" i="8"/>
  <c r="AV29" i="8"/>
  <c r="AX29" i="8" s="1"/>
  <c r="AY29" i="8" s="1"/>
  <c r="AU30" i="7"/>
  <c r="AT31" i="7"/>
  <c r="AV29" i="7"/>
  <c r="AX29" i="7" s="1"/>
  <c r="AY29" i="7" s="1"/>
  <c r="AW29" i="7"/>
  <c r="AT31" i="6"/>
  <c r="AU30" i="6"/>
  <c r="AW29" i="6"/>
  <c r="AV29" i="6"/>
  <c r="AX29" i="6" s="1"/>
  <c r="AY29" i="6" s="1"/>
  <c r="AU32" i="5"/>
  <c r="AT33" i="5"/>
  <c r="AW31" i="5"/>
  <c r="AV31" i="5"/>
  <c r="AX31" i="5" s="1"/>
  <c r="AY31" i="5" s="1"/>
  <c r="AT33" i="4"/>
  <c r="AU32" i="4"/>
  <c r="AW31" i="4"/>
  <c r="AV31" i="4"/>
  <c r="AX31" i="4" s="1"/>
  <c r="AY31" i="4" s="1"/>
  <c r="AU30" i="3"/>
  <c r="AT31" i="3"/>
  <c r="AW29" i="3"/>
  <c r="AV29" i="3"/>
  <c r="AX29" i="3" s="1"/>
  <c r="AY29" i="3" s="1"/>
  <c r="AW29" i="2"/>
  <c r="AV29" i="2"/>
  <c r="AX29" i="2" s="1"/>
  <c r="AY29" i="2" s="1"/>
  <c r="AT31" i="2"/>
  <c r="AU30" i="2"/>
  <c r="AW30" i="17" l="1"/>
  <c r="AV30" i="17"/>
  <c r="AX30" i="17" s="1"/>
  <c r="AY30" i="17" s="1"/>
  <c r="AT32" i="17"/>
  <c r="AU31" i="17"/>
  <c r="AT33" i="16"/>
  <c r="AU32" i="16"/>
  <c r="AW31" i="16"/>
  <c r="AV31" i="16"/>
  <c r="AX31" i="16" s="1"/>
  <c r="AY31" i="16" s="1"/>
  <c r="AT33" i="15"/>
  <c r="AU32" i="15"/>
  <c r="AV31" i="15"/>
  <c r="AX31" i="15" s="1"/>
  <c r="AY31" i="15" s="1"/>
  <c r="AW31" i="15"/>
  <c r="AT31" i="14"/>
  <c r="AU30" i="14"/>
  <c r="AW29" i="14"/>
  <c r="AV29" i="14"/>
  <c r="AX29" i="14" s="1"/>
  <c r="AY29" i="14" s="1"/>
  <c r="AT33" i="13"/>
  <c r="AU32" i="13"/>
  <c r="AW31" i="13"/>
  <c r="AV31" i="13"/>
  <c r="AX31" i="13" s="1"/>
  <c r="AY31" i="13" s="1"/>
  <c r="AW30" i="12"/>
  <c r="AV30" i="12"/>
  <c r="AX30" i="12" s="1"/>
  <c r="AY30" i="12" s="1"/>
  <c r="AT32" i="12"/>
  <c r="AU31" i="12"/>
  <c r="AW30" i="11"/>
  <c r="AV30" i="11"/>
  <c r="AX30" i="11" s="1"/>
  <c r="AY30" i="11" s="1"/>
  <c r="AT32" i="11"/>
  <c r="AU31" i="11"/>
  <c r="AW31" i="10"/>
  <c r="AV31" i="10"/>
  <c r="AX31" i="10" s="1"/>
  <c r="AY31" i="10" s="1"/>
  <c r="AT33" i="10"/>
  <c r="AU32" i="10"/>
  <c r="AV30" i="9"/>
  <c r="AX30" i="9" s="1"/>
  <c r="AY30" i="9" s="1"/>
  <c r="AW30" i="9"/>
  <c r="AU31" i="9"/>
  <c r="AT32" i="9"/>
  <c r="AW30" i="8"/>
  <c r="AV30" i="8"/>
  <c r="AX30" i="8" s="1"/>
  <c r="AY30" i="8" s="1"/>
  <c r="AT32" i="8"/>
  <c r="AU31" i="8"/>
  <c r="AU31" i="7"/>
  <c r="AT32" i="7"/>
  <c r="AW30" i="7"/>
  <c r="AV30" i="7"/>
  <c r="AX30" i="7" s="1"/>
  <c r="AY30" i="7" s="1"/>
  <c r="AV30" i="6"/>
  <c r="AX30" i="6" s="1"/>
  <c r="AY30" i="6" s="1"/>
  <c r="AW30" i="6"/>
  <c r="AT32" i="6"/>
  <c r="AU31" i="6"/>
  <c r="AT34" i="5"/>
  <c r="AU33" i="5"/>
  <c r="AW32" i="5"/>
  <c r="AV32" i="5"/>
  <c r="AX32" i="5" s="1"/>
  <c r="AY32" i="5" s="1"/>
  <c r="AW32" i="4"/>
  <c r="AV32" i="4"/>
  <c r="AX32" i="4" s="1"/>
  <c r="AY32" i="4" s="1"/>
  <c r="AT34" i="4"/>
  <c r="AU33" i="4"/>
  <c r="AT32" i="3"/>
  <c r="AU31" i="3"/>
  <c r="AV30" i="3"/>
  <c r="AX30" i="3" s="1"/>
  <c r="AY30" i="3" s="1"/>
  <c r="AW30" i="3"/>
  <c r="AV30" i="2"/>
  <c r="AX30" i="2" s="1"/>
  <c r="AY30" i="2" s="1"/>
  <c r="AW30" i="2"/>
  <c r="AU31" i="2"/>
  <c r="AT32" i="2"/>
  <c r="AW31" i="17" l="1"/>
  <c r="AV31" i="17"/>
  <c r="AX31" i="17" s="1"/>
  <c r="AY31" i="17" s="1"/>
  <c r="AT33" i="17"/>
  <c r="AU32" i="17"/>
  <c r="AW32" i="16"/>
  <c r="AV32" i="16"/>
  <c r="AX32" i="16" s="1"/>
  <c r="AY32" i="16" s="1"/>
  <c r="AT34" i="16"/>
  <c r="AU33" i="16"/>
  <c r="AV32" i="15"/>
  <c r="AX32" i="15" s="1"/>
  <c r="AY32" i="15" s="1"/>
  <c r="AW32" i="15"/>
  <c r="AU33" i="15"/>
  <c r="AT34" i="15"/>
  <c r="AW30" i="14"/>
  <c r="AV30" i="14"/>
  <c r="AX30" i="14" s="1"/>
  <c r="AY30" i="14" s="1"/>
  <c r="AT32" i="14"/>
  <c r="AU31" i="14"/>
  <c r="AW32" i="13"/>
  <c r="AV32" i="13"/>
  <c r="AX32" i="13" s="1"/>
  <c r="AY32" i="13" s="1"/>
  <c r="AU33" i="13"/>
  <c r="AT34" i="13"/>
  <c r="AW31" i="12"/>
  <c r="AV31" i="12"/>
  <c r="AX31" i="12" s="1"/>
  <c r="AY31" i="12" s="1"/>
  <c r="AT33" i="12"/>
  <c r="AU32" i="12"/>
  <c r="AV31" i="11"/>
  <c r="AX31" i="11" s="1"/>
  <c r="AY31" i="11" s="1"/>
  <c r="AW31" i="11"/>
  <c r="AT33" i="11"/>
  <c r="AU32" i="11"/>
  <c r="AW32" i="10"/>
  <c r="AV32" i="10"/>
  <c r="AX32" i="10" s="1"/>
  <c r="AY32" i="10" s="1"/>
  <c r="AU33" i="10"/>
  <c r="AT34" i="10"/>
  <c r="AT33" i="9"/>
  <c r="AU32" i="9"/>
  <c r="AW31" i="9"/>
  <c r="AV31" i="9"/>
  <c r="AX31" i="9" s="1"/>
  <c r="AY31" i="9" s="1"/>
  <c r="AW31" i="8"/>
  <c r="AV31" i="8"/>
  <c r="AX31" i="8" s="1"/>
  <c r="AY31" i="8" s="1"/>
  <c r="AT33" i="8"/>
  <c r="AU32" i="8"/>
  <c r="AU32" i="7"/>
  <c r="AT33" i="7"/>
  <c r="AW31" i="7"/>
  <c r="AV31" i="7"/>
  <c r="AX31" i="7" s="1"/>
  <c r="AY31" i="7" s="1"/>
  <c r="AU32" i="6"/>
  <c r="AT33" i="6"/>
  <c r="AV31" i="6"/>
  <c r="AX31" i="6" s="1"/>
  <c r="AY31" i="6" s="1"/>
  <c r="AW31" i="6"/>
  <c r="AW33" i="5"/>
  <c r="AV33" i="5"/>
  <c r="AX33" i="5" s="1"/>
  <c r="AY33" i="5" s="1"/>
  <c r="AT35" i="5"/>
  <c r="AU34" i="5"/>
  <c r="AW33" i="4"/>
  <c r="AV33" i="4"/>
  <c r="AX33" i="4" s="1"/>
  <c r="AY33" i="4" s="1"/>
  <c r="AT35" i="4"/>
  <c r="AU34" i="4"/>
  <c r="AV31" i="3"/>
  <c r="AX31" i="3" s="1"/>
  <c r="AY31" i="3" s="1"/>
  <c r="AW31" i="3"/>
  <c r="AT33" i="3"/>
  <c r="AU32" i="3"/>
  <c r="AU32" i="2"/>
  <c r="AT33" i="2"/>
  <c r="AW31" i="2"/>
  <c r="AV31" i="2"/>
  <c r="AX31" i="2" s="1"/>
  <c r="AY31" i="2" s="1"/>
  <c r="AW32" i="17" l="1"/>
  <c r="AV32" i="17"/>
  <c r="AX32" i="17" s="1"/>
  <c r="AY32" i="17" s="1"/>
  <c r="AT34" i="17"/>
  <c r="AU33" i="17"/>
  <c r="AW33" i="16"/>
  <c r="AV33" i="16"/>
  <c r="AX33" i="16" s="1"/>
  <c r="AY33" i="16" s="1"/>
  <c r="AT35" i="16"/>
  <c r="AU34" i="16"/>
  <c r="AT35" i="15"/>
  <c r="AU34" i="15"/>
  <c r="AW33" i="15"/>
  <c r="AV33" i="15"/>
  <c r="AX33" i="15" s="1"/>
  <c r="AY33" i="15" s="1"/>
  <c r="AW31" i="14"/>
  <c r="AV31" i="14"/>
  <c r="AX31" i="14" s="1"/>
  <c r="AY31" i="14" s="1"/>
  <c r="AT33" i="14"/>
  <c r="AU32" i="14"/>
  <c r="AT35" i="13"/>
  <c r="AU34" i="13"/>
  <c r="AW33" i="13"/>
  <c r="AV33" i="13"/>
  <c r="AX33" i="13" s="1"/>
  <c r="AY33" i="13" s="1"/>
  <c r="AW32" i="12"/>
  <c r="AV32" i="12"/>
  <c r="AX32" i="12" s="1"/>
  <c r="AY32" i="12" s="1"/>
  <c r="AT34" i="12"/>
  <c r="AU33" i="12"/>
  <c r="AW32" i="11"/>
  <c r="AV32" i="11"/>
  <c r="AX32" i="11" s="1"/>
  <c r="AY32" i="11" s="1"/>
  <c r="AU33" i="11"/>
  <c r="AT34" i="11"/>
  <c r="AT35" i="10"/>
  <c r="AU34" i="10"/>
  <c r="AW33" i="10"/>
  <c r="AV33" i="10"/>
  <c r="AX33" i="10" s="1"/>
  <c r="AY33" i="10" s="1"/>
  <c r="AW32" i="9"/>
  <c r="AV32" i="9"/>
  <c r="AX32" i="9" s="1"/>
  <c r="AY32" i="9" s="1"/>
  <c r="AT34" i="9"/>
  <c r="AU33" i="9"/>
  <c r="AW32" i="8"/>
  <c r="AV32" i="8"/>
  <c r="AX32" i="8" s="1"/>
  <c r="AY32" i="8" s="1"/>
  <c r="AT34" i="8"/>
  <c r="AU33" i="8"/>
  <c r="AT34" i="7"/>
  <c r="AU33" i="7"/>
  <c r="AW32" i="7"/>
  <c r="AV32" i="7"/>
  <c r="AX32" i="7" s="1"/>
  <c r="AY32" i="7" s="1"/>
  <c r="AT34" i="6"/>
  <c r="AU33" i="6"/>
  <c r="AV32" i="6"/>
  <c r="AX32" i="6" s="1"/>
  <c r="AY32" i="6" s="1"/>
  <c r="AW32" i="6"/>
  <c r="AW34" i="5"/>
  <c r="AV34" i="5"/>
  <c r="AX34" i="5" s="1"/>
  <c r="AY34" i="5" s="1"/>
  <c r="AT36" i="5"/>
  <c r="AU35" i="5"/>
  <c r="AV34" i="4"/>
  <c r="AX34" i="4" s="1"/>
  <c r="AY34" i="4" s="1"/>
  <c r="AW34" i="4"/>
  <c r="AT36" i="4"/>
  <c r="AU35" i="4"/>
  <c r="AV32" i="3"/>
  <c r="AX32" i="3" s="1"/>
  <c r="AY32" i="3" s="1"/>
  <c r="AW32" i="3"/>
  <c r="AT34" i="3"/>
  <c r="AU33" i="3"/>
  <c r="AT34" i="2"/>
  <c r="AU33" i="2"/>
  <c r="AW32" i="2"/>
  <c r="AV32" i="2"/>
  <c r="AX32" i="2" s="1"/>
  <c r="AY32" i="2" s="1"/>
  <c r="AW33" i="17" l="1"/>
  <c r="AV33" i="17"/>
  <c r="AY33" i="17" s="1"/>
  <c r="AT35" i="17"/>
  <c r="AU34" i="17"/>
  <c r="AV34" i="16"/>
  <c r="AX34" i="16" s="1"/>
  <c r="AY34" i="16" s="1"/>
  <c r="AW34" i="16"/>
  <c r="AT36" i="16"/>
  <c r="AU35" i="16"/>
  <c r="AW34" i="15"/>
  <c r="AV34" i="15"/>
  <c r="AX34" i="15" s="1"/>
  <c r="AY34" i="15" s="1"/>
  <c r="AU35" i="15"/>
  <c r="AT36" i="15"/>
  <c r="AW32" i="14"/>
  <c r="AV32" i="14"/>
  <c r="AX32" i="14" s="1"/>
  <c r="AY32" i="14" s="1"/>
  <c r="AT34" i="14"/>
  <c r="AU33" i="14"/>
  <c r="AW34" i="13"/>
  <c r="AV34" i="13"/>
  <c r="AX34" i="13" s="1"/>
  <c r="AY34" i="13" s="1"/>
  <c r="AT36" i="13"/>
  <c r="AU35" i="13"/>
  <c r="AW33" i="12"/>
  <c r="AV33" i="12"/>
  <c r="AX33" i="12" s="1"/>
  <c r="AY33" i="12" s="1"/>
  <c r="AT35" i="12"/>
  <c r="AU34" i="12"/>
  <c r="AT35" i="11"/>
  <c r="AU34" i="11"/>
  <c r="AW33" i="11"/>
  <c r="AV33" i="11"/>
  <c r="AX33" i="11" s="1"/>
  <c r="AY33" i="11" s="1"/>
  <c r="AW34" i="10"/>
  <c r="AV34" i="10"/>
  <c r="AX34" i="10" s="1"/>
  <c r="AY34" i="10" s="1"/>
  <c r="AT36" i="10"/>
  <c r="AU35" i="10"/>
  <c r="AW33" i="9"/>
  <c r="AV33" i="9"/>
  <c r="AX33" i="9" s="1"/>
  <c r="AY33" i="9" s="1"/>
  <c r="AT35" i="9"/>
  <c r="AU34" i="9"/>
  <c r="AW33" i="8"/>
  <c r="AV33" i="8"/>
  <c r="AX33" i="8" s="1"/>
  <c r="AY33" i="8" s="1"/>
  <c r="AT35" i="8"/>
  <c r="AU34" i="8"/>
  <c r="AW33" i="7"/>
  <c r="AV33" i="7"/>
  <c r="AX33" i="7" s="1"/>
  <c r="AY33" i="7" s="1"/>
  <c r="AT35" i="7"/>
  <c r="AU34" i="7"/>
  <c r="AW33" i="6"/>
  <c r="AV33" i="6"/>
  <c r="AX33" i="6" s="1"/>
  <c r="AY33" i="6" s="1"/>
  <c r="AT35" i="6"/>
  <c r="AU34" i="6"/>
  <c r="AV35" i="5"/>
  <c r="AX35" i="5" s="1"/>
  <c r="AY35" i="5" s="1"/>
  <c r="AW35" i="5"/>
  <c r="AU36" i="5"/>
  <c r="AT37" i="5"/>
  <c r="AV35" i="4"/>
  <c r="AX35" i="4" s="1"/>
  <c r="AY35" i="4" s="1"/>
  <c r="AW35" i="4"/>
  <c r="AU36" i="4"/>
  <c r="AT37" i="4"/>
  <c r="AW33" i="3"/>
  <c r="AV33" i="3"/>
  <c r="AX33" i="3" s="1"/>
  <c r="AY33" i="3" s="1"/>
  <c r="AU34" i="3"/>
  <c r="AT35" i="3"/>
  <c r="AW33" i="2"/>
  <c r="AV33" i="2"/>
  <c r="AX33" i="2" s="1"/>
  <c r="AY33" i="2" s="1"/>
  <c r="AT35" i="2"/>
  <c r="AU34" i="2"/>
  <c r="AV34" i="17" l="1"/>
  <c r="AX34" i="17" s="1"/>
  <c r="AY34" i="17" s="1"/>
  <c r="AW34" i="17"/>
  <c r="AT36" i="17"/>
  <c r="AU35" i="17"/>
  <c r="AW35" i="16"/>
  <c r="AV35" i="16"/>
  <c r="AX35" i="16" s="1"/>
  <c r="AY35" i="16" s="1"/>
  <c r="AU36" i="16"/>
  <c r="AT37" i="16"/>
  <c r="AU36" i="15"/>
  <c r="AT37" i="15"/>
  <c r="AW35" i="15"/>
  <c r="AV35" i="15"/>
  <c r="AX35" i="15" s="1"/>
  <c r="AY35" i="15" s="1"/>
  <c r="AW33" i="14"/>
  <c r="AV33" i="14"/>
  <c r="AX33" i="14" s="1"/>
  <c r="AY33" i="14" s="1"/>
  <c r="AT35" i="14"/>
  <c r="AU34" i="14"/>
  <c r="AV35" i="13"/>
  <c r="AX35" i="13" s="1"/>
  <c r="AY35" i="13" s="1"/>
  <c r="AW35" i="13"/>
  <c r="AU36" i="13"/>
  <c r="AT37" i="13"/>
  <c r="AV34" i="12"/>
  <c r="AX34" i="12" s="1"/>
  <c r="AY34" i="12" s="1"/>
  <c r="AW34" i="12"/>
  <c r="AT36" i="12"/>
  <c r="AU35" i="12"/>
  <c r="AW34" i="11"/>
  <c r="AV34" i="11"/>
  <c r="AX34" i="11" s="1"/>
  <c r="AY34" i="11" s="1"/>
  <c r="AT36" i="11"/>
  <c r="AU35" i="11"/>
  <c r="AV35" i="10"/>
  <c r="AX35" i="10" s="1"/>
  <c r="AY35" i="10" s="1"/>
  <c r="AW35" i="10"/>
  <c r="AU36" i="10"/>
  <c r="AT37" i="10"/>
  <c r="AW34" i="9"/>
  <c r="AV34" i="9"/>
  <c r="AX34" i="9" s="1"/>
  <c r="AY34" i="9" s="1"/>
  <c r="AT36" i="9"/>
  <c r="AU35" i="9"/>
  <c r="AW34" i="8"/>
  <c r="AV34" i="8"/>
  <c r="AX34" i="8" s="1"/>
  <c r="AY34" i="8" s="1"/>
  <c r="AT36" i="8"/>
  <c r="AU35" i="8"/>
  <c r="AV34" i="7"/>
  <c r="AX34" i="7" s="1"/>
  <c r="AY34" i="7" s="1"/>
  <c r="AW34" i="7"/>
  <c r="AT36" i="7"/>
  <c r="AU35" i="7"/>
  <c r="AW34" i="6"/>
  <c r="AV34" i="6"/>
  <c r="AX34" i="6" s="1"/>
  <c r="AY34" i="6" s="1"/>
  <c r="AU35" i="6"/>
  <c r="AT36" i="6"/>
  <c r="AU37" i="5"/>
  <c r="AT38" i="5"/>
  <c r="AW36" i="5"/>
  <c r="AV36" i="5"/>
  <c r="AX36" i="5" s="1"/>
  <c r="AY36" i="5" s="1"/>
  <c r="AU37" i="4"/>
  <c r="AT38" i="4"/>
  <c r="AW36" i="4"/>
  <c r="AV36" i="4"/>
  <c r="AX36" i="4" s="1"/>
  <c r="AY36" i="4" s="1"/>
  <c r="AU35" i="3"/>
  <c r="AT36" i="3"/>
  <c r="AV34" i="3"/>
  <c r="AX34" i="3" s="1"/>
  <c r="AY34" i="3" s="1"/>
  <c r="AW34" i="3"/>
  <c r="AW34" i="2"/>
  <c r="AV34" i="2"/>
  <c r="AX34" i="2" s="1"/>
  <c r="AY34" i="2" s="1"/>
  <c r="AT36" i="2"/>
  <c r="AU35" i="2"/>
  <c r="AV35" i="17" l="1"/>
  <c r="AX35" i="17" s="1"/>
  <c r="AY35" i="17" s="1"/>
  <c r="AW35" i="17"/>
  <c r="AU36" i="17"/>
  <c r="AT37" i="17"/>
  <c r="AU37" i="16"/>
  <c r="AT38" i="16"/>
  <c r="AV36" i="16"/>
  <c r="AX36" i="16" s="1"/>
  <c r="AY36" i="16" s="1"/>
  <c r="AW36" i="16"/>
  <c r="AT38" i="15"/>
  <c r="AU37" i="15"/>
  <c r="AW36" i="15"/>
  <c r="AV36" i="15"/>
  <c r="AX36" i="15" s="1"/>
  <c r="AY36" i="15" s="1"/>
  <c r="AV34" i="14"/>
  <c r="AX34" i="14" s="1"/>
  <c r="AY34" i="14" s="1"/>
  <c r="AW34" i="14"/>
  <c r="AT36" i="14"/>
  <c r="AU35" i="14"/>
  <c r="AU37" i="13"/>
  <c r="AT38" i="13"/>
  <c r="AW36" i="13"/>
  <c r="AV36" i="13"/>
  <c r="AX36" i="13" s="1"/>
  <c r="AY36" i="13" s="1"/>
  <c r="AV35" i="12"/>
  <c r="AX35" i="12" s="1"/>
  <c r="AY35" i="12" s="1"/>
  <c r="AW35" i="12"/>
  <c r="AU36" i="12"/>
  <c r="AT37" i="12"/>
  <c r="AV35" i="11"/>
  <c r="AX35" i="11" s="1"/>
  <c r="AY35" i="11" s="1"/>
  <c r="AW35" i="11"/>
  <c r="AU36" i="11"/>
  <c r="AT37" i="11"/>
  <c r="AU37" i="10"/>
  <c r="AT38" i="10"/>
  <c r="AW36" i="10"/>
  <c r="AV36" i="10"/>
  <c r="AX36" i="10" s="1"/>
  <c r="AY36" i="10" s="1"/>
  <c r="AW35" i="9"/>
  <c r="AV35" i="9"/>
  <c r="AX35" i="9" s="1"/>
  <c r="AY35" i="9" s="1"/>
  <c r="AU36" i="9"/>
  <c r="AT37" i="9"/>
  <c r="AW35" i="8"/>
  <c r="AV35" i="8"/>
  <c r="AX35" i="8" s="1"/>
  <c r="AY35" i="8" s="1"/>
  <c r="AU36" i="8"/>
  <c r="AT37" i="8"/>
  <c r="AW35" i="7"/>
  <c r="AV35" i="7"/>
  <c r="AX35" i="7" s="1"/>
  <c r="AY35" i="7" s="1"/>
  <c r="AU36" i="7"/>
  <c r="AT37" i="7"/>
  <c r="AU36" i="6"/>
  <c r="AT37" i="6"/>
  <c r="AV35" i="6"/>
  <c r="AX35" i="6" s="1"/>
  <c r="AY35" i="6" s="1"/>
  <c r="AW35" i="6"/>
  <c r="AU38" i="5"/>
  <c r="AT39" i="5"/>
  <c r="AV37" i="5"/>
  <c r="AX37" i="5" s="1"/>
  <c r="AY37" i="5" s="1"/>
  <c r="AW37" i="5"/>
  <c r="AU38" i="4"/>
  <c r="AT39" i="4"/>
  <c r="AV37" i="4"/>
  <c r="AX37" i="4" s="1"/>
  <c r="AY37" i="4" s="1"/>
  <c r="AW37" i="4"/>
  <c r="AU36" i="3"/>
  <c r="AT37" i="3"/>
  <c r="AV35" i="3"/>
  <c r="AX35" i="3" s="1"/>
  <c r="AY35" i="3" s="1"/>
  <c r="AW35" i="3"/>
  <c r="AV35" i="2"/>
  <c r="AX35" i="2" s="1"/>
  <c r="AY35" i="2" s="1"/>
  <c r="AW35" i="2"/>
  <c r="AU36" i="2"/>
  <c r="AT37" i="2"/>
  <c r="AU37" i="17" l="1"/>
  <c r="AT38" i="17"/>
  <c r="AW36" i="17"/>
  <c r="AV36" i="17"/>
  <c r="AX36" i="17" s="1"/>
  <c r="AY36" i="17" s="1"/>
  <c r="AU38" i="16"/>
  <c r="AT39" i="16"/>
  <c r="AV37" i="16"/>
  <c r="AX37" i="16" s="1"/>
  <c r="AY37" i="16" s="1"/>
  <c r="AW37" i="16"/>
  <c r="AV37" i="15"/>
  <c r="AX37" i="15" s="1"/>
  <c r="AY37" i="15" s="1"/>
  <c r="AW37" i="15"/>
  <c r="AU38" i="15"/>
  <c r="AT39" i="15"/>
  <c r="AV35" i="14"/>
  <c r="AX35" i="14" s="1"/>
  <c r="AY35" i="14" s="1"/>
  <c r="AW35" i="14"/>
  <c r="AU36" i="14"/>
  <c r="AT37" i="14"/>
  <c r="AT39" i="13"/>
  <c r="AU38" i="13"/>
  <c r="AV37" i="13"/>
  <c r="AX37" i="13" s="1"/>
  <c r="AY37" i="13" s="1"/>
  <c r="AW37" i="13"/>
  <c r="AU37" i="12"/>
  <c r="AT38" i="12"/>
  <c r="AV36" i="12"/>
  <c r="AX36" i="12" s="1"/>
  <c r="AY36" i="12" s="1"/>
  <c r="AW36" i="12"/>
  <c r="AT38" i="11"/>
  <c r="AU37" i="11"/>
  <c r="AW36" i="11"/>
  <c r="AV36" i="11"/>
  <c r="AX36" i="11" s="1"/>
  <c r="AY36" i="11" s="1"/>
  <c r="AT39" i="10"/>
  <c r="AU38" i="10"/>
  <c r="AV37" i="10"/>
  <c r="AX37" i="10" s="1"/>
  <c r="AY37" i="10" s="1"/>
  <c r="AW37" i="10"/>
  <c r="AU37" i="9"/>
  <c r="AT38" i="9"/>
  <c r="AW36" i="9"/>
  <c r="AV36" i="9"/>
  <c r="AX36" i="9" s="1"/>
  <c r="AY36" i="9" s="1"/>
  <c r="AU37" i="8"/>
  <c r="AT38" i="8"/>
  <c r="AW36" i="8"/>
  <c r="AV36" i="8"/>
  <c r="AX36" i="8" s="1"/>
  <c r="AY36" i="8" s="1"/>
  <c r="AU37" i="7"/>
  <c r="AT38" i="7"/>
  <c r="AW36" i="7"/>
  <c r="AV36" i="7"/>
  <c r="AX36" i="7" s="1"/>
  <c r="AY36" i="7" s="1"/>
  <c r="AT38" i="6"/>
  <c r="AU37" i="6"/>
  <c r="AV36" i="6"/>
  <c r="AX36" i="6" s="1"/>
  <c r="AY36" i="6" s="1"/>
  <c r="AW36" i="6"/>
  <c r="AT40" i="5"/>
  <c r="AU39" i="5"/>
  <c r="AW38" i="5"/>
  <c r="AV38" i="5"/>
  <c r="AX38" i="5" s="1"/>
  <c r="AY38" i="5" s="1"/>
  <c r="AU39" i="4"/>
  <c r="AT40" i="4"/>
  <c r="AW38" i="4"/>
  <c r="AV38" i="4"/>
  <c r="AX38" i="4" s="1"/>
  <c r="AY38" i="4" s="1"/>
  <c r="AT38" i="3"/>
  <c r="AU37" i="3"/>
  <c r="AV36" i="3"/>
  <c r="AX36" i="3" s="1"/>
  <c r="AY36" i="3" s="1"/>
  <c r="AW36" i="3"/>
  <c r="AU37" i="2"/>
  <c r="AT38" i="2"/>
  <c r="AW36" i="2"/>
  <c r="AV36" i="2"/>
  <c r="AX36" i="2" s="1"/>
  <c r="AY36" i="2" s="1"/>
  <c r="AU38" i="17" l="1"/>
  <c r="AT39" i="17"/>
  <c r="AV37" i="17"/>
  <c r="AX37" i="17" s="1"/>
  <c r="AY37" i="17" s="1"/>
  <c r="AW37" i="17"/>
  <c r="AT40" i="16"/>
  <c r="AU39" i="16"/>
  <c r="AW38" i="16"/>
  <c r="AV38" i="16"/>
  <c r="AX38" i="16" s="1"/>
  <c r="AY38" i="16" s="1"/>
  <c r="AT40" i="15"/>
  <c r="AU39" i="15"/>
  <c r="AW38" i="15"/>
  <c r="AV38" i="15"/>
  <c r="AX38" i="15" s="1"/>
  <c r="AY38" i="15" s="1"/>
  <c r="AU37" i="14"/>
  <c r="AT38" i="14"/>
  <c r="AW36" i="14"/>
  <c r="AV36" i="14"/>
  <c r="AX36" i="14" s="1"/>
  <c r="AY36" i="14" s="1"/>
  <c r="AW38" i="13"/>
  <c r="AV38" i="13"/>
  <c r="AX38" i="13" s="1"/>
  <c r="AY38" i="13" s="1"/>
  <c r="AT40" i="13"/>
  <c r="AU39" i="13"/>
  <c r="AU38" i="12"/>
  <c r="AT39" i="12"/>
  <c r="AV37" i="12"/>
  <c r="AX37" i="12" s="1"/>
  <c r="AY37" i="12" s="1"/>
  <c r="AW37" i="12"/>
  <c r="AV37" i="11"/>
  <c r="AX37" i="11" s="1"/>
  <c r="AY37" i="11" s="1"/>
  <c r="AW37" i="11"/>
  <c r="AU38" i="11"/>
  <c r="AT39" i="11"/>
  <c r="AW38" i="10"/>
  <c r="AV38" i="10"/>
  <c r="AX38" i="10" s="1"/>
  <c r="AY38" i="10" s="1"/>
  <c r="AU39" i="10"/>
  <c r="AT40" i="10"/>
  <c r="AU38" i="9"/>
  <c r="AT39" i="9"/>
  <c r="AW37" i="9"/>
  <c r="AV37" i="9"/>
  <c r="AX37" i="9" s="1"/>
  <c r="AY37" i="9" s="1"/>
  <c r="AU38" i="8"/>
  <c r="AT39" i="8"/>
  <c r="AV37" i="8"/>
  <c r="AX37" i="8" s="1"/>
  <c r="AY37" i="8" s="1"/>
  <c r="AW37" i="8"/>
  <c r="AT39" i="7"/>
  <c r="AU38" i="7"/>
  <c r="AV37" i="7"/>
  <c r="AX37" i="7" s="1"/>
  <c r="AY37" i="7" s="1"/>
  <c r="AW37" i="7"/>
  <c r="AW37" i="6"/>
  <c r="AV37" i="6"/>
  <c r="AX37" i="6" s="1"/>
  <c r="AY37" i="6" s="1"/>
  <c r="AU38" i="6"/>
  <c r="AT39" i="6"/>
  <c r="AW39" i="5"/>
  <c r="AV39" i="5"/>
  <c r="AX39" i="5" s="1"/>
  <c r="AY39" i="5" s="1"/>
  <c r="AT41" i="5"/>
  <c r="AU40" i="5"/>
  <c r="AT41" i="4"/>
  <c r="AU40" i="4"/>
  <c r="AW39" i="4"/>
  <c r="AV39" i="4"/>
  <c r="AX39" i="4" s="1"/>
  <c r="AY39" i="4" s="1"/>
  <c r="AW37" i="3"/>
  <c r="AV37" i="3"/>
  <c r="AX37" i="3" s="1"/>
  <c r="AY37" i="3" s="1"/>
  <c r="AT39" i="3"/>
  <c r="AU38" i="3"/>
  <c r="AU38" i="2"/>
  <c r="AT39" i="2"/>
  <c r="AV37" i="2"/>
  <c r="AX37" i="2" s="1"/>
  <c r="AY37" i="2" s="1"/>
  <c r="AW37" i="2"/>
  <c r="AT40" i="17" l="1"/>
  <c r="AU39" i="17"/>
  <c r="AW38" i="17"/>
  <c r="AV38" i="17"/>
  <c r="AX38" i="17" s="1"/>
  <c r="AY38" i="17" s="1"/>
  <c r="AW39" i="16"/>
  <c r="AV39" i="16"/>
  <c r="AX39" i="16" s="1"/>
  <c r="AY39" i="16" s="1"/>
  <c r="AU40" i="16"/>
  <c r="AT41" i="16"/>
  <c r="AW39" i="15"/>
  <c r="AV39" i="15"/>
  <c r="AX39" i="15" s="1"/>
  <c r="AY39" i="15" s="1"/>
  <c r="AU40" i="15"/>
  <c r="AT41" i="15"/>
  <c r="AT39" i="14"/>
  <c r="AU38" i="14"/>
  <c r="AV37" i="14"/>
  <c r="AX37" i="14" s="1"/>
  <c r="AY37" i="14" s="1"/>
  <c r="AW37" i="14"/>
  <c r="AW39" i="13"/>
  <c r="AV39" i="13"/>
  <c r="AX39" i="13" s="1"/>
  <c r="AY39" i="13" s="1"/>
  <c r="AT41" i="13"/>
  <c r="AU40" i="13"/>
  <c r="AT40" i="12"/>
  <c r="AU39" i="12"/>
  <c r="AW38" i="12"/>
  <c r="AV38" i="12"/>
  <c r="AX38" i="12" s="1"/>
  <c r="AY38" i="12" s="1"/>
  <c r="AT40" i="11"/>
  <c r="AU39" i="11"/>
  <c r="AW38" i="11"/>
  <c r="AV38" i="11"/>
  <c r="AX38" i="11" s="1"/>
  <c r="AY38" i="11" s="1"/>
  <c r="AT41" i="10"/>
  <c r="AU40" i="10"/>
  <c r="AW39" i="10"/>
  <c r="AV39" i="10"/>
  <c r="AX39" i="10" s="1"/>
  <c r="AY39" i="10" s="1"/>
  <c r="AT40" i="9"/>
  <c r="AU39" i="9"/>
  <c r="AV38" i="9"/>
  <c r="AX38" i="9" s="1"/>
  <c r="AY38" i="9" s="1"/>
  <c r="AW38" i="9"/>
  <c r="AT40" i="8"/>
  <c r="AU39" i="8"/>
  <c r="AW38" i="8"/>
  <c r="AV38" i="8"/>
  <c r="AX38" i="8" s="1"/>
  <c r="AY38" i="8" s="1"/>
  <c r="AW38" i="7"/>
  <c r="AV38" i="7"/>
  <c r="AX38" i="7" s="1"/>
  <c r="AY38" i="7" s="1"/>
  <c r="AT40" i="7"/>
  <c r="AU39" i="7"/>
  <c r="AU39" i="6"/>
  <c r="AT40" i="6"/>
  <c r="AV38" i="6"/>
  <c r="AX38" i="6" s="1"/>
  <c r="AY38" i="6" s="1"/>
  <c r="AW38" i="6"/>
  <c r="AV40" i="5"/>
  <c r="AX40" i="5" s="1"/>
  <c r="AY40" i="5" s="1"/>
  <c r="AW40" i="5"/>
  <c r="AU41" i="5"/>
  <c r="AT42" i="5"/>
  <c r="AV40" i="4"/>
  <c r="AX40" i="4" s="1"/>
  <c r="AY40" i="4" s="1"/>
  <c r="AW40" i="4"/>
  <c r="AU41" i="4"/>
  <c r="AT42" i="4"/>
  <c r="AV38" i="3"/>
  <c r="AX38" i="3" s="1"/>
  <c r="AY38" i="3" s="1"/>
  <c r="AW38" i="3"/>
  <c r="AT40" i="3"/>
  <c r="AU39" i="3"/>
  <c r="AU39" i="2"/>
  <c r="AT40" i="2"/>
  <c r="AW38" i="2"/>
  <c r="AV38" i="2"/>
  <c r="AX38" i="2" s="1"/>
  <c r="AY38" i="2" s="1"/>
  <c r="AW39" i="17" l="1"/>
  <c r="AV39" i="17"/>
  <c r="AX39" i="17" s="1"/>
  <c r="AY39" i="17" s="1"/>
  <c r="AT41" i="17"/>
  <c r="AU40" i="17"/>
  <c r="AV40" i="16"/>
  <c r="AX40" i="16" s="1"/>
  <c r="AY40" i="16" s="1"/>
  <c r="AW40" i="16"/>
  <c r="AU41" i="16"/>
  <c r="AT42" i="16"/>
  <c r="AT42" i="15"/>
  <c r="AU41" i="15"/>
  <c r="AV40" i="15"/>
  <c r="AX40" i="15" s="1"/>
  <c r="AY40" i="15" s="1"/>
  <c r="AW40" i="15"/>
  <c r="AW38" i="14"/>
  <c r="AV38" i="14"/>
  <c r="AX38" i="14" s="1"/>
  <c r="AY38" i="14" s="1"/>
  <c r="AU39" i="14"/>
  <c r="AT40" i="14"/>
  <c r="AW40" i="13"/>
  <c r="AV40" i="13"/>
  <c r="AX40" i="13" s="1"/>
  <c r="AY40" i="13" s="1"/>
  <c r="AT42" i="13"/>
  <c r="AU41" i="13"/>
  <c r="AW39" i="12"/>
  <c r="AV39" i="12"/>
  <c r="AX39" i="12" s="1"/>
  <c r="AY39" i="12" s="1"/>
  <c r="AT41" i="12"/>
  <c r="AU40" i="12"/>
  <c r="AW39" i="11"/>
  <c r="AV39" i="11"/>
  <c r="AX39" i="11" s="1"/>
  <c r="AY39" i="11" s="1"/>
  <c r="AT41" i="11"/>
  <c r="AU40" i="11"/>
  <c r="AW40" i="10"/>
  <c r="AV40" i="10"/>
  <c r="AX40" i="10" s="1"/>
  <c r="AY40" i="10" s="1"/>
  <c r="AT42" i="10"/>
  <c r="AU41" i="10"/>
  <c r="AW39" i="9"/>
  <c r="AV39" i="9"/>
  <c r="AX39" i="9" s="1"/>
  <c r="AY39" i="9" s="1"/>
  <c r="AT41" i="9"/>
  <c r="AU40" i="9"/>
  <c r="AW39" i="8"/>
  <c r="AV39" i="8"/>
  <c r="AX39" i="8" s="1"/>
  <c r="AY39" i="8" s="1"/>
  <c r="AT41" i="8"/>
  <c r="AU40" i="8"/>
  <c r="AW39" i="7"/>
  <c r="AV39" i="7"/>
  <c r="AX39" i="7" s="1"/>
  <c r="AY39" i="7" s="1"/>
  <c r="AT41" i="7"/>
  <c r="AU40" i="7"/>
  <c r="AU40" i="6"/>
  <c r="AT41" i="6"/>
  <c r="AV39" i="6"/>
  <c r="AX39" i="6" s="1"/>
  <c r="AY39" i="6" s="1"/>
  <c r="AW39" i="6"/>
  <c r="AT43" i="5"/>
  <c r="AU42" i="5"/>
  <c r="AW41" i="5"/>
  <c r="AV41" i="5"/>
  <c r="AX41" i="5" s="1"/>
  <c r="AY41" i="5" s="1"/>
  <c r="AT43" i="4"/>
  <c r="AU42" i="4"/>
  <c r="AV41" i="4"/>
  <c r="AX41" i="4" s="1"/>
  <c r="AY41" i="4" s="1"/>
  <c r="AW41" i="4"/>
  <c r="AV39" i="3"/>
  <c r="AX39" i="3" s="1"/>
  <c r="AY39" i="3" s="1"/>
  <c r="AW39" i="3"/>
  <c r="AT41" i="3"/>
  <c r="AU40" i="3"/>
  <c r="AU40" i="2"/>
  <c r="AT41" i="2"/>
  <c r="AW39" i="2"/>
  <c r="AV39" i="2"/>
  <c r="AX39" i="2" s="1"/>
  <c r="AY39" i="2" s="1"/>
  <c r="AV40" i="17" l="1"/>
  <c r="AX40" i="17" s="1"/>
  <c r="AY40" i="17" s="1"/>
  <c r="AW40" i="17"/>
  <c r="AU41" i="17"/>
  <c r="AT42" i="17"/>
  <c r="AT43" i="16"/>
  <c r="AU42" i="16"/>
  <c r="AW41" i="16"/>
  <c r="AV41" i="16"/>
  <c r="AX41" i="16" s="1"/>
  <c r="AY41" i="16" s="1"/>
  <c r="AW41" i="15"/>
  <c r="AV41" i="15"/>
  <c r="AX41" i="15" s="1"/>
  <c r="AY41" i="15" s="1"/>
  <c r="AT43" i="15"/>
  <c r="AU42" i="15"/>
  <c r="AT41" i="14"/>
  <c r="AU40" i="14"/>
  <c r="AW39" i="14"/>
  <c r="AV39" i="14"/>
  <c r="AX39" i="14" s="1"/>
  <c r="AY39" i="14" s="1"/>
  <c r="AW41" i="13"/>
  <c r="AV41" i="13"/>
  <c r="AX41" i="13" s="1"/>
  <c r="AY41" i="13" s="1"/>
  <c r="AT43" i="13"/>
  <c r="AU42" i="13"/>
  <c r="AV40" i="12"/>
  <c r="AX40" i="12" s="1"/>
  <c r="AY40" i="12" s="1"/>
  <c r="AW40" i="12"/>
  <c r="AU41" i="12"/>
  <c r="AT42" i="12"/>
  <c r="AV40" i="11"/>
  <c r="AX40" i="11" s="1"/>
  <c r="AY40" i="11" s="1"/>
  <c r="AW40" i="11"/>
  <c r="AT42" i="11"/>
  <c r="AU41" i="11"/>
  <c r="AW41" i="10"/>
  <c r="AV41" i="10"/>
  <c r="AX41" i="10" s="1"/>
  <c r="AY41" i="10" s="1"/>
  <c r="AT43" i="10"/>
  <c r="AU42" i="10"/>
  <c r="AV40" i="9"/>
  <c r="AX40" i="9" s="1"/>
  <c r="AY40" i="9" s="1"/>
  <c r="AW40" i="9"/>
  <c r="AU41" i="9"/>
  <c r="AT42" i="9"/>
  <c r="AW40" i="8"/>
  <c r="AV40" i="8"/>
  <c r="AX40" i="8" s="1"/>
  <c r="AY40" i="8" s="1"/>
  <c r="AU41" i="8"/>
  <c r="AT42" i="8"/>
  <c r="AV40" i="7"/>
  <c r="AX40" i="7" s="1"/>
  <c r="AY40" i="7" s="1"/>
  <c r="AW40" i="7"/>
  <c r="AU41" i="7"/>
  <c r="AT42" i="7"/>
  <c r="AT42" i="6"/>
  <c r="AU41" i="6"/>
  <c r="AW40" i="6"/>
  <c r="AV40" i="6"/>
  <c r="AX40" i="6" s="1"/>
  <c r="AY40" i="6" s="1"/>
  <c r="AW42" i="5"/>
  <c r="AV42" i="5"/>
  <c r="AX42" i="5" s="1"/>
  <c r="AY42" i="5" s="1"/>
  <c r="AT44" i="5"/>
  <c r="AU43" i="5"/>
  <c r="AW42" i="4"/>
  <c r="AV42" i="4"/>
  <c r="AX42" i="4" s="1"/>
  <c r="AY42" i="4" s="1"/>
  <c r="AT44" i="4"/>
  <c r="AU43" i="4"/>
  <c r="AV40" i="3"/>
  <c r="AX40" i="3" s="1"/>
  <c r="AY40" i="3" s="1"/>
  <c r="AW40" i="3"/>
  <c r="AT42" i="3"/>
  <c r="AU41" i="3"/>
  <c r="AT42" i="2"/>
  <c r="AU41" i="2"/>
  <c r="AW40" i="2"/>
  <c r="AV40" i="2"/>
  <c r="AX40" i="2" s="1"/>
  <c r="AY40" i="2" s="1"/>
  <c r="AT43" i="17" l="1"/>
  <c r="AU42" i="17"/>
  <c r="AW41" i="17"/>
  <c r="AV41" i="17"/>
  <c r="AX41" i="17" s="1"/>
  <c r="AY41" i="17" s="1"/>
  <c r="AW42" i="16"/>
  <c r="AV42" i="16"/>
  <c r="AX42" i="16" s="1"/>
  <c r="AY42" i="16" s="1"/>
  <c r="AT44" i="16"/>
  <c r="AU43" i="16"/>
  <c r="AW42" i="15"/>
  <c r="AV42" i="15"/>
  <c r="AX42" i="15" s="1"/>
  <c r="AY42" i="15" s="1"/>
  <c r="AT44" i="15"/>
  <c r="AU43" i="15"/>
  <c r="AV40" i="14"/>
  <c r="AX40" i="14" s="1"/>
  <c r="AY40" i="14" s="1"/>
  <c r="AW40" i="14"/>
  <c r="AU41" i="14"/>
  <c r="AT42" i="14"/>
  <c r="AW42" i="13"/>
  <c r="AV42" i="13"/>
  <c r="AX42" i="13" s="1"/>
  <c r="AY42" i="13" s="1"/>
  <c r="AT44" i="13"/>
  <c r="AU43" i="13"/>
  <c r="AT43" i="12"/>
  <c r="AU42" i="12"/>
  <c r="AV41" i="12"/>
  <c r="AX41" i="12" s="1"/>
  <c r="AY41" i="12" s="1"/>
  <c r="AW41" i="12"/>
  <c r="AW41" i="11"/>
  <c r="AV41" i="11"/>
  <c r="AX41" i="11" s="1"/>
  <c r="AY41" i="11" s="1"/>
  <c r="AT43" i="11"/>
  <c r="AU42" i="11"/>
  <c r="AW42" i="10"/>
  <c r="AV42" i="10"/>
  <c r="AX42" i="10" s="1"/>
  <c r="AY42" i="10" s="1"/>
  <c r="AT44" i="10"/>
  <c r="AU43" i="10"/>
  <c r="AT43" i="9"/>
  <c r="AU42" i="9"/>
  <c r="AW41" i="9"/>
  <c r="AV41" i="9"/>
  <c r="AX41" i="9" s="1"/>
  <c r="AY41" i="9" s="1"/>
  <c r="AT43" i="8"/>
  <c r="AU42" i="8"/>
  <c r="AW41" i="8"/>
  <c r="AV41" i="8"/>
  <c r="AX41" i="8" s="1"/>
  <c r="AY41" i="8" s="1"/>
  <c r="AT43" i="7"/>
  <c r="AU42" i="7"/>
  <c r="AW41" i="7"/>
  <c r="AV41" i="7"/>
  <c r="AX41" i="7" s="1"/>
  <c r="AY41" i="7" s="1"/>
  <c r="AW41" i="6"/>
  <c r="AV41" i="6"/>
  <c r="AX41" i="6" s="1"/>
  <c r="AY41" i="6" s="1"/>
  <c r="AT43" i="6"/>
  <c r="AU42" i="6"/>
  <c r="AW43" i="5"/>
  <c r="AV43" i="5"/>
  <c r="AX43" i="5" s="1"/>
  <c r="AY43" i="5" s="1"/>
  <c r="AU44" i="5"/>
  <c r="AT45" i="5"/>
  <c r="AW43" i="4"/>
  <c r="AV43" i="4"/>
  <c r="AX43" i="4" s="1"/>
  <c r="AY43" i="4" s="1"/>
  <c r="AU44" i="4"/>
  <c r="AT45" i="4"/>
  <c r="AV41" i="3"/>
  <c r="AX41" i="3" s="1"/>
  <c r="AY41" i="3" s="1"/>
  <c r="AW41" i="3"/>
  <c r="AU42" i="3"/>
  <c r="AT43" i="3"/>
  <c r="AW41" i="2"/>
  <c r="AV41" i="2"/>
  <c r="AX41" i="2" s="1"/>
  <c r="AY41" i="2" s="1"/>
  <c r="AT43" i="2"/>
  <c r="AU42" i="2"/>
  <c r="AW42" i="17" l="1"/>
  <c r="AV42" i="17"/>
  <c r="AX42" i="17" s="1"/>
  <c r="AY42" i="17" s="1"/>
  <c r="AT44" i="17"/>
  <c r="AU43" i="17"/>
  <c r="AW43" i="16"/>
  <c r="AV43" i="16"/>
  <c r="AX43" i="16" s="1"/>
  <c r="AY43" i="16" s="1"/>
  <c r="AU44" i="16"/>
  <c r="AT45" i="16"/>
  <c r="AW43" i="15"/>
  <c r="AV43" i="15"/>
  <c r="AX43" i="15" s="1"/>
  <c r="AY43" i="15" s="1"/>
  <c r="AU44" i="15"/>
  <c r="AT45" i="15"/>
  <c r="AT43" i="14"/>
  <c r="AU42" i="14"/>
  <c r="AW41" i="14"/>
  <c r="AV41" i="14"/>
  <c r="AX41" i="14" s="1"/>
  <c r="AY41" i="14" s="1"/>
  <c r="AW43" i="13"/>
  <c r="AV43" i="13"/>
  <c r="AX43" i="13" s="1"/>
  <c r="AY43" i="13" s="1"/>
  <c r="AU44" i="13"/>
  <c r="AT45" i="13"/>
  <c r="AW42" i="12"/>
  <c r="AV42" i="12"/>
  <c r="AX42" i="12" s="1"/>
  <c r="AY42" i="12" s="1"/>
  <c r="AT44" i="12"/>
  <c r="AU43" i="12"/>
  <c r="AW42" i="11"/>
  <c r="AV42" i="11"/>
  <c r="AX42" i="11" s="1"/>
  <c r="AY42" i="11" s="1"/>
  <c r="AU43" i="11"/>
  <c r="AT44" i="11"/>
  <c r="AW43" i="10"/>
  <c r="AV43" i="10"/>
  <c r="AX43" i="10" s="1"/>
  <c r="AY43" i="10" s="1"/>
  <c r="AU44" i="10"/>
  <c r="AT45" i="10"/>
  <c r="AW42" i="9"/>
  <c r="AV42" i="9"/>
  <c r="AX42" i="9" s="1"/>
  <c r="AY42" i="9" s="1"/>
  <c r="AT44" i="9"/>
  <c r="AU43" i="9"/>
  <c r="AV42" i="8"/>
  <c r="AX42" i="8" s="1"/>
  <c r="AY42" i="8" s="1"/>
  <c r="AW42" i="8"/>
  <c r="AT44" i="8"/>
  <c r="AU43" i="8"/>
  <c r="AW42" i="7"/>
  <c r="AV42" i="7"/>
  <c r="AX42" i="7" s="1"/>
  <c r="AY42" i="7" s="1"/>
  <c r="AT44" i="7"/>
  <c r="AU43" i="7"/>
  <c r="AV42" i="6"/>
  <c r="AX42" i="6" s="1"/>
  <c r="AY42" i="6" s="1"/>
  <c r="AW42" i="6"/>
  <c r="AT44" i="6"/>
  <c r="AU43" i="6"/>
  <c r="AU45" i="5"/>
  <c r="AT46" i="5"/>
  <c r="AW44" i="5"/>
  <c r="AV44" i="5"/>
  <c r="AX44" i="5" s="1"/>
  <c r="AY44" i="5" s="1"/>
  <c r="AU45" i="4"/>
  <c r="AT46" i="4"/>
  <c r="AW44" i="4"/>
  <c r="AV44" i="4"/>
  <c r="AX44" i="4" s="1"/>
  <c r="AY44" i="4" s="1"/>
  <c r="AU43" i="3"/>
  <c r="AT44" i="3"/>
  <c r="AV42" i="3"/>
  <c r="AX42" i="3" s="1"/>
  <c r="AY42" i="3" s="1"/>
  <c r="AW42" i="3"/>
  <c r="AW42" i="2"/>
  <c r="AV42" i="2"/>
  <c r="AX42" i="2" s="1"/>
  <c r="AY42" i="2" s="1"/>
  <c r="AT44" i="2"/>
  <c r="AU43" i="2"/>
  <c r="AW43" i="17" l="1"/>
  <c r="AV43" i="17"/>
  <c r="AX43" i="17" s="1"/>
  <c r="AY43" i="17" s="1"/>
  <c r="AU44" i="17"/>
  <c r="AT45" i="17"/>
  <c r="AU45" i="16"/>
  <c r="AT46" i="16"/>
  <c r="AW44" i="16"/>
  <c r="AV44" i="16"/>
  <c r="AX44" i="16" s="1"/>
  <c r="AY44" i="16" s="1"/>
  <c r="AU45" i="15"/>
  <c r="AT46" i="15"/>
  <c r="AW44" i="15"/>
  <c r="AV44" i="15"/>
  <c r="AX44" i="15" s="1"/>
  <c r="AY44" i="15" s="1"/>
  <c r="AW42" i="14"/>
  <c r="AV42" i="14"/>
  <c r="AX42" i="14" s="1"/>
  <c r="AY42" i="14" s="1"/>
  <c r="AT44" i="14"/>
  <c r="AU43" i="14"/>
  <c r="AU45" i="13"/>
  <c r="AT46" i="13"/>
  <c r="AW44" i="13"/>
  <c r="AV44" i="13"/>
  <c r="AX44" i="13" s="1"/>
  <c r="AY44" i="13" s="1"/>
  <c r="AW43" i="12"/>
  <c r="AV43" i="12"/>
  <c r="AX43" i="12" s="1"/>
  <c r="AY43" i="12" s="1"/>
  <c r="AU44" i="12"/>
  <c r="AT45" i="12"/>
  <c r="AU44" i="11"/>
  <c r="AT45" i="11"/>
  <c r="AW43" i="11"/>
  <c r="AV43" i="11"/>
  <c r="AX43" i="11" s="1"/>
  <c r="AY43" i="11" s="1"/>
  <c r="AU45" i="10"/>
  <c r="AT46" i="10"/>
  <c r="AW44" i="10"/>
  <c r="AV44" i="10"/>
  <c r="AX44" i="10" s="1"/>
  <c r="AY44" i="10" s="1"/>
  <c r="AW43" i="9"/>
  <c r="AV43" i="9"/>
  <c r="AX43" i="9" s="1"/>
  <c r="AY43" i="9" s="1"/>
  <c r="AU44" i="9"/>
  <c r="AT45" i="9"/>
  <c r="AW43" i="8"/>
  <c r="AV43" i="8"/>
  <c r="AX43" i="8" s="1"/>
  <c r="AY43" i="8" s="1"/>
  <c r="AU44" i="8"/>
  <c r="AT45" i="8"/>
  <c r="AW43" i="7"/>
  <c r="AV43" i="7"/>
  <c r="AX43" i="7" s="1"/>
  <c r="AY43" i="7" s="1"/>
  <c r="AU44" i="7"/>
  <c r="AT45" i="7"/>
  <c r="AV43" i="6"/>
  <c r="AX43" i="6" s="1"/>
  <c r="AY43" i="6" s="1"/>
  <c r="AW43" i="6"/>
  <c r="AU44" i="6"/>
  <c r="AT45" i="6"/>
  <c r="AU46" i="5"/>
  <c r="AT47" i="5"/>
  <c r="AV45" i="5"/>
  <c r="AX45" i="5" s="1"/>
  <c r="AY45" i="5" s="1"/>
  <c r="AW45" i="5"/>
  <c r="AU46" i="4"/>
  <c r="AT47" i="4"/>
  <c r="AV45" i="4"/>
  <c r="AX45" i="4" s="1"/>
  <c r="AY45" i="4" s="1"/>
  <c r="AW45" i="4"/>
  <c r="AU44" i="3"/>
  <c r="AT45" i="3"/>
  <c r="AV43" i="3"/>
  <c r="AX43" i="3" s="1"/>
  <c r="AY43" i="3" s="1"/>
  <c r="AW43" i="3"/>
  <c r="AV43" i="2"/>
  <c r="AX43" i="2" s="1"/>
  <c r="AY43" i="2" s="1"/>
  <c r="AW43" i="2"/>
  <c r="AU44" i="2"/>
  <c r="AT45" i="2"/>
  <c r="AU45" i="17" l="1"/>
  <c r="AT46" i="17"/>
  <c r="AW44" i="17"/>
  <c r="AV44" i="17"/>
  <c r="AX44" i="17" s="1"/>
  <c r="AY44" i="17" s="1"/>
  <c r="AU46" i="16"/>
  <c r="AT47" i="16"/>
  <c r="AV45" i="16"/>
  <c r="AX45" i="16" s="1"/>
  <c r="AY45" i="16" s="1"/>
  <c r="AW45" i="16"/>
  <c r="AT47" i="15"/>
  <c r="AU46" i="15"/>
  <c r="AV45" i="15"/>
  <c r="AX45" i="15" s="1"/>
  <c r="AY45" i="15" s="1"/>
  <c r="AW45" i="15"/>
  <c r="AW43" i="14"/>
  <c r="AV43" i="14"/>
  <c r="AX43" i="14" s="1"/>
  <c r="AY43" i="14" s="1"/>
  <c r="AU44" i="14"/>
  <c r="AT45" i="14"/>
  <c r="AT47" i="13"/>
  <c r="AU46" i="13"/>
  <c r="AV45" i="13"/>
  <c r="AX45" i="13" s="1"/>
  <c r="AY45" i="13" s="1"/>
  <c r="AW45" i="13"/>
  <c r="AU45" i="12"/>
  <c r="AT46" i="12"/>
  <c r="AW44" i="12"/>
  <c r="AV44" i="12"/>
  <c r="AX44" i="12" s="1"/>
  <c r="AY44" i="12" s="1"/>
  <c r="AU45" i="11"/>
  <c r="AT46" i="11"/>
  <c r="AW44" i="11"/>
  <c r="AV44" i="11"/>
  <c r="AX44" i="11" s="1"/>
  <c r="AY44" i="11" s="1"/>
  <c r="AT47" i="10"/>
  <c r="AU46" i="10"/>
  <c r="AV45" i="10"/>
  <c r="AX45" i="10" s="1"/>
  <c r="AY45" i="10" s="1"/>
  <c r="AW45" i="10"/>
  <c r="AU45" i="9"/>
  <c r="AT46" i="9"/>
  <c r="AW44" i="9"/>
  <c r="AV44" i="9"/>
  <c r="AX44" i="9" s="1"/>
  <c r="AY44" i="9" s="1"/>
  <c r="AU45" i="8"/>
  <c r="AT46" i="8"/>
  <c r="AW44" i="8"/>
  <c r="AV44" i="8"/>
  <c r="AX44" i="8" s="1"/>
  <c r="AY44" i="8" s="1"/>
  <c r="AU45" i="7"/>
  <c r="AT46" i="7"/>
  <c r="AW44" i="7"/>
  <c r="AV44" i="7"/>
  <c r="AX44" i="7" s="1"/>
  <c r="AY44" i="7" s="1"/>
  <c r="AW44" i="6"/>
  <c r="AV44" i="6"/>
  <c r="AX44" i="6" s="1"/>
  <c r="AY44" i="6" s="1"/>
  <c r="AU45" i="6"/>
  <c r="AT46" i="6"/>
  <c r="AU47" i="5"/>
  <c r="AT48" i="5"/>
  <c r="AW46" i="5"/>
  <c r="AV46" i="5"/>
  <c r="AX46" i="5" s="1"/>
  <c r="AY46" i="5" s="1"/>
  <c r="AU47" i="4"/>
  <c r="AT48" i="4"/>
  <c r="AW46" i="4"/>
  <c r="AV46" i="4"/>
  <c r="AX46" i="4" s="1"/>
  <c r="AY46" i="4" s="1"/>
  <c r="AU45" i="3"/>
  <c r="AT46" i="3"/>
  <c r="AV44" i="3"/>
  <c r="AX44" i="3" s="1"/>
  <c r="AY44" i="3" s="1"/>
  <c r="AW44" i="3"/>
  <c r="AU45" i="2"/>
  <c r="AT46" i="2"/>
  <c r="AW44" i="2"/>
  <c r="AV44" i="2"/>
  <c r="AX44" i="2" s="1"/>
  <c r="AY44" i="2" s="1"/>
  <c r="AU46" i="17" l="1"/>
  <c r="AT47" i="17"/>
  <c r="AV45" i="17"/>
  <c r="AX45" i="17" s="1"/>
  <c r="AY45" i="17" s="1"/>
  <c r="AW45" i="17"/>
  <c r="AT48" i="16"/>
  <c r="AU47" i="16"/>
  <c r="AW46" i="16"/>
  <c r="AV46" i="16"/>
  <c r="AX46" i="16" s="1"/>
  <c r="AY46" i="16" s="1"/>
  <c r="AW46" i="15"/>
  <c r="AV46" i="15"/>
  <c r="AX46" i="15" s="1"/>
  <c r="AY46" i="15" s="1"/>
  <c r="AU47" i="15"/>
  <c r="AT48" i="15"/>
  <c r="AU45" i="14"/>
  <c r="AT46" i="14"/>
  <c r="AW44" i="14"/>
  <c r="AV44" i="14"/>
  <c r="AX44" i="14" s="1"/>
  <c r="AY44" i="14" s="1"/>
  <c r="AW46" i="13"/>
  <c r="AV46" i="13"/>
  <c r="AX46" i="13" s="1"/>
  <c r="AY46" i="13" s="1"/>
  <c r="AU47" i="13"/>
  <c r="AT48" i="13"/>
  <c r="AU46" i="12"/>
  <c r="AT47" i="12"/>
  <c r="AV45" i="12"/>
  <c r="AX45" i="12" s="1"/>
  <c r="AY45" i="12" s="1"/>
  <c r="AW45" i="12"/>
  <c r="AT47" i="11"/>
  <c r="AU46" i="11"/>
  <c r="AV45" i="11"/>
  <c r="AX45" i="11" s="1"/>
  <c r="AY45" i="11" s="1"/>
  <c r="AW45" i="11"/>
  <c r="AW46" i="10"/>
  <c r="AV46" i="10"/>
  <c r="AX46" i="10" s="1"/>
  <c r="AY46" i="10" s="1"/>
  <c r="AT48" i="10"/>
  <c r="AU47" i="10"/>
  <c r="AU46" i="9"/>
  <c r="AT47" i="9"/>
  <c r="AV45" i="9"/>
  <c r="AX45" i="9" s="1"/>
  <c r="AY45" i="9" s="1"/>
  <c r="AW45" i="9"/>
  <c r="AT47" i="8"/>
  <c r="AU46" i="8"/>
  <c r="AV45" i="8"/>
  <c r="AX45" i="8" s="1"/>
  <c r="AY45" i="8" s="1"/>
  <c r="AW45" i="8"/>
  <c r="AU46" i="7"/>
  <c r="AT47" i="7"/>
  <c r="AV45" i="7"/>
  <c r="AX45" i="7" s="1"/>
  <c r="AY45" i="7" s="1"/>
  <c r="AW45" i="7"/>
  <c r="AT47" i="6"/>
  <c r="AU46" i="6"/>
  <c r="AV45" i="6"/>
  <c r="AX45" i="6" s="1"/>
  <c r="AY45" i="6" s="1"/>
  <c r="AW45" i="6"/>
  <c r="AU48" i="5"/>
  <c r="AT49" i="5"/>
  <c r="AW47" i="5"/>
  <c r="AV47" i="5"/>
  <c r="AX47" i="5" s="1"/>
  <c r="AY47" i="5" s="1"/>
  <c r="AT49" i="4"/>
  <c r="AU48" i="4"/>
  <c r="AW47" i="4"/>
  <c r="AV47" i="4"/>
  <c r="AX47" i="4" s="1"/>
  <c r="AY47" i="4" s="1"/>
  <c r="AT47" i="3"/>
  <c r="AU46" i="3"/>
  <c r="AV45" i="3"/>
  <c r="AX45" i="3" s="1"/>
  <c r="AY45" i="3" s="1"/>
  <c r="AW45" i="3"/>
  <c r="AU46" i="2"/>
  <c r="AT47" i="2"/>
  <c r="AV45" i="2"/>
  <c r="AX45" i="2" s="1"/>
  <c r="AY45" i="2" s="1"/>
  <c r="AW45" i="2"/>
  <c r="AU47" i="17" l="1"/>
  <c r="AT48" i="17"/>
  <c r="AW46" i="17"/>
  <c r="AV46" i="17"/>
  <c r="AX46" i="17" s="1"/>
  <c r="AY46" i="17" s="1"/>
  <c r="AW47" i="16"/>
  <c r="AV47" i="16"/>
  <c r="AX47" i="16" s="1"/>
  <c r="AY47" i="16" s="1"/>
  <c r="AU48" i="16"/>
  <c r="AT49" i="16"/>
  <c r="AT49" i="15"/>
  <c r="AU48" i="15"/>
  <c r="AW47" i="15"/>
  <c r="AV47" i="15"/>
  <c r="AX47" i="15" s="1"/>
  <c r="AY47" i="15" s="1"/>
  <c r="AT47" i="14"/>
  <c r="AU46" i="14"/>
  <c r="AV45" i="14"/>
  <c r="AX45" i="14" s="1"/>
  <c r="AY45" i="14" s="1"/>
  <c r="AW45" i="14"/>
  <c r="AU48" i="13"/>
  <c r="AT49" i="13"/>
  <c r="AW47" i="13"/>
  <c r="AV47" i="13"/>
  <c r="AX47" i="13" s="1"/>
  <c r="AY47" i="13" s="1"/>
  <c r="AU47" i="12"/>
  <c r="AT48" i="12"/>
  <c r="AW46" i="12"/>
  <c r="AV46" i="12"/>
  <c r="AX46" i="12" s="1"/>
  <c r="AY46" i="12" s="1"/>
  <c r="AW46" i="11"/>
  <c r="AV46" i="11"/>
  <c r="AX46" i="11" s="1"/>
  <c r="AY46" i="11" s="1"/>
  <c r="AT48" i="11"/>
  <c r="AU47" i="11"/>
  <c r="AW47" i="10"/>
  <c r="AV47" i="10"/>
  <c r="AX47" i="10" s="1"/>
  <c r="AY47" i="10" s="1"/>
  <c r="AT49" i="10"/>
  <c r="AU48" i="10"/>
  <c r="AU47" i="9"/>
  <c r="AT48" i="9"/>
  <c r="AW46" i="9"/>
  <c r="AV46" i="9"/>
  <c r="AX46" i="9" s="1"/>
  <c r="AY46" i="9" s="1"/>
  <c r="AW46" i="8"/>
  <c r="AV46" i="8"/>
  <c r="AX46" i="8" s="1"/>
  <c r="AY46" i="8" s="1"/>
  <c r="AT48" i="8"/>
  <c r="AU47" i="8"/>
  <c r="AU47" i="7"/>
  <c r="AT48" i="7"/>
  <c r="AW46" i="7"/>
  <c r="AV46" i="7"/>
  <c r="AX46" i="7" s="1"/>
  <c r="AY46" i="7" s="1"/>
  <c r="AV46" i="6"/>
  <c r="AX46" i="6" s="1"/>
  <c r="AY46" i="6" s="1"/>
  <c r="AW46" i="6"/>
  <c r="AU47" i="6"/>
  <c r="AT48" i="6"/>
  <c r="AT50" i="5"/>
  <c r="AU49" i="5"/>
  <c r="AW48" i="5"/>
  <c r="AV48" i="5"/>
  <c r="AX48" i="5" s="1"/>
  <c r="AY48" i="5" s="1"/>
  <c r="AW48" i="4"/>
  <c r="AV48" i="4"/>
  <c r="AX48" i="4" s="1"/>
  <c r="AY48" i="4" s="1"/>
  <c r="AT50" i="4"/>
  <c r="AU49" i="4"/>
  <c r="AW46" i="3"/>
  <c r="AV46" i="3"/>
  <c r="AX46" i="3" s="1"/>
  <c r="AY46" i="3" s="1"/>
  <c r="AT48" i="3"/>
  <c r="AU47" i="3"/>
  <c r="AU47" i="2"/>
  <c r="AT48" i="2"/>
  <c r="AW46" i="2"/>
  <c r="AV46" i="2"/>
  <c r="AX46" i="2" s="1"/>
  <c r="AY46" i="2" s="1"/>
  <c r="AU48" i="17" l="1"/>
  <c r="AT49" i="17"/>
  <c r="AW47" i="17"/>
  <c r="AV47" i="17"/>
  <c r="AX47" i="17" s="1"/>
  <c r="AY47" i="17" s="1"/>
  <c r="AT50" i="16"/>
  <c r="AU49" i="16"/>
  <c r="AW48" i="16"/>
  <c r="AV48" i="16"/>
  <c r="AX48" i="16" s="1"/>
  <c r="AY48" i="16" s="1"/>
  <c r="AV48" i="15"/>
  <c r="AX48" i="15" s="1"/>
  <c r="AY48" i="15" s="1"/>
  <c r="AW48" i="15"/>
  <c r="AU49" i="15"/>
  <c r="AT50" i="15"/>
  <c r="AW46" i="14"/>
  <c r="AV46" i="14"/>
  <c r="AX46" i="14" s="1"/>
  <c r="AY46" i="14" s="1"/>
  <c r="AU47" i="14"/>
  <c r="AT48" i="14"/>
  <c r="AU49" i="13"/>
  <c r="AT50" i="13"/>
  <c r="AW48" i="13"/>
  <c r="AV48" i="13"/>
  <c r="AX48" i="13" s="1"/>
  <c r="AY48" i="13" s="1"/>
  <c r="AU48" i="12"/>
  <c r="AT49" i="12"/>
  <c r="AW47" i="12"/>
  <c r="AV47" i="12"/>
  <c r="AX47" i="12" s="1"/>
  <c r="AY47" i="12" s="1"/>
  <c r="AV47" i="11"/>
  <c r="AX47" i="11" s="1"/>
  <c r="AY47" i="11" s="1"/>
  <c r="AW47" i="11"/>
  <c r="AT49" i="11"/>
  <c r="AU48" i="11"/>
  <c r="AW48" i="10"/>
  <c r="AV48" i="10"/>
  <c r="AX48" i="10" s="1"/>
  <c r="AY48" i="10" s="1"/>
  <c r="AU49" i="10"/>
  <c r="AT50" i="10"/>
  <c r="AU48" i="9"/>
  <c r="AT49" i="9"/>
  <c r="AW47" i="9"/>
  <c r="AV47" i="9"/>
  <c r="AX47" i="9" s="1"/>
  <c r="AY47" i="9" s="1"/>
  <c r="AV47" i="8"/>
  <c r="AX47" i="8" s="1"/>
  <c r="AY47" i="8" s="1"/>
  <c r="AW47" i="8"/>
  <c r="AT49" i="8"/>
  <c r="AU48" i="8"/>
  <c r="AU48" i="7"/>
  <c r="AT49" i="7"/>
  <c r="AW47" i="7"/>
  <c r="AV47" i="7"/>
  <c r="AX47" i="7" s="1"/>
  <c r="AY47" i="7" s="1"/>
  <c r="AU48" i="6"/>
  <c r="AT49" i="6"/>
  <c r="AW47" i="6"/>
  <c r="AV47" i="6"/>
  <c r="AX47" i="6" s="1"/>
  <c r="AY47" i="6" s="1"/>
  <c r="AW49" i="5"/>
  <c r="AV49" i="5"/>
  <c r="AX49" i="5" s="1"/>
  <c r="AY49" i="5" s="1"/>
  <c r="AT51" i="5"/>
  <c r="AU50" i="5"/>
  <c r="AW49" i="4"/>
  <c r="AV49" i="4"/>
  <c r="AX49" i="4" s="1"/>
  <c r="AY49" i="4" s="1"/>
  <c r="AT51" i="4"/>
  <c r="AU50" i="4"/>
  <c r="AV47" i="3"/>
  <c r="AX47" i="3" s="1"/>
  <c r="AY47" i="3" s="1"/>
  <c r="AW47" i="3"/>
  <c r="AU48" i="3"/>
  <c r="AT49" i="3"/>
  <c r="AU48" i="2"/>
  <c r="AT49" i="2"/>
  <c r="AW47" i="2"/>
  <c r="AV47" i="2"/>
  <c r="AX47" i="2" s="1"/>
  <c r="AY47" i="2" s="1"/>
  <c r="AT50" i="17" l="1"/>
  <c r="AU49" i="17"/>
  <c r="AW48" i="17"/>
  <c r="AV48" i="17"/>
  <c r="AX48" i="17" s="1"/>
  <c r="AY48" i="17" s="1"/>
  <c r="AW49" i="16"/>
  <c r="AV49" i="16"/>
  <c r="AX49" i="16" s="1"/>
  <c r="AY49" i="16" s="1"/>
  <c r="AT51" i="16"/>
  <c r="AU50" i="16"/>
  <c r="AT51" i="15"/>
  <c r="AU50" i="15"/>
  <c r="AW49" i="15"/>
  <c r="AV49" i="15"/>
  <c r="AX49" i="15" s="1"/>
  <c r="AY49" i="15" s="1"/>
  <c r="AT49" i="14"/>
  <c r="AU48" i="14"/>
  <c r="AW47" i="14"/>
  <c r="AV47" i="14"/>
  <c r="AX47" i="14" s="1"/>
  <c r="AY47" i="14" s="1"/>
  <c r="AT51" i="13"/>
  <c r="AU50" i="13"/>
  <c r="AW49" i="13"/>
  <c r="AV49" i="13"/>
  <c r="AX49" i="13" s="1"/>
  <c r="AY49" i="13" s="1"/>
  <c r="AT50" i="12"/>
  <c r="AU49" i="12"/>
  <c r="AW48" i="12"/>
  <c r="AV48" i="12"/>
  <c r="AX48" i="12" s="1"/>
  <c r="AY48" i="12" s="1"/>
  <c r="AU49" i="11"/>
  <c r="AT50" i="11"/>
  <c r="AW48" i="11"/>
  <c r="AV48" i="11"/>
  <c r="AX48" i="11" s="1"/>
  <c r="AY48" i="11" s="1"/>
  <c r="AT51" i="10"/>
  <c r="AU50" i="10"/>
  <c r="AV49" i="10"/>
  <c r="AX49" i="10" s="1"/>
  <c r="AY49" i="10" s="1"/>
  <c r="AW49" i="10"/>
  <c r="AT50" i="9"/>
  <c r="AU49" i="9"/>
  <c r="AW48" i="9"/>
  <c r="AV48" i="9"/>
  <c r="AX48" i="9" s="1"/>
  <c r="AY48" i="9" s="1"/>
  <c r="AW48" i="8"/>
  <c r="AV48" i="8"/>
  <c r="AX48" i="8" s="1"/>
  <c r="AY48" i="8" s="1"/>
  <c r="AU49" i="8"/>
  <c r="AT50" i="8"/>
  <c r="AU49" i="7"/>
  <c r="AT50" i="7"/>
  <c r="AV48" i="7"/>
  <c r="AX48" i="7" s="1"/>
  <c r="AY48" i="7" s="1"/>
  <c r="AW48" i="7"/>
  <c r="AU49" i="6"/>
  <c r="AT50" i="6"/>
  <c r="AV48" i="6"/>
  <c r="AX48" i="6" s="1"/>
  <c r="AY48" i="6" s="1"/>
  <c r="AW48" i="6"/>
  <c r="AW50" i="5"/>
  <c r="AV50" i="5"/>
  <c r="AX50" i="5" s="1"/>
  <c r="AY50" i="5" s="1"/>
  <c r="AT52" i="5"/>
  <c r="AU51" i="5"/>
  <c r="AW50" i="4"/>
  <c r="AV50" i="4"/>
  <c r="AX50" i="4" s="1"/>
  <c r="AY50" i="4" s="1"/>
  <c r="AT52" i="4"/>
  <c r="AU51" i="4"/>
  <c r="AU49" i="3"/>
  <c r="AT50" i="3"/>
  <c r="AV48" i="3"/>
  <c r="AX48" i="3" s="1"/>
  <c r="AY48" i="3" s="1"/>
  <c r="AW48" i="3"/>
  <c r="AU49" i="2"/>
  <c r="AT50" i="2"/>
  <c r="AW48" i="2"/>
  <c r="AV48" i="2"/>
  <c r="AX48" i="2" s="1"/>
  <c r="AY48" i="2" s="1"/>
  <c r="AW49" i="17" l="1"/>
  <c r="AV49" i="17"/>
  <c r="AX49" i="17" s="1"/>
  <c r="AY49" i="17" s="1"/>
  <c r="AT51" i="17"/>
  <c r="AU50" i="17"/>
  <c r="AW50" i="16"/>
  <c r="AV50" i="16"/>
  <c r="AX50" i="16" s="1"/>
  <c r="AY50" i="16" s="1"/>
  <c r="AT52" i="16"/>
  <c r="AU51" i="16"/>
  <c r="AW50" i="15"/>
  <c r="AV50" i="15"/>
  <c r="AX50" i="15" s="1"/>
  <c r="AY50" i="15" s="1"/>
  <c r="AU51" i="15"/>
  <c r="AT52" i="15"/>
  <c r="AW48" i="14"/>
  <c r="AV48" i="14"/>
  <c r="AX48" i="14" s="1"/>
  <c r="AY48" i="14" s="1"/>
  <c r="AT50" i="14"/>
  <c r="AU49" i="14"/>
  <c r="AW50" i="13"/>
  <c r="AV50" i="13"/>
  <c r="AX50" i="13" s="1"/>
  <c r="AY50" i="13" s="1"/>
  <c r="AT52" i="13"/>
  <c r="AU51" i="13"/>
  <c r="AW49" i="12"/>
  <c r="AV49" i="12"/>
  <c r="AX49" i="12" s="1"/>
  <c r="AY49" i="12" s="1"/>
  <c r="AT51" i="12"/>
  <c r="AU50" i="12"/>
  <c r="AT51" i="11"/>
  <c r="AU50" i="11"/>
  <c r="AW49" i="11"/>
  <c r="AV49" i="11"/>
  <c r="AX49" i="11" s="1"/>
  <c r="AY49" i="11" s="1"/>
  <c r="AW50" i="10"/>
  <c r="AV50" i="10"/>
  <c r="AX50" i="10" s="1"/>
  <c r="AY50" i="10" s="1"/>
  <c r="AT52" i="10"/>
  <c r="AU51" i="10"/>
  <c r="AW49" i="9"/>
  <c r="AV49" i="9"/>
  <c r="AX49" i="9" s="1"/>
  <c r="AY49" i="9" s="1"/>
  <c r="AT51" i="9"/>
  <c r="AU50" i="9"/>
  <c r="AT51" i="8"/>
  <c r="AU50" i="8"/>
  <c r="AW49" i="8"/>
  <c r="AV49" i="8"/>
  <c r="AX49" i="8" s="1"/>
  <c r="AY49" i="8" s="1"/>
  <c r="AT51" i="7"/>
  <c r="AU50" i="7"/>
  <c r="AW49" i="7"/>
  <c r="AV49" i="7"/>
  <c r="AX49" i="7" s="1"/>
  <c r="AY49" i="7" s="1"/>
  <c r="AT51" i="6"/>
  <c r="AU50" i="6"/>
  <c r="AV49" i="6"/>
  <c r="AX49" i="6" s="1"/>
  <c r="AY49" i="6" s="1"/>
  <c r="AW49" i="6"/>
  <c r="AW51" i="5"/>
  <c r="AV51" i="5"/>
  <c r="AX51" i="5" s="1"/>
  <c r="AY51" i="5" s="1"/>
  <c r="AU52" i="5"/>
  <c r="AT53" i="5"/>
  <c r="AV51" i="4"/>
  <c r="AX51" i="4" s="1"/>
  <c r="AY51" i="4" s="1"/>
  <c r="AW51" i="4"/>
  <c r="AU52" i="4"/>
  <c r="AT53" i="4"/>
  <c r="AT51" i="3"/>
  <c r="AU50" i="3"/>
  <c r="AV49" i="3"/>
  <c r="AX49" i="3" s="1"/>
  <c r="AY49" i="3" s="1"/>
  <c r="AW49" i="3"/>
  <c r="AT51" i="2"/>
  <c r="AU50" i="2"/>
  <c r="AW49" i="2"/>
  <c r="AV49" i="2"/>
  <c r="AX49" i="2" s="1"/>
  <c r="AY49" i="2" s="1"/>
  <c r="AW50" i="17" l="1"/>
  <c r="AV50" i="17"/>
  <c r="AX50" i="17" s="1"/>
  <c r="AY50" i="17" s="1"/>
  <c r="AT52" i="17"/>
  <c r="AU51" i="17"/>
  <c r="AW51" i="16"/>
  <c r="AV51" i="16"/>
  <c r="AX51" i="16" s="1"/>
  <c r="AY51" i="16" s="1"/>
  <c r="AU52" i="16"/>
  <c r="AT53" i="16"/>
  <c r="AU52" i="15"/>
  <c r="AT53" i="15"/>
  <c r="AV51" i="15"/>
  <c r="AX51" i="15" s="1"/>
  <c r="AY51" i="15" s="1"/>
  <c r="AW51" i="15"/>
  <c r="AW49" i="14"/>
  <c r="AV49" i="14"/>
  <c r="AX49" i="14" s="1"/>
  <c r="AY49" i="14" s="1"/>
  <c r="AT51" i="14"/>
  <c r="AU50" i="14"/>
  <c r="AV51" i="13"/>
  <c r="AX51" i="13" s="1"/>
  <c r="AY51" i="13" s="1"/>
  <c r="AW51" i="13"/>
  <c r="AU52" i="13"/>
  <c r="AT53" i="13"/>
  <c r="AW50" i="12"/>
  <c r="AV50" i="12"/>
  <c r="AX50" i="12" s="1"/>
  <c r="AY50" i="12" s="1"/>
  <c r="AT52" i="12"/>
  <c r="AU51" i="12"/>
  <c r="AW50" i="11"/>
  <c r="AV50" i="11"/>
  <c r="AX50" i="11" s="1"/>
  <c r="AY50" i="11" s="1"/>
  <c r="AU51" i="11"/>
  <c r="AT52" i="11"/>
  <c r="AW51" i="10"/>
  <c r="AV51" i="10"/>
  <c r="AX51" i="10" s="1"/>
  <c r="AY51" i="10" s="1"/>
  <c r="AU52" i="10"/>
  <c r="AT53" i="10"/>
  <c r="AW50" i="9"/>
  <c r="AV50" i="9"/>
  <c r="AX50" i="9" s="1"/>
  <c r="AY50" i="9" s="1"/>
  <c r="AT52" i="9"/>
  <c r="AU51" i="9"/>
  <c r="AW50" i="8"/>
  <c r="AV50" i="8"/>
  <c r="AX50" i="8" s="1"/>
  <c r="AY50" i="8" s="1"/>
  <c r="AU51" i="8"/>
  <c r="AT52" i="8"/>
  <c r="AW50" i="7"/>
  <c r="AV50" i="7"/>
  <c r="AX50" i="7" s="1"/>
  <c r="AY50" i="7" s="1"/>
  <c r="AT52" i="7"/>
  <c r="AU51" i="7"/>
  <c r="AW50" i="6"/>
  <c r="AV50" i="6"/>
  <c r="AX50" i="6" s="1"/>
  <c r="AY50" i="6" s="1"/>
  <c r="AT52" i="6"/>
  <c r="AU51" i="6"/>
  <c r="AU53" i="5"/>
  <c r="AT54" i="5"/>
  <c r="AW52" i="5"/>
  <c r="AV52" i="5"/>
  <c r="AX52" i="5" s="1"/>
  <c r="AY52" i="5" s="1"/>
  <c r="AU53" i="4"/>
  <c r="AT54" i="4"/>
  <c r="AV52" i="4"/>
  <c r="AX52" i="4" s="1"/>
  <c r="AY52" i="4" s="1"/>
  <c r="AW52" i="4"/>
  <c r="AW50" i="3"/>
  <c r="AV50" i="3"/>
  <c r="AX50" i="3" s="1"/>
  <c r="AY50" i="3" s="1"/>
  <c r="AT52" i="3"/>
  <c r="AU51" i="3"/>
  <c r="AW50" i="2"/>
  <c r="AV50" i="2"/>
  <c r="AX50" i="2" s="1"/>
  <c r="AY50" i="2" s="1"/>
  <c r="AT52" i="2"/>
  <c r="AU51" i="2"/>
  <c r="AW51" i="17" l="1"/>
  <c r="AV51" i="17"/>
  <c r="AX51" i="17" s="1"/>
  <c r="AY51" i="17" s="1"/>
  <c r="AU52" i="17"/>
  <c r="AT53" i="17"/>
  <c r="AU53" i="16"/>
  <c r="AT54" i="16"/>
  <c r="AW52" i="16"/>
  <c r="AV52" i="16"/>
  <c r="AX52" i="16" s="1"/>
  <c r="AY52" i="16" s="1"/>
  <c r="AT54" i="15"/>
  <c r="AU53" i="15"/>
  <c r="AW52" i="15"/>
  <c r="AV52" i="15"/>
  <c r="AX52" i="15" s="1"/>
  <c r="AY52" i="15" s="1"/>
  <c r="AW50" i="14"/>
  <c r="AV50" i="14"/>
  <c r="AX50" i="14" s="1"/>
  <c r="AY50" i="14" s="1"/>
  <c r="AT52" i="14"/>
  <c r="AU51" i="14"/>
  <c r="AU53" i="13"/>
  <c r="AT54" i="13"/>
  <c r="AV52" i="13"/>
  <c r="AX52" i="13" s="1"/>
  <c r="AY52" i="13" s="1"/>
  <c r="AW52" i="13"/>
  <c r="AW51" i="12"/>
  <c r="AV51" i="12"/>
  <c r="AX51" i="12" s="1"/>
  <c r="AY51" i="12" s="1"/>
  <c r="AU52" i="12"/>
  <c r="AT53" i="12"/>
  <c r="AU52" i="11"/>
  <c r="AT53" i="11"/>
  <c r="AW51" i="11"/>
  <c r="AV51" i="11"/>
  <c r="AX51" i="11" s="1"/>
  <c r="AY51" i="11" s="1"/>
  <c r="AU53" i="10"/>
  <c r="AT54" i="10"/>
  <c r="AW52" i="10"/>
  <c r="AV52" i="10"/>
  <c r="AX52" i="10" s="1"/>
  <c r="AY52" i="10" s="1"/>
  <c r="AW51" i="9"/>
  <c r="AV51" i="9"/>
  <c r="AX51" i="9" s="1"/>
  <c r="AY51" i="9" s="1"/>
  <c r="AU52" i="9"/>
  <c r="AT53" i="9"/>
  <c r="AU52" i="8"/>
  <c r="AT53" i="8"/>
  <c r="AW51" i="8"/>
  <c r="AV51" i="8"/>
  <c r="AX51" i="8" s="1"/>
  <c r="AY51" i="8" s="1"/>
  <c r="AW51" i="7"/>
  <c r="AV51" i="7"/>
  <c r="AX51" i="7" s="1"/>
  <c r="AY51" i="7" s="1"/>
  <c r="AU52" i="7"/>
  <c r="AT53" i="7"/>
  <c r="AV51" i="6"/>
  <c r="AX51" i="6" s="1"/>
  <c r="AY51" i="6" s="1"/>
  <c r="AW51" i="6"/>
  <c r="AU52" i="6"/>
  <c r="AT53" i="6"/>
  <c r="AU54" i="5"/>
  <c r="AT55" i="5"/>
  <c r="AV53" i="5"/>
  <c r="AX53" i="5" s="1"/>
  <c r="AY53" i="5" s="1"/>
  <c r="AW53" i="5"/>
  <c r="AU54" i="4"/>
  <c r="AT55" i="4"/>
  <c r="AV53" i="4"/>
  <c r="AX53" i="4" s="1"/>
  <c r="AY53" i="4" s="1"/>
  <c r="AW53" i="4"/>
  <c r="AW51" i="3"/>
  <c r="AV51" i="3"/>
  <c r="AX51" i="3" s="1"/>
  <c r="AY51" i="3" s="1"/>
  <c r="AT53" i="3"/>
  <c r="AU52" i="3"/>
  <c r="AV51" i="2"/>
  <c r="AX51" i="2" s="1"/>
  <c r="AY51" i="2" s="1"/>
  <c r="AW51" i="2"/>
  <c r="AU52" i="2"/>
  <c r="AT53" i="2"/>
  <c r="AU53" i="17" l="1"/>
  <c r="AT54" i="17"/>
  <c r="AV52" i="17"/>
  <c r="AX52" i="17" s="1"/>
  <c r="AY52" i="17" s="1"/>
  <c r="AW52" i="17"/>
  <c r="AU54" i="16"/>
  <c r="AT55" i="16"/>
  <c r="AV53" i="16"/>
  <c r="AX53" i="16" s="1"/>
  <c r="AY53" i="16" s="1"/>
  <c r="AW53" i="16"/>
  <c r="AV53" i="15"/>
  <c r="AX53" i="15" s="1"/>
  <c r="AY53" i="15" s="1"/>
  <c r="AW53" i="15"/>
  <c r="AU54" i="15"/>
  <c r="AT55" i="15"/>
  <c r="AW51" i="14"/>
  <c r="AV51" i="14"/>
  <c r="AX51" i="14" s="1"/>
  <c r="AY51" i="14" s="1"/>
  <c r="AU52" i="14"/>
  <c r="AT53" i="14"/>
  <c r="AT55" i="13"/>
  <c r="AU54" i="13"/>
  <c r="AW53" i="13"/>
  <c r="AV53" i="13"/>
  <c r="AX53" i="13" s="1"/>
  <c r="AY53" i="13" s="1"/>
  <c r="AU53" i="12"/>
  <c r="AT54" i="12"/>
  <c r="AW52" i="12"/>
  <c r="AV52" i="12"/>
  <c r="AX52" i="12" s="1"/>
  <c r="AY52" i="12" s="1"/>
  <c r="AT54" i="11"/>
  <c r="AU53" i="11"/>
  <c r="AW52" i="11"/>
  <c r="AV52" i="11"/>
  <c r="AX52" i="11" s="1"/>
  <c r="AY52" i="11" s="1"/>
  <c r="AT55" i="10"/>
  <c r="AU54" i="10"/>
  <c r="AV53" i="10"/>
  <c r="AX53" i="10" s="1"/>
  <c r="AY53" i="10" s="1"/>
  <c r="AW53" i="10"/>
  <c r="AU53" i="9"/>
  <c r="AT54" i="9"/>
  <c r="AW52" i="9"/>
  <c r="AV52" i="9"/>
  <c r="AX52" i="9" s="1"/>
  <c r="AY52" i="9" s="1"/>
  <c r="AT54" i="8"/>
  <c r="AU53" i="8"/>
  <c r="AW52" i="8"/>
  <c r="AV52" i="8"/>
  <c r="AX52" i="8" s="1"/>
  <c r="AY52" i="8" s="1"/>
  <c r="AU53" i="7"/>
  <c r="AT54" i="7"/>
  <c r="AV52" i="7"/>
  <c r="AX52" i="7" s="1"/>
  <c r="AY52" i="7" s="1"/>
  <c r="AW52" i="7"/>
  <c r="AU53" i="6"/>
  <c r="AT54" i="6"/>
  <c r="AW52" i="6"/>
  <c r="AV52" i="6"/>
  <c r="AX52" i="6" s="1"/>
  <c r="AY52" i="6" s="1"/>
  <c r="AT56" i="5"/>
  <c r="AU55" i="5"/>
  <c r="AW54" i="5"/>
  <c r="AV54" i="5"/>
  <c r="AX54" i="5" s="1"/>
  <c r="AY54" i="5" s="1"/>
  <c r="AT56" i="4"/>
  <c r="AU55" i="4"/>
  <c r="AW54" i="4"/>
  <c r="AV54" i="4"/>
  <c r="AX54" i="4" s="1"/>
  <c r="AY54" i="4" s="1"/>
  <c r="AV52" i="3"/>
  <c r="AX52" i="3" s="1"/>
  <c r="AY52" i="3" s="1"/>
  <c r="AW52" i="3"/>
  <c r="AU53" i="3"/>
  <c r="AT54" i="3"/>
  <c r="AU53" i="2"/>
  <c r="AT54" i="2"/>
  <c r="AW52" i="2"/>
  <c r="AV52" i="2"/>
  <c r="AX52" i="2" s="1"/>
  <c r="AY52" i="2" s="1"/>
  <c r="AU54" i="17" l="1"/>
  <c r="AT55" i="17"/>
  <c r="AV53" i="17"/>
  <c r="AX53" i="17" s="1"/>
  <c r="AY53" i="17" s="1"/>
  <c r="AW53" i="17"/>
  <c r="AU55" i="16"/>
  <c r="AT56" i="16"/>
  <c r="AW54" i="16"/>
  <c r="AV54" i="16"/>
  <c r="AX54" i="16" s="1"/>
  <c r="AY54" i="16" s="1"/>
  <c r="AT56" i="15"/>
  <c r="AU55" i="15"/>
  <c r="AW54" i="15"/>
  <c r="AV54" i="15"/>
  <c r="AX54" i="15" s="1"/>
  <c r="AY54" i="15" s="1"/>
  <c r="AU53" i="14"/>
  <c r="AT54" i="14"/>
  <c r="AW52" i="14"/>
  <c r="AV52" i="14"/>
  <c r="AX52" i="14" s="1"/>
  <c r="AY52" i="14" s="1"/>
  <c r="AW54" i="13"/>
  <c r="AV54" i="13"/>
  <c r="AX54" i="13" s="1"/>
  <c r="AY54" i="13" s="1"/>
  <c r="AT56" i="13"/>
  <c r="AU55" i="13"/>
  <c r="AU54" i="12"/>
  <c r="AT55" i="12"/>
  <c r="AV53" i="12"/>
  <c r="AX53" i="12" s="1"/>
  <c r="AY53" i="12" s="1"/>
  <c r="AW53" i="12"/>
  <c r="AV53" i="11"/>
  <c r="AX53" i="11" s="1"/>
  <c r="AY53" i="11" s="1"/>
  <c r="AW53" i="11"/>
  <c r="AU54" i="11"/>
  <c r="AT55" i="11"/>
  <c r="AW54" i="10"/>
  <c r="AV54" i="10"/>
  <c r="AX54" i="10" s="1"/>
  <c r="AY54" i="10" s="1"/>
  <c r="AT56" i="10"/>
  <c r="AU55" i="10"/>
  <c r="AU54" i="9"/>
  <c r="AT55" i="9"/>
  <c r="AV53" i="9"/>
  <c r="AX53" i="9" s="1"/>
  <c r="AY53" i="9" s="1"/>
  <c r="AW53" i="9"/>
  <c r="AV53" i="8"/>
  <c r="AX53" i="8" s="1"/>
  <c r="AY53" i="8" s="1"/>
  <c r="AW53" i="8"/>
  <c r="AU54" i="8"/>
  <c r="AT55" i="8"/>
  <c r="AU54" i="7"/>
  <c r="AT55" i="7"/>
  <c r="AV53" i="7"/>
  <c r="AX53" i="7" s="1"/>
  <c r="AY53" i="7" s="1"/>
  <c r="AW53" i="7"/>
  <c r="AT55" i="6"/>
  <c r="AU54" i="6"/>
  <c r="AV53" i="6"/>
  <c r="AX53" i="6" s="1"/>
  <c r="AY53" i="6" s="1"/>
  <c r="AW53" i="6"/>
  <c r="AW55" i="5"/>
  <c r="AV55" i="5"/>
  <c r="AX55" i="5" s="1"/>
  <c r="AY55" i="5" s="1"/>
  <c r="AT57" i="5"/>
  <c r="AU56" i="5"/>
  <c r="AW55" i="4"/>
  <c r="AV55" i="4"/>
  <c r="AX55" i="4" s="1"/>
  <c r="AY55" i="4" s="1"/>
  <c r="AT57" i="4"/>
  <c r="AU56" i="4"/>
  <c r="AT55" i="3"/>
  <c r="AU54" i="3"/>
  <c r="AV53" i="3"/>
  <c r="AX53" i="3" s="1"/>
  <c r="AY53" i="3" s="1"/>
  <c r="AW53" i="3"/>
  <c r="AU54" i="2"/>
  <c r="AT55" i="2"/>
  <c r="AV53" i="2"/>
  <c r="AX53" i="2" s="1"/>
  <c r="AY53" i="2" s="1"/>
  <c r="AW53" i="2"/>
  <c r="AT56" i="17" l="1"/>
  <c r="AU55" i="17"/>
  <c r="AW54" i="17"/>
  <c r="AV54" i="17"/>
  <c r="AX54" i="17" s="1"/>
  <c r="AY54" i="17" s="1"/>
  <c r="AT57" i="16"/>
  <c r="AU56" i="16"/>
  <c r="AW55" i="16"/>
  <c r="AV55" i="16"/>
  <c r="AX55" i="16" s="1"/>
  <c r="AY55" i="16" s="1"/>
  <c r="AW55" i="15"/>
  <c r="AV55" i="15"/>
  <c r="AX55" i="15" s="1"/>
  <c r="AY55" i="15" s="1"/>
  <c r="AT57" i="15"/>
  <c r="AU56" i="15"/>
  <c r="AU54" i="14"/>
  <c r="AT55" i="14"/>
  <c r="AV53" i="14"/>
  <c r="AX53" i="14" s="1"/>
  <c r="AY53" i="14" s="1"/>
  <c r="AW53" i="14"/>
  <c r="AW55" i="13"/>
  <c r="AV55" i="13"/>
  <c r="AX55" i="13" s="1"/>
  <c r="AY55" i="13" s="1"/>
  <c r="AU56" i="13"/>
  <c r="AT57" i="13"/>
  <c r="AT56" i="12"/>
  <c r="AU55" i="12"/>
  <c r="AW54" i="12"/>
  <c r="AV54" i="12"/>
  <c r="AX54" i="12" s="1"/>
  <c r="AY54" i="12" s="1"/>
  <c r="AT56" i="11"/>
  <c r="AU55" i="11"/>
  <c r="AW54" i="11"/>
  <c r="AV54" i="11"/>
  <c r="AX54" i="11" s="1"/>
  <c r="AY54" i="11" s="1"/>
  <c r="AW55" i="10"/>
  <c r="AV55" i="10"/>
  <c r="AX55" i="10" s="1"/>
  <c r="AY55" i="10" s="1"/>
  <c r="AT57" i="10"/>
  <c r="AU56" i="10"/>
  <c r="AT56" i="9"/>
  <c r="AU55" i="9"/>
  <c r="AW54" i="9"/>
  <c r="AV54" i="9"/>
  <c r="AX54" i="9" s="1"/>
  <c r="AY54" i="9" s="1"/>
  <c r="AT56" i="8"/>
  <c r="AU55" i="8"/>
  <c r="AW54" i="8"/>
  <c r="AV54" i="8"/>
  <c r="AX54" i="8" s="1"/>
  <c r="AY54" i="8" s="1"/>
  <c r="AT56" i="7"/>
  <c r="AU55" i="7"/>
  <c r="AW54" i="7"/>
  <c r="AV54" i="7"/>
  <c r="AX54" i="7" s="1"/>
  <c r="AY54" i="7" s="1"/>
  <c r="AV54" i="6"/>
  <c r="AX54" i="6" s="1"/>
  <c r="AY54" i="6" s="1"/>
  <c r="AW54" i="6"/>
  <c r="AU55" i="6"/>
  <c r="AT56" i="6"/>
  <c r="AW56" i="5"/>
  <c r="AV56" i="5"/>
  <c r="AX56" i="5" s="1"/>
  <c r="AY56" i="5" s="1"/>
  <c r="AT58" i="5"/>
  <c r="AU57" i="5"/>
  <c r="AW56" i="4"/>
  <c r="AV56" i="4"/>
  <c r="AX56" i="4" s="1"/>
  <c r="AY56" i="4" s="1"/>
  <c r="AT58" i="4"/>
  <c r="AU57" i="4"/>
  <c r="AV54" i="3"/>
  <c r="AX54" i="3" s="1"/>
  <c r="AY54" i="3" s="1"/>
  <c r="AW54" i="3"/>
  <c r="AU55" i="3"/>
  <c r="AT56" i="3"/>
  <c r="AU55" i="2"/>
  <c r="AT56" i="2"/>
  <c r="AW54" i="2"/>
  <c r="AV54" i="2"/>
  <c r="AX54" i="2" s="1"/>
  <c r="AY54" i="2" s="1"/>
  <c r="AW55" i="17" l="1"/>
  <c r="AV55" i="17"/>
  <c r="AX55" i="17" s="1"/>
  <c r="AY55" i="17" s="1"/>
  <c r="AT57" i="17"/>
  <c r="AU56" i="17"/>
  <c r="AV56" i="16"/>
  <c r="AX56" i="16" s="1"/>
  <c r="AY56" i="16" s="1"/>
  <c r="AW56" i="16"/>
  <c r="AU57" i="16"/>
  <c r="AT58" i="16"/>
  <c r="AV56" i="15"/>
  <c r="AX56" i="15" s="1"/>
  <c r="AY56" i="15" s="1"/>
  <c r="AW56" i="15"/>
  <c r="AU57" i="15"/>
  <c r="AT58" i="15"/>
  <c r="AT56" i="14"/>
  <c r="AU55" i="14"/>
  <c r="AW54" i="14"/>
  <c r="AV54" i="14"/>
  <c r="AX54" i="14" s="1"/>
  <c r="AY54" i="14" s="1"/>
  <c r="AT58" i="13"/>
  <c r="AU57" i="13"/>
  <c r="AW56" i="13"/>
  <c r="AV56" i="13"/>
  <c r="AX56" i="13" s="1"/>
  <c r="AY56" i="13" s="1"/>
  <c r="AW55" i="12"/>
  <c r="AV55" i="12"/>
  <c r="AX55" i="12" s="1"/>
  <c r="AY55" i="12" s="1"/>
  <c r="AT57" i="12"/>
  <c r="AU56" i="12"/>
  <c r="AW55" i="11"/>
  <c r="AV55" i="11"/>
  <c r="AX55" i="11" s="1"/>
  <c r="AY55" i="11" s="1"/>
  <c r="AU56" i="11"/>
  <c r="AT57" i="11"/>
  <c r="AW56" i="10"/>
  <c r="AV56" i="10"/>
  <c r="AX56" i="10" s="1"/>
  <c r="AY56" i="10" s="1"/>
  <c r="AT58" i="10"/>
  <c r="AU57" i="10"/>
  <c r="AW55" i="9"/>
  <c r="AV55" i="9"/>
  <c r="AX55" i="9" s="1"/>
  <c r="AY55" i="9" s="1"/>
  <c r="AT57" i="9"/>
  <c r="AU56" i="9"/>
  <c r="AW55" i="8"/>
  <c r="AV55" i="8"/>
  <c r="AX55" i="8" s="1"/>
  <c r="AY55" i="8" s="1"/>
  <c r="AU56" i="8"/>
  <c r="AT57" i="8"/>
  <c r="AW55" i="7"/>
  <c r="AV55" i="7"/>
  <c r="AX55" i="7" s="1"/>
  <c r="AY55" i="7" s="1"/>
  <c r="AT57" i="7"/>
  <c r="AU56" i="7"/>
  <c r="AU56" i="6"/>
  <c r="AT57" i="6"/>
  <c r="AW55" i="6"/>
  <c r="AV55" i="6"/>
  <c r="AX55" i="6" s="1"/>
  <c r="AY55" i="6" s="1"/>
  <c r="AW57" i="5"/>
  <c r="AV57" i="5"/>
  <c r="AX57" i="5" s="1"/>
  <c r="AY57" i="5" s="1"/>
  <c r="AT59" i="5"/>
  <c r="AU58" i="5"/>
  <c r="AW57" i="4"/>
  <c r="AV57" i="4"/>
  <c r="AX57" i="4" s="1"/>
  <c r="AY57" i="4" s="1"/>
  <c r="AT59" i="4"/>
  <c r="AU58" i="4"/>
  <c r="AU56" i="3"/>
  <c r="AT57" i="3"/>
  <c r="AW55" i="3"/>
  <c r="AV55" i="3"/>
  <c r="AX55" i="3" s="1"/>
  <c r="AY55" i="3" s="1"/>
  <c r="AU56" i="2"/>
  <c r="AT57" i="2"/>
  <c r="AW55" i="2"/>
  <c r="AV55" i="2"/>
  <c r="AX55" i="2" s="1"/>
  <c r="AY55" i="2" s="1"/>
  <c r="AW56" i="17" l="1"/>
  <c r="AV56" i="17"/>
  <c r="AX56" i="17" s="1"/>
  <c r="AY56" i="17" s="1"/>
  <c r="AT58" i="17"/>
  <c r="AU57" i="17"/>
  <c r="AT59" i="16"/>
  <c r="AU58" i="16"/>
  <c r="AW57" i="16"/>
  <c r="AV57" i="16"/>
  <c r="AX57" i="16" s="1"/>
  <c r="AY57" i="16" s="1"/>
  <c r="AT59" i="15"/>
  <c r="AU58" i="15"/>
  <c r="AV57" i="15"/>
  <c r="AX57" i="15" s="1"/>
  <c r="AY57" i="15" s="1"/>
  <c r="AW57" i="15"/>
  <c r="AW55" i="14"/>
  <c r="AV55" i="14"/>
  <c r="AX55" i="14" s="1"/>
  <c r="AY55" i="14" s="1"/>
  <c r="AT57" i="14"/>
  <c r="AU56" i="14"/>
  <c r="AW57" i="13"/>
  <c r="AV57" i="13"/>
  <c r="AX57" i="13" s="1"/>
  <c r="AY57" i="13" s="1"/>
  <c r="AT59" i="13"/>
  <c r="AU58" i="13"/>
  <c r="AW56" i="12"/>
  <c r="AV56" i="12"/>
  <c r="AX56" i="12" s="1"/>
  <c r="AY56" i="12" s="1"/>
  <c r="AT58" i="12"/>
  <c r="AU57" i="12"/>
  <c r="AT58" i="11"/>
  <c r="AU57" i="11"/>
  <c r="AW56" i="11"/>
  <c r="AV56" i="11"/>
  <c r="AX56" i="11" s="1"/>
  <c r="AY56" i="11" s="1"/>
  <c r="AW57" i="10"/>
  <c r="AV57" i="10"/>
  <c r="AX57" i="10" s="1"/>
  <c r="AY57" i="10" s="1"/>
  <c r="AT59" i="10"/>
  <c r="AU58" i="10"/>
  <c r="AW56" i="9"/>
  <c r="AV56" i="9"/>
  <c r="AX56" i="9" s="1"/>
  <c r="AY56" i="9" s="1"/>
  <c r="AT58" i="9"/>
  <c r="AU57" i="9"/>
  <c r="AT58" i="8"/>
  <c r="AU57" i="8"/>
  <c r="AW56" i="8"/>
  <c r="AV56" i="8"/>
  <c r="AX56" i="8" s="1"/>
  <c r="AY56" i="8" s="1"/>
  <c r="AW56" i="7"/>
  <c r="AV56" i="7"/>
  <c r="AX56" i="7" s="1"/>
  <c r="AY56" i="7" s="1"/>
  <c r="AT58" i="7"/>
  <c r="AU57" i="7"/>
  <c r="AT58" i="6"/>
  <c r="AU57" i="6"/>
  <c r="AV56" i="6"/>
  <c r="AX56" i="6" s="1"/>
  <c r="AY56" i="6" s="1"/>
  <c r="AW56" i="6"/>
  <c r="AW58" i="5"/>
  <c r="AV58" i="5"/>
  <c r="AX58" i="5" s="1"/>
  <c r="AY58" i="5" s="1"/>
  <c r="AT60" i="5"/>
  <c r="AU59" i="5"/>
  <c r="AW58" i="4"/>
  <c r="AV58" i="4"/>
  <c r="AX58" i="4" s="1"/>
  <c r="AY58" i="4" s="1"/>
  <c r="AT60" i="4"/>
  <c r="AU59" i="4"/>
  <c r="AU57" i="3"/>
  <c r="AT58" i="3"/>
  <c r="AV56" i="3"/>
  <c r="AX56" i="3" s="1"/>
  <c r="AY56" i="3" s="1"/>
  <c r="AW56" i="3"/>
  <c r="AT58" i="2"/>
  <c r="AU57" i="2"/>
  <c r="AW56" i="2"/>
  <c r="AV56" i="2"/>
  <c r="AX56" i="2" s="1"/>
  <c r="AY56" i="2" s="1"/>
  <c r="AW57" i="17" l="1"/>
  <c r="AV57" i="17"/>
  <c r="AX57" i="17" s="1"/>
  <c r="AY57" i="17" s="1"/>
  <c r="AT59" i="17"/>
  <c r="AU58" i="17"/>
  <c r="AW58" i="16"/>
  <c r="AV58" i="16"/>
  <c r="AX58" i="16" s="1"/>
  <c r="AY58" i="16" s="1"/>
  <c r="AT60" i="16"/>
  <c r="AU59" i="16"/>
  <c r="AV58" i="15"/>
  <c r="AX58" i="15" s="1"/>
  <c r="AY58" i="15" s="1"/>
  <c r="AW58" i="15"/>
  <c r="AT60" i="15"/>
  <c r="AU59" i="15"/>
  <c r="AW56" i="14"/>
  <c r="AV56" i="14"/>
  <c r="AX56" i="14" s="1"/>
  <c r="AY56" i="14" s="1"/>
  <c r="AT58" i="14"/>
  <c r="AU57" i="14"/>
  <c r="AV58" i="13"/>
  <c r="AX58" i="13" s="1"/>
  <c r="AY58" i="13" s="1"/>
  <c r="AW58" i="13"/>
  <c r="AU59" i="13"/>
  <c r="AT60" i="13"/>
  <c r="AW57" i="12"/>
  <c r="AV57" i="12"/>
  <c r="AX57" i="12" s="1"/>
  <c r="AY57" i="12" s="1"/>
  <c r="AT59" i="12"/>
  <c r="AU58" i="12"/>
  <c r="AW57" i="11"/>
  <c r="AV57" i="11"/>
  <c r="AX57" i="11" s="1"/>
  <c r="AY57" i="11" s="1"/>
  <c r="AT59" i="11"/>
  <c r="AU58" i="11"/>
  <c r="AW58" i="10"/>
  <c r="AV58" i="10"/>
  <c r="AX58" i="10" s="1"/>
  <c r="AY58" i="10" s="1"/>
  <c r="AT60" i="10"/>
  <c r="AU59" i="10"/>
  <c r="AW57" i="9"/>
  <c r="AV57" i="9"/>
  <c r="AX57" i="9" s="1"/>
  <c r="AY57" i="9" s="1"/>
  <c r="AT59" i="9"/>
  <c r="AU58" i="9"/>
  <c r="AW57" i="8"/>
  <c r="AV57" i="8"/>
  <c r="AX57" i="8" s="1"/>
  <c r="AY57" i="8" s="1"/>
  <c r="AT59" i="8"/>
  <c r="AU58" i="8"/>
  <c r="AW57" i="7"/>
  <c r="AV57" i="7"/>
  <c r="AX57" i="7" s="1"/>
  <c r="AY57" i="7" s="1"/>
  <c r="AT59" i="7"/>
  <c r="AU58" i="7"/>
  <c r="AW57" i="6"/>
  <c r="AV57" i="6"/>
  <c r="AX57" i="6" s="1"/>
  <c r="AY57" i="6" s="1"/>
  <c r="AT59" i="6"/>
  <c r="AU58" i="6"/>
  <c r="AW59" i="5"/>
  <c r="AV59" i="5"/>
  <c r="AX59" i="5" s="1"/>
  <c r="AY59" i="5" s="1"/>
  <c r="AU60" i="5"/>
  <c r="AT61" i="5"/>
  <c r="AW59" i="4"/>
  <c r="AV59" i="4"/>
  <c r="AX59" i="4" s="1"/>
  <c r="AY59" i="4" s="1"/>
  <c r="AU60" i="4"/>
  <c r="AT61" i="4"/>
  <c r="AU58" i="3"/>
  <c r="AT59" i="3"/>
  <c r="AV57" i="3"/>
  <c r="AX57" i="3" s="1"/>
  <c r="AY57" i="3" s="1"/>
  <c r="AW57" i="3"/>
  <c r="AW57" i="2"/>
  <c r="AV57" i="2"/>
  <c r="AX57" i="2" s="1"/>
  <c r="AY57" i="2" s="1"/>
  <c r="AT59" i="2"/>
  <c r="AU58" i="2"/>
  <c r="AV58" i="17" l="1"/>
  <c r="AX58" i="17" s="1"/>
  <c r="AY58" i="17" s="1"/>
  <c r="AW58" i="17"/>
  <c r="AT60" i="17"/>
  <c r="AU59" i="17"/>
  <c r="AW59" i="16"/>
  <c r="AV59" i="16"/>
  <c r="AX59" i="16" s="1"/>
  <c r="AY59" i="16" s="1"/>
  <c r="AU60" i="16"/>
  <c r="AT61" i="16"/>
  <c r="AW59" i="15"/>
  <c r="AV59" i="15"/>
  <c r="AX59" i="15" s="1"/>
  <c r="AY59" i="15" s="1"/>
  <c r="AU60" i="15"/>
  <c r="AT61" i="15"/>
  <c r="AW57" i="14"/>
  <c r="AV57" i="14"/>
  <c r="AX57" i="14" s="1"/>
  <c r="AY57" i="14" s="1"/>
  <c r="AT59" i="14"/>
  <c r="AU58" i="14"/>
  <c r="AU60" i="13"/>
  <c r="AT61" i="13"/>
  <c r="AW59" i="13"/>
  <c r="AV59" i="13"/>
  <c r="AX59" i="13" s="1"/>
  <c r="AY59" i="13" s="1"/>
  <c r="AW58" i="12"/>
  <c r="AV58" i="12"/>
  <c r="AX58" i="12" s="1"/>
  <c r="AY58" i="12" s="1"/>
  <c r="AT60" i="12"/>
  <c r="AU59" i="12"/>
  <c r="AW58" i="11"/>
  <c r="AV58" i="11"/>
  <c r="AX58" i="11" s="1"/>
  <c r="AY58" i="11" s="1"/>
  <c r="AU59" i="11"/>
  <c r="AT60" i="11"/>
  <c r="AU60" i="10"/>
  <c r="AT61" i="10"/>
  <c r="AW59" i="10"/>
  <c r="AV59" i="10"/>
  <c r="AX59" i="10" s="1"/>
  <c r="AY59" i="10" s="1"/>
  <c r="AW58" i="9"/>
  <c r="AV58" i="9"/>
  <c r="AX58" i="9" s="1"/>
  <c r="AY58" i="9" s="1"/>
  <c r="AT60" i="9"/>
  <c r="AU59" i="9"/>
  <c r="AW58" i="8"/>
  <c r="AV58" i="8"/>
  <c r="AX58" i="8" s="1"/>
  <c r="AY58" i="8" s="1"/>
  <c r="AU59" i="8"/>
  <c r="AT60" i="8"/>
  <c r="AW58" i="7"/>
  <c r="AV58" i="7"/>
  <c r="AX58" i="7" s="1"/>
  <c r="AY58" i="7" s="1"/>
  <c r="AT60" i="7"/>
  <c r="AU59" i="7"/>
  <c r="AT60" i="6"/>
  <c r="AU59" i="6"/>
  <c r="AV58" i="6"/>
  <c r="AX58" i="6" s="1"/>
  <c r="AY58" i="6" s="1"/>
  <c r="AW58" i="6"/>
  <c r="AU61" i="5"/>
  <c r="AT62" i="5"/>
  <c r="AV60" i="5"/>
  <c r="AX60" i="5" s="1"/>
  <c r="AY60" i="5" s="1"/>
  <c r="AW60" i="5"/>
  <c r="AU61" i="4"/>
  <c r="AT62" i="4"/>
  <c r="AW60" i="4"/>
  <c r="AV60" i="4"/>
  <c r="AX60" i="4" s="1"/>
  <c r="AY60" i="4" s="1"/>
  <c r="AT60" i="3"/>
  <c r="AU59" i="3"/>
  <c r="AW58" i="3"/>
  <c r="AV58" i="3"/>
  <c r="AX58" i="3" s="1"/>
  <c r="AY58" i="3" s="1"/>
  <c r="AW58" i="2"/>
  <c r="AV58" i="2"/>
  <c r="AX58" i="2" s="1"/>
  <c r="AY58" i="2" s="1"/>
  <c r="AT60" i="2"/>
  <c r="AU59" i="2"/>
  <c r="AW59" i="17" l="1"/>
  <c r="AV59" i="17"/>
  <c r="AX59" i="17" s="1"/>
  <c r="AY59" i="17" s="1"/>
  <c r="AU60" i="17"/>
  <c r="AT61" i="17"/>
  <c r="AU61" i="16"/>
  <c r="AT62" i="16"/>
  <c r="AW60" i="16"/>
  <c r="AV60" i="16"/>
  <c r="AX60" i="16" s="1"/>
  <c r="AY60" i="16" s="1"/>
  <c r="AU61" i="15"/>
  <c r="AT62" i="15"/>
  <c r="AW60" i="15"/>
  <c r="AV60" i="15"/>
  <c r="AX60" i="15" s="1"/>
  <c r="AY60" i="15" s="1"/>
  <c r="AW58" i="14"/>
  <c r="AV58" i="14"/>
  <c r="AX58" i="14" s="1"/>
  <c r="AY58" i="14" s="1"/>
  <c r="AT60" i="14"/>
  <c r="AU59" i="14"/>
  <c r="AU61" i="13"/>
  <c r="AT62" i="13"/>
  <c r="AW60" i="13"/>
  <c r="AV60" i="13"/>
  <c r="AX60" i="13" s="1"/>
  <c r="AY60" i="13" s="1"/>
  <c r="AW59" i="12"/>
  <c r="AV59" i="12"/>
  <c r="AX59" i="12" s="1"/>
  <c r="AY59" i="12" s="1"/>
  <c r="AU60" i="12"/>
  <c r="AT61" i="12"/>
  <c r="AU60" i="11"/>
  <c r="AT61" i="11"/>
  <c r="AW59" i="11"/>
  <c r="AV59" i="11"/>
  <c r="AX59" i="11" s="1"/>
  <c r="AY59" i="11" s="1"/>
  <c r="AU61" i="10"/>
  <c r="AT62" i="10"/>
  <c r="AV60" i="10"/>
  <c r="AX60" i="10" s="1"/>
  <c r="AY60" i="10" s="1"/>
  <c r="AW60" i="10"/>
  <c r="AW59" i="9"/>
  <c r="AV59" i="9"/>
  <c r="AX59" i="9" s="1"/>
  <c r="AY59" i="9" s="1"/>
  <c r="AU60" i="9"/>
  <c r="AT61" i="9"/>
  <c r="AU60" i="8"/>
  <c r="AT61" i="8"/>
  <c r="AW59" i="8"/>
  <c r="AV59" i="8"/>
  <c r="AX59" i="8" s="1"/>
  <c r="AY59" i="8" s="1"/>
  <c r="AW59" i="7"/>
  <c r="AV59" i="7"/>
  <c r="AX59" i="7" s="1"/>
  <c r="AY59" i="7" s="1"/>
  <c r="AU60" i="7"/>
  <c r="AT61" i="7"/>
  <c r="AW59" i="6"/>
  <c r="AV59" i="6"/>
  <c r="AX59" i="6" s="1"/>
  <c r="AY59" i="6" s="1"/>
  <c r="AU60" i="6"/>
  <c r="AT61" i="6"/>
  <c r="AT63" i="5"/>
  <c r="AU62" i="5"/>
  <c r="AV61" i="5"/>
  <c r="AX61" i="5" s="1"/>
  <c r="AY61" i="5" s="1"/>
  <c r="AW61" i="5"/>
  <c r="AT63" i="4"/>
  <c r="AU62" i="4"/>
  <c r="AV61" i="4"/>
  <c r="AX61" i="4" s="1"/>
  <c r="AY61" i="4" s="1"/>
  <c r="AW61" i="4"/>
  <c r="AV59" i="3"/>
  <c r="AX59" i="3" s="1"/>
  <c r="AY59" i="3" s="1"/>
  <c r="AW59" i="3"/>
  <c r="AT61" i="3"/>
  <c r="AU60" i="3"/>
  <c r="AV59" i="2"/>
  <c r="AX59" i="2" s="1"/>
  <c r="AY59" i="2" s="1"/>
  <c r="AW59" i="2"/>
  <c r="AU60" i="2"/>
  <c r="AT61" i="2"/>
  <c r="AU61" i="17" l="1"/>
  <c r="AT62" i="17"/>
  <c r="AW60" i="17"/>
  <c r="AV60" i="17"/>
  <c r="AX60" i="17" s="1"/>
  <c r="AY60" i="17" s="1"/>
  <c r="AT63" i="16"/>
  <c r="AU62" i="16"/>
  <c r="AV61" i="16"/>
  <c r="AY61" i="16" s="1"/>
  <c r="AW61" i="16"/>
  <c r="AT63" i="15"/>
  <c r="AU62" i="15"/>
  <c r="AV61" i="15"/>
  <c r="AX61" i="15" s="1"/>
  <c r="AY61" i="15" s="1"/>
  <c r="AW61" i="15"/>
  <c r="AW59" i="14"/>
  <c r="AV59" i="14"/>
  <c r="AX59" i="14" s="1"/>
  <c r="AY59" i="14" s="1"/>
  <c r="AU60" i="14"/>
  <c r="AT61" i="14"/>
  <c r="AT63" i="13"/>
  <c r="AU62" i="13"/>
  <c r="AV61" i="13"/>
  <c r="AX61" i="13" s="1"/>
  <c r="AY61" i="13" s="1"/>
  <c r="AW61" i="13"/>
  <c r="AU61" i="12"/>
  <c r="AT62" i="12"/>
  <c r="AW60" i="12"/>
  <c r="AV60" i="12"/>
  <c r="AX60" i="12" s="1"/>
  <c r="AY60" i="12" s="1"/>
  <c r="AU61" i="11"/>
  <c r="AT62" i="11"/>
  <c r="AW60" i="11"/>
  <c r="AV60" i="11"/>
  <c r="AX60" i="11" s="1"/>
  <c r="AY60" i="11" s="1"/>
  <c r="AT63" i="10"/>
  <c r="AU62" i="10"/>
  <c r="AV61" i="10"/>
  <c r="AX61" i="10" s="1"/>
  <c r="AY61" i="10" s="1"/>
  <c r="AW61" i="10"/>
  <c r="AU61" i="9"/>
  <c r="AT62" i="9"/>
  <c r="AW60" i="9"/>
  <c r="AV60" i="9"/>
  <c r="AX60" i="9" s="1"/>
  <c r="AY60" i="9" s="1"/>
  <c r="AU61" i="8"/>
  <c r="AT62" i="8"/>
  <c r="AW60" i="8"/>
  <c r="AV60" i="8"/>
  <c r="AX60" i="8" s="1"/>
  <c r="AY60" i="8" s="1"/>
  <c r="AU61" i="7"/>
  <c r="AT62" i="7"/>
  <c r="AW60" i="7"/>
  <c r="AV60" i="7"/>
  <c r="AX60" i="7" s="1"/>
  <c r="AY60" i="7" s="1"/>
  <c r="AU61" i="6"/>
  <c r="AT62" i="6"/>
  <c r="AV60" i="6"/>
  <c r="AX60" i="6" s="1"/>
  <c r="AY60" i="6" s="1"/>
  <c r="AW60" i="6"/>
  <c r="AW62" i="5"/>
  <c r="AV62" i="5"/>
  <c r="AX62" i="5" s="1"/>
  <c r="AY62" i="5" s="1"/>
  <c r="AT64" i="5"/>
  <c r="BC8" i="5" s="1"/>
  <c r="AU63" i="5"/>
  <c r="AW62" i="4"/>
  <c r="AV62" i="4"/>
  <c r="AX62" i="4" s="1"/>
  <c r="AY62" i="4" s="1"/>
  <c r="AT64" i="4"/>
  <c r="BC8" i="4" s="1"/>
  <c r="AU63" i="4"/>
  <c r="AW60" i="3"/>
  <c r="AV60" i="3"/>
  <c r="AX60" i="3" s="1"/>
  <c r="AY60" i="3" s="1"/>
  <c r="AU61" i="3"/>
  <c r="AT62" i="3"/>
  <c r="AU61" i="2"/>
  <c r="AT62" i="2"/>
  <c r="AW60" i="2"/>
  <c r="AV60" i="2"/>
  <c r="AX60" i="2" s="1"/>
  <c r="AY60" i="2" s="1"/>
  <c r="AT63" i="17" l="1"/>
  <c r="AU62" i="17"/>
  <c r="AV61" i="17"/>
  <c r="AX61" i="17" s="1"/>
  <c r="AY61" i="17" s="1"/>
  <c r="AW61" i="17"/>
  <c r="AW62" i="16"/>
  <c r="AV62" i="16"/>
  <c r="AX62" i="16" s="1"/>
  <c r="AY62" i="16" s="1"/>
  <c r="AT64" i="16"/>
  <c r="BC8" i="16" s="1"/>
  <c r="AU63" i="16"/>
  <c r="AW62" i="15"/>
  <c r="AV62" i="15"/>
  <c r="AX62" i="15" s="1"/>
  <c r="AY62" i="15" s="1"/>
  <c r="AT64" i="15"/>
  <c r="BC8" i="15" s="1"/>
  <c r="AU63" i="15"/>
  <c r="AU61" i="14"/>
  <c r="AT62" i="14"/>
  <c r="AV60" i="14"/>
  <c r="AX60" i="14" s="1"/>
  <c r="AY60" i="14" s="1"/>
  <c r="AW60" i="14"/>
  <c r="AW62" i="13"/>
  <c r="AV62" i="13"/>
  <c r="AX62" i="13" s="1"/>
  <c r="AY62" i="13" s="1"/>
  <c r="AU63" i="13"/>
  <c r="AT64" i="13"/>
  <c r="BC8" i="13" s="1"/>
  <c r="AT63" i="12"/>
  <c r="AU62" i="12"/>
  <c r="AV61" i="12"/>
  <c r="AX61" i="12" s="1"/>
  <c r="AY61" i="12" s="1"/>
  <c r="AW61" i="12"/>
  <c r="AT63" i="11"/>
  <c r="AU62" i="11"/>
  <c r="AV61" i="11"/>
  <c r="AX61" i="11" s="1"/>
  <c r="AY61" i="11" s="1"/>
  <c r="AW61" i="11"/>
  <c r="AW62" i="10"/>
  <c r="AV62" i="10"/>
  <c r="AX62" i="10" s="1"/>
  <c r="AY62" i="10" s="1"/>
  <c r="AT64" i="10"/>
  <c r="BC8" i="10" s="1"/>
  <c r="AU63" i="10"/>
  <c r="AT63" i="9"/>
  <c r="AU62" i="9"/>
  <c r="AV61" i="9"/>
  <c r="AX61" i="9" s="1"/>
  <c r="AY61" i="9" s="1"/>
  <c r="AW61" i="9"/>
  <c r="AT63" i="8"/>
  <c r="AU62" i="8"/>
  <c r="AV61" i="8"/>
  <c r="AX61" i="8" s="1"/>
  <c r="AY61" i="8" s="1"/>
  <c r="AW61" i="8"/>
  <c r="AT63" i="7"/>
  <c r="AU62" i="7"/>
  <c r="AV61" i="7"/>
  <c r="AX61" i="7" s="1"/>
  <c r="AY61" i="7" s="1"/>
  <c r="AW61" i="7"/>
  <c r="AT63" i="6"/>
  <c r="AU63" i="6" s="1"/>
  <c r="AU62" i="6"/>
  <c r="AV61" i="6"/>
  <c r="AX61" i="6" s="1"/>
  <c r="AY61" i="6" s="1"/>
  <c r="AW61" i="6"/>
  <c r="AW63" i="5"/>
  <c r="AV63" i="5"/>
  <c r="AU65" i="5"/>
  <c r="AW63" i="4"/>
  <c r="AV63" i="4"/>
  <c r="AU65" i="4"/>
  <c r="AT63" i="3"/>
  <c r="AU62" i="3"/>
  <c r="AV61" i="3"/>
  <c r="AX61" i="3" s="1"/>
  <c r="AY61" i="3" s="1"/>
  <c r="AW61" i="3"/>
  <c r="AU62" i="2"/>
  <c r="AT63" i="2"/>
  <c r="AV61" i="2"/>
  <c r="AX61" i="2" s="1"/>
  <c r="AY61" i="2" s="1"/>
  <c r="AW61" i="2"/>
  <c r="AW62" i="17" l="1"/>
  <c r="AV62" i="17"/>
  <c r="AX62" i="17" s="1"/>
  <c r="AY62" i="17" s="1"/>
  <c r="AT64" i="17"/>
  <c r="BC8" i="17" s="1"/>
  <c r="AU63" i="17"/>
  <c r="AW63" i="16"/>
  <c r="AV63" i="16"/>
  <c r="AU65" i="16"/>
  <c r="AW63" i="15"/>
  <c r="AV63" i="15"/>
  <c r="AU65" i="15"/>
  <c r="AT63" i="14"/>
  <c r="AU62" i="14"/>
  <c r="AV61" i="14"/>
  <c r="AX61" i="14" s="1"/>
  <c r="AY61" i="14" s="1"/>
  <c r="AW61" i="14"/>
  <c r="AU65" i="13"/>
  <c r="AW63" i="13"/>
  <c r="AV63" i="13"/>
  <c r="AW62" i="12"/>
  <c r="AV62" i="12"/>
  <c r="AX62" i="12" s="1"/>
  <c r="AY62" i="12" s="1"/>
  <c r="AT64" i="12"/>
  <c r="BC8" i="12" s="1"/>
  <c r="AU63" i="12"/>
  <c r="AW62" i="11"/>
  <c r="AV62" i="11"/>
  <c r="AX62" i="11" s="1"/>
  <c r="AY62" i="11" s="1"/>
  <c r="AT64" i="11"/>
  <c r="BC8" i="11" s="1"/>
  <c r="AU63" i="11"/>
  <c r="AW63" i="10"/>
  <c r="AV63" i="10"/>
  <c r="AU65" i="10"/>
  <c r="AW62" i="9"/>
  <c r="AV62" i="9"/>
  <c r="AX62" i="9" s="1"/>
  <c r="AY62" i="9" s="1"/>
  <c r="AU63" i="9"/>
  <c r="AT64" i="9"/>
  <c r="BC8" i="9" s="1"/>
  <c r="AW62" i="8"/>
  <c r="AV62" i="8"/>
  <c r="AX62" i="8" s="1"/>
  <c r="AY62" i="8" s="1"/>
  <c r="AT64" i="8"/>
  <c r="BC8" i="8" s="1"/>
  <c r="AU63" i="8"/>
  <c r="AW62" i="7"/>
  <c r="AV62" i="7"/>
  <c r="AX62" i="7" s="1"/>
  <c r="AY62" i="7" s="1"/>
  <c r="AU63" i="7"/>
  <c r="AT64" i="7"/>
  <c r="BC8" i="7" s="1"/>
  <c r="AW62" i="6"/>
  <c r="AV62" i="6"/>
  <c r="AX62" i="6" s="1"/>
  <c r="AY62" i="6" s="1"/>
  <c r="AV63" i="6"/>
  <c r="AW63" i="6"/>
  <c r="BC6" i="6" s="1"/>
  <c r="AX63" i="5"/>
  <c r="BC5" i="5"/>
  <c r="AV65" i="5"/>
  <c r="AW65" i="5"/>
  <c r="BC6" i="5"/>
  <c r="AX63" i="4"/>
  <c r="BC5" i="4"/>
  <c r="AV65" i="4"/>
  <c r="BC6" i="4"/>
  <c r="AW65" i="4"/>
  <c r="AU63" i="3"/>
  <c r="AU65" i="3" s="1"/>
  <c r="AT64" i="3"/>
  <c r="BC8" i="3" s="1"/>
  <c r="AV62" i="3"/>
  <c r="AX62" i="3" s="1"/>
  <c r="AY62" i="3" s="1"/>
  <c r="AW62" i="3"/>
  <c r="AV63" i="3"/>
  <c r="AW63" i="3"/>
  <c r="BC6" i="3" s="1"/>
  <c r="AV65" i="3"/>
  <c r="AW65" i="3"/>
  <c r="AU63" i="2"/>
  <c r="AT64" i="2"/>
  <c r="AW62" i="2"/>
  <c r="AV62" i="2"/>
  <c r="AX62" i="2" s="1"/>
  <c r="AY62" i="2" s="1"/>
  <c r="AW63" i="17" l="1"/>
  <c r="AV63" i="17"/>
  <c r="AU65" i="17"/>
  <c r="AX63" i="16"/>
  <c r="AV65" i="16"/>
  <c r="BC5" i="16"/>
  <c r="AW65" i="16"/>
  <c r="BC6" i="16"/>
  <c r="AX63" i="15"/>
  <c r="AV65" i="15"/>
  <c r="BC5" i="15"/>
  <c r="AW65" i="15"/>
  <c r="BC6" i="15"/>
  <c r="AW62" i="14"/>
  <c r="AV62" i="14"/>
  <c r="AX62" i="14" s="1"/>
  <c r="AY62" i="14" s="1"/>
  <c r="AT64" i="14"/>
  <c r="BC8" i="14" s="1"/>
  <c r="AU63" i="14"/>
  <c r="AX63" i="13"/>
  <c r="BC5" i="13"/>
  <c r="AV65" i="13"/>
  <c r="AW65" i="13"/>
  <c r="BC6" i="13"/>
  <c r="AW63" i="12"/>
  <c r="AV63" i="12"/>
  <c r="AU65" i="12"/>
  <c r="AV63" i="11"/>
  <c r="AW63" i="11"/>
  <c r="AU65" i="11"/>
  <c r="AX63" i="10"/>
  <c r="BC5" i="10"/>
  <c r="AV65" i="10"/>
  <c r="AW65" i="10"/>
  <c r="BC6" i="10"/>
  <c r="AW63" i="9"/>
  <c r="AV63" i="9"/>
  <c r="AU65" i="9"/>
  <c r="AV63" i="8"/>
  <c r="AW63" i="8"/>
  <c r="AU65" i="8"/>
  <c r="AW63" i="7"/>
  <c r="AV63" i="7"/>
  <c r="AU65" i="7"/>
  <c r="AX63" i="6"/>
  <c r="AY63" i="6" s="1"/>
  <c r="BC7" i="6" s="1"/>
  <c r="BC5" i="6"/>
  <c r="AT64" i="6"/>
  <c r="BC8" i="6" s="1"/>
  <c r="AY63" i="5"/>
  <c r="AX65" i="5"/>
  <c r="AY63" i="4"/>
  <c r="AX65" i="4"/>
  <c r="AX63" i="3"/>
  <c r="AY63" i="3" s="1"/>
  <c r="BC7" i="3" s="1"/>
  <c r="BC5" i="3"/>
  <c r="AX65" i="3"/>
  <c r="AW63" i="2"/>
  <c r="AV63" i="2"/>
  <c r="AX63" i="17" l="1"/>
  <c r="BC5" i="17"/>
  <c r="AV65" i="17"/>
  <c r="AW65" i="17"/>
  <c r="BC6" i="17"/>
  <c r="AY63" i="16"/>
  <c r="AX65" i="16"/>
  <c r="AY63" i="15"/>
  <c r="AX65" i="15"/>
  <c r="AW63" i="14"/>
  <c r="AV63" i="14"/>
  <c r="AU65" i="14"/>
  <c r="AY63" i="13"/>
  <c r="AX65" i="13"/>
  <c r="AX63" i="12"/>
  <c r="AV65" i="12"/>
  <c r="BC5" i="12"/>
  <c r="AW65" i="12"/>
  <c r="BC6" i="12"/>
  <c r="BC6" i="11"/>
  <c r="AW65" i="11"/>
  <c r="AX63" i="11"/>
  <c r="BC5" i="11"/>
  <c r="AV65" i="11"/>
  <c r="AY63" i="10"/>
  <c r="AX65" i="10"/>
  <c r="AX63" i="9"/>
  <c r="BC5" i="9"/>
  <c r="AV65" i="9"/>
  <c r="AW65" i="9"/>
  <c r="BC6" i="9"/>
  <c r="AW65" i="8"/>
  <c r="BC6" i="8"/>
  <c r="AX63" i="8"/>
  <c r="AV65" i="8"/>
  <c r="BC5" i="8"/>
  <c r="AX63" i="7"/>
  <c r="AV65" i="7"/>
  <c r="BC5" i="7"/>
  <c r="AW65" i="7"/>
  <c r="BC6" i="7"/>
  <c r="AU65" i="6"/>
  <c r="AY65" i="5"/>
  <c r="BC7" i="5"/>
  <c r="BC7" i="4"/>
  <c r="AY65" i="4"/>
  <c r="AY65" i="3"/>
  <c r="AX63" i="2"/>
  <c r="AY63" i="2" s="1"/>
  <c r="AY63" i="17" l="1"/>
  <c r="AX65" i="17"/>
  <c r="AY65" i="16"/>
  <c r="BC7" i="16"/>
  <c r="AY65" i="15"/>
  <c r="BC7" i="15"/>
  <c r="AX63" i="14"/>
  <c r="AV65" i="14"/>
  <c r="BC5" i="14"/>
  <c r="AW65" i="14"/>
  <c r="BC6" i="14"/>
  <c r="AY65" i="13"/>
  <c r="BC7" i="13"/>
  <c r="AY63" i="12"/>
  <c r="AX65" i="12"/>
  <c r="AY63" i="11"/>
  <c r="AX65" i="11"/>
  <c r="AY65" i="10"/>
  <c r="BC7" i="10"/>
  <c r="AY63" i="9"/>
  <c r="AX65" i="9"/>
  <c r="AY63" i="8"/>
  <c r="AX65" i="8"/>
  <c r="AY63" i="7"/>
  <c r="AX65" i="7"/>
  <c r="AV65" i="6"/>
  <c r="AW65" i="6"/>
  <c r="AY65" i="17" l="1"/>
  <c r="BC7" i="17"/>
  <c r="AY63" i="14"/>
  <c r="AX65" i="14"/>
  <c r="AY65" i="12"/>
  <c r="BC7" i="12"/>
  <c r="BC7" i="11"/>
  <c r="AY65" i="11"/>
  <c r="AY65" i="9"/>
  <c r="BC7" i="9"/>
  <c r="BC7" i="8"/>
  <c r="AY65" i="8"/>
  <c r="AY65" i="7"/>
  <c r="BC7" i="7"/>
  <c r="AX65" i="6"/>
  <c r="AY65" i="14" l="1"/>
  <c r="BC7" i="14"/>
  <c r="AY65" i="6"/>
</calcChain>
</file>

<file path=xl/sharedStrings.xml><?xml version="1.0" encoding="utf-8"?>
<sst xmlns="http://schemas.openxmlformats.org/spreadsheetml/2006/main" count="1080" uniqueCount="68">
  <si>
    <t>National Capital Region Values</t>
  </si>
  <si>
    <t>Month</t>
  </si>
  <si>
    <t>Value</t>
  </si>
  <si>
    <t>Naïve Method 
Forecast</t>
  </si>
  <si>
    <t>Forecast Error 
(FE)</t>
  </si>
  <si>
    <t>Absolute Value FE</t>
  </si>
  <si>
    <t>Squared FE</t>
  </si>
  <si>
    <t>% FE</t>
  </si>
  <si>
    <t>Absolute % FE</t>
  </si>
  <si>
    <t>Past Values Avg Method 
Forecast</t>
  </si>
  <si>
    <t>Moving Avg Method 
Forecast</t>
  </si>
  <si>
    <t>Exp Smoothing Method 
Forecast
(α=0.2)</t>
  </si>
  <si>
    <t>NAÏVE:</t>
  </si>
  <si>
    <t>PAST VALUES AVG:</t>
  </si>
  <si>
    <t>MOVING AVG:</t>
  </si>
  <si>
    <t>EXPONENTIAL SMOOTHING (alpha=0.2):</t>
  </si>
  <si>
    <t>MAE:</t>
  </si>
  <si>
    <t>MSE:</t>
  </si>
  <si>
    <t>-</t>
  </si>
  <si>
    <t>MAPE:</t>
  </si>
  <si>
    <t>Week 18 Forecast:</t>
  </si>
  <si>
    <t>Total</t>
  </si>
  <si>
    <t>Total =</t>
  </si>
  <si>
    <t>Forecast (Naïve)</t>
  </si>
  <si>
    <t>Forecast (Average of Past Values)</t>
  </si>
  <si>
    <t>Forecast (3WMA)</t>
  </si>
  <si>
    <t>Forecast (ExpSmoothing)</t>
  </si>
  <si>
    <t xml:space="preserve">MAE = </t>
  </si>
  <si>
    <t xml:space="preserve">MSE = </t>
  </si>
  <si>
    <t>MAPE =</t>
  </si>
  <si>
    <t>Week 18 Forecast =</t>
  </si>
  <si>
    <t>Note: The chosen forecast for month 61 (January 2025) is 1,035,179.96 pesos.</t>
  </si>
  <si>
    <t>Legend:</t>
  </si>
  <si>
    <t xml:space="preserve"> - Least Error</t>
  </si>
  <si>
    <t xml:space="preserve"> - Chosen Forecast</t>
  </si>
  <si>
    <t>Cordillera Administrative Region Values</t>
  </si>
  <si>
    <t>Note: The chosen forecast for month 61 (January 2025) is 186,873.73 pesos.</t>
  </si>
  <si>
    <t>I - Ilocos Region Values</t>
  </si>
  <si>
    <t>Note: The chosen forecast for month 61 (January 2025) is 1,239,523 pesos.</t>
  </si>
  <si>
    <t>II - Cagayan Valley Values</t>
  </si>
  <si>
    <t>Note: The chosen forecast for month 61 (January 2025) is 358,052.23 pesos.</t>
  </si>
  <si>
    <t>III - Central Luzon Values</t>
  </si>
  <si>
    <t>Note: The chosen forecast for month 61 (January 2025) is 1,258,085.67 pesos.</t>
  </si>
  <si>
    <t>IVA - CALABARZON Values</t>
  </si>
  <si>
    <t>Note: The chosen forecast for month 61 (January 2025) is 2,932,922.33 pesos.</t>
  </si>
  <si>
    <t>MMIMAROPA Region Values</t>
  </si>
  <si>
    <t>Note: The chosen forecast for month 61 (January 2025) is 302,272,13 pesos.</t>
  </si>
  <si>
    <t>V - Bicol Region Values</t>
  </si>
  <si>
    <t>Note: The chosen forecast for month 61 (January 2025) is 347,833.67 pesos.</t>
  </si>
  <si>
    <t>VI - Western Visayas Values</t>
  </si>
  <si>
    <t>Note: The chosen forecast for month 61 (January 2025) is 706,892.37 pesos.</t>
  </si>
  <si>
    <t>VII - Central Visayas Values</t>
  </si>
  <si>
    <t>Note: The chosen forecast for month 61 (January 2025) is 972,616.81 pesos.</t>
  </si>
  <si>
    <t>VIII - Eastern Visayas Values</t>
  </si>
  <si>
    <t>Note: The chosen forecast for month 61 (January 2025) is 486,830.61 pesos.</t>
  </si>
  <si>
    <t>IX - Zamboanga Peninsula Values</t>
  </si>
  <si>
    <t>Note: The chosen forecast for month 61 (January 2025) is 176,308.67 pesos.</t>
  </si>
  <si>
    <t>X - Northern Mindanao Values</t>
  </si>
  <si>
    <t>Note: The chosen forecast for month 61 (January 2025) is 289,307.00 pesos.</t>
  </si>
  <si>
    <t>XI - Davao Region Values</t>
  </si>
  <si>
    <t>Note: The chosen forecast for month 61 (January 2025) is 258,235.00 pesos.</t>
  </si>
  <si>
    <t>XII - SOCCSKSARGEN Values</t>
  </si>
  <si>
    <t>Note: The chosen forecast for month 61 (January 2025) is 153,488.93 pesos.</t>
  </si>
  <si>
    <t>XIII - Caraga Values</t>
  </si>
  <si>
    <t>Note: The chosen forecast for month 61 (January 2025) is 147,848.67 pesos.</t>
  </si>
  <si>
    <t>Autonomous Region in Muslim Mindanao Values</t>
  </si>
  <si>
    <t xml:space="preserve"> -   </t>
  </si>
  <si>
    <t>Note: The chosen forecast for month 61 (January 2025) is 18,815.45 pesos.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</si>
</sst>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[$₱-3409]* #,##0.00_-;\-[$₱-3409]* #,##0.00_-;_-[$₱-3409]* &quot;-&quot;??_-;_-@_-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2" xfId="0" applyBorder="1"/>
    <xf numFmtId="0" fontId="3" fillId="0" borderId="3" xfId="0" applyFont="1" applyBorder="1" applyAlignment="1">
      <alignment horizontal="right"/>
    </xf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3" fillId="0" borderId="0" xfId="0" applyFont="1" applyAlignment="1">
      <alignment horizontal="right"/>
    </xf>
    <xf numFmtId="2" fontId="7" fillId="0" borderId="0" xfId="0" applyNumberFormat="1" applyFont="1"/>
    <xf numFmtId="0" fontId="0" fillId="0" borderId="5" xfId="0" applyBorder="1"/>
    <xf numFmtId="0" fontId="0" fillId="2" borderId="0" xfId="0" applyFill="1"/>
    <xf numFmtId="0" fontId="0" fillId="0" borderId="6" xfId="0" applyBorder="1"/>
    <xf numFmtId="2" fontId="3" fillId="0" borderId="0" xfId="0" applyNumberFormat="1" applyFont="1" applyAlignment="1">
      <alignment horizontal="right"/>
    </xf>
    <xf numFmtId="10" fontId="0" fillId="0" borderId="0" xfId="0" applyNumberFormat="1"/>
    <xf numFmtId="10" fontId="0" fillId="2" borderId="0" xfId="0" applyNumberFormat="1" applyFill="1"/>
    <xf numFmtId="10" fontId="7" fillId="0" borderId="0" xfId="1" applyNumberFormat="1" applyFont="1"/>
    <xf numFmtId="0" fontId="0" fillId="0" borderId="7" xfId="0" applyBorder="1"/>
    <xf numFmtId="164" fontId="3" fillId="0" borderId="8" xfId="0" applyNumberFormat="1" applyFont="1" applyBorder="1" applyAlignment="1">
      <alignment horizontal="right"/>
    </xf>
    <xf numFmtId="0" fontId="8" fillId="0" borderId="10" xfId="0" applyFont="1" applyBorder="1"/>
    <xf numFmtId="0" fontId="0" fillId="0" borderId="1" xfId="0" applyBorder="1"/>
    <xf numFmtId="0" fontId="0" fillId="0" borderId="11" xfId="0" applyBorder="1"/>
    <xf numFmtId="0" fontId="8" fillId="0" borderId="0" xfId="0" applyFont="1"/>
    <xf numFmtId="0" fontId="8" fillId="0" borderId="2" xfId="0" applyFont="1" applyBorder="1"/>
    <xf numFmtId="0" fontId="0" fillId="2" borderId="5" xfId="0" applyFill="1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9" fillId="0" borderId="0" xfId="0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4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165" fontId="2" fillId="0" borderId="0" xfId="0" applyNumberFormat="1" applyFont="1"/>
    <xf numFmtId="165" fontId="0" fillId="0" borderId="0" xfId="0" applyNumberFormat="1"/>
    <xf numFmtId="165" fontId="10" fillId="0" borderId="0" xfId="0" applyNumberFormat="1" applyFont="1" applyAlignment="1">
      <alignment horizontal="center"/>
    </xf>
    <xf numFmtId="165" fontId="5" fillId="0" borderId="0" xfId="0" applyNumberFormat="1" applyFont="1"/>
    <xf numFmtId="0" fontId="10" fillId="0" borderId="0" xfId="0" applyFont="1"/>
    <xf numFmtId="0" fontId="4" fillId="0" borderId="12" xfId="0" applyFont="1" applyBorder="1" applyAlignment="1">
      <alignment horizontal="center" vertical="center" wrapText="1"/>
    </xf>
    <xf numFmtId="165" fontId="2" fillId="0" borderId="8" xfId="0" applyNumberFormat="1" applyFont="1" applyBorder="1"/>
    <xf numFmtId="165" fontId="2" fillId="3" borderId="8" xfId="0" applyNumberFormat="1" applyFont="1" applyFill="1" applyBorder="1"/>
    <xf numFmtId="165" fontId="2" fillId="0" borderId="9" xfId="0" applyNumberFormat="1" applyFont="1" applyBorder="1"/>
    <xf numFmtId="10" fontId="0" fillId="2" borderId="6" xfId="0" applyNumberFormat="1" applyFill="1" applyBorder="1"/>
    <xf numFmtId="10" fontId="0" fillId="0" borderId="6" xfId="0" applyNumberFormat="1" applyBorder="1"/>
    <xf numFmtId="165" fontId="11" fillId="0" borderId="0" xfId="0" applyNumberFormat="1" applyFont="1" applyAlignment="1">
      <alignment horizontal="center" vertical="center"/>
    </xf>
    <xf numFmtId="0" fontId="0" fillId="2" borderId="4" xfId="0" applyFill="1" applyBorder="1"/>
    <xf numFmtId="0" fontId="0" fillId="2" borderId="6" xfId="0" applyFill="1" applyBorder="1"/>
    <xf numFmtId="165" fontId="2" fillId="3" borderId="9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i\Downloads\JJimenea_Midterm_Quiz4.xlsx" TargetMode="External"/><Relationship Id="rId1" Type="http://schemas.openxmlformats.org/officeDocument/2006/relationships/externalLinkPath" Target="/Users/huawei/Downloads/JJimenea_Midterm_Quiz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ecasting"/>
      <sheetName val="Checking"/>
      <sheetName val="AgeCost"/>
    </sheetNames>
    <sheetDataSet>
      <sheetData sheetId="0">
        <row r="3">
          <cell r="F3" t="str">
            <v>Units Sold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DF31-CE52-42AB-B12F-C3F0E0D77165}">
  <dimension ref="A1:BC78"/>
  <sheetViews>
    <sheetView topLeftCell="A59" workbookViewId="0">
      <selection activeCell="K79" sqref="K79"/>
    </sheetView>
  </sheetViews>
  <sheetFormatPr defaultRowHeight="14.45"/>
  <cols>
    <col min="2" max="2" width="14.140625" bestFit="1" customWidth="1"/>
    <col min="6" max="6" width="15.5703125" customWidth="1"/>
    <col min="7" max="8" width="14.140625" bestFit="1" customWidth="1"/>
    <col min="9" max="9" width="15.5703125" bestFit="1" customWidth="1"/>
    <col min="10" max="10" width="22.42578125" bestFit="1" customWidth="1"/>
    <col min="11" max="12" width="9.5703125" bestFit="1" customWidth="1"/>
    <col min="16" max="16" width="16.42578125" bestFit="1" customWidth="1"/>
    <col min="19" max="20" width="14.140625" bestFit="1" customWidth="1"/>
    <col min="21" max="22" width="15.5703125" bestFit="1" customWidth="1"/>
    <col min="23" max="23" width="22.5703125" bestFit="1" customWidth="1"/>
    <col min="24" max="25" width="9" bestFit="1" customWidth="1"/>
    <col min="29" max="29" width="16.42578125" bestFit="1" customWidth="1"/>
    <col min="32" max="34" width="14.140625" bestFit="1" customWidth="1"/>
    <col min="35" max="35" width="15.5703125" bestFit="1" customWidth="1"/>
    <col min="36" max="36" width="22.5703125" bestFit="1" customWidth="1"/>
    <col min="42" max="42" width="16.42578125" bestFit="1" customWidth="1"/>
    <col min="45" max="47" width="14.140625" bestFit="1" customWidth="1"/>
    <col min="48" max="48" width="15.5703125" bestFit="1" customWidth="1"/>
    <col min="49" max="49" width="22.5703125" bestFit="1" customWidth="1"/>
    <col min="50" max="51" width="9" bestFit="1" customWidth="1"/>
    <col min="55" max="55" width="16.42578125" bestFit="1" customWidth="1"/>
  </cols>
  <sheetData>
    <row r="1" spans="1:55">
      <c r="A1" s="1" t="s">
        <v>0</v>
      </c>
      <c r="B1" s="2"/>
    </row>
    <row r="2" spans="1:55">
      <c r="A2" s="2"/>
      <c r="B2" s="2"/>
    </row>
    <row r="3" spans="1:55" ht="57.95">
      <c r="A3" s="39" t="s">
        <v>1</v>
      </c>
      <c r="B3" s="39" t="s">
        <v>2</v>
      </c>
      <c r="E3" s="40" t="str">
        <f>A3</f>
        <v>Month</v>
      </c>
      <c r="F3" s="40" t="str">
        <f>B3</f>
        <v>Value</v>
      </c>
      <c r="G3" s="40" t="s">
        <v>3</v>
      </c>
      <c r="H3" s="40" t="s">
        <v>4</v>
      </c>
      <c r="I3" s="40" t="s">
        <v>5</v>
      </c>
      <c r="J3" s="40" t="s">
        <v>6</v>
      </c>
      <c r="K3" s="40" t="s">
        <v>7</v>
      </c>
      <c r="L3" s="40" t="s">
        <v>8</v>
      </c>
      <c r="R3" s="40" t="str">
        <f>A3</f>
        <v>Month</v>
      </c>
      <c r="S3" s="40" t="str">
        <f>B3</f>
        <v>Value</v>
      </c>
      <c r="T3" s="40" t="s">
        <v>9</v>
      </c>
      <c r="U3" s="40" t="s">
        <v>4</v>
      </c>
      <c r="V3" s="40" t="s">
        <v>5</v>
      </c>
      <c r="W3" s="40" t="s">
        <v>6</v>
      </c>
      <c r="X3" s="40" t="s">
        <v>7</v>
      </c>
      <c r="Y3" s="40" t="s">
        <v>8</v>
      </c>
      <c r="AE3" s="40" t="str">
        <f>E3</f>
        <v>Month</v>
      </c>
      <c r="AF3" s="40" t="str">
        <f>F3</f>
        <v>Value</v>
      </c>
      <c r="AG3" s="40" t="s">
        <v>10</v>
      </c>
      <c r="AH3" s="40" t="s">
        <v>4</v>
      </c>
      <c r="AI3" s="40" t="s">
        <v>5</v>
      </c>
      <c r="AJ3" s="40" t="s">
        <v>6</v>
      </c>
      <c r="AK3" s="40" t="s">
        <v>7</v>
      </c>
      <c r="AL3" s="40" t="s">
        <v>8</v>
      </c>
      <c r="AR3" s="40" t="str">
        <f>E3</f>
        <v>Month</v>
      </c>
      <c r="AS3" s="51" t="str">
        <f>[1]Forecasting!F3</f>
        <v>Units Sold</v>
      </c>
      <c r="AT3" s="51" t="s">
        <v>11</v>
      </c>
      <c r="AU3" s="51" t="s">
        <v>4</v>
      </c>
      <c r="AV3" s="51" t="s">
        <v>5</v>
      </c>
      <c r="AW3" s="51" t="s">
        <v>6</v>
      </c>
      <c r="AX3" s="51" t="s">
        <v>7</v>
      </c>
      <c r="AY3" s="51" t="s">
        <v>8</v>
      </c>
    </row>
    <row r="4" spans="1:55">
      <c r="A4" s="6">
        <v>1</v>
      </c>
      <c r="B4" s="41">
        <v>819854</v>
      </c>
      <c r="E4" s="7">
        <v>1</v>
      </c>
      <c r="F4" s="41">
        <v>819854</v>
      </c>
      <c r="G4" s="8"/>
      <c r="H4" s="8"/>
      <c r="I4" s="8"/>
      <c r="J4" s="8"/>
      <c r="K4" s="9"/>
      <c r="L4" s="8"/>
      <c r="O4" s="10" t="s">
        <v>12</v>
      </c>
      <c r="R4" s="7">
        <v>1</v>
      </c>
      <c r="S4" s="41">
        <v>819854</v>
      </c>
      <c r="T4" s="7"/>
      <c r="U4" s="7"/>
      <c r="V4" s="7"/>
      <c r="W4" s="7"/>
      <c r="X4" s="37"/>
      <c r="Y4" s="7"/>
      <c r="AB4" s="10" t="s">
        <v>13</v>
      </c>
      <c r="AE4" s="7">
        <v>1</v>
      </c>
      <c r="AF4" s="41">
        <v>819854</v>
      </c>
      <c r="AG4" s="2"/>
      <c r="AH4" s="42"/>
      <c r="AI4" s="42"/>
      <c r="AJ4" s="42"/>
      <c r="AK4" s="43"/>
      <c r="AL4" s="42"/>
      <c r="AO4" s="10" t="s">
        <v>14</v>
      </c>
      <c r="AR4" s="7">
        <v>1</v>
      </c>
      <c r="AS4" s="44">
        <v>819854</v>
      </c>
      <c r="AT4" s="2"/>
      <c r="AU4" s="42"/>
      <c r="AV4" s="42"/>
      <c r="AW4" s="42"/>
      <c r="AX4" s="43"/>
      <c r="AY4" s="42"/>
      <c r="BB4" s="38" t="s">
        <v>15</v>
      </c>
    </row>
    <row r="5" spans="1:55">
      <c r="A5" s="6">
        <v>2</v>
      </c>
      <c r="B5" s="41">
        <v>782596</v>
      </c>
      <c r="E5" s="7">
        <v>2</v>
      </c>
      <c r="F5" s="41">
        <v>782596</v>
      </c>
      <c r="G5" s="41">
        <v>819854</v>
      </c>
      <c r="H5" s="44">
        <f>F5-G5</f>
        <v>-37258</v>
      </c>
      <c r="I5" s="44">
        <f>ABS(H5)</f>
        <v>37258</v>
      </c>
      <c r="J5" s="44">
        <f>H5^2</f>
        <v>1388158564</v>
      </c>
      <c r="K5" s="43">
        <f>ROUND((I5/F5)*100,2)</f>
        <v>4.76</v>
      </c>
      <c r="L5" s="43">
        <f>ABS(K5)</f>
        <v>4.76</v>
      </c>
      <c r="O5" s="16" t="s">
        <v>16</v>
      </c>
      <c r="P5" s="17">
        <f>ROUND(AVERAGE(I5:I63),2)</f>
        <v>418363.17</v>
      </c>
      <c r="R5" s="7">
        <v>2</v>
      </c>
      <c r="S5" s="41">
        <v>782596</v>
      </c>
      <c r="T5" s="44">
        <f>AVERAGE($S$4:S4)</f>
        <v>819854</v>
      </c>
      <c r="U5" s="44">
        <f>S5-T5</f>
        <v>-37258</v>
      </c>
      <c r="V5" s="44">
        <f>ABS(U5)</f>
        <v>37258</v>
      </c>
      <c r="W5" s="44">
        <f>U5^2</f>
        <v>1388158564</v>
      </c>
      <c r="X5" s="43">
        <f>ROUND((V5/S5)*100,2)</f>
        <v>4.76</v>
      </c>
      <c r="Y5" s="43">
        <f>ABS(X5)</f>
        <v>4.76</v>
      </c>
      <c r="AB5" s="16" t="s">
        <v>16</v>
      </c>
      <c r="AC5" s="17">
        <f>ROUND(AVERAGE(V5:V63),2)</f>
        <v>330276.63</v>
      </c>
      <c r="AE5" s="7">
        <v>2</v>
      </c>
      <c r="AF5" s="41">
        <v>782596</v>
      </c>
      <c r="AG5" s="2"/>
      <c r="AH5" s="43"/>
      <c r="AI5" s="43"/>
      <c r="AJ5" s="43"/>
      <c r="AK5" s="43"/>
      <c r="AL5" s="43"/>
      <c r="AO5" s="16" t="s">
        <v>16</v>
      </c>
      <c r="AP5" s="17">
        <f>ROUND(AVERAGE(AI7:AI63),2)</f>
        <v>401092.2</v>
      </c>
      <c r="AR5" s="7">
        <v>2</v>
      </c>
      <c r="AS5" s="44">
        <v>782596</v>
      </c>
      <c r="AT5" s="49">
        <f>AS4</f>
        <v>819854</v>
      </c>
      <c r="AU5" s="44">
        <f>AS5-AT5</f>
        <v>-37258</v>
      </c>
      <c r="AV5" s="44">
        <f>ABS(AU5)</f>
        <v>37258</v>
      </c>
      <c r="AW5" s="44">
        <f>AU5^2</f>
        <v>1388158564</v>
      </c>
      <c r="AX5" s="43">
        <f>ROUND((AV5/AS5)*100,2)</f>
        <v>4.76</v>
      </c>
      <c r="AY5" s="43">
        <f>ABS(AX5)</f>
        <v>4.76</v>
      </c>
      <c r="BB5" s="16" t="s">
        <v>16</v>
      </c>
      <c r="BC5" s="17">
        <f>ROUND(AVERAGE(AV5:AV63),2)</f>
        <v>394297.22</v>
      </c>
    </row>
    <row r="6" spans="1:55">
      <c r="A6" s="6">
        <v>3</v>
      </c>
      <c r="B6" s="41">
        <v>512855</v>
      </c>
      <c r="E6" s="7">
        <v>3</v>
      </c>
      <c r="F6" s="41">
        <v>512855</v>
      </c>
      <c r="G6" s="41">
        <v>782596</v>
      </c>
      <c r="H6" s="44">
        <f t="shared" ref="H6:H63" si="0">F6-G6</f>
        <v>-269741</v>
      </c>
      <c r="I6" s="44">
        <f t="shared" ref="I6:I63" si="1">ABS(H6)</f>
        <v>269741</v>
      </c>
      <c r="J6" s="44">
        <f t="shared" ref="J6:J19" si="2">H6^2</f>
        <v>72760207081</v>
      </c>
      <c r="K6" s="43">
        <f t="shared" ref="K6:K63" si="3">ROUND((I6/F6)*100,2)</f>
        <v>52.6</v>
      </c>
      <c r="L6" s="43">
        <f t="shared" ref="L6:L63" si="4">ABS(K6)</f>
        <v>52.6</v>
      </c>
      <c r="O6" s="16" t="s">
        <v>17</v>
      </c>
      <c r="P6" s="17">
        <f>ROUND(AVERAGE(J5:J63),2)</f>
        <v>928389644171.87</v>
      </c>
      <c r="R6" s="7">
        <v>3</v>
      </c>
      <c r="S6" s="41">
        <v>512855</v>
      </c>
      <c r="T6" s="44">
        <f>AVERAGE($S$4:S5)</f>
        <v>801225</v>
      </c>
      <c r="U6" s="44">
        <f t="shared" ref="U6:U63" si="5">S6-T6</f>
        <v>-288370</v>
      </c>
      <c r="V6" s="44">
        <f t="shared" ref="V6:V63" si="6">ABS(U6)</f>
        <v>288370</v>
      </c>
      <c r="W6" s="44">
        <f t="shared" ref="W6:W63" si="7">U6^2</f>
        <v>83157256900</v>
      </c>
      <c r="X6" s="43">
        <f t="shared" ref="X6:X63" si="8">ROUND((V6/S6)*100,2)</f>
        <v>56.23</v>
      </c>
      <c r="Y6" s="43">
        <f t="shared" ref="Y6:Y63" si="9">ABS(X6)</f>
        <v>56.23</v>
      </c>
      <c r="AB6" s="16" t="s">
        <v>17</v>
      </c>
      <c r="AC6" s="17">
        <f>ROUND(AVERAGE(W5:W63),2)</f>
        <v>576175271659.68005</v>
      </c>
      <c r="AE6" s="7">
        <v>3</v>
      </c>
      <c r="AF6" s="41">
        <v>512855</v>
      </c>
      <c r="AG6" s="2"/>
      <c r="AH6" s="43"/>
      <c r="AI6" s="43"/>
      <c r="AJ6" s="43"/>
      <c r="AK6" s="43"/>
      <c r="AL6" s="43"/>
      <c r="AO6" s="16" t="s">
        <v>17</v>
      </c>
      <c r="AP6" s="17">
        <f>ROUND(AVERAGE(AJ7:AJ63),2)</f>
        <v>670424626124.35999</v>
      </c>
      <c r="AR6" s="7">
        <v>3</v>
      </c>
      <c r="AS6" s="44">
        <v>512855</v>
      </c>
      <c r="AT6" s="49">
        <f t="shared" ref="AT6:AT64" si="10">0.8*AS5+0.2*AT5</f>
        <v>790047.60000000009</v>
      </c>
      <c r="AU6" s="44">
        <f t="shared" ref="AU6:AU63" si="11">AS6-AT6</f>
        <v>-277192.60000000009</v>
      </c>
      <c r="AV6" s="44">
        <f t="shared" ref="AV6:AV63" si="12">ABS(AU6)</f>
        <v>277192.60000000009</v>
      </c>
      <c r="AW6" s="44">
        <f t="shared" ref="AW6:AW63" si="13">AU6^2</f>
        <v>76835737494.760056</v>
      </c>
      <c r="AX6" s="43">
        <f t="shared" ref="AX6:AX63" si="14">ROUND((AV6/AS6)*100,2)</f>
        <v>54.05</v>
      </c>
      <c r="AY6" s="43">
        <f t="shared" ref="AY6:AY63" si="15">ABS(AX6)</f>
        <v>54.05</v>
      </c>
      <c r="BB6" s="16" t="s">
        <v>17</v>
      </c>
      <c r="BC6" s="17">
        <f>ROUND(AVERAGE(AW5:AW63),2)</f>
        <v>784653759549.87</v>
      </c>
    </row>
    <row r="7" spans="1:55">
      <c r="A7" s="6">
        <v>4</v>
      </c>
      <c r="B7" s="41" t="s">
        <v>18</v>
      </c>
      <c r="E7" s="7">
        <v>4</v>
      </c>
      <c r="F7" s="41">
        <v>0</v>
      </c>
      <c r="G7" s="41">
        <v>512855</v>
      </c>
      <c r="H7" s="44">
        <f>F7-G7</f>
        <v>-512855</v>
      </c>
      <c r="I7" s="44">
        <f t="shared" si="1"/>
        <v>512855</v>
      </c>
      <c r="J7" s="44">
        <f t="shared" si="2"/>
        <v>263020251025</v>
      </c>
      <c r="K7" s="43">
        <v>0</v>
      </c>
      <c r="L7" s="43">
        <v>0</v>
      </c>
      <c r="O7" s="16" t="s">
        <v>19</v>
      </c>
      <c r="P7" s="24">
        <f>ROUND(AVERAGE(L5:L63)/100,2)</f>
        <v>0.38</v>
      </c>
      <c r="R7" s="7">
        <v>4</v>
      </c>
      <c r="S7" s="41">
        <v>0</v>
      </c>
      <c r="T7" s="44">
        <f>AVERAGE($S$4:S6)</f>
        <v>705101.66666666663</v>
      </c>
      <c r="U7" s="44">
        <f t="shared" si="5"/>
        <v>-705101.66666666663</v>
      </c>
      <c r="V7" s="44">
        <f t="shared" si="6"/>
        <v>705101.66666666663</v>
      </c>
      <c r="W7" s="44">
        <f t="shared" si="7"/>
        <v>497168360336.11108</v>
      </c>
      <c r="X7" s="43">
        <v>0</v>
      </c>
      <c r="Y7" s="43">
        <v>0</v>
      </c>
      <c r="AB7" s="16" t="s">
        <v>19</v>
      </c>
      <c r="AC7" s="24">
        <f>ROUND(AVERAGE(Y5:Y63)/100,2)</f>
        <v>0.35</v>
      </c>
      <c r="AE7" s="7">
        <v>4</v>
      </c>
      <c r="AF7" s="41">
        <v>0</v>
      </c>
      <c r="AG7" s="49">
        <f t="shared" ref="AG7:AG64" si="16">AVERAGE(AF4:AF6)</f>
        <v>705101.66666666663</v>
      </c>
      <c r="AH7" s="44">
        <f>AF7-AG7</f>
        <v>-705101.66666666663</v>
      </c>
      <c r="AI7" s="44">
        <f>ABS(AH7)</f>
        <v>705101.66666666663</v>
      </c>
      <c r="AJ7" s="44">
        <f>AH7^2</f>
        <v>497168360336.11108</v>
      </c>
      <c r="AK7" s="43">
        <v>0</v>
      </c>
      <c r="AL7" s="43">
        <v>0</v>
      </c>
      <c r="AO7" s="16" t="s">
        <v>19</v>
      </c>
      <c r="AP7" s="24">
        <f>ROUND(AVERAGE(AL7:AL63)/100,2)</f>
        <v>0.41</v>
      </c>
      <c r="AR7" s="7">
        <v>4</v>
      </c>
      <c r="AS7" s="44">
        <v>0</v>
      </c>
      <c r="AT7" s="49">
        <f t="shared" si="10"/>
        <v>568293.52</v>
      </c>
      <c r="AU7" s="44">
        <f t="shared" si="11"/>
        <v>-568293.52</v>
      </c>
      <c r="AV7" s="44">
        <f t="shared" si="12"/>
        <v>568293.52</v>
      </c>
      <c r="AW7" s="44">
        <f t="shared" si="13"/>
        <v>322957524873.99042</v>
      </c>
      <c r="AX7" s="43">
        <v>0</v>
      </c>
      <c r="AY7" s="43">
        <v>0</v>
      </c>
      <c r="BB7" s="16" t="s">
        <v>19</v>
      </c>
      <c r="BC7" s="24">
        <f>ROUND(AVERAGE(AY5:AY63)/100,2)</f>
        <v>0.35</v>
      </c>
    </row>
    <row r="8" spans="1:55">
      <c r="A8" s="6">
        <v>5</v>
      </c>
      <c r="B8" s="41">
        <v>67219</v>
      </c>
      <c r="E8" s="7">
        <v>5</v>
      </c>
      <c r="F8" s="41">
        <v>67219</v>
      </c>
      <c r="G8" s="41">
        <v>0</v>
      </c>
      <c r="H8" s="44">
        <f t="shared" si="0"/>
        <v>67219</v>
      </c>
      <c r="I8" s="44">
        <f t="shared" si="1"/>
        <v>67219</v>
      </c>
      <c r="J8" s="44">
        <f t="shared" si="2"/>
        <v>4518393961</v>
      </c>
      <c r="K8" s="43">
        <f t="shared" si="3"/>
        <v>100</v>
      </c>
      <c r="L8" s="43">
        <f t="shared" si="4"/>
        <v>100</v>
      </c>
      <c r="O8" s="16" t="s">
        <v>20</v>
      </c>
      <c r="P8" s="46">
        <f>G64</f>
        <v>733183.89800000004</v>
      </c>
      <c r="R8" s="7">
        <v>5</v>
      </c>
      <c r="S8" s="41">
        <v>67219</v>
      </c>
      <c r="T8" s="44">
        <f>AVERAGE($S$4:S7)</f>
        <v>528826.25</v>
      </c>
      <c r="U8" s="44">
        <f t="shared" si="5"/>
        <v>-461607.25</v>
      </c>
      <c r="V8" s="44">
        <f t="shared" si="6"/>
        <v>461607.25</v>
      </c>
      <c r="W8" s="44">
        <f t="shared" si="7"/>
        <v>213081253252.5625</v>
      </c>
      <c r="X8" s="43">
        <f t="shared" si="8"/>
        <v>686.72</v>
      </c>
      <c r="Y8" s="43">
        <f t="shared" si="9"/>
        <v>686.72</v>
      </c>
      <c r="AB8" s="16" t="s">
        <v>20</v>
      </c>
      <c r="AC8" s="46">
        <f>T64</f>
        <v>1035179.9647999998</v>
      </c>
      <c r="AE8" s="7">
        <v>5</v>
      </c>
      <c r="AF8" s="41">
        <v>67219</v>
      </c>
      <c r="AG8" s="49">
        <f t="shared" si="16"/>
        <v>431817</v>
      </c>
      <c r="AH8" s="44">
        <f t="shared" ref="AH8:AH63" si="17">AF8-AG8</f>
        <v>-364598</v>
      </c>
      <c r="AI8" s="44">
        <f t="shared" ref="AI8:AI63" si="18">ABS(AH8)</f>
        <v>364598</v>
      </c>
      <c r="AJ8" s="44">
        <f t="shared" ref="AJ8:AJ63" si="19">AH8^2</f>
        <v>132931701604</v>
      </c>
      <c r="AK8" s="43">
        <f t="shared" ref="AK8:AK63" si="20">ROUND((AI8/AF8)*100,2)</f>
        <v>542.4</v>
      </c>
      <c r="AL8" s="43">
        <f t="shared" ref="AL8:AL63" si="21">ABS(AK8)</f>
        <v>542.4</v>
      </c>
      <c r="AO8" s="16" t="s">
        <v>20</v>
      </c>
      <c r="AP8" s="46">
        <f>AG21</f>
        <v>928104.33333333337</v>
      </c>
      <c r="AR8" s="7">
        <v>5</v>
      </c>
      <c r="AS8" s="44">
        <v>67219</v>
      </c>
      <c r="AT8" s="49">
        <f t="shared" si="10"/>
        <v>113658.70400000001</v>
      </c>
      <c r="AU8" s="44">
        <f t="shared" si="11"/>
        <v>-46439.704000000012</v>
      </c>
      <c r="AV8" s="44">
        <f t="shared" si="12"/>
        <v>46439.704000000012</v>
      </c>
      <c r="AW8" s="44">
        <f t="shared" si="13"/>
        <v>2156646107.6076174</v>
      </c>
      <c r="AX8" s="43">
        <f t="shared" si="14"/>
        <v>69.09</v>
      </c>
      <c r="AY8" s="43">
        <f t="shared" si="15"/>
        <v>69.09</v>
      </c>
      <c r="BB8" s="16" t="s">
        <v>20</v>
      </c>
      <c r="BC8" s="46">
        <f>AT64</f>
        <v>805122.4791170496</v>
      </c>
    </row>
    <row r="9" spans="1:55">
      <c r="A9" s="6">
        <v>6</v>
      </c>
      <c r="B9" s="41">
        <v>450636</v>
      </c>
      <c r="E9" s="7">
        <v>6</v>
      </c>
      <c r="F9" s="41">
        <v>450636</v>
      </c>
      <c r="G9" s="41">
        <v>67219</v>
      </c>
      <c r="H9" s="44">
        <f t="shared" si="0"/>
        <v>383417</v>
      </c>
      <c r="I9" s="44">
        <f t="shared" si="1"/>
        <v>383417</v>
      </c>
      <c r="J9" s="44">
        <f t="shared" si="2"/>
        <v>147008595889</v>
      </c>
      <c r="K9" s="43">
        <f t="shared" si="3"/>
        <v>85.08</v>
      </c>
      <c r="L9" s="43">
        <f t="shared" si="4"/>
        <v>85.08</v>
      </c>
      <c r="R9" s="7">
        <v>6</v>
      </c>
      <c r="S9" s="41">
        <v>450636</v>
      </c>
      <c r="T9" s="44">
        <f>AVERAGE($S$4:S8)</f>
        <v>436504.8</v>
      </c>
      <c r="U9" s="44">
        <f t="shared" si="5"/>
        <v>14131.200000000012</v>
      </c>
      <c r="V9" s="44">
        <f t="shared" si="6"/>
        <v>14131.200000000012</v>
      </c>
      <c r="W9" s="44">
        <f t="shared" si="7"/>
        <v>199690813.44000033</v>
      </c>
      <c r="X9" s="43">
        <f t="shared" si="8"/>
        <v>3.14</v>
      </c>
      <c r="Y9" s="43">
        <f t="shared" si="9"/>
        <v>3.14</v>
      </c>
      <c r="AE9" s="7">
        <v>6</v>
      </c>
      <c r="AF9" s="41">
        <v>450636</v>
      </c>
      <c r="AG9" s="49">
        <f t="shared" si="16"/>
        <v>193358</v>
      </c>
      <c r="AH9" s="44">
        <f t="shared" si="17"/>
        <v>257278</v>
      </c>
      <c r="AI9" s="44">
        <f t="shared" si="18"/>
        <v>257278</v>
      </c>
      <c r="AJ9" s="44">
        <f t="shared" si="19"/>
        <v>66191969284</v>
      </c>
      <c r="AK9" s="43">
        <f t="shared" si="20"/>
        <v>57.09</v>
      </c>
      <c r="AL9" s="43">
        <f t="shared" si="21"/>
        <v>57.09</v>
      </c>
      <c r="AR9" s="7">
        <v>6</v>
      </c>
      <c r="AS9" s="44">
        <v>450636</v>
      </c>
      <c r="AT9" s="49">
        <f t="shared" si="10"/>
        <v>76506.940800000011</v>
      </c>
      <c r="AU9" s="44">
        <f t="shared" si="11"/>
        <v>374129.05920000002</v>
      </c>
      <c r="AV9" s="44">
        <f t="shared" si="12"/>
        <v>374129.05920000002</v>
      </c>
      <c r="AW9" s="44">
        <f t="shared" si="13"/>
        <v>139972552937.87711</v>
      </c>
      <c r="AX9" s="43">
        <f t="shared" si="14"/>
        <v>83.02</v>
      </c>
      <c r="AY9" s="43">
        <f t="shared" si="15"/>
        <v>83.02</v>
      </c>
    </row>
    <row r="10" spans="1:55">
      <c r="A10" s="6">
        <v>7</v>
      </c>
      <c r="B10" s="41">
        <v>574825</v>
      </c>
      <c r="E10" s="7">
        <v>7</v>
      </c>
      <c r="F10" s="41">
        <v>574825</v>
      </c>
      <c r="G10" s="41">
        <v>450636</v>
      </c>
      <c r="H10" s="44">
        <f t="shared" si="0"/>
        <v>124189</v>
      </c>
      <c r="I10" s="44">
        <f t="shared" si="1"/>
        <v>124189</v>
      </c>
      <c r="J10" s="44">
        <f t="shared" si="2"/>
        <v>15422907721</v>
      </c>
      <c r="K10" s="43">
        <f t="shared" si="3"/>
        <v>21.6</v>
      </c>
      <c r="L10" s="43">
        <f t="shared" si="4"/>
        <v>21.6</v>
      </c>
      <c r="R10" s="7">
        <v>7</v>
      </c>
      <c r="S10" s="41">
        <v>574825</v>
      </c>
      <c r="T10" s="44">
        <f>AVERAGE($S$4:S9)</f>
        <v>438860</v>
      </c>
      <c r="U10" s="44">
        <f t="shared" si="5"/>
        <v>135965</v>
      </c>
      <c r="V10" s="44">
        <f t="shared" si="6"/>
        <v>135965</v>
      </c>
      <c r="W10" s="44">
        <f t="shared" si="7"/>
        <v>18486481225</v>
      </c>
      <c r="X10" s="43">
        <f t="shared" si="8"/>
        <v>23.65</v>
      </c>
      <c r="Y10" s="43">
        <f t="shared" si="9"/>
        <v>23.65</v>
      </c>
      <c r="AE10" s="7">
        <v>7</v>
      </c>
      <c r="AF10" s="41">
        <v>574825</v>
      </c>
      <c r="AG10" s="49">
        <f t="shared" si="16"/>
        <v>172618.33333333334</v>
      </c>
      <c r="AH10" s="44">
        <f t="shared" si="17"/>
        <v>402206.66666666663</v>
      </c>
      <c r="AI10" s="44">
        <f t="shared" si="18"/>
        <v>402206.66666666663</v>
      </c>
      <c r="AJ10" s="44">
        <f t="shared" si="19"/>
        <v>161770202711.11108</v>
      </c>
      <c r="AK10" s="43">
        <f t="shared" si="20"/>
        <v>69.97</v>
      </c>
      <c r="AL10" s="43">
        <f t="shared" si="21"/>
        <v>69.97</v>
      </c>
      <c r="AR10" s="7">
        <v>7</v>
      </c>
      <c r="AS10" s="44">
        <v>574825</v>
      </c>
      <c r="AT10" s="49">
        <f t="shared" si="10"/>
        <v>375810.18816000002</v>
      </c>
      <c r="AU10" s="44">
        <f t="shared" si="11"/>
        <v>199014.81183999998</v>
      </c>
      <c r="AV10" s="44">
        <f t="shared" si="12"/>
        <v>199014.81183999998</v>
      </c>
      <c r="AW10" s="44">
        <f t="shared" si="13"/>
        <v>39606895331.710594</v>
      </c>
      <c r="AX10" s="43">
        <f t="shared" si="14"/>
        <v>34.619999999999997</v>
      </c>
      <c r="AY10" s="43">
        <f t="shared" si="15"/>
        <v>34.619999999999997</v>
      </c>
    </row>
    <row r="11" spans="1:55">
      <c r="A11" s="6">
        <v>8</v>
      </c>
      <c r="B11" s="41">
        <v>571491</v>
      </c>
      <c r="E11" s="7">
        <v>8</v>
      </c>
      <c r="F11" s="41">
        <v>571491</v>
      </c>
      <c r="G11" s="41">
        <v>574825</v>
      </c>
      <c r="H11" s="44">
        <f t="shared" si="0"/>
        <v>-3334</v>
      </c>
      <c r="I11" s="44">
        <f t="shared" si="1"/>
        <v>3334</v>
      </c>
      <c r="J11" s="44">
        <f t="shared" si="2"/>
        <v>11115556</v>
      </c>
      <c r="K11" s="43">
        <f t="shared" si="3"/>
        <v>0.57999999999999996</v>
      </c>
      <c r="L11" s="43">
        <f t="shared" si="4"/>
        <v>0.57999999999999996</v>
      </c>
      <c r="R11" s="7">
        <v>8</v>
      </c>
      <c r="S11" s="41">
        <v>571491</v>
      </c>
      <c r="T11" s="44">
        <f>AVERAGE($S$4:S10)</f>
        <v>458283.57142857142</v>
      </c>
      <c r="U11" s="44">
        <f t="shared" si="5"/>
        <v>113207.42857142858</v>
      </c>
      <c r="V11" s="44">
        <f t="shared" si="6"/>
        <v>113207.42857142858</v>
      </c>
      <c r="W11" s="44">
        <f t="shared" si="7"/>
        <v>12815921883.755104</v>
      </c>
      <c r="X11" s="43">
        <f t="shared" si="8"/>
        <v>19.809999999999999</v>
      </c>
      <c r="Y11" s="43">
        <f t="shared" si="9"/>
        <v>19.809999999999999</v>
      </c>
      <c r="AE11" s="7">
        <v>8</v>
      </c>
      <c r="AF11" s="41">
        <v>571491</v>
      </c>
      <c r="AG11" s="49">
        <f t="shared" si="16"/>
        <v>364226.66666666669</v>
      </c>
      <c r="AH11" s="44">
        <f t="shared" si="17"/>
        <v>207264.33333333331</v>
      </c>
      <c r="AI11" s="44">
        <f t="shared" si="18"/>
        <v>207264.33333333331</v>
      </c>
      <c r="AJ11" s="44">
        <f t="shared" si="19"/>
        <v>42958503872.111107</v>
      </c>
      <c r="AK11" s="43">
        <f t="shared" si="20"/>
        <v>36.270000000000003</v>
      </c>
      <c r="AL11" s="43">
        <f t="shared" si="21"/>
        <v>36.270000000000003</v>
      </c>
      <c r="AR11" s="7">
        <v>8</v>
      </c>
      <c r="AS11" s="44">
        <v>571491</v>
      </c>
      <c r="AT11" s="49">
        <f t="shared" si="10"/>
        <v>535022.03763200005</v>
      </c>
      <c r="AU11" s="44">
        <f t="shared" si="11"/>
        <v>36468.962367999949</v>
      </c>
      <c r="AV11" s="44">
        <f t="shared" si="12"/>
        <v>36468.962367999949</v>
      </c>
      <c r="AW11" s="44">
        <f t="shared" si="13"/>
        <v>1329985216.1985965</v>
      </c>
      <c r="AX11" s="43">
        <f t="shared" si="14"/>
        <v>6.38</v>
      </c>
      <c r="AY11" s="43">
        <f t="shared" si="15"/>
        <v>6.38</v>
      </c>
    </row>
    <row r="12" spans="1:55">
      <c r="A12" s="6">
        <v>9</v>
      </c>
      <c r="B12" s="41">
        <v>641052</v>
      </c>
      <c r="E12" s="7">
        <v>9</v>
      </c>
      <c r="F12" s="41">
        <v>641052</v>
      </c>
      <c r="G12" s="41">
        <v>571491</v>
      </c>
      <c r="H12" s="44">
        <f t="shared" si="0"/>
        <v>69561</v>
      </c>
      <c r="I12" s="44">
        <f t="shared" si="1"/>
        <v>69561</v>
      </c>
      <c r="J12" s="44">
        <f t="shared" si="2"/>
        <v>4838732721</v>
      </c>
      <c r="K12" s="43">
        <f t="shared" si="3"/>
        <v>10.85</v>
      </c>
      <c r="L12" s="43">
        <f t="shared" si="4"/>
        <v>10.85</v>
      </c>
      <c r="R12" s="7">
        <v>9</v>
      </c>
      <c r="S12" s="41">
        <v>641052</v>
      </c>
      <c r="T12" s="44">
        <f>AVERAGE($S$4:S11)</f>
        <v>472434.5</v>
      </c>
      <c r="U12" s="44">
        <f t="shared" si="5"/>
        <v>168617.5</v>
      </c>
      <c r="V12" s="44">
        <f t="shared" si="6"/>
        <v>168617.5</v>
      </c>
      <c r="W12" s="44">
        <f t="shared" si="7"/>
        <v>28431861306.25</v>
      </c>
      <c r="X12" s="43">
        <f t="shared" si="8"/>
        <v>26.3</v>
      </c>
      <c r="Y12" s="43">
        <f t="shared" si="9"/>
        <v>26.3</v>
      </c>
      <c r="AE12" s="7">
        <v>9</v>
      </c>
      <c r="AF12" s="41">
        <v>641052</v>
      </c>
      <c r="AG12" s="49">
        <f t="shared" si="16"/>
        <v>532317.33333333337</v>
      </c>
      <c r="AH12" s="44">
        <f t="shared" si="17"/>
        <v>108734.66666666663</v>
      </c>
      <c r="AI12" s="44">
        <f t="shared" si="18"/>
        <v>108734.66666666663</v>
      </c>
      <c r="AJ12" s="44">
        <f t="shared" si="19"/>
        <v>11823227735.111103</v>
      </c>
      <c r="AK12" s="43">
        <f t="shared" si="20"/>
        <v>16.96</v>
      </c>
      <c r="AL12" s="43">
        <f t="shared" si="21"/>
        <v>16.96</v>
      </c>
      <c r="AR12" s="7">
        <v>9</v>
      </c>
      <c r="AS12" s="44">
        <v>641052</v>
      </c>
      <c r="AT12" s="49">
        <f t="shared" si="10"/>
        <v>564197.2075264001</v>
      </c>
      <c r="AU12" s="44">
        <f t="shared" si="11"/>
        <v>76854.792473599897</v>
      </c>
      <c r="AV12" s="44">
        <f t="shared" si="12"/>
        <v>76854.792473599897</v>
      </c>
      <c r="AW12" s="44">
        <f t="shared" si="13"/>
        <v>5906659126.1601076</v>
      </c>
      <c r="AX12" s="43">
        <f t="shared" si="14"/>
        <v>11.99</v>
      </c>
      <c r="AY12" s="43">
        <f t="shared" si="15"/>
        <v>11.99</v>
      </c>
    </row>
    <row r="13" spans="1:55">
      <c r="A13" s="6">
        <v>10</v>
      </c>
      <c r="B13" s="41">
        <v>748726</v>
      </c>
      <c r="E13" s="7">
        <v>10</v>
      </c>
      <c r="F13" s="41">
        <v>748726</v>
      </c>
      <c r="G13" s="41">
        <v>641052</v>
      </c>
      <c r="H13" s="44">
        <f t="shared" si="0"/>
        <v>107674</v>
      </c>
      <c r="I13" s="44">
        <f t="shared" si="1"/>
        <v>107674</v>
      </c>
      <c r="J13" s="44">
        <f t="shared" si="2"/>
        <v>11593690276</v>
      </c>
      <c r="K13" s="43">
        <f t="shared" si="3"/>
        <v>14.38</v>
      </c>
      <c r="L13" s="43">
        <f t="shared" si="4"/>
        <v>14.38</v>
      </c>
      <c r="R13" s="7">
        <v>10</v>
      </c>
      <c r="S13" s="41">
        <v>748726</v>
      </c>
      <c r="T13" s="44">
        <f>AVERAGE($S$4:S12)</f>
        <v>491169.77777777775</v>
      </c>
      <c r="U13" s="44">
        <f t="shared" si="5"/>
        <v>257556.22222222225</v>
      </c>
      <c r="V13" s="44">
        <f t="shared" si="6"/>
        <v>257556.22222222225</v>
      </c>
      <c r="W13" s="44">
        <f t="shared" si="7"/>
        <v>66335207605.382729</v>
      </c>
      <c r="X13" s="43">
        <f t="shared" si="8"/>
        <v>34.4</v>
      </c>
      <c r="Y13" s="43">
        <f t="shared" si="9"/>
        <v>34.4</v>
      </c>
      <c r="AE13" s="7">
        <v>10</v>
      </c>
      <c r="AF13" s="41">
        <v>748726</v>
      </c>
      <c r="AG13" s="49">
        <f t="shared" si="16"/>
        <v>595789.33333333337</v>
      </c>
      <c r="AH13" s="44">
        <f t="shared" si="17"/>
        <v>152936.66666666663</v>
      </c>
      <c r="AI13" s="44">
        <f t="shared" si="18"/>
        <v>152936.66666666663</v>
      </c>
      <c r="AJ13" s="44">
        <f t="shared" si="19"/>
        <v>23389624011.111099</v>
      </c>
      <c r="AK13" s="43">
        <f t="shared" si="20"/>
        <v>20.43</v>
      </c>
      <c r="AL13" s="43">
        <f t="shared" si="21"/>
        <v>20.43</v>
      </c>
      <c r="AR13" s="7">
        <v>10</v>
      </c>
      <c r="AS13" s="44">
        <v>748726</v>
      </c>
      <c r="AT13" s="49">
        <f t="shared" si="10"/>
        <v>625681.04150528007</v>
      </c>
      <c r="AU13" s="44">
        <f t="shared" si="11"/>
        <v>123044.95849471993</v>
      </c>
      <c r="AV13" s="44">
        <f t="shared" si="12"/>
        <v>123044.95849471993</v>
      </c>
      <c r="AW13" s="44">
        <f t="shared" si="13"/>
        <v>15140061810.96735</v>
      </c>
      <c r="AX13" s="43">
        <f t="shared" si="14"/>
        <v>16.43</v>
      </c>
      <c r="AY13" s="43">
        <f t="shared" si="15"/>
        <v>16.43</v>
      </c>
    </row>
    <row r="14" spans="1:55">
      <c r="A14" s="6">
        <v>11</v>
      </c>
      <c r="B14" s="41">
        <v>573534</v>
      </c>
      <c r="E14" s="7">
        <v>11</v>
      </c>
      <c r="F14" s="41">
        <v>573534</v>
      </c>
      <c r="G14" s="41">
        <v>748726</v>
      </c>
      <c r="H14" s="44">
        <f t="shared" si="0"/>
        <v>-175192</v>
      </c>
      <c r="I14" s="44">
        <f t="shared" si="1"/>
        <v>175192</v>
      </c>
      <c r="J14" s="44">
        <f t="shared" si="2"/>
        <v>30692236864</v>
      </c>
      <c r="K14" s="43">
        <f t="shared" si="3"/>
        <v>30.55</v>
      </c>
      <c r="L14" s="43">
        <f t="shared" si="4"/>
        <v>30.55</v>
      </c>
      <c r="R14" s="7">
        <v>11</v>
      </c>
      <c r="S14" s="41">
        <v>573534</v>
      </c>
      <c r="T14" s="44">
        <f>AVERAGE($S$4:S13)</f>
        <v>516925.4</v>
      </c>
      <c r="U14" s="44">
        <f t="shared" si="5"/>
        <v>56608.599999999977</v>
      </c>
      <c r="V14" s="44">
        <f t="shared" si="6"/>
        <v>56608.599999999977</v>
      </c>
      <c r="W14" s="44">
        <f t="shared" si="7"/>
        <v>3204533593.9599972</v>
      </c>
      <c r="X14" s="43">
        <f t="shared" si="8"/>
        <v>9.8699999999999992</v>
      </c>
      <c r="Y14" s="43">
        <f t="shared" si="9"/>
        <v>9.8699999999999992</v>
      </c>
      <c r="AE14" s="7">
        <v>11</v>
      </c>
      <c r="AF14" s="41">
        <v>573534</v>
      </c>
      <c r="AG14" s="49">
        <f t="shared" si="16"/>
        <v>653756.33333333337</v>
      </c>
      <c r="AH14" s="44">
        <f t="shared" si="17"/>
        <v>-80222.333333333372</v>
      </c>
      <c r="AI14" s="44">
        <f t="shared" si="18"/>
        <v>80222.333333333372</v>
      </c>
      <c r="AJ14" s="44">
        <f t="shared" si="19"/>
        <v>6435622765.4444504</v>
      </c>
      <c r="AK14" s="43">
        <f t="shared" si="20"/>
        <v>13.99</v>
      </c>
      <c r="AL14" s="43">
        <f t="shared" si="21"/>
        <v>13.99</v>
      </c>
      <c r="AR14" s="7">
        <v>11</v>
      </c>
      <c r="AS14" s="44">
        <v>573534</v>
      </c>
      <c r="AT14" s="49">
        <f t="shared" si="10"/>
        <v>724117.00830105611</v>
      </c>
      <c r="AU14" s="44">
        <f t="shared" si="11"/>
        <v>-150583.00830105611</v>
      </c>
      <c r="AV14" s="44">
        <f t="shared" si="12"/>
        <v>150583.00830105611</v>
      </c>
      <c r="AW14" s="44">
        <f t="shared" si="13"/>
        <v>22675242388.995934</v>
      </c>
      <c r="AX14" s="43">
        <f t="shared" si="14"/>
        <v>26.26</v>
      </c>
      <c r="AY14" s="43">
        <f t="shared" si="15"/>
        <v>26.26</v>
      </c>
    </row>
    <row r="15" spans="1:55">
      <c r="A15" s="6">
        <v>12</v>
      </c>
      <c r="B15" s="41">
        <v>738396</v>
      </c>
      <c r="E15" s="7">
        <v>12</v>
      </c>
      <c r="F15" s="41">
        <v>738396</v>
      </c>
      <c r="G15" s="41">
        <v>573534</v>
      </c>
      <c r="H15" s="44">
        <f t="shared" si="0"/>
        <v>164862</v>
      </c>
      <c r="I15" s="44">
        <f t="shared" si="1"/>
        <v>164862</v>
      </c>
      <c r="J15" s="44">
        <f t="shared" si="2"/>
        <v>27179479044</v>
      </c>
      <c r="K15" s="43">
        <f t="shared" si="3"/>
        <v>22.33</v>
      </c>
      <c r="L15" s="43">
        <f t="shared" si="4"/>
        <v>22.33</v>
      </c>
      <c r="R15" s="7">
        <v>12</v>
      </c>
      <c r="S15" s="41">
        <v>738396</v>
      </c>
      <c r="T15" s="44">
        <f>AVERAGE($S$4:S14)</f>
        <v>522071.63636363635</v>
      </c>
      <c r="U15" s="44">
        <f t="shared" si="5"/>
        <v>216324.36363636365</v>
      </c>
      <c r="V15" s="44">
        <f t="shared" si="6"/>
        <v>216324.36363636365</v>
      </c>
      <c r="W15" s="44">
        <f t="shared" si="7"/>
        <v>46796230302.677689</v>
      </c>
      <c r="X15" s="43">
        <f t="shared" si="8"/>
        <v>29.3</v>
      </c>
      <c r="Y15" s="43">
        <f t="shared" si="9"/>
        <v>29.3</v>
      </c>
      <c r="AE15" s="7">
        <v>12</v>
      </c>
      <c r="AF15" s="41">
        <v>738396</v>
      </c>
      <c r="AG15" s="49">
        <f t="shared" si="16"/>
        <v>654437.33333333337</v>
      </c>
      <c r="AH15" s="44">
        <f t="shared" si="17"/>
        <v>83958.666666666628</v>
      </c>
      <c r="AI15" s="44">
        <f t="shared" si="18"/>
        <v>83958.666666666628</v>
      </c>
      <c r="AJ15" s="44">
        <f t="shared" si="19"/>
        <v>7049057708.444438</v>
      </c>
      <c r="AK15" s="43">
        <f t="shared" si="20"/>
        <v>11.37</v>
      </c>
      <c r="AL15" s="43">
        <f t="shared" si="21"/>
        <v>11.37</v>
      </c>
      <c r="AR15" s="7">
        <v>12</v>
      </c>
      <c r="AS15" s="44">
        <v>738396</v>
      </c>
      <c r="AT15" s="49">
        <f t="shared" si="10"/>
        <v>603650.60166021122</v>
      </c>
      <c r="AU15" s="44">
        <f t="shared" si="11"/>
        <v>134745.39833978878</v>
      </c>
      <c r="AV15" s="44">
        <f t="shared" si="12"/>
        <v>134745.39833978878</v>
      </c>
      <c r="AW15" s="44">
        <f t="shared" si="13"/>
        <v>18156322373.748352</v>
      </c>
      <c r="AX15" s="43">
        <f t="shared" si="14"/>
        <v>18.25</v>
      </c>
      <c r="AY15" s="43">
        <f t="shared" si="15"/>
        <v>18.25</v>
      </c>
    </row>
    <row r="16" spans="1:55">
      <c r="A16" s="6">
        <v>13</v>
      </c>
      <c r="B16" s="41">
        <v>755921</v>
      </c>
      <c r="E16" s="7">
        <v>13</v>
      </c>
      <c r="F16" s="41">
        <v>755921</v>
      </c>
      <c r="G16" s="41">
        <v>738396</v>
      </c>
      <c r="H16" s="44">
        <f t="shared" si="0"/>
        <v>17525</v>
      </c>
      <c r="I16" s="44">
        <f t="shared" si="1"/>
        <v>17525</v>
      </c>
      <c r="J16" s="44">
        <f t="shared" si="2"/>
        <v>307125625</v>
      </c>
      <c r="K16" s="43">
        <f t="shared" si="3"/>
        <v>2.3199999999999998</v>
      </c>
      <c r="L16" s="43">
        <f t="shared" si="4"/>
        <v>2.3199999999999998</v>
      </c>
      <c r="R16" s="7">
        <v>13</v>
      </c>
      <c r="S16" s="41">
        <v>755921</v>
      </c>
      <c r="T16" s="44">
        <f>AVERAGE($S$4:S15)</f>
        <v>540098.66666666663</v>
      </c>
      <c r="U16" s="44">
        <f t="shared" si="5"/>
        <v>215822.33333333337</v>
      </c>
      <c r="V16" s="44">
        <f t="shared" si="6"/>
        <v>215822.33333333337</v>
      </c>
      <c r="W16" s="44">
        <f t="shared" si="7"/>
        <v>46579279565.444458</v>
      </c>
      <c r="X16" s="43">
        <f t="shared" si="8"/>
        <v>28.55</v>
      </c>
      <c r="Y16" s="43">
        <f t="shared" si="9"/>
        <v>28.55</v>
      </c>
      <c r="AE16" s="7">
        <v>13</v>
      </c>
      <c r="AF16" s="41">
        <v>755921</v>
      </c>
      <c r="AG16" s="49">
        <f t="shared" si="16"/>
        <v>686885.33333333337</v>
      </c>
      <c r="AH16" s="44">
        <f t="shared" si="17"/>
        <v>69035.666666666628</v>
      </c>
      <c r="AI16" s="44">
        <f t="shared" si="18"/>
        <v>69035.666666666628</v>
      </c>
      <c r="AJ16" s="44">
        <f t="shared" si="19"/>
        <v>4765923272.1111059</v>
      </c>
      <c r="AK16" s="43">
        <f t="shared" si="20"/>
        <v>9.1300000000000008</v>
      </c>
      <c r="AL16" s="43">
        <f t="shared" si="21"/>
        <v>9.1300000000000008</v>
      </c>
      <c r="AR16" s="7">
        <v>13</v>
      </c>
      <c r="AS16" s="44">
        <v>755921</v>
      </c>
      <c r="AT16" s="49">
        <f t="shared" si="10"/>
        <v>711446.92033204227</v>
      </c>
      <c r="AU16" s="44">
        <f t="shared" si="11"/>
        <v>44474.079667957732</v>
      </c>
      <c r="AV16" s="44">
        <f t="shared" si="12"/>
        <v>44474.079667957732</v>
      </c>
      <c r="AW16" s="44">
        <f t="shared" si="13"/>
        <v>1977943762.3118513</v>
      </c>
      <c r="AX16" s="43">
        <f t="shared" si="14"/>
        <v>5.88</v>
      </c>
      <c r="AY16" s="43">
        <f t="shared" si="15"/>
        <v>5.88</v>
      </c>
    </row>
    <row r="17" spans="1:51">
      <c r="A17" s="6">
        <v>14</v>
      </c>
      <c r="B17" s="41">
        <v>727794</v>
      </c>
      <c r="E17" s="7">
        <v>14</v>
      </c>
      <c r="F17" s="41">
        <v>727794</v>
      </c>
      <c r="G17" s="41">
        <v>755921</v>
      </c>
      <c r="H17" s="44">
        <f t="shared" si="0"/>
        <v>-28127</v>
      </c>
      <c r="I17" s="44">
        <f t="shared" si="1"/>
        <v>28127</v>
      </c>
      <c r="J17" s="44">
        <f t="shared" si="2"/>
        <v>791128129</v>
      </c>
      <c r="K17" s="43">
        <f t="shared" si="3"/>
        <v>3.86</v>
      </c>
      <c r="L17" s="43">
        <f t="shared" si="4"/>
        <v>3.86</v>
      </c>
      <c r="R17" s="7">
        <v>14</v>
      </c>
      <c r="S17" s="41">
        <v>727794</v>
      </c>
      <c r="T17" s="44">
        <f>AVERAGE($S$4:S16)</f>
        <v>556700.38461538462</v>
      </c>
      <c r="U17" s="44">
        <f t="shared" si="5"/>
        <v>171093.61538461538</v>
      </c>
      <c r="V17" s="44">
        <f t="shared" si="6"/>
        <v>171093.61538461538</v>
      </c>
      <c r="W17" s="44">
        <f t="shared" si="7"/>
        <v>29273025225.378696</v>
      </c>
      <c r="X17" s="43">
        <f t="shared" si="8"/>
        <v>23.51</v>
      </c>
      <c r="Y17" s="43">
        <f t="shared" si="9"/>
        <v>23.51</v>
      </c>
      <c r="AE17" s="7">
        <v>14</v>
      </c>
      <c r="AF17" s="41">
        <v>727794</v>
      </c>
      <c r="AG17" s="49">
        <f t="shared" si="16"/>
        <v>689283.66666666663</v>
      </c>
      <c r="AH17" s="44">
        <f t="shared" si="17"/>
        <v>38510.333333333372</v>
      </c>
      <c r="AI17" s="44">
        <f t="shared" si="18"/>
        <v>38510.333333333372</v>
      </c>
      <c r="AJ17" s="44">
        <f t="shared" si="19"/>
        <v>1483045773.4444475</v>
      </c>
      <c r="AK17" s="43">
        <f t="shared" si="20"/>
        <v>5.29</v>
      </c>
      <c r="AL17" s="43">
        <f t="shared" si="21"/>
        <v>5.29</v>
      </c>
      <c r="AR17" s="7">
        <v>14</v>
      </c>
      <c r="AS17" s="44">
        <v>727794</v>
      </c>
      <c r="AT17" s="49">
        <f t="shared" si="10"/>
        <v>747026.18406640855</v>
      </c>
      <c r="AU17" s="44">
        <f t="shared" si="11"/>
        <v>-19232.184066408547</v>
      </c>
      <c r="AV17" s="44">
        <f t="shared" si="12"/>
        <v>19232.184066408547</v>
      </c>
      <c r="AW17" s="44">
        <f t="shared" si="13"/>
        <v>369876903.9642188</v>
      </c>
      <c r="AX17" s="43">
        <f t="shared" si="14"/>
        <v>2.64</v>
      </c>
      <c r="AY17" s="43">
        <f t="shared" si="15"/>
        <v>2.64</v>
      </c>
    </row>
    <row r="18" spans="1:51">
      <c r="A18" s="6">
        <v>15</v>
      </c>
      <c r="B18" s="41">
        <v>888407</v>
      </c>
      <c r="E18" s="7">
        <v>15</v>
      </c>
      <c r="F18" s="41">
        <v>888407</v>
      </c>
      <c r="G18" s="41">
        <v>727794</v>
      </c>
      <c r="H18" s="44">
        <f t="shared" si="0"/>
        <v>160613</v>
      </c>
      <c r="I18" s="44">
        <f t="shared" si="1"/>
        <v>160613</v>
      </c>
      <c r="J18" s="44">
        <f t="shared" si="2"/>
        <v>25796535769</v>
      </c>
      <c r="K18" s="43">
        <f t="shared" si="3"/>
        <v>18.079999999999998</v>
      </c>
      <c r="L18" s="43">
        <f t="shared" si="4"/>
        <v>18.079999999999998</v>
      </c>
      <c r="R18" s="7">
        <v>15</v>
      </c>
      <c r="S18" s="41">
        <v>888407</v>
      </c>
      <c r="T18" s="44">
        <f>AVERAGE($S$4:S17)</f>
        <v>568921.35714285716</v>
      </c>
      <c r="U18" s="44">
        <f t="shared" si="5"/>
        <v>319485.64285714284</v>
      </c>
      <c r="V18" s="44">
        <f t="shared" si="6"/>
        <v>319485.64285714284</v>
      </c>
      <c r="W18" s="44">
        <f t="shared" si="7"/>
        <v>102071075991.84183</v>
      </c>
      <c r="X18" s="43">
        <f t="shared" si="8"/>
        <v>35.96</v>
      </c>
      <c r="Y18" s="43">
        <f t="shared" si="9"/>
        <v>35.96</v>
      </c>
      <c r="AE18" s="7">
        <v>15</v>
      </c>
      <c r="AF18" s="41">
        <v>888407</v>
      </c>
      <c r="AG18" s="49">
        <f t="shared" si="16"/>
        <v>740703.66666666663</v>
      </c>
      <c r="AH18" s="44">
        <f t="shared" si="17"/>
        <v>147703.33333333337</v>
      </c>
      <c r="AI18" s="44">
        <f t="shared" si="18"/>
        <v>147703.33333333337</v>
      </c>
      <c r="AJ18" s="44">
        <f t="shared" si="19"/>
        <v>21816274677.77779</v>
      </c>
      <c r="AK18" s="43">
        <f t="shared" si="20"/>
        <v>16.63</v>
      </c>
      <c r="AL18" s="43">
        <f t="shared" si="21"/>
        <v>16.63</v>
      </c>
      <c r="AR18" s="7">
        <v>15</v>
      </c>
      <c r="AS18" s="44">
        <v>888407</v>
      </c>
      <c r="AT18" s="49">
        <f t="shared" si="10"/>
        <v>731640.43681328185</v>
      </c>
      <c r="AU18" s="44">
        <f t="shared" si="11"/>
        <v>156766.56318671815</v>
      </c>
      <c r="AV18" s="44">
        <f t="shared" si="12"/>
        <v>156766.56318671815</v>
      </c>
      <c r="AW18" s="44">
        <f t="shared" si="13"/>
        <v>24575755333.375294</v>
      </c>
      <c r="AX18" s="43">
        <f t="shared" si="14"/>
        <v>17.649999999999999</v>
      </c>
      <c r="AY18" s="43">
        <f t="shared" si="15"/>
        <v>17.649999999999999</v>
      </c>
    </row>
    <row r="19" spans="1:51">
      <c r="A19" s="6">
        <v>16</v>
      </c>
      <c r="B19" s="41">
        <v>710989</v>
      </c>
      <c r="E19" s="7">
        <v>16</v>
      </c>
      <c r="F19" s="41">
        <v>710989</v>
      </c>
      <c r="G19" s="41">
        <v>888407</v>
      </c>
      <c r="H19" s="44">
        <f t="shared" si="0"/>
        <v>-177418</v>
      </c>
      <c r="I19" s="44">
        <f t="shared" si="1"/>
        <v>177418</v>
      </c>
      <c r="J19" s="44">
        <f t="shared" si="2"/>
        <v>31477146724</v>
      </c>
      <c r="K19" s="43">
        <f t="shared" si="3"/>
        <v>24.95</v>
      </c>
      <c r="L19" s="43">
        <f t="shared" si="4"/>
        <v>24.95</v>
      </c>
      <c r="R19" s="7">
        <v>16</v>
      </c>
      <c r="S19" s="41">
        <v>710989</v>
      </c>
      <c r="T19" s="44">
        <f>AVERAGE($S$4:S18)</f>
        <v>590220.4</v>
      </c>
      <c r="U19" s="44">
        <f t="shared" si="5"/>
        <v>120768.59999999998</v>
      </c>
      <c r="V19" s="44">
        <f t="shared" si="6"/>
        <v>120768.59999999998</v>
      </c>
      <c r="W19" s="44">
        <f t="shared" si="7"/>
        <v>14585054745.959995</v>
      </c>
      <c r="X19" s="43">
        <f t="shared" si="8"/>
        <v>16.989999999999998</v>
      </c>
      <c r="Y19" s="43">
        <f t="shared" si="9"/>
        <v>16.989999999999998</v>
      </c>
      <c r="AE19" s="7">
        <v>16</v>
      </c>
      <c r="AF19" s="41">
        <v>710989</v>
      </c>
      <c r="AG19" s="49">
        <f t="shared" si="16"/>
        <v>790707.33333333337</v>
      </c>
      <c r="AH19" s="44">
        <f t="shared" si="17"/>
        <v>-79718.333333333372</v>
      </c>
      <c r="AI19" s="44">
        <f t="shared" si="18"/>
        <v>79718.333333333372</v>
      </c>
      <c r="AJ19" s="44">
        <f t="shared" si="19"/>
        <v>6355012669.4444504</v>
      </c>
      <c r="AK19" s="43">
        <f t="shared" si="20"/>
        <v>11.21</v>
      </c>
      <c r="AL19" s="43">
        <f t="shared" si="21"/>
        <v>11.21</v>
      </c>
      <c r="AR19" s="7">
        <v>16</v>
      </c>
      <c r="AS19" s="44">
        <v>710989</v>
      </c>
      <c r="AT19" s="49">
        <f t="shared" si="10"/>
        <v>857053.68736265646</v>
      </c>
      <c r="AU19" s="44">
        <f t="shared" si="11"/>
        <v>-146064.68736265646</v>
      </c>
      <c r="AV19" s="44">
        <f t="shared" si="12"/>
        <v>146064.68736265646</v>
      </c>
      <c r="AW19" s="44">
        <f t="shared" si="13"/>
        <v>21334892894.350574</v>
      </c>
      <c r="AX19" s="43">
        <f t="shared" si="14"/>
        <v>20.54</v>
      </c>
      <c r="AY19" s="43">
        <f t="shared" si="15"/>
        <v>20.54</v>
      </c>
    </row>
    <row r="20" spans="1:51">
      <c r="A20" s="6">
        <v>17</v>
      </c>
      <c r="B20" s="41">
        <v>1184917</v>
      </c>
      <c r="E20" s="7">
        <v>17</v>
      </c>
      <c r="F20" s="41">
        <v>1184917</v>
      </c>
      <c r="G20" s="41">
        <v>710989</v>
      </c>
      <c r="H20" s="44">
        <f t="shared" si="0"/>
        <v>473928</v>
      </c>
      <c r="I20" s="44">
        <f t="shared" si="1"/>
        <v>473928</v>
      </c>
      <c r="J20" s="44">
        <f>H20^2</f>
        <v>224607749184</v>
      </c>
      <c r="K20" s="43">
        <f t="shared" si="3"/>
        <v>40</v>
      </c>
      <c r="L20" s="43">
        <f t="shared" si="4"/>
        <v>40</v>
      </c>
      <c r="R20" s="7">
        <v>17</v>
      </c>
      <c r="S20" s="41">
        <v>1184917</v>
      </c>
      <c r="T20" s="44">
        <f>AVERAGE($S$4:S19)</f>
        <v>597768.4375</v>
      </c>
      <c r="U20" s="44">
        <f t="shared" si="5"/>
        <v>587148.5625</v>
      </c>
      <c r="V20" s="44">
        <f t="shared" si="6"/>
        <v>587148.5625</v>
      </c>
      <c r="W20" s="44">
        <f t="shared" si="7"/>
        <v>344743434445.81641</v>
      </c>
      <c r="X20" s="43">
        <f t="shared" si="8"/>
        <v>49.55</v>
      </c>
      <c r="Y20" s="43">
        <f t="shared" si="9"/>
        <v>49.55</v>
      </c>
      <c r="AE20" s="7">
        <v>17</v>
      </c>
      <c r="AF20" s="41">
        <v>1184917</v>
      </c>
      <c r="AG20" s="49">
        <f t="shared" si="16"/>
        <v>775730</v>
      </c>
      <c r="AH20" s="44">
        <f t="shared" si="17"/>
        <v>409187</v>
      </c>
      <c r="AI20" s="44">
        <f t="shared" si="18"/>
        <v>409187</v>
      </c>
      <c r="AJ20" s="44">
        <f t="shared" si="19"/>
        <v>167434000969</v>
      </c>
      <c r="AK20" s="43">
        <f t="shared" si="20"/>
        <v>34.53</v>
      </c>
      <c r="AL20" s="43">
        <f t="shared" si="21"/>
        <v>34.53</v>
      </c>
      <c r="AR20" s="7">
        <v>17</v>
      </c>
      <c r="AS20" s="44">
        <v>1184917</v>
      </c>
      <c r="AT20" s="49">
        <f t="shared" si="10"/>
        <v>740201.93747253134</v>
      </c>
      <c r="AU20" s="44">
        <f t="shared" si="11"/>
        <v>444715.06252746866</v>
      </c>
      <c r="AV20" s="44">
        <f t="shared" si="12"/>
        <v>444715.06252746866</v>
      </c>
      <c r="AW20" s="44">
        <f t="shared" si="13"/>
        <v>197771486838.81036</v>
      </c>
      <c r="AX20" s="43">
        <f t="shared" si="14"/>
        <v>37.53</v>
      </c>
      <c r="AY20" s="43">
        <f t="shared" si="15"/>
        <v>37.53</v>
      </c>
    </row>
    <row r="21" spans="1:51">
      <c r="A21" s="6">
        <v>18</v>
      </c>
      <c r="B21" s="41">
        <v>1280372</v>
      </c>
      <c r="E21" s="7">
        <v>18</v>
      </c>
      <c r="F21" s="41">
        <v>1280372</v>
      </c>
      <c r="G21" s="41">
        <v>1184917</v>
      </c>
      <c r="H21" s="44">
        <f t="shared" si="0"/>
        <v>95455</v>
      </c>
      <c r="I21" s="44">
        <f t="shared" si="1"/>
        <v>95455</v>
      </c>
      <c r="J21" s="44">
        <f t="shared" ref="J21:J63" si="22">H21^2</f>
        <v>9111657025</v>
      </c>
      <c r="K21" s="43">
        <f t="shared" si="3"/>
        <v>7.46</v>
      </c>
      <c r="L21" s="43">
        <f t="shared" si="4"/>
        <v>7.46</v>
      </c>
      <c r="R21" s="7">
        <v>18</v>
      </c>
      <c r="S21" s="41">
        <v>1280372</v>
      </c>
      <c r="T21" s="44">
        <f>AVERAGE($S$4:S20)</f>
        <v>632306.5882352941</v>
      </c>
      <c r="U21" s="44">
        <f t="shared" si="5"/>
        <v>648065.4117647059</v>
      </c>
      <c r="V21" s="44">
        <f t="shared" si="6"/>
        <v>648065.4117647059</v>
      </c>
      <c r="W21" s="44">
        <f t="shared" si="7"/>
        <v>419988777925.75781</v>
      </c>
      <c r="X21" s="43">
        <f t="shared" si="8"/>
        <v>50.62</v>
      </c>
      <c r="Y21" s="43">
        <f t="shared" si="9"/>
        <v>50.62</v>
      </c>
      <c r="AE21" s="7">
        <v>18</v>
      </c>
      <c r="AF21" s="41">
        <v>1280372</v>
      </c>
      <c r="AG21" s="49">
        <f t="shared" si="16"/>
        <v>928104.33333333337</v>
      </c>
      <c r="AH21" s="44">
        <f t="shared" si="17"/>
        <v>352267.66666666663</v>
      </c>
      <c r="AI21" s="44">
        <f t="shared" si="18"/>
        <v>352267.66666666663</v>
      </c>
      <c r="AJ21" s="44">
        <f t="shared" si="19"/>
        <v>124092508978.77776</v>
      </c>
      <c r="AK21" s="43">
        <f t="shared" si="20"/>
        <v>27.51</v>
      </c>
      <c r="AL21" s="43">
        <f t="shared" si="21"/>
        <v>27.51</v>
      </c>
      <c r="AR21" s="7">
        <v>18</v>
      </c>
      <c r="AS21" s="44">
        <v>1280372</v>
      </c>
      <c r="AT21" s="49">
        <f t="shared" si="10"/>
        <v>1095973.9874945064</v>
      </c>
      <c r="AU21" s="44">
        <f t="shared" si="11"/>
        <v>184398.01250549359</v>
      </c>
      <c r="AV21" s="44">
        <f t="shared" si="12"/>
        <v>184398.01250549359</v>
      </c>
      <c r="AW21" s="44">
        <f t="shared" si="13"/>
        <v>34002627015.97617</v>
      </c>
      <c r="AX21" s="43">
        <f t="shared" si="14"/>
        <v>14.4</v>
      </c>
      <c r="AY21" s="43">
        <f t="shared" si="15"/>
        <v>14.4</v>
      </c>
    </row>
    <row r="22" spans="1:51">
      <c r="A22" s="6">
        <v>19</v>
      </c>
      <c r="B22" s="41">
        <v>1161024</v>
      </c>
      <c r="E22" s="7">
        <v>19</v>
      </c>
      <c r="F22" s="41">
        <v>1161024</v>
      </c>
      <c r="G22" s="41">
        <v>1280372</v>
      </c>
      <c r="H22" s="44">
        <f t="shared" si="0"/>
        <v>-119348</v>
      </c>
      <c r="I22" s="44">
        <f t="shared" si="1"/>
        <v>119348</v>
      </c>
      <c r="J22" s="44">
        <f t="shared" si="22"/>
        <v>14243945104</v>
      </c>
      <c r="K22" s="43">
        <f t="shared" si="3"/>
        <v>10.28</v>
      </c>
      <c r="L22" s="43">
        <f t="shared" si="4"/>
        <v>10.28</v>
      </c>
      <c r="R22" s="7">
        <v>19</v>
      </c>
      <c r="S22" s="41">
        <v>1161024</v>
      </c>
      <c r="T22" s="44">
        <f>AVERAGE($S$4:S21)</f>
        <v>668310.22222222225</v>
      </c>
      <c r="U22" s="44">
        <f t="shared" si="5"/>
        <v>492713.77777777775</v>
      </c>
      <c r="V22" s="44">
        <f t="shared" si="6"/>
        <v>492713.77777777775</v>
      </c>
      <c r="W22" s="44">
        <f t="shared" si="7"/>
        <v>242766866812.04935</v>
      </c>
      <c r="X22" s="43">
        <f t="shared" si="8"/>
        <v>42.44</v>
      </c>
      <c r="Y22" s="43">
        <f t="shared" si="9"/>
        <v>42.44</v>
      </c>
      <c r="AE22" s="7">
        <v>19</v>
      </c>
      <c r="AF22" s="41">
        <v>1161024</v>
      </c>
      <c r="AG22" s="49">
        <f t="shared" si="16"/>
        <v>1058759.3333333333</v>
      </c>
      <c r="AH22" s="44">
        <f t="shared" si="17"/>
        <v>102264.66666666674</v>
      </c>
      <c r="AI22" s="44">
        <f t="shared" si="18"/>
        <v>102264.66666666674</v>
      </c>
      <c r="AJ22" s="44">
        <f t="shared" si="19"/>
        <v>10458062048.44446</v>
      </c>
      <c r="AK22" s="43">
        <f t="shared" si="20"/>
        <v>8.81</v>
      </c>
      <c r="AL22" s="43">
        <f t="shared" si="21"/>
        <v>8.81</v>
      </c>
      <c r="AR22" s="7">
        <v>19</v>
      </c>
      <c r="AS22" s="44">
        <v>1161024</v>
      </c>
      <c r="AT22" s="49">
        <f t="shared" si="10"/>
        <v>1243492.3974989015</v>
      </c>
      <c r="AU22" s="44">
        <f t="shared" si="11"/>
        <v>-82468.397498901468</v>
      </c>
      <c r="AV22" s="44">
        <f t="shared" si="12"/>
        <v>82468.397498901468</v>
      </c>
      <c r="AW22" s="44">
        <f t="shared" si="13"/>
        <v>6801036586.0368176</v>
      </c>
      <c r="AX22" s="43">
        <f t="shared" si="14"/>
        <v>7.1</v>
      </c>
      <c r="AY22" s="43">
        <f t="shared" si="15"/>
        <v>7.1</v>
      </c>
    </row>
    <row r="23" spans="1:51">
      <c r="A23" s="6">
        <v>20</v>
      </c>
      <c r="B23" s="41">
        <v>662942</v>
      </c>
      <c r="E23" s="7">
        <v>20</v>
      </c>
      <c r="F23" s="41">
        <v>662942</v>
      </c>
      <c r="G23" s="41">
        <v>1161024</v>
      </c>
      <c r="H23" s="44">
        <f t="shared" si="0"/>
        <v>-498082</v>
      </c>
      <c r="I23" s="44">
        <f t="shared" si="1"/>
        <v>498082</v>
      </c>
      <c r="J23" s="44">
        <f t="shared" si="22"/>
        <v>248085678724</v>
      </c>
      <c r="K23" s="43">
        <f t="shared" si="3"/>
        <v>75.13</v>
      </c>
      <c r="L23" s="43">
        <f t="shared" si="4"/>
        <v>75.13</v>
      </c>
      <c r="R23" s="7">
        <v>20</v>
      </c>
      <c r="S23" s="41">
        <v>662942</v>
      </c>
      <c r="T23" s="44">
        <f>AVERAGE($S$4:S22)</f>
        <v>694242.52631578944</v>
      </c>
      <c r="U23" s="44">
        <f t="shared" si="5"/>
        <v>-31300.526315789437</v>
      </c>
      <c r="V23" s="44">
        <f t="shared" si="6"/>
        <v>31300.526315789437</v>
      </c>
      <c r="W23" s="44">
        <f t="shared" si="7"/>
        <v>979722947.64542711</v>
      </c>
      <c r="X23" s="43">
        <f t="shared" si="8"/>
        <v>4.72</v>
      </c>
      <c r="Y23" s="43">
        <f t="shared" si="9"/>
        <v>4.72</v>
      </c>
      <c r="AE23" s="7">
        <v>20</v>
      </c>
      <c r="AF23" s="41">
        <v>662942</v>
      </c>
      <c r="AG23" s="49">
        <f t="shared" si="16"/>
        <v>1208771</v>
      </c>
      <c r="AH23" s="44">
        <f t="shared" si="17"/>
        <v>-545829</v>
      </c>
      <c r="AI23" s="44">
        <f t="shared" si="18"/>
        <v>545829</v>
      </c>
      <c r="AJ23" s="44">
        <f t="shared" si="19"/>
        <v>297929297241</v>
      </c>
      <c r="AK23" s="43">
        <f t="shared" si="20"/>
        <v>82.33</v>
      </c>
      <c r="AL23" s="43">
        <f t="shared" si="21"/>
        <v>82.33</v>
      </c>
      <c r="AR23" s="7">
        <v>20</v>
      </c>
      <c r="AS23" s="44">
        <v>662942</v>
      </c>
      <c r="AT23" s="49">
        <f t="shared" si="10"/>
        <v>1177517.6794997803</v>
      </c>
      <c r="AU23" s="44">
        <f t="shared" si="11"/>
        <v>-514575.67949978029</v>
      </c>
      <c r="AV23" s="44">
        <f t="shared" si="12"/>
        <v>514575.67949978029</v>
      </c>
      <c r="AW23" s="44">
        <f t="shared" si="13"/>
        <v>264788129932.66061</v>
      </c>
      <c r="AX23" s="43">
        <f t="shared" si="14"/>
        <v>77.62</v>
      </c>
      <c r="AY23" s="43">
        <f t="shared" si="15"/>
        <v>77.62</v>
      </c>
    </row>
    <row r="24" spans="1:51">
      <c r="A24" s="6">
        <v>21</v>
      </c>
      <c r="B24" s="41">
        <v>1171900</v>
      </c>
      <c r="E24" s="7">
        <v>21</v>
      </c>
      <c r="F24" s="41">
        <v>1171900</v>
      </c>
      <c r="G24" s="41">
        <v>662942</v>
      </c>
      <c r="H24" s="44">
        <f t="shared" si="0"/>
        <v>508958</v>
      </c>
      <c r="I24" s="44">
        <f t="shared" si="1"/>
        <v>508958</v>
      </c>
      <c r="J24" s="44">
        <f t="shared" si="22"/>
        <v>259038245764</v>
      </c>
      <c r="K24" s="43">
        <f t="shared" si="3"/>
        <v>43.43</v>
      </c>
      <c r="L24" s="43">
        <f t="shared" si="4"/>
        <v>43.43</v>
      </c>
      <c r="R24" s="7">
        <v>21</v>
      </c>
      <c r="S24" s="41">
        <v>1171900</v>
      </c>
      <c r="T24" s="44">
        <f>AVERAGE($S$4:S23)</f>
        <v>692677.5</v>
      </c>
      <c r="U24" s="44">
        <f t="shared" si="5"/>
        <v>479222.5</v>
      </c>
      <c r="V24" s="44">
        <f t="shared" si="6"/>
        <v>479222.5</v>
      </c>
      <c r="W24" s="44">
        <f t="shared" si="7"/>
        <v>229654204506.25</v>
      </c>
      <c r="X24" s="43">
        <f t="shared" si="8"/>
        <v>40.89</v>
      </c>
      <c r="Y24" s="43">
        <f t="shared" si="9"/>
        <v>40.89</v>
      </c>
      <c r="AE24" s="7">
        <v>21</v>
      </c>
      <c r="AF24" s="41">
        <v>1171900</v>
      </c>
      <c r="AG24" s="49">
        <f t="shared" si="16"/>
        <v>1034779.3333333334</v>
      </c>
      <c r="AH24" s="44">
        <f t="shared" si="17"/>
        <v>137120.66666666663</v>
      </c>
      <c r="AI24" s="44">
        <f t="shared" si="18"/>
        <v>137120.66666666663</v>
      </c>
      <c r="AJ24" s="44">
        <f t="shared" si="19"/>
        <v>18802077227.111099</v>
      </c>
      <c r="AK24" s="43">
        <f t="shared" si="20"/>
        <v>11.7</v>
      </c>
      <c r="AL24" s="43">
        <f t="shared" si="21"/>
        <v>11.7</v>
      </c>
      <c r="AR24" s="7">
        <v>21</v>
      </c>
      <c r="AS24" s="44">
        <v>1171900</v>
      </c>
      <c r="AT24" s="49">
        <f t="shared" si="10"/>
        <v>765857.13589995611</v>
      </c>
      <c r="AU24" s="44">
        <f t="shared" si="11"/>
        <v>406042.86410004389</v>
      </c>
      <c r="AV24" s="44">
        <f t="shared" si="12"/>
        <v>406042.86410004389</v>
      </c>
      <c r="AW24" s="44">
        <f t="shared" si="13"/>
        <v>164870807486.56671</v>
      </c>
      <c r="AX24" s="43">
        <f t="shared" si="14"/>
        <v>34.65</v>
      </c>
      <c r="AY24" s="43">
        <f t="shared" si="15"/>
        <v>34.65</v>
      </c>
    </row>
    <row r="25" spans="1:51">
      <c r="A25" s="6">
        <v>22</v>
      </c>
      <c r="B25" s="41">
        <v>1026728</v>
      </c>
      <c r="E25" s="7">
        <v>22</v>
      </c>
      <c r="F25" s="41">
        <v>1026728</v>
      </c>
      <c r="G25" s="41">
        <v>1171900</v>
      </c>
      <c r="H25" s="44">
        <f t="shared" si="0"/>
        <v>-145172</v>
      </c>
      <c r="I25" s="44">
        <f t="shared" si="1"/>
        <v>145172</v>
      </c>
      <c r="J25" s="44">
        <f t="shared" si="22"/>
        <v>21074909584</v>
      </c>
      <c r="K25" s="43">
        <f t="shared" si="3"/>
        <v>14.14</v>
      </c>
      <c r="L25" s="43">
        <f t="shared" si="4"/>
        <v>14.14</v>
      </c>
      <c r="R25" s="7">
        <v>22</v>
      </c>
      <c r="S25" s="41">
        <v>1026728</v>
      </c>
      <c r="T25" s="44">
        <f>AVERAGE($S$4:S24)</f>
        <v>715497.61904761905</v>
      </c>
      <c r="U25" s="44">
        <f t="shared" si="5"/>
        <v>311230.38095238095</v>
      </c>
      <c r="V25" s="44">
        <f t="shared" si="6"/>
        <v>311230.38095238095</v>
      </c>
      <c r="W25" s="44">
        <f t="shared" si="7"/>
        <v>96864350027.764175</v>
      </c>
      <c r="X25" s="43">
        <f t="shared" si="8"/>
        <v>30.31</v>
      </c>
      <c r="Y25" s="43">
        <f t="shared" si="9"/>
        <v>30.31</v>
      </c>
      <c r="AE25" s="7">
        <v>22</v>
      </c>
      <c r="AF25" s="41">
        <v>1026728</v>
      </c>
      <c r="AG25" s="49">
        <f t="shared" si="16"/>
        <v>998622</v>
      </c>
      <c r="AH25" s="44">
        <f t="shared" si="17"/>
        <v>28106</v>
      </c>
      <c r="AI25" s="44">
        <f t="shared" si="18"/>
        <v>28106</v>
      </c>
      <c r="AJ25" s="44">
        <f t="shared" si="19"/>
        <v>789947236</v>
      </c>
      <c r="AK25" s="43">
        <f t="shared" si="20"/>
        <v>2.74</v>
      </c>
      <c r="AL25" s="43">
        <f t="shared" si="21"/>
        <v>2.74</v>
      </c>
      <c r="AR25" s="7">
        <v>22</v>
      </c>
      <c r="AS25" s="44">
        <v>1026728</v>
      </c>
      <c r="AT25" s="49">
        <f t="shared" si="10"/>
        <v>1090691.4271799913</v>
      </c>
      <c r="AU25" s="44">
        <f t="shared" si="11"/>
        <v>-63963.427179991268</v>
      </c>
      <c r="AV25" s="44">
        <f t="shared" si="12"/>
        <v>63963.427179991268</v>
      </c>
      <c r="AW25" s="44">
        <f t="shared" si="13"/>
        <v>4091320016.6100454</v>
      </c>
      <c r="AX25" s="43">
        <f t="shared" si="14"/>
        <v>6.23</v>
      </c>
      <c r="AY25" s="43">
        <f t="shared" si="15"/>
        <v>6.23</v>
      </c>
    </row>
    <row r="26" spans="1:51">
      <c r="A26" s="6">
        <v>23</v>
      </c>
      <c r="B26" s="41">
        <v>1109031</v>
      </c>
      <c r="E26" s="7">
        <v>23</v>
      </c>
      <c r="F26" s="41">
        <v>1109031</v>
      </c>
      <c r="G26" s="41">
        <v>1026728</v>
      </c>
      <c r="H26" s="44">
        <f t="shared" si="0"/>
        <v>82303</v>
      </c>
      <c r="I26" s="44">
        <f t="shared" si="1"/>
        <v>82303</v>
      </c>
      <c r="J26" s="44">
        <f t="shared" si="22"/>
        <v>6773783809</v>
      </c>
      <c r="K26" s="43">
        <f t="shared" si="3"/>
        <v>7.42</v>
      </c>
      <c r="L26" s="43">
        <f t="shared" si="4"/>
        <v>7.42</v>
      </c>
      <c r="R26" s="7">
        <v>23</v>
      </c>
      <c r="S26" s="41">
        <v>1109031</v>
      </c>
      <c r="T26" s="44">
        <f>AVERAGE($S$4:S25)</f>
        <v>729644.45454545459</v>
      </c>
      <c r="U26" s="44">
        <f t="shared" si="5"/>
        <v>379386.54545454541</v>
      </c>
      <c r="V26" s="44">
        <f t="shared" si="6"/>
        <v>379386.54545454541</v>
      </c>
      <c r="W26" s="44">
        <f t="shared" si="7"/>
        <v>143934150871.93384</v>
      </c>
      <c r="X26" s="43">
        <f t="shared" si="8"/>
        <v>34.21</v>
      </c>
      <c r="Y26" s="43">
        <f t="shared" si="9"/>
        <v>34.21</v>
      </c>
      <c r="AE26" s="7">
        <v>23</v>
      </c>
      <c r="AF26" s="41">
        <v>1109031</v>
      </c>
      <c r="AG26" s="49">
        <f t="shared" si="16"/>
        <v>953856.66666666663</v>
      </c>
      <c r="AH26" s="44">
        <f t="shared" si="17"/>
        <v>155174.33333333337</v>
      </c>
      <c r="AI26" s="44">
        <f t="shared" si="18"/>
        <v>155174.33333333337</v>
      </c>
      <c r="AJ26" s="44">
        <f t="shared" si="19"/>
        <v>24079073725.444458</v>
      </c>
      <c r="AK26" s="43">
        <f t="shared" si="20"/>
        <v>13.99</v>
      </c>
      <c r="AL26" s="43">
        <f t="shared" si="21"/>
        <v>13.99</v>
      </c>
      <c r="AR26" s="7">
        <v>23</v>
      </c>
      <c r="AS26" s="44">
        <v>1109031</v>
      </c>
      <c r="AT26" s="49">
        <f t="shared" si="10"/>
        <v>1039520.6854359983</v>
      </c>
      <c r="AU26" s="44">
        <f t="shared" si="11"/>
        <v>69510.314564001746</v>
      </c>
      <c r="AV26" s="44">
        <f t="shared" si="12"/>
        <v>69510.314564001746</v>
      </c>
      <c r="AW26" s="44">
        <f t="shared" si="13"/>
        <v>4831683830.7864733</v>
      </c>
      <c r="AX26" s="43">
        <f t="shared" si="14"/>
        <v>6.27</v>
      </c>
      <c r="AY26" s="43">
        <f t="shared" si="15"/>
        <v>6.27</v>
      </c>
    </row>
    <row r="27" spans="1:51">
      <c r="A27" s="6">
        <v>24</v>
      </c>
      <c r="B27" s="41">
        <v>1282733</v>
      </c>
      <c r="E27" s="7">
        <v>24</v>
      </c>
      <c r="F27" s="41">
        <v>1282733</v>
      </c>
      <c r="G27" s="41">
        <v>1109031</v>
      </c>
      <c r="H27" s="44">
        <f t="shared" si="0"/>
        <v>173702</v>
      </c>
      <c r="I27" s="44">
        <f t="shared" si="1"/>
        <v>173702</v>
      </c>
      <c r="J27" s="44">
        <f t="shared" si="22"/>
        <v>30172384804</v>
      </c>
      <c r="K27" s="43">
        <f t="shared" si="3"/>
        <v>13.54</v>
      </c>
      <c r="L27" s="43">
        <f t="shared" si="4"/>
        <v>13.54</v>
      </c>
      <c r="R27" s="7">
        <v>24</v>
      </c>
      <c r="S27" s="41">
        <v>1282733</v>
      </c>
      <c r="T27" s="44">
        <f>AVERAGE($S$4:S26)</f>
        <v>746139.52173913049</v>
      </c>
      <c r="U27" s="44">
        <f t="shared" si="5"/>
        <v>536593.47826086951</v>
      </c>
      <c r="V27" s="44">
        <f t="shared" si="6"/>
        <v>536593.47826086951</v>
      </c>
      <c r="W27" s="44">
        <f t="shared" si="7"/>
        <v>287932560912.09827</v>
      </c>
      <c r="X27" s="43">
        <f t="shared" si="8"/>
        <v>41.83</v>
      </c>
      <c r="Y27" s="43">
        <f t="shared" si="9"/>
        <v>41.83</v>
      </c>
      <c r="AE27" s="7">
        <v>24</v>
      </c>
      <c r="AF27" s="41">
        <v>1282733</v>
      </c>
      <c r="AG27" s="49">
        <f t="shared" si="16"/>
        <v>1102553</v>
      </c>
      <c r="AH27" s="44">
        <f t="shared" si="17"/>
        <v>180180</v>
      </c>
      <c r="AI27" s="44">
        <f t="shared" si="18"/>
        <v>180180</v>
      </c>
      <c r="AJ27" s="44">
        <f t="shared" si="19"/>
        <v>32464832400</v>
      </c>
      <c r="AK27" s="43">
        <f t="shared" si="20"/>
        <v>14.05</v>
      </c>
      <c r="AL27" s="43">
        <f t="shared" si="21"/>
        <v>14.05</v>
      </c>
      <c r="AR27" s="7">
        <v>24</v>
      </c>
      <c r="AS27" s="44">
        <v>1282733</v>
      </c>
      <c r="AT27" s="49">
        <f t="shared" si="10"/>
        <v>1095128.9370871997</v>
      </c>
      <c r="AU27" s="44">
        <f t="shared" si="11"/>
        <v>187604.06291280035</v>
      </c>
      <c r="AV27" s="44">
        <f t="shared" si="12"/>
        <v>187604.06291280035</v>
      </c>
      <c r="AW27" s="44">
        <f t="shared" si="13"/>
        <v>35195284421.389954</v>
      </c>
      <c r="AX27" s="43">
        <f t="shared" si="14"/>
        <v>14.63</v>
      </c>
      <c r="AY27" s="43">
        <f t="shared" si="15"/>
        <v>14.63</v>
      </c>
    </row>
    <row r="28" spans="1:51">
      <c r="A28" s="6">
        <v>25</v>
      </c>
      <c r="B28" s="41">
        <v>720144</v>
      </c>
      <c r="E28" s="7">
        <v>25</v>
      </c>
      <c r="F28" s="41">
        <v>720144</v>
      </c>
      <c r="G28" s="41">
        <v>1282733</v>
      </c>
      <c r="H28" s="44">
        <f t="shared" si="0"/>
        <v>-562589</v>
      </c>
      <c r="I28" s="44">
        <f t="shared" si="1"/>
        <v>562589</v>
      </c>
      <c r="J28" s="44">
        <f t="shared" si="22"/>
        <v>316506382921</v>
      </c>
      <c r="K28" s="43">
        <f t="shared" si="3"/>
        <v>78.12</v>
      </c>
      <c r="L28" s="43">
        <f t="shared" si="4"/>
        <v>78.12</v>
      </c>
      <c r="R28" s="7">
        <v>25</v>
      </c>
      <c r="S28" s="41">
        <v>720144</v>
      </c>
      <c r="T28" s="44">
        <f>AVERAGE($S$4:S27)</f>
        <v>768497.58333333337</v>
      </c>
      <c r="U28" s="44">
        <f t="shared" si="5"/>
        <v>-48353.583333333372</v>
      </c>
      <c r="V28" s="44">
        <f t="shared" si="6"/>
        <v>48353.583333333372</v>
      </c>
      <c r="W28" s="44">
        <f t="shared" si="7"/>
        <v>2338069021.173615</v>
      </c>
      <c r="X28" s="43">
        <f t="shared" si="8"/>
        <v>6.71</v>
      </c>
      <c r="Y28" s="43">
        <f t="shared" si="9"/>
        <v>6.71</v>
      </c>
      <c r="AE28" s="7">
        <v>25</v>
      </c>
      <c r="AF28" s="41">
        <v>720144</v>
      </c>
      <c r="AG28" s="49">
        <f t="shared" si="16"/>
        <v>1139497.3333333333</v>
      </c>
      <c r="AH28" s="44">
        <f t="shared" si="17"/>
        <v>-419353.33333333326</v>
      </c>
      <c r="AI28" s="44">
        <f t="shared" si="18"/>
        <v>419353.33333333326</v>
      </c>
      <c r="AJ28" s="44">
        <f t="shared" si="19"/>
        <v>175857218177.77771</v>
      </c>
      <c r="AK28" s="43">
        <f t="shared" si="20"/>
        <v>58.23</v>
      </c>
      <c r="AL28" s="43">
        <f t="shared" si="21"/>
        <v>58.23</v>
      </c>
      <c r="AR28" s="7">
        <v>25</v>
      </c>
      <c r="AS28" s="44">
        <v>720144</v>
      </c>
      <c r="AT28" s="49">
        <f t="shared" si="10"/>
        <v>1245212.1874174399</v>
      </c>
      <c r="AU28" s="44">
        <f t="shared" si="11"/>
        <v>-525068.18741743988</v>
      </c>
      <c r="AV28" s="44">
        <f t="shared" si="12"/>
        <v>525068.18741743988</v>
      </c>
      <c r="AW28" s="44">
        <f t="shared" si="13"/>
        <v>275696601437.83575</v>
      </c>
      <c r="AX28" s="43">
        <f t="shared" si="14"/>
        <v>72.91</v>
      </c>
      <c r="AY28" s="43">
        <f t="shared" si="15"/>
        <v>72.91</v>
      </c>
    </row>
    <row r="29" spans="1:51">
      <c r="A29" s="6">
        <v>26</v>
      </c>
      <c r="B29" s="41">
        <v>940279</v>
      </c>
      <c r="E29" s="7">
        <v>26</v>
      </c>
      <c r="F29" s="41">
        <v>940279</v>
      </c>
      <c r="G29" s="41">
        <v>720144</v>
      </c>
      <c r="H29" s="44">
        <f t="shared" si="0"/>
        <v>220135</v>
      </c>
      <c r="I29" s="44">
        <f t="shared" si="1"/>
        <v>220135</v>
      </c>
      <c r="J29" s="44">
        <f t="shared" si="22"/>
        <v>48459418225</v>
      </c>
      <c r="K29" s="43">
        <f t="shared" si="3"/>
        <v>23.41</v>
      </c>
      <c r="L29" s="43">
        <f t="shared" si="4"/>
        <v>23.41</v>
      </c>
      <c r="R29" s="7">
        <v>26</v>
      </c>
      <c r="S29" s="41">
        <v>940279</v>
      </c>
      <c r="T29" s="44">
        <f>AVERAGE($S$4:S28)</f>
        <v>766563.44</v>
      </c>
      <c r="U29" s="44">
        <f t="shared" si="5"/>
        <v>173715.56000000006</v>
      </c>
      <c r="V29" s="44">
        <f t="shared" si="6"/>
        <v>173715.56000000006</v>
      </c>
      <c r="W29" s="44">
        <f t="shared" si="7"/>
        <v>30177095786.113621</v>
      </c>
      <c r="X29" s="43">
        <f t="shared" si="8"/>
        <v>18.47</v>
      </c>
      <c r="Y29" s="43">
        <f t="shared" si="9"/>
        <v>18.47</v>
      </c>
      <c r="AE29" s="7">
        <v>26</v>
      </c>
      <c r="AF29" s="41">
        <v>940279</v>
      </c>
      <c r="AG29" s="49">
        <f t="shared" si="16"/>
        <v>1037302.6666666666</v>
      </c>
      <c r="AH29" s="44">
        <f t="shared" si="17"/>
        <v>-97023.666666666628</v>
      </c>
      <c r="AI29" s="44">
        <f t="shared" si="18"/>
        <v>97023.666666666628</v>
      </c>
      <c r="AJ29" s="44">
        <f t="shared" si="19"/>
        <v>9413591893.444437</v>
      </c>
      <c r="AK29" s="43">
        <f t="shared" si="20"/>
        <v>10.32</v>
      </c>
      <c r="AL29" s="43">
        <f t="shared" si="21"/>
        <v>10.32</v>
      </c>
      <c r="AR29" s="7">
        <v>26</v>
      </c>
      <c r="AS29" s="44">
        <v>940279</v>
      </c>
      <c r="AT29" s="49">
        <f t="shared" si="10"/>
        <v>825157.63748348807</v>
      </c>
      <c r="AU29" s="44">
        <f t="shared" si="11"/>
        <v>115121.36251651193</v>
      </c>
      <c r="AV29" s="44">
        <f t="shared" si="12"/>
        <v>115121.36251651193</v>
      </c>
      <c r="AW29" s="44">
        <f t="shared" si="13"/>
        <v>13252928107.658157</v>
      </c>
      <c r="AX29" s="43">
        <f t="shared" si="14"/>
        <v>12.24</v>
      </c>
      <c r="AY29" s="43">
        <f t="shared" si="15"/>
        <v>12.24</v>
      </c>
    </row>
    <row r="30" spans="1:51">
      <c r="A30" s="6">
        <v>27</v>
      </c>
      <c r="B30" s="41">
        <v>1455896</v>
      </c>
      <c r="E30" s="7">
        <v>27</v>
      </c>
      <c r="F30" s="41">
        <v>1455896</v>
      </c>
      <c r="G30" s="41">
        <v>940279</v>
      </c>
      <c r="H30" s="44">
        <f t="shared" si="0"/>
        <v>515617</v>
      </c>
      <c r="I30" s="44">
        <f t="shared" si="1"/>
        <v>515617</v>
      </c>
      <c r="J30" s="44">
        <f t="shared" si="22"/>
        <v>265860890689</v>
      </c>
      <c r="K30" s="43">
        <f t="shared" si="3"/>
        <v>35.42</v>
      </c>
      <c r="L30" s="43">
        <f t="shared" si="4"/>
        <v>35.42</v>
      </c>
      <c r="R30" s="7">
        <v>27</v>
      </c>
      <c r="S30" s="41">
        <v>1455896</v>
      </c>
      <c r="T30" s="44">
        <f>AVERAGE($S$4:S29)</f>
        <v>773244.80769230775</v>
      </c>
      <c r="U30" s="44">
        <f t="shared" si="5"/>
        <v>682651.19230769225</v>
      </c>
      <c r="V30" s="44">
        <f t="shared" si="6"/>
        <v>682651.19230769225</v>
      </c>
      <c r="W30" s="44">
        <f t="shared" si="7"/>
        <v>466012650359.11383</v>
      </c>
      <c r="X30" s="43">
        <f t="shared" si="8"/>
        <v>46.89</v>
      </c>
      <c r="Y30" s="43">
        <f t="shared" si="9"/>
        <v>46.89</v>
      </c>
      <c r="AE30" s="7">
        <v>27</v>
      </c>
      <c r="AF30" s="41">
        <v>1455896</v>
      </c>
      <c r="AG30" s="49">
        <f t="shared" si="16"/>
        <v>981052</v>
      </c>
      <c r="AH30" s="44">
        <f t="shared" si="17"/>
        <v>474844</v>
      </c>
      <c r="AI30" s="44">
        <f t="shared" si="18"/>
        <v>474844</v>
      </c>
      <c r="AJ30" s="44">
        <f t="shared" si="19"/>
        <v>225476824336</v>
      </c>
      <c r="AK30" s="43">
        <f t="shared" si="20"/>
        <v>32.619999999999997</v>
      </c>
      <c r="AL30" s="43">
        <f t="shared" si="21"/>
        <v>32.619999999999997</v>
      </c>
      <c r="AR30" s="7">
        <v>27</v>
      </c>
      <c r="AS30" s="44">
        <v>1455896</v>
      </c>
      <c r="AT30" s="49">
        <f t="shared" si="10"/>
        <v>917254.72749669768</v>
      </c>
      <c r="AU30" s="44">
        <f t="shared" si="11"/>
        <v>538641.27250330232</v>
      </c>
      <c r="AV30" s="44">
        <f t="shared" si="12"/>
        <v>538641.27250330232</v>
      </c>
      <c r="AW30" s="44">
        <f t="shared" si="13"/>
        <v>290134420443.97681</v>
      </c>
      <c r="AX30" s="43">
        <f t="shared" si="14"/>
        <v>37</v>
      </c>
      <c r="AY30" s="43">
        <f t="shared" si="15"/>
        <v>37</v>
      </c>
    </row>
    <row r="31" spans="1:51">
      <c r="A31" s="6">
        <v>28</v>
      </c>
      <c r="B31" s="41">
        <v>5794408</v>
      </c>
      <c r="E31" s="7">
        <v>28</v>
      </c>
      <c r="F31" s="41">
        <v>5794408</v>
      </c>
      <c r="G31" s="41">
        <v>1455896</v>
      </c>
      <c r="H31" s="44">
        <f t="shared" si="0"/>
        <v>4338512</v>
      </c>
      <c r="I31" s="44">
        <f t="shared" si="1"/>
        <v>4338512</v>
      </c>
      <c r="J31" s="44">
        <f t="shared" si="22"/>
        <v>18822686374144</v>
      </c>
      <c r="K31" s="43">
        <f t="shared" si="3"/>
        <v>74.87</v>
      </c>
      <c r="L31" s="43">
        <f t="shared" si="4"/>
        <v>74.87</v>
      </c>
      <c r="R31" s="7">
        <v>28</v>
      </c>
      <c r="S31" s="41">
        <v>5794408</v>
      </c>
      <c r="T31" s="44">
        <f>AVERAGE($S$4:S30)</f>
        <v>798528.18518518517</v>
      </c>
      <c r="U31" s="44">
        <f t="shared" si="5"/>
        <v>4995879.8148148153</v>
      </c>
      <c r="V31" s="44">
        <f t="shared" si="6"/>
        <v>4995879.8148148153</v>
      </c>
      <c r="W31" s="44">
        <f t="shared" si="7"/>
        <v>24958815124074.113</v>
      </c>
      <c r="X31" s="43">
        <f t="shared" si="8"/>
        <v>86.22</v>
      </c>
      <c r="Y31" s="43">
        <f t="shared" si="9"/>
        <v>86.22</v>
      </c>
      <c r="AE31" s="7">
        <v>28</v>
      </c>
      <c r="AF31" s="41">
        <v>5794408</v>
      </c>
      <c r="AG31" s="49">
        <f t="shared" si="16"/>
        <v>1038773</v>
      </c>
      <c r="AH31" s="44">
        <f t="shared" si="17"/>
        <v>4755635</v>
      </c>
      <c r="AI31" s="44">
        <f t="shared" si="18"/>
        <v>4755635</v>
      </c>
      <c r="AJ31" s="44">
        <f t="shared" si="19"/>
        <v>22616064253225</v>
      </c>
      <c r="AK31" s="43">
        <f t="shared" si="20"/>
        <v>82.07</v>
      </c>
      <c r="AL31" s="43">
        <f t="shared" si="21"/>
        <v>82.07</v>
      </c>
      <c r="AR31" s="7">
        <v>28</v>
      </c>
      <c r="AS31" s="44">
        <v>5794408</v>
      </c>
      <c r="AT31" s="49">
        <f t="shared" si="10"/>
        <v>1348167.7454993397</v>
      </c>
      <c r="AU31" s="44">
        <f t="shared" si="11"/>
        <v>4446240.2545006601</v>
      </c>
      <c r="AV31" s="44">
        <f t="shared" si="12"/>
        <v>4446240.2545006601</v>
      </c>
      <c r="AW31" s="44">
        <f t="shared" si="13"/>
        <v>19769052400742.094</v>
      </c>
      <c r="AX31" s="43">
        <f t="shared" si="14"/>
        <v>76.73</v>
      </c>
      <c r="AY31" s="43">
        <f t="shared" si="15"/>
        <v>76.73</v>
      </c>
    </row>
    <row r="32" spans="1:51">
      <c r="A32" s="6">
        <v>29</v>
      </c>
      <c r="B32" s="41">
        <v>948921</v>
      </c>
      <c r="E32" s="7">
        <v>29</v>
      </c>
      <c r="F32" s="41">
        <v>948921</v>
      </c>
      <c r="G32" s="41">
        <v>5794408</v>
      </c>
      <c r="H32" s="44">
        <f t="shared" si="0"/>
        <v>-4845487</v>
      </c>
      <c r="I32" s="44">
        <f t="shared" si="1"/>
        <v>4845487</v>
      </c>
      <c r="J32" s="44">
        <f t="shared" si="22"/>
        <v>23478744267169</v>
      </c>
      <c r="K32" s="43">
        <f t="shared" si="3"/>
        <v>510.63</v>
      </c>
      <c r="L32" s="43">
        <f t="shared" si="4"/>
        <v>510.63</v>
      </c>
      <c r="R32" s="7">
        <v>29</v>
      </c>
      <c r="S32" s="41">
        <v>948921</v>
      </c>
      <c r="T32" s="44">
        <f>AVERAGE($S$4:S31)</f>
        <v>976952.46428571432</v>
      </c>
      <c r="U32" s="44">
        <f t="shared" si="5"/>
        <v>-28031.464285714319</v>
      </c>
      <c r="V32" s="44">
        <f t="shared" si="6"/>
        <v>28031.464285714319</v>
      </c>
      <c r="W32" s="44">
        <f t="shared" si="7"/>
        <v>785762990.00127733</v>
      </c>
      <c r="X32" s="43">
        <f t="shared" si="8"/>
        <v>2.95</v>
      </c>
      <c r="Y32" s="43">
        <f t="shared" si="9"/>
        <v>2.95</v>
      </c>
      <c r="AE32" s="7">
        <v>29</v>
      </c>
      <c r="AF32" s="41">
        <v>948921</v>
      </c>
      <c r="AG32" s="49">
        <f t="shared" si="16"/>
        <v>2730194.3333333335</v>
      </c>
      <c r="AH32" s="44">
        <f t="shared" si="17"/>
        <v>-1781273.3333333335</v>
      </c>
      <c r="AI32" s="44">
        <f t="shared" si="18"/>
        <v>1781273.3333333335</v>
      </c>
      <c r="AJ32" s="44">
        <f t="shared" si="19"/>
        <v>3172934688044.4448</v>
      </c>
      <c r="AK32" s="43">
        <f t="shared" si="20"/>
        <v>187.72</v>
      </c>
      <c r="AL32" s="43">
        <f t="shared" si="21"/>
        <v>187.72</v>
      </c>
      <c r="AR32" s="7">
        <v>29</v>
      </c>
      <c r="AS32" s="44">
        <v>948921</v>
      </c>
      <c r="AT32" s="49">
        <f t="shared" si="10"/>
        <v>4905159.9490998685</v>
      </c>
      <c r="AU32" s="44">
        <f t="shared" si="11"/>
        <v>-3956238.9490998685</v>
      </c>
      <c r="AV32" s="44">
        <f t="shared" si="12"/>
        <v>3956238.9490998685</v>
      </c>
      <c r="AW32" s="44">
        <f t="shared" si="13"/>
        <v>15651826622374.832</v>
      </c>
      <c r="AX32" s="43">
        <f t="shared" si="14"/>
        <v>416.92</v>
      </c>
      <c r="AY32" s="43">
        <f t="shared" si="15"/>
        <v>416.92</v>
      </c>
    </row>
    <row r="33" spans="1:51">
      <c r="A33" s="6">
        <v>30</v>
      </c>
      <c r="B33" s="41">
        <v>1139464</v>
      </c>
      <c r="E33" s="7">
        <v>30</v>
      </c>
      <c r="F33" s="41">
        <v>1139464</v>
      </c>
      <c r="G33" s="41">
        <v>948921</v>
      </c>
      <c r="H33" s="44">
        <f t="shared" si="0"/>
        <v>190543</v>
      </c>
      <c r="I33" s="44">
        <f t="shared" si="1"/>
        <v>190543</v>
      </c>
      <c r="J33" s="44">
        <f t="shared" si="22"/>
        <v>36306634849</v>
      </c>
      <c r="K33" s="43">
        <f t="shared" si="3"/>
        <v>16.72</v>
      </c>
      <c r="L33" s="43">
        <f t="shared" si="4"/>
        <v>16.72</v>
      </c>
      <c r="R33" s="7">
        <v>30</v>
      </c>
      <c r="S33" s="41">
        <v>1139464</v>
      </c>
      <c r="T33" s="44">
        <f>AVERAGE($S$4:S32)</f>
        <v>975985.86206896557</v>
      </c>
      <c r="U33" s="44">
        <f t="shared" si="5"/>
        <v>163478.13793103443</v>
      </c>
      <c r="V33" s="44">
        <f t="shared" si="6"/>
        <v>163478.13793103443</v>
      </c>
      <c r="W33" s="44">
        <f t="shared" si="7"/>
        <v>26725101581.398319</v>
      </c>
      <c r="X33" s="43">
        <f t="shared" si="8"/>
        <v>14.35</v>
      </c>
      <c r="Y33" s="43">
        <f t="shared" si="9"/>
        <v>14.35</v>
      </c>
      <c r="AE33" s="7">
        <v>30</v>
      </c>
      <c r="AF33" s="41">
        <v>1139464</v>
      </c>
      <c r="AG33" s="49">
        <f t="shared" si="16"/>
        <v>2733075</v>
      </c>
      <c r="AH33" s="44">
        <f t="shared" si="17"/>
        <v>-1593611</v>
      </c>
      <c r="AI33" s="44">
        <f t="shared" si="18"/>
        <v>1593611</v>
      </c>
      <c r="AJ33" s="44">
        <f t="shared" si="19"/>
        <v>2539596019321</v>
      </c>
      <c r="AK33" s="43">
        <f t="shared" si="20"/>
        <v>139.86000000000001</v>
      </c>
      <c r="AL33" s="43">
        <f t="shared" si="21"/>
        <v>139.86000000000001</v>
      </c>
      <c r="AR33" s="7">
        <v>30</v>
      </c>
      <c r="AS33" s="44">
        <v>1139464</v>
      </c>
      <c r="AT33" s="49">
        <f t="shared" si="10"/>
        <v>1740168.7898199738</v>
      </c>
      <c r="AU33" s="44">
        <f t="shared" si="11"/>
        <v>-600704.78981997375</v>
      </c>
      <c r="AV33" s="44">
        <f t="shared" si="12"/>
        <v>600704.78981997375</v>
      </c>
      <c r="AW33" s="44">
        <f t="shared" si="13"/>
        <v>360846244512.65881</v>
      </c>
      <c r="AX33" s="43">
        <f t="shared" si="14"/>
        <v>52.72</v>
      </c>
      <c r="AY33" s="43">
        <f t="shared" si="15"/>
        <v>52.72</v>
      </c>
    </row>
    <row r="34" spans="1:51">
      <c r="A34" s="6">
        <v>31</v>
      </c>
      <c r="B34" s="41">
        <v>1406797</v>
      </c>
      <c r="E34" s="7">
        <v>31</v>
      </c>
      <c r="F34" s="41">
        <v>1406797</v>
      </c>
      <c r="G34" s="41">
        <v>1139464</v>
      </c>
      <c r="H34" s="44">
        <f t="shared" si="0"/>
        <v>267333</v>
      </c>
      <c r="I34" s="44">
        <f t="shared" si="1"/>
        <v>267333</v>
      </c>
      <c r="J34" s="44">
        <f t="shared" si="22"/>
        <v>71466932889</v>
      </c>
      <c r="K34" s="43">
        <f t="shared" si="3"/>
        <v>19</v>
      </c>
      <c r="L34" s="43">
        <f t="shared" si="4"/>
        <v>19</v>
      </c>
      <c r="R34" s="7">
        <v>31</v>
      </c>
      <c r="S34" s="41">
        <v>1406797</v>
      </c>
      <c r="T34" s="44">
        <f>AVERAGE($S$4:S33)</f>
        <v>981435.1333333333</v>
      </c>
      <c r="U34" s="44">
        <f t="shared" si="5"/>
        <v>425361.8666666667</v>
      </c>
      <c r="V34" s="44">
        <f t="shared" si="6"/>
        <v>425361.8666666667</v>
      </c>
      <c r="W34" s="44">
        <f t="shared" si="7"/>
        <v>180932717614.15112</v>
      </c>
      <c r="X34" s="43">
        <f t="shared" si="8"/>
        <v>30.24</v>
      </c>
      <c r="Y34" s="43">
        <f t="shared" si="9"/>
        <v>30.24</v>
      </c>
      <c r="AE34" s="7">
        <v>31</v>
      </c>
      <c r="AF34" s="41">
        <v>1406797</v>
      </c>
      <c r="AG34" s="49">
        <f t="shared" si="16"/>
        <v>2627597.6666666665</v>
      </c>
      <c r="AH34" s="44">
        <f t="shared" si="17"/>
        <v>-1220800.6666666665</v>
      </c>
      <c r="AI34" s="44">
        <f t="shared" si="18"/>
        <v>1220800.6666666665</v>
      </c>
      <c r="AJ34" s="44">
        <f t="shared" si="19"/>
        <v>1490354267733.7773</v>
      </c>
      <c r="AK34" s="43">
        <f t="shared" si="20"/>
        <v>86.78</v>
      </c>
      <c r="AL34" s="43">
        <f t="shared" si="21"/>
        <v>86.78</v>
      </c>
      <c r="AR34" s="7">
        <v>31</v>
      </c>
      <c r="AS34" s="44">
        <v>1406797</v>
      </c>
      <c r="AT34" s="49">
        <f t="shared" si="10"/>
        <v>1259604.9579639947</v>
      </c>
      <c r="AU34" s="44">
        <f t="shared" si="11"/>
        <v>147192.0420360053</v>
      </c>
      <c r="AV34" s="44">
        <f t="shared" si="12"/>
        <v>147192.0420360053</v>
      </c>
      <c r="AW34" s="44">
        <f t="shared" si="13"/>
        <v>21665497238.729149</v>
      </c>
      <c r="AX34" s="43">
        <f t="shared" si="14"/>
        <v>10.46</v>
      </c>
      <c r="AY34" s="43">
        <f t="shared" si="15"/>
        <v>10.46</v>
      </c>
    </row>
    <row r="35" spans="1:51">
      <c r="A35" s="6">
        <v>32</v>
      </c>
      <c r="B35" s="41">
        <v>827628</v>
      </c>
      <c r="E35" s="7">
        <v>32</v>
      </c>
      <c r="F35" s="41">
        <v>827628</v>
      </c>
      <c r="G35" s="41">
        <v>1406797</v>
      </c>
      <c r="H35" s="44">
        <f t="shared" si="0"/>
        <v>-579169</v>
      </c>
      <c r="I35" s="44">
        <f t="shared" si="1"/>
        <v>579169</v>
      </c>
      <c r="J35" s="44">
        <f t="shared" si="22"/>
        <v>335436730561</v>
      </c>
      <c r="K35" s="43">
        <f t="shared" si="3"/>
        <v>69.98</v>
      </c>
      <c r="L35" s="43">
        <f t="shared" si="4"/>
        <v>69.98</v>
      </c>
      <c r="R35" s="7">
        <v>32</v>
      </c>
      <c r="S35" s="41">
        <v>827628</v>
      </c>
      <c r="T35" s="44">
        <f>AVERAGE($S$4:S34)</f>
        <v>995156.48387096776</v>
      </c>
      <c r="U35" s="44">
        <f t="shared" si="5"/>
        <v>-167528.48387096776</v>
      </c>
      <c r="V35" s="44">
        <f t="shared" si="6"/>
        <v>167528.48387096776</v>
      </c>
      <c r="W35" s="44">
        <f t="shared" si="7"/>
        <v>28065792908.105103</v>
      </c>
      <c r="X35" s="43">
        <f t="shared" si="8"/>
        <v>20.239999999999998</v>
      </c>
      <c r="Y35" s="43">
        <f t="shared" si="9"/>
        <v>20.239999999999998</v>
      </c>
      <c r="AE35" s="7">
        <v>32</v>
      </c>
      <c r="AF35" s="41">
        <v>827628</v>
      </c>
      <c r="AG35" s="49">
        <f t="shared" si="16"/>
        <v>1165060.6666666667</v>
      </c>
      <c r="AH35" s="44">
        <f t="shared" si="17"/>
        <v>-337432.66666666674</v>
      </c>
      <c r="AI35" s="44">
        <f t="shared" si="18"/>
        <v>337432.66666666674</v>
      </c>
      <c r="AJ35" s="44">
        <f t="shared" si="19"/>
        <v>113860804533.77783</v>
      </c>
      <c r="AK35" s="43">
        <f t="shared" si="20"/>
        <v>40.770000000000003</v>
      </c>
      <c r="AL35" s="43">
        <f t="shared" si="21"/>
        <v>40.770000000000003</v>
      </c>
      <c r="AR35" s="7">
        <v>32</v>
      </c>
      <c r="AS35" s="44">
        <v>827628</v>
      </c>
      <c r="AT35" s="49">
        <f t="shared" si="10"/>
        <v>1377358.5915927989</v>
      </c>
      <c r="AU35" s="44">
        <f t="shared" si="11"/>
        <v>-549730.59159279894</v>
      </c>
      <c r="AV35" s="44">
        <f t="shared" si="12"/>
        <v>549730.59159279894</v>
      </c>
      <c r="AW35" s="44">
        <f t="shared" si="13"/>
        <v>302203723332.96869</v>
      </c>
      <c r="AX35" s="43">
        <f t="shared" si="14"/>
        <v>66.42</v>
      </c>
      <c r="AY35" s="43">
        <f t="shared" si="15"/>
        <v>66.42</v>
      </c>
    </row>
    <row r="36" spans="1:51">
      <c r="A36" s="6">
        <v>33</v>
      </c>
      <c r="B36" s="41">
        <v>1175309</v>
      </c>
      <c r="E36" s="7">
        <v>33</v>
      </c>
      <c r="F36" s="41">
        <v>1175309</v>
      </c>
      <c r="G36" s="41">
        <v>827628</v>
      </c>
      <c r="H36" s="44">
        <f t="shared" si="0"/>
        <v>347681</v>
      </c>
      <c r="I36" s="44">
        <f t="shared" si="1"/>
        <v>347681</v>
      </c>
      <c r="J36" s="44">
        <f t="shared" si="22"/>
        <v>120882077761</v>
      </c>
      <c r="K36" s="43">
        <f t="shared" si="3"/>
        <v>29.58</v>
      </c>
      <c r="L36" s="43">
        <f t="shared" si="4"/>
        <v>29.58</v>
      </c>
      <c r="R36" s="7">
        <v>33</v>
      </c>
      <c r="S36" s="41">
        <v>1175309</v>
      </c>
      <c r="T36" s="44">
        <f>AVERAGE($S$4:S35)</f>
        <v>989921.21875</v>
      </c>
      <c r="U36" s="44">
        <f t="shared" si="5"/>
        <v>185387.78125</v>
      </c>
      <c r="V36" s="44">
        <f t="shared" si="6"/>
        <v>185387.78125</v>
      </c>
      <c r="W36" s="44">
        <f t="shared" si="7"/>
        <v>34368629436.797852</v>
      </c>
      <c r="X36" s="43">
        <f t="shared" si="8"/>
        <v>15.77</v>
      </c>
      <c r="Y36" s="43">
        <f t="shared" si="9"/>
        <v>15.77</v>
      </c>
      <c r="AE36" s="7">
        <v>33</v>
      </c>
      <c r="AF36" s="41">
        <v>1175309</v>
      </c>
      <c r="AG36" s="49">
        <f t="shared" si="16"/>
        <v>1124629.6666666667</v>
      </c>
      <c r="AH36" s="44">
        <f t="shared" si="17"/>
        <v>50679.333333333256</v>
      </c>
      <c r="AI36" s="44">
        <f t="shared" si="18"/>
        <v>50679.333333333256</v>
      </c>
      <c r="AJ36" s="44">
        <f t="shared" si="19"/>
        <v>2568394827.1111031</v>
      </c>
      <c r="AK36" s="43">
        <f t="shared" si="20"/>
        <v>4.3099999999999996</v>
      </c>
      <c r="AL36" s="43">
        <f t="shared" si="21"/>
        <v>4.3099999999999996</v>
      </c>
      <c r="AR36" s="7">
        <v>33</v>
      </c>
      <c r="AS36" s="44">
        <v>1175309</v>
      </c>
      <c r="AT36" s="49">
        <f t="shared" si="10"/>
        <v>937574.11831855983</v>
      </c>
      <c r="AU36" s="44">
        <f t="shared" si="11"/>
        <v>237734.88168144017</v>
      </c>
      <c r="AV36" s="44">
        <f t="shared" si="12"/>
        <v>237734.88168144017</v>
      </c>
      <c r="AW36" s="44">
        <f t="shared" si="13"/>
        <v>56517873968.088356</v>
      </c>
      <c r="AX36" s="43">
        <f t="shared" si="14"/>
        <v>20.23</v>
      </c>
      <c r="AY36" s="43">
        <f t="shared" si="15"/>
        <v>20.23</v>
      </c>
    </row>
    <row r="37" spans="1:51">
      <c r="A37" s="6">
        <v>34</v>
      </c>
      <c r="B37" s="41">
        <v>1100016</v>
      </c>
      <c r="E37" s="7">
        <v>34</v>
      </c>
      <c r="F37" s="41">
        <v>1100016</v>
      </c>
      <c r="G37" s="41">
        <v>1175309</v>
      </c>
      <c r="H37" s="44">
        <f t="shared" si="0"/>
        <v>-75293</v>
      </c>
      <c r="I37" s="44">
        <f t="shared" si="1"/>
        <v>75293</v>
      </c>
      <c r="J37" s="44">
        <f t="shared" si="22"/>
        <v>5669035849</v>
      </c>
      <c r="K37" s="43">
        <f t="shared" si="3"/>
        <v>6.84</v>
      </c>
      <c r="L37" s="43">
        <f t="shared" si="4"/>
        <v>6.84</v>
      </c>
      <c r="R37" s="7">
        <v>34</v>
      </c>
      <c r="S37" s="41">
        <v>1100016</v>
      </c>
      <c r="T37" s="44">
        <f>AVERAGE($S$4:S36)</f>
        <v>995539.03030303027</v>
      </c>
      <c r="U37" s="44">
        <f t="shared" si="5"/>
        <v>104476.96969696973</v>
      </c>
      <c r="V37" s="44">
        <f t="shared" si="6"/>
        <v>104476.96969696973</v>
      </c>
      <c r="W37" s="44">
        <f t="shared" si="7"/>
        <v>10915437197.061531</v>
      </c>
      <c r="X37" s="43">
        <f t="shared" si="8"/>
        <v>9.5</v>
      </c>
      <c r="Y37" s="43">
        <f t="shared" si="9"/>
        <v>9.5</v>
      </c>
      <c r="AE37" s="7">
        <v>34</v>
      </c>
      <c r="AF37" s="41">
        <v>1100016</v>
      </c>
      <c r="AG37" s="49">
        <f t="shared" si="16"/>
        <v>1136578</v>
      </c>
      <c r="AH37" s="44">
        <f t="shared" si="17"/>
        <v>-36562</v>
      </c>
      <c r="AI37" s="44">
        <f t="shared" si="18"/>
        <v>36562</v>
      </c>
      <c r="AJ37" s="44">
        <f t="shared" si="19"/>
        <v>1336779844</v>
      </c>
      <c r="AK37" s="43">
        <f t="shared" si="20"/>
        <v>3.32</v>
      </c>
      <c r="AL37" s="43">
        <f t="shared" si="21"/>
        <v>3.32</v>
      </c>
      <c r="AR37" s="7">
        <v>34</v>
      </c>
      <c r="AS37" s="44">
        <v>1100016</v>
      </c>
      <c r="AT37" s="49">
        <f t="shared" si="10"/>
        <v>1127762.023663712</v>
      </c>
      <c r="AU37" s="44">
        <f t="shared" si="11"/>
        <v>-27746.023663711967</v>
      </c>
      <c r="AV37" s="44">
        <f t="shared" si="12"/>
        <v>27746.023663711967</v>
      </c>
      <c r="AW37" s="44">
        <f t="shared" si="13"/>
        <v>769841829.14726448</v>
      </c>
      <c r="AX37" s="43">
        <f t="shared" si="14"/>
        <v>2.52</v>
      </c>
      <c r="AY37" s="43">
        <f t="shared" si="15"/>
        <v>2.52</v>
      </c>
    </row>
    <row r="38" spans="1:51">
      <c r="A38" s="6">
        <v>35</v>
      </c>
      <c r="B38" s="41">
        <v>1104156</v>
      </c>
      <c r="E38" s="7">
        <v>35</v>
      </c>
      <c r="F38" s="41">
        <v>1104156</v>
      </c>
      <c r="G38" s="41">
        <v>1100016</v>
      </c>
      <c r="H38" s="44">
        <f t="shared" si="0"/>
        <v>4140</v>
      </c>
      <c r="I38" s="44">
        <f t="shared" si="1"/>
        <v>4140</v>
      </c>
      <c r="J38" s="44">
        <f t="shared" si="22"/>
        <v>17139600</v>
      </c>
      <c r="K38" s="43">
        <f t="shared" si="3"/>
        <v>0.37</v>
      </c>
      <c r="L38" s="43">
        <f t="shared" si="4"/>
        <v>0.37</v>
      </c>
      <c r="R38" s="7">
        <v>35</v>
      </c>
      <c r="S38" s="41">
        <v>1104156</v>
      </c>
      <c r="T38" s="44">
        <f>AVERAGE($S$4:S37)</f>
        <v>998611.8823529412</v>
      </c>
      <c r="U38" s="44">
        <f t="shared" si="5"/>
        <v>105544.1176470588</v>
      </c>
      <c r="V38" s="44">
        <f t="shared" si="6"/>
        <v>105544.1176470588</v>
      </c>
      <c r="W38" s="44">
        <f t="shared" si="7"/>
        <v>11139560769.896189</v>
      </c>
      <c r="X38" s="43">
        <f t="shared" si="8"/>
        <v>9.56</v>
      </c>
      <c r="Y38" s="43">
        <f t="shared" si="9"/>
        <v>9.56</v>
      </c>
      <c r="AE38" s="7">
        <v>35</v>
      </c>
      <c r="AF38" s="41">
        <v>1104156</v>
      </c>
      <c r="AG38" s="49">
        <f t="shared" si="16"/>
        <v>1034317.6666666666</v>
      </c>
      <c r="AH38" s="44">
        <f t="shared" si="17"/>
        <v>69838.333333333372</v>
      </c>
      <c r="AI38" s="44">
        <f t="shared" si="18"/>
        <v>69838.333333333372</v>
      </c>
      <c r="AJ38" s="44">
        <f t="shared" si="19"/>
        <v>4877392802.7777834</v>
      </c>
      <c r="AK38" s="43">
        <f t="shared" si="20"/>
        <v>6.33</v>
      </c>
      <c r="AL38" s="43">
        <f t="shared" si="21"/>
        <v>6.33</v>
      </c>
      <c r="AR38" s="7">
        <v>35</v>
      </c>
      <c r="AS38" s="44">
        <v>1104156</v>
      </c>
      <c r="AT38" s="49">
        <f t="shared" si="10"/>
        <v>1105565.2047327424</v>
      </c>
      <c r="AU38" s="44">
        <f t="shared" si="11"/>
        <v>-1409.2047327423934</v>
      </c>
      <c r="AV38" s="44">
        <f t="shared" si="12"/>
        <v>1409.2047327423934</v>
      </c>
      <c r="AW38" s="44">
        <f t="shared" si="13"/>
        <v>1985857.9787835605</v>
      </c>
      <c r="AX38" s="43">
        <f t="shared" si="14"/>
        <v>0.13</v>
      </c>
      <c r="AY38" s="43">
        <f t="shared" si="15"/>
        <v>0.13</v>
      </c>
    </row>
    <row r="39" spans="1:51">
      <c r="A39" s="6">
        <v>36</v>
      </c>
      <c r="B39" s="41">
        <v>1055273</v>
      </c>
      <c r="E39" s="7">
        <v>36</v>
      </c>
      <c r="F39" s="41">
        <v>1055273</v>
      </c>
      <c r="G39" s="41">
        <v>1104156</v>
      </c>
      <c r="H39" s="44">
        <f t="shared" si="0"/>
        <v>-48883</v>
      </c>
      <c r="I39" s="44">
        <f t="shared" si="1"/>
        <v>48883</v>
      </c>
      <c r="J39" s="44">
        <f t="shared" si="22"/>
        <v>2389547689</v>
      </c>
      <c r="K39" s="43">
        <f t="shared" si="3"/>
        <v>4.63</v>
      </c>
      <c r="L39" s="43">
        <f t="shared" si="4"/>
        <v>4.63</v>
      </c>
      <c r="R39" s="7">
        <v>36</v>
      </c>
      <c r="S39" s="41">
        <v>1055273</v>
      </c>
      <c r="T39" s="44">
        <f>AVERAGE($S$4:S38)</f>
        <v>1001627.4285714285</v>
      </c>
      <c r="U39" s="44">
        <f t="shared" si="5"/>
        <v>53645.571428571478</v>
      </c>
      <c r="V39" s="44">
        <f t="shared" si="6"/>
        <v>53645.571428571478</v>
      </c>
      <c r="W39" s="44">
        <f t="shared" si="7"/>
        <v>2877847333.8979645</v>
      </c>
      <c r="X39" s="43">
        <f t="shared" si="8"/>
        <v>5.08</v>
      </c>
      <c r="Y39" s="43">
        <f t="shared" si="9"/>
        <v>5.08</v>
      </c>
      <c r="AE39" s="7">
        <v>36</v>
      </c>
      <c r="AF39" s="41">
        <v>1055273</v>
      </c>
      <c r="AG39" s="49">
        <f t="shared" si="16"/>
        <v>1126493.6666666667</v>
      </c>
      <c r="AH39" s="44">
        <f t="shared" si="17"/>
        <v>-71220.666666666744</v>
      </c>
      <c r="AI39" s="44">
        <f t="shared" si="18"/>
        <v>71220.666666666744</v>
      </c>
      <c r="AJ39" s="44">
        <f t="shared" si="19"/>
        <v>5072383360.4444551</v>
      </c>
      <c r="AK39" s="43">
        <f t="shared" si="20"/>
        <v>6.75</v>
      </c>
      <c r="AL39" s="43">
        <f t="shared" si="21"/>
        <v>6.75</v>
      </c>
      <c r="AR39" s="7">
        <v>36</v>
      </c>
      <c r="AS39" s="44">
        <v>1055273</v>
      </c>
      <c r="AT39" s="49">
        <f t="shared" si="10"/>
        <v>1104437.8409465486</v>
      </c>
      <c r="AU39" s="44">
        <f t="shared" si="11"/>
        <v>-49164.840946548618</v>
      </c>
      <c r="AV39" s="44">
        <f t="shared" si="12"/>
        <v>49164.840946548618</v>
      </c>
      <c r="AW39" s="44">
        <f t="shared" si="13"/>
        <v>2417181585.2994237</v>
      </c>
      <c r="AX39" s="43">
        <f t="shared" si="14"/>
        <v>4.66</v>
      </c>
      <c r="AY39" s="43">
        <f t="shared" si="15"/>
        <v>4.66</v>
      </c>
    </row>
    <row r="40" spans="1:51">
      <c r="A40" s="6">
        <v>37</v>
      </c>
      <c r="B40" s="41">
        <v>969702.21800000011</v>
      </c>
      <c r="E40" s="7">
        <v>37</v>
      </c>
      <c r="F40" s="41">
        <v>969702.21800000011</v>
      </c>
      <c r="G40" s="41">
        <v>1055273</v>
      </c>
      <c r="H40" s="44">
        <f t="shared" si="0"/>
        <v>-85570.78199999989</v>
      </c>
      <c r="I40" s="44">
        <f t="shared" si="1"/>
        <v>85570.78199999989</v>
      </c>
      <c r="J40" s="44">
        <f t="shared" si="22"/>
        <v>7322358732.0915051</v>
      </c>
      <c r="K40" s="43">
        <f t="shared" si="3"/>
        <v>8.82</v>
      </c>
      <c r="L40" s="43">
        <f t="shared" si="4"/>
        <v>8.82</v>
      </c>
      <c r="R40" s="7">
        <v>37</v>
      </c>
      <c r="S40" s="41">
        <v>969702.21800000011</v>
      </c>
      <c r="T40" s="44">
        <f>AVERAGE($S$4:S39)</f>
        <v>1003117.5833333334</v>
      </c>
      <c r="U40" s="44">
        <f t="shared" si="5"/>
        <v>-33415.365333333262</v>
      </c>
      <c r="V40" s="44">
        <f t="shared" si="6"/>
        <v>33415.365333333262</v>
      </c>
      <c r="W40" s="44">
        <f t="shared" si="7"/>
        <v>1116586640.3601303</v>
      </c>
      <c r="X40" s="43">
        <f t="shared" si="8"/>
        <v>3.45</v>
      </c>
      <c r="Y40" s="43">
        <f t="shared" si="9"/>
        <v>3.45</v>
      </c>
      <c r="AE40" s="7">
        <v>37</v>
      </c>
      <c r="AF40" s="41">
        <v>969702.21800000011</v>
      </c>
      <c r="AG40" s="49">
        <f t="shared" si="16"/>
        <v>1086481.6666666667</v>
      </c>
      <c r="AH40" s="44">
        <f t="shared" si="17"/>
        <v>-116779.44866666663</v>
      </c>
      <c r="AI40" s="44">
        <f t="shared" si="18"/>
        <v>116779.44866666663</v>
      </c>
      <c r="AJ40" s="44">
        <f t="shared" si="19"/>
        <v>13637439630.890627</v>
      </c>
      <c r="AK40" s="43">
        <f t="shared" si="20"/>
        <v>12.04</v>
      </c>
      <c r="AL40" s="43">
        <f t="shared" si="21"/>
        <v>12.04</v>
      </c>
      <c r="AR40" s="7">
        <v>37</v>
      </c>
      <c r="AS40" s="44">
        <v>969702.21800000011</v>
      </c>
      <c r="AT40" s="49">
        <f t="shared" si="10"/>
        <v>1065105.9681893098</v>
      </c>
      <c r="AU40" s="44">
        <f t="shared" si="11"/>
        <v>-95403.750189309707</v>
      </c>
      <c r="AV40" s="44">
        <f t="shared" si="12"/>
        <v>95403.750189309707</v>
      </c>
      <c r="AW40" s="44">
        <f t="shared" si="13"/>
        <v>9101875550.1842117</v>
      </c>
      <c r="AX40" s="43">
        <f t="shared" si="14"/>
        <v>9.84</v>
      </c>
      <c r="AY40" s="43">
        <f t="shared" si="15"/>
        <v>9.84</v>
      </c>
    </row>
    <row r="41" spans="1:51">
      <c r="A41" s="6">
        <v>38</v>
      </c>
      <c r="B41" s="41">
        <v>976093.97699999996</v>
      </c>
      <c r="E41" s="7">
        <v>38</v>
      </c>
      <c r="F41" s="41">
        <v>976093.97699999996</v>
      </c>
      <c r="G41" s="41">
        <v>969702.21800000011</v>
      </c>
      <c r="H41" s="44">
        <f t="shared" si="0"/>
        <v>6391.7589999998454</v>
      </c>
      <c r="I41" s="44">
        <f t="shared" si="1"/>
        <v>6391.7589999998454</v>
      </c>
      <c r="J41" s="44">
        <f t="shared" si="22"/>
        <v>40854583.114079021</v>
      </c>
      <c r="K41" s="43">
        <f t="shared" si="3"/>
        <v>0.65</v>
      </c>
      <c r="L41" s="43">
        <f t="shared" si="4"/>
        <v>0.65</v>
      </c>
      <c r="R41" s="7">
        <v>38</v>
      </c>
      <c r="S41" s="41">
        <v>976093.97699999996</v>
      </c>
      <c r="T41" s="44">
        <f>AVERAGE($S$4:S40)</f>
        <v>1002214.4653513514</v>
      </c>
      <c r="U41" s="44">
        <f t="shared" si="5"/>
        <v>-26120.488351351465</v>
      </c>
      <c r="V41" s="44">
        <f t="shared" si="6"/>
        <v>26120.488351351465</v>
      </c>
      <c r="W41" s="44">
        <f t="shared" si="7"/>
        <v>682279911.71308756</v>
      </c>
      <c r="X41" s="43">
        <f t="shared" si="8"/>
        <v>2.68</v>
      </c>
      <c r="Y41" s="43">
        <f t="shared" si="9"/>
        <v>2.68</v>
      </c>
      <c r="AE41" s="7">
        <v>38</v>
      </c>
      <c r="AF41" s="41">
        <v>976093.97699999996</v>
      </c>
      <c r="AG41" s="49">
        <f t="shared" si="16"/>
        <v>1043043.7393333334</v>
      </c>
      <c r="AH41" s="44">
        <f t="shared" si="17"/>
        <v>-66949.762333333492</v>
      </c>
      <c r="AI41" s="44">
        <f t="shared" si="18"/>
        <v>66949.762333333492</v>
      </c>
      <c r="AJ41" s="44">
        <f t="shared" si="19"/>
        <v>4482270676.4898405</v>
      </c>
      <c r="AK41" s="43">
        <f t="shared" si="20"/>
        <v>6.86</v>
      </c>
      <c r="AL41" s="43">
        <f t="shared" si="21"/>
        <v>6.86</v>
      </c>
      <c r="AR41" s="7">
        <v>38</v>
      </c>
      <c r="AS41" s="44">
        <v>976093.97699999996</v>
      </c>
      <c r="AT41" s="49">
        <f t="shared" si="10"/>
        <v>988782.9680378621</v>
      </c>
      <c r="AU41" s="44">
        <f t="shared" si="11"/>
        <v>-12688.991037862143</v>
      </c>
      <c r="AV41" s="44">
        <f t="shared" si="12"/>
        <v>12688.991037862143</v>
      </c>
      <c r="AW41" s="44">
        <f t="shared" si="13"/>
        <v>161010493.55894578</v>
      </c>
      <c r="AX41" s="43">
        <f t="shared" si="14"/>
        <v>1.3</v>
      </c>
      <c r="AY41" s="43">
        <f t="shared" si="15"/>
        <v>1.3</v>
      </c>
    </row>
    <row r="42" spans="1:51">
      <c r="A42" s="6">
        <v>39</v>
      </c>
      <c r="B42" s="41">
        <v>1230803.6769999999</v>
      </c>
      <c r="E42" s="7">
        <v>39</v>
      </c>
      <c r="F42" s="41">
        <v>1230803.6769999999</v>
      </c>
      <c r="G42" s="41">
        <v>976093.97699999996</v>
      </c>
      <c r="H42" s="44">
        <f t="shared" si="0"/>
        <v>254709.69999999995</v>
      </c>
      <c r="I42" s="44">
        <f t="shared" si="1"/>
        <v>254709.69999999995</v>
      </c>
      <c r="J42" s="44">
        <f t="shared" si="22"/>
        <v>64877031274.089973</v>
      </c>
      <c r="K42" s="43">
        <f t="shared" si="3"/>
        <v>20.69</v>
      </c>
      <c r="L42" s="43">
        <f t="shared" si="4"/>
        <v>20.69</v>
      </c>
      <c r="R42" s="7">
        <v>39</v>
      </c>
      <c r="S42" s="41">
        <v>1230803.6769999999</v>
      </c>
      <c r="T42" s="44">
        <f>AVERAGE($S$4:S41)</f>
        <v>1001527.0840789474</v>
      </c>
      <c r="U42" s="44">
        <f t="shared" si="5"/>
        <v>229276.59292105248</v>
      </c>
      <c r="V42" s="44">
        <f t="shared" si="6"/>
        <v>229276.59292105248</v>
      </c>
      <c r="W42" s="44">
        <f t="shared" si="7"/>
        <v>52567756061.486008</v>
      </c>
      <c r="X42" s="43">
        <f t="shared" si="8"/>
        <v>18.63</v>
      </c>
      <c r="Y42" s="43">
        <f t="shared" si="9"/>
        <v>18.63</v>
      </c>
      <c r="AE42" s="7">
        <v>39</v>
      </c>
      <c r="AF42" s="41">
        <v>1230803.6769999999</v>
      </c>
      <c r="AG42" s="49">
        <f t="shared" si="16"/>
        <v>1000356.3983333334</v>
      </c>
      <c r="AH42" s="44">
        <f t="shared" si="17"/>
        <v>230447.27866666648</v>
      </c>
      <c r="AI42" s="44">
        <f t="shared" si="18"/>
        <v>230447.27866666648</v>
      </c>
      <c r="AJ42" s="44">
        <f t="shared" si="19"/>
        <v>53105948244.872231</v>
      </c>
      <c r="AK42" s="43">
        <f t="shared" si="20"/>
        <v>18.72</v>
      </c>
      <c r="AL42" s="43">
        <f t="shared" si="21"/>
        <v>18.72</v>
      </c>
      <c r="AR42" s="7">
        <v>39</v>
      </c>
      <c r="AS42" s="44">
        <v>1230803.6769999999</v>
      </c>
      <c r="AT42" s="49">
        <f t="shared" si="10"/>
        <v>978631.77520757238</v>
      </c>
      <c r="AU42" s="44">
        <f t="shared" si="11"/>
        <v>252171.90179242752</v>
      </c>
      <c r="AV42" s="44">
        <f t="shared" si="12"/>
        <v>252171.90179242752</v>
      </c>
      <c r="AW42" s="44">
        <f t="shared" si="13"/>
        <v>63590668053.609711</v>
      </c>
      <c r="AX42" s="43">
        <f t="shared" si="14"/>
        <v>20.49</v>
      </c>
      <c r="AY42" s="43">
        <f t="shared" si="15"/>
        <v>20.49</v>
      </c>
    </row>
    <row r="43" spans="1:51">
      <c r="A43" s="6">
        <v>40</v>
      </c>
      <c r="B43" s="41">
        <v>1107989.308</v>
      </c>
      <c r="E43" s="7">
        <v>40</v>
      </c>
      <c r="F43" s="41">
        <v>1107989.308</v>
      </c>
      <c r="G43" s="41">
        <v>1230803.6769999999</v>
      </c>
      <c r="H43" s="44">
        <f t="shared" si="0"/>
        <v>-122814.36899999995</v>
      </c>
      <c r="I43" s="44">
        <f t="shared" si="1"/>
        <v>122814.36899999995</v>
      </c>
      <c r="J43" s="44">
        <f t="shared" si="22"/>
        <v>15083369232.868149</v>
      </c>
      <c r="K43" s="43">
        <f t="shared" si="3"/>
        <v>11.08</v>
      </c>
      <c r="L43" s="43">
        <f t="shared" si="4"/>
        <v>11.08</v>
      </c>
      <c r="R43" s="7">
        <v>40</v>
      </c>
      <c r="S43" s="41">
        <v>1107989.308</v>
      </c>
      <c r="T43" s="44">
        <f>AVERAGE($S$4:S42)</f>
        <v>1007405.9710769231</v>
      </c>
      <c r="U43" s="44">
        <f t="shared" si="5"/>
        <v>100583.33692307689</v>
      </c>
      <c r="V43" s="44">
        <f t="shared" si="6"/>
        <v>100583.33692307689</v>
      </c>
      <c r="W43" s="44">
        <f t="shared" si="7"/>
        <v>10117007666.581202</v>
      </c>
      <c r="X43" s="43">
        <f t="shared" si="8"/>
        <v>9.08</v>
      </c>
      <c r="Y43" s="43">
        <f t="shared" si="9"/>
        <v>9.08</v>
      </c>
      <c r="AE43" s="7">
        <v>40</v>
      </c>
      <c r="AF43" s="41">
        <v>1107989.308</v>
      </c>
      <c r="AG43" s="49">
        <f t="shared" si="16"/>
        <v>1058866.6240000001</v>
      </c>
      <c r="AH43" s="44">
        <f t="shared" si="17"/>
        <v>49122.683999999892</v>
      </c>
      <c r="AI43" s="44">
        <f t="shared" si="18"/>
        <v>49122.683999999892</v>
      </c>
      <c r="AJ43" s="44">
        <f t="shared" si="19"/>
        <v>2413038083.3638453</v>
      </c>
      <c r="AK43" s="43">
        <f t="shared" si="20"/>
        <v>4.43</v>
      </c>
      <c r="AL43" s="43">
        <f t="shared" si="21"/>
        <v>4.43</v>
      </c>
      <c r="AR43" s="7">
        <v>40</v>
      </c>
      <c r="AS43" s="44">
        <v>1107989.308</v>
      </c>
      <c r="AT43" s="49">
        <f t="shared" si="10"/>
        <v>1180369.2966415146</v>
      </c>
      <c r="AU43" s="44">
        <f t="shared" si="11"/>
        <v>-72379.988641514676</v>
      </c>
      <c r="AV43" s="44">
        <f t="shared" si="12"/>
        <v>72379.988641514676</v>
      </c>
      <c r="AW43" s="44">
        <f t="shared" si="13"/>
        <v>5238862755.7457933</v>
      </c>
      <c r="AX43" s="43">
        <f t="shared" si="14"/>
        <v>6.53</v>
      </c>
      <c r="AY43" s="43">
        <f t="shared" si="15"/>
        <v>6.53</v>
      </c>
    </row>
    <row r="44" spans="1:51">
      <c r="A44" s="6">
        <v>41</v>
      </c>
      <c r="B44" s="41">
        <v>1381683.2069999999</v>
      </c>
      <c r="E44" s="7">
        <v>41</v>
      </c>
      <c r="F44" s="41">
        <v>1381683.2069999999</v>
      </c>
      <c r="G44" s="41">
        <v>1107989.308</v>
      </c>
      <c r="H44" s="44">
        <f t="shared" si="0"/>
        <v>273693.89899999998</v>
      </c>
      <c r="I44" s="44">
        <f t="shared" si="1"/>
        <v>273693.89899999998</v>
      </c>
      <c r="J44" s="44">
        <f t="shared" si="22"/>
        <v>74908350349.822189</v>
      </c>
      <c r="K44" s="43">
        <f t="shared" si="3"/>
        <v>19.809999999999999</v>
      </c>
      <c r="L44" s="43">
        <f t="shared" si="4"/>
        <v>19.809999999999999</v>
      </c>
      <c r="R44" s="7">
        <v>41</v>
      </c>
      <c r="S44" s="41">
        <v>1381683.2069999999</v>
      </c>
      <c r="T44" s="44">
        <f>AVERAGE($S$4:S43)</f>
        <v>1009920.5545</v>
      </c>
      <c r="U44" s="44">
        <f t="shared" si="5"/>
        <v>371762.65249999997</v>
      </c>
      <c r="V44" s="44">
        <f t="shared" si="6"/>
        <v>371762.65249999997</v>
      </c>
      <c r="W44" s="44">
        <f t="shared" si="7"/>
        <v>138207469793.83572</v>
      </c>
      <c r="X44" s="43">
        <f t="shared" si="8"/>
        <v>26.91</v>
      </c>
      <c r="Y44" s="43">
        <f t="shared" si="9"/>
        <v>26.91</v>
      </c>
      <c r="AE44" s="7">
        <v>41</v>
      </c>
      <c r="AF44" s="41">
        <v>1381683.2069999999</v>
      </c>
      <c r="AG44" s="49">
        <f t="shared" si="16"/>
        <v>1104962.3206666668</v>
      </c>
      <c r="AH44" s="44">
        <f t="shared" si="17"/>
        <v>276720.8863333331</v>
      </c>
      <c r="AI44" s="44">
        <f t="shared" si="18"/>
        <v>276720.8863333331</v>
      </c>
      <c r="AJ44" s="44">
        <f t="shared" si="19"/>
        <v>76574448933.105453</v>
      </c>
      <c r="AK44" s="43">
        <f t="shared" si="20"/>
        <v>20.03</v>
      </c>
      <c r="AL44" s="43">
        <f t="shared" si="21"/>
        <v>20.03</v>
      </c>
      <c r="AR44" s="7">
        <v>41</v>
      </c>
      <c r="AS44" s="44">
        <v>1381683.2069999999</v>
      </c>
      <c r="AT44" s="49">
        <f t="shared" si="10"/>
        <v>1122465.305728303</v>
      </c>
      <c r="AU44" s="44">
        <f t="shared" si="11"/>
        <v>259217.9012716969</v>
      </c>
      <c r="AV44" s="44">
        <f t="shared" si="12"/>
        <v>259217.9012716969</v>
      </c>
      <c r="AW44" s="44">
        <f t="shared" si="13"/>
        <v>67193920339.703201</v>
      </c>
      <c r="AX44" s="43">
        <f t="shared" si="14"/>
        <v>18.760000000000002</v>
      </c>
      <c r="AY44" s="43">
        <f t="shared" si="15"/>
        <v>18.760000000000002</v>
      </c>
    </row>
    <row r="45" spans="1:51">
      <c r="A45" s="6">
        <v>42</v>
      </c>
      <c r="B45" s="41">
        <v>1309647.9450000001</v>
      </c>
      <c r="E45" s="7">
        <v>42</v>
      </c>
      <c r="F45" s="41">
        <v>1309647.9450000001</v>
      </c>
      <c r="G45" s="41">
        <v>1381683.2069999999</v>
      </c>
      <c r="H45" s="44">
        <f t="shared" si="0"/>
        <v>-72035.261999999871</v>
      </c>
      <c r="I45" s="44">
        <f t="shared" si="1"/>
        <v>72035.261999999871</v>
      </c>
      <c r="J45" s="44">
        <f t="shared" si="22"/>
        <v>5189078971.4086256</v>
      </c>
      <c r="K45" s="43">
        <f t="shared" si="3"/>
        <v>5.5</v>
      </c>
      <c r="L45" s="43">
        <f t="shared" si="4"/>
        <v>5.5</v>
      </c>
      <c r="R45" s="7">
        <v>42</v>
      </c>
      <c r="S45" s="41">
        <v>1309647.9450000001</v>
      </c>
      <c r="T45" s="44">
        <f>AVERAGE($S$4:S44)</f>
        <v>1018987.9362682927</v>
      </c>
      <c r="U45" s="44">
        <f t="shared" si="5"/>
        <v>290660.00873170735</v>
      </c>
      <c r="V45" s="44">
        <f t="shared" si="6"/>
        <v>290660.00873170735</v>
      </c>
      <c r="W45" s="44">
        <f t="shared" si="7"/>
        <v>84483240675.916199</v>
      </c>
      <c r="X45" s="43">
        <f t="shared" si="8"/>
        <v>22.19</v>
      </c>
      <c r="Y45" s="43">
        <f t="shared" si="9"/>
        <v>22.19</v>
      </c>
      <c r="AE45" s="7">
        <v>42</v>
      </c>
      <c r="AF45" s="41">
        <v>1309647.9450000001</v>
      </c>
      <c r="AG45" s="49">
        <f t="shared" si="16"/>
        <v>1240158.7306666665</v>
      </c>
      <c r="AH45" s="44">
        <f t="shared" si="17"/>
        <v>69489.214333333541</v>
      </c>
      <c r="AI45" s="44">
        <f t="shared" si="18"/>
        <v>69489.214333333541</v>
      </c>
      <c r="AJ45" s="44">
        <f t="shared" si="19"/>
        <v>4828750908.6639671</v>
      </c>
      <c r="AK45" s="43">
        <f t="shared" si="20"/>
        <v>5.31</v>
      </c>
      <c r="AL45" s="43">
        <f t="shared" si="21"/>
        <v>5.31</v>
      </c>
      <c r="AR45" s="7">
        <v>42</v>
      </c>
      <c r="AS45" s="44">
        <v>1309647.9450000001</v>
      </c>
      <c r="AT45" s="49">
        <f t="shared" si="10"/>
        <v>1329839.6267456608</v>
      </c>
      <c r="AU45" s="44">
        <f t="shared" si="11"/>
        <v>-20191.681745660724</v>
      </c>
      <c r="AV45" s="44">
        <f t="shared" si="12"/>
        <v>20191.681745660724</v>
      </c>
      <c r="AW45" s="44">
        <f t="shared" si="13"/>
        <v>407704011.71804851</v>
      </c>
      <c r="AX45" s="43">
        <f t="shared" si="14"/>
        <v>1.54</v>
      </c>
      <c r="AY45" s="43">
        <f t="shared" si="15"/>
        <v>1.54</v>
      </c>
    </row>
    <row r="46" spans="1:51">
      <c r="A46" s="6">
        <v>43</v>
      </c>
      <c r="B46" s="41">
        <v>1067285.821</v>
      </c>
      <c r="E46" s="7">
        <v>43</v>
      </c>
      <c r="F46" s="41">
        <v>1067285.821</v>
      </c>
      <c r="G46" s="41">
        <v>1309647.9450000001</v>
      </c>
      <c r="H46" s="44">
        <f t="shared" si="0"/>
        <v>-242362.12400000007</v>
      </c>
      <c r="I46" s="44">
        <f t="shared" si="1"/>
        <v>242362.12400000007</v>
      </c>
      <c r="J46" s="44">
        <f t="shared" si="22"/>
        <v>58739399149.791412</v>
      </c>
      <c r="K46" s="43">
        <f t="shared" si="3"/>
        <v>22.71</v>
      </c>
      <c r="L46" s="43">
        <f t="shared" si="4"/>
        <v>22.71</v>
      </c>
      <c r="R46" s="7">
        <v>43</v>
      </c>
      <c r="S46" s="41">
        <v>1067285.821</v>
      </c>
      <c r="T46" s="44">
        <f>AVERAGE($S$4:S45)</f>
        <v>1025908.4126666667</v>
      </c>
      <c r="U46" s="44">
        <f t="shared" si="5"/>
        <v>41377.408333333326</v>
      </c>
      <c r="V46" s="44">
        <f t="shared" si="6"/>
        <v>41377.408333333326</v>
      </c>
      <c r="W46" s="44">
        <f t="shared" si="7"/>
        <v>1712089920.3834021</v>
      </c>
      <c r="X46" s="43">
        <f t="shared" si="8"/>
        <v>3.88</v>
      </c>
      <c r="Y46" s="43">
        <f t="shared" si="9"/>
        <v>3.88</v>
      </c>
      <c r="AE46" s="7">
        <v>43</v>
      </c>
      <c r="AF46" s="41">
        <v>1067285.821</v>
      </c>
      <c r="AG46" s="49">
        <f t="shared" si="16"/>
        <v>1266440.1533333333</v>
      </c>
      <c r="AH46" s="44">
        <f t="shared" si="17"/>
        <v>-199154.33233333332</v>
      </c>
      <c r="AI46" s="44">
        <f t="shared" si="18"/>
        <v>199154.33233333332</v>
      </c>
      <c r="AJ46" s="44">
        <f t="shared" si="19"/>
        <v>39662448087.135773</v>
      </c>
      <c r="AK46" s="43">
        <f t="shared" si="20"/>
        <v>18.66</v>
      </c>
      <c r="AL46" s="43">
        <f t="shared" si="21"/>
        <v>18.66</v>
      </c>
      <c r="AR46" s="7">
        <v>43</v>
      </c>
      <c r="AS46" s="44">
        <v>1067285.821</v>
      </c>
      <c r="AT46" s="49">
        <f t="shared" si="10"/>
        <v>1313686.2813491323</v>
      </c>
      <c r="AU46" s="44">
        <f t="shared" si="11"/>
        <v>-246400.46034913231</v>
      </c>
      <c r="AV46" s="44">
        <f t="shared" si="12"/>
        <v>246400.46034913231</v>
      </c>
      <c r="AW46" s="44">
        <f t="shared" si="13"/>
        <v>60713186860.26432</v>
      </c>
      <c r="AX46" s="43">
        <f t="shared" si="14"/>
        <v>23.09</v>
      </c>
      <c r="AY46" s="43">
        <f t="shared" si="15"/>
        <v>23.09</v>
      </c>
    </row>
    <row r="47" spans="1:51">
      <c r="A47" s="6">
        <v>44</v>
      </c>
      <c r="B47" s="41">
        <v>1066570.3740000001</v>
      </c>
      <c r="E47" s="7">
        <v>44</v>
      </c>
      <c r="F47" s="41">
        <v>1066570.3740000001</v>
      </c>
      <c r="G47" s="41">
        <v>1067285.821</v>
      </c>
      <c r="H47" s="44">
        <f t="shared" si="0"/>
        <v>-715.44699999992736</v>
      </c>
      <c r="I47" s="44">
        <f t="shared" si="1"/>
        <v>715.44699999992736</v>
      </c>
      <c r="J47" s="44">
        <f t="shared" si="22"/>
        <v>511864.40980889607</v>
      </c>
      <c r="K47" s="43">
        <f t="shared" si="3"/>
        <v>7.0000000000000007E-2</v>
      </c>
      <c r="L47" s="43">
        <f t="shared" si="4"/>
        <v>7.0000000000000007E-2</v>
      </c>
      <c r="R47" s="7">
        <v>44</v>
      </c>
      <c r="S47" s="41">
        <v>1066570.3740000001</v>
      </c>
      <c r="T47" s="44">
        <f>AVERAGE($S$4:S46)</f>
        <v>1026870.6779767442</v>
      </c>
      <c r="U47" s="44">
        <f t="shared" si="5"/>
        <v>39699.696023255819</v>
      </c>
      <c r="V47" s="44">
        <f t="shared" si="6"/>
        <v>39699.696023255819</v>
      </c>
      <c r="W47" s="44">
        <f t="shared" si="7"/>
        <v>1576065864.3389139</v>
      </c>
      <c r="X47" s="43">
        <f t="shared" si="8"/>
        <v>3.72</v>
      </c>
      <c r="Y47" s="43">
        <f t="shared" si="9"/>
        <v>3.72</v>
      </c>
      <c r="AE47" s="7">
        <v>44</v>
      </c>
      <c r="AF47" s="41">
        <v>1066570.3740000001</v>
      </c>
      <c r="AG47" s="49">
        <f t="shared" si="16"/>
        <v>1252872.3243333332</v>
      </c>
      <c r="AH47" s="44">
        <f t="shared" si="17"/>
        <v>-186301.95033333311</v>
      </c>
      <c r="AI47" s="44">
        <f t="shared" si="18"/>
        <v>186301.95033333311</v>
      </c>
      <c r="AJ47" s="44">
        <f t="shared" si="19"/>
        <v>34708416698.003716</v>
      </c>
      <c r="AK47" s="43">
        <f t="shared" si="20"/>
        <v>17.47</v>
      </c>
      <c r="AL47" s="43">
        <f t="shared" si="21"/>
        <v>17.47</v>
      </c>
      <c r="AR47" s="7">
        <v>44</v>
      </c>
      <c r="AS47" s="44">
        <v>1066570.3740000001</v>
      </c>
      <c r="AT47" s="49">
        <f t="shared" si="10"/>
        <v>1116565.9130698266</v>
      </c>
      <c r="AU47" s="44">
        <f t="shared" si="11"/>
        <v>-49995.539069826482</v>
      </c>
      <c r="AV47" s="44">
        <f t="shared" si="12"/>
        <v>49995.539069826482</v>
      </c>
      <c r="AW47" s="44">
        <f t="shared" si="13"/>
        <v>2499553926.8825464</v>
      </c>
      <c r="AX47" s="43">
        <f t="shared" si="14"/>
        <v>4.6900000000000004</v>
      </c>
      <c r="AY47" s="43">
        <f t="shared" si="15"/>
        <v>4.6900000000000004</v>
      </c>
    </row>
    <row r="48" spans="1:51">
      <c r="A48" s="6">
        <v>45</v>
      </c>
      <c r="B48" s="41">
        <v>3093144.5350000001</v>
      </c>
      <c r="E48" s="7">
        <v>45</v>
      </c>
      <c r="F48" s="41">
        <v>3093144.5350000001</v>
      </c>
      <c r="G48" s="41">
        <v>1066570.3740000001</v>
      </c>
      <c r="H48" s="44">
        <f t="shared" si="0"/>
        <v>2026574.1610000001</v>
      </c>
      <c r="I48" s="44">
        <f t="shared" si="1"/>
        <v>2026574.1610000001</v>
      </c>
      <c r="J48" s="44">
        <f t="shared" si="22"/>
        <v>4107002830032.854</v>
      </c>
      <c r="K48" s="43">
        <f t="shared" si="3"/>
        <v>65.52</v>
      </c>
      <c r="L48" s="43">
        <f t="shared" si="4"/>
        <v>65.52</v>
      </c>
      <c r="R48" s="7">
        <v>45</v>
      </c>
      <c r="S48" s="41">
        <v>3093144.5350000001</v>
      </c>
      <c r="T48" s="44">
        <f>AVERAGE($S$4:S47)</f>
        <v>1027772.9437954546</v>
      </c>
      <c r="U48" s="44">
        <f t="shared" si="5"/>
        <v>2065371.5912045455</v>
      </c>
      <c r="V48" s="44">
        <f t="shared" si="6"/>
        <v>2065371.5912045455</v>
      </c>
      <c r="W48" s="44">
        <f t="shared" si="7"/>
        <v>4265759809754.7959</v>
      </c>
      <c r="X48" s="43">
        <f t="shared" si="8"/>
        <v>66.77</v>
      </c>
      <c r="Y48" s="43">
        <f t="shared" si="9"/>
        <v>66.77</v>
      </c>
      <c r="AE48" s="7">
        <v>45</v>
      </c>
      <c r="AF48" s="41">
        <v>3093144.5350000001</v>
      </c>
      <c r="AG48" s="49">
        <f t="shared" si="16"/>
        <v>1147834.7133333331</v>
      </c>
      <c r="AH48" s="44">
        <f t="shared" si="17"/>
        <v>1945309.821666667</v>
      </c>
      <c r="AI48" s="44">
        <f t="shared" si="18"/>
        <v>1945309.821666667</v>
      </c>
      <c r="AJ48" s="44">
        <f t="shared" si="19"/>
        <v>3784230302272.7998</v>
      </c>
      <c r="AK48" s="43">
        <f t="shared" si="20"/>
        <v>62.89</v>
      </c>
      <c r="AL48" s="43">
        <f t="shared" si="21"/>
        <v>62.89</v>
      </c>
      <c r="AR48" s="7">
        <v>45</v>
      </c>
      <c r="AS48" s="44">
        <v>3093144.5350000001</v>
      </c>
      <c r="AT48" s="49">
        <f t="shared" si="10"/>
        <v>1076569.4818139654</v>
      </c>
      <c r="AU48" s="44">
        <f t="shared" si="11"/>
        <v>2016575.0531860348</v>
      </c>
      <c r="AV48" s="44">
        <f t="shared" si="12"/>
        <v>2016575.0531860348</v>
      </c>
      <c r="AW48" s="44">
        <f t="shared" si="13"/>
        <v>4066574945132.2588</v>
      </c>
      <c r="AX48" s="43">
        <f t="shared" si="14"/>
        <v>65.19</v>
      </c>
      <c r="AY48" s="43">
        <f t="shared" si="15"/>
        <v>65.19</v>
      </c>
    </row>
    <row r="49" spans="1:51">
      <c r="A49" s="6">
        <v>46</v>
      </c>
      <c r="B49" s="41">
        <v>1010433.451</v>
      </c>
      <c r="E49" s="7">
        <v>46</v>
      </c>
      <c r="F49" s="41">
        <v>1010433.451</v>
      </c>
      <c r="G49" s="41">
        <v>3093144.5350000001</v>
      </c>
      <c r="H49" s="44">
        <f t="shared" si="0"/>
        <v>-2082711.0840000003</v>
      </c>
      <c r="I49" s="44">
        <f t="shared" si="1"/>
        <v>2082711.0840000003</v>
      </c>
      <c r="J49" s="44">
        <f t="shared" si="22"/>
        <v>4337685459416.4561</v>
      </c>
      <c r="K49" s="43">
        <f t="shared" si="3"/>
        <v>206.12</v>
      </c>
      <c r="L49" s="43">
        <f t="shared" si="4"/>
        <v>206.12</v>
      </c>
      <c r="R49" s="7">
        <v>46</v>
      </c>
      <c r="S49" s="41">
        <v>1010433.451</v>
      </c>
      <c r="T49" s="44">
        <f>AVERAGE($S$4:S48)</f>
        <v>1073670.0902666668</v>
      </c>
      <c r="U49" s="44">
        <f t="shared" si="5"/>
        <v>-63236.63926666684</v>
      </c>
      <c r="V49" s="44">
        <f t="shared" si="6"/>
        <v>63236.63926666684</v>
      </c>
      <c r="W49" s="44">
        <f t="shared" si="7"/>
        <v>3998872545.7425504</v>
      </c>
      <c r="X49" s="43">
        <f t="shared" si="8"/>
        <v>6.26</v>
      </c>
      <c r="Y49" s="43">
        <f t="shared" si="9"/>
        <v>6.26</v>
      </c>
      <c r="AE49" s="7">
        <v>46</v>
      </c>
      <c r="AF49" s="41">
        <v>1010433.451</v>
      </c>
      <c r="AG49" s="49">
        <f t="shared" si="16"/>
        <v>1742333.5766666669</v>
      </c>
      <c r="AH49" s="44">
        <f t="shared" si="17"/>
        <v>-731900.12566666689</v>
      </c>
      <c r="AI49" s="44">
        <f t="shared" si="18"/>
        <v>731900.12566666689</v>
      </c>
      <c r="AJ49" s="44">
        <f t="shared" si="19"/>
        <v>535677793950.88281</v>
      </c>
      <c r="AK49" s="43">
        <f t="shared" si="20"/>
        <v>72.430000000000007</v>
      </c>
      <c r="AL49" s="43">
        <f t="shared" si="21"/>
        <v>72.430000000000007</v>
      </c>
      <c r="AR49" s="7">
        <v>46</v>
      </c>
      <c r="AS49" s="44">
        <v>1010433.451</v>
      </c>
      <c r="AT49" s="49">
        <f t="shared" si="10"/>
        <v>2689829.5243627932</v>
      </c>
      <c r="AU49" s="44">
        <f t="shared" si="11"/>
        <v>-1679396.0733627933</v>
      </c>
      <c r="AV49" s="44">
        <f t="shared" si="12"/>
        <v>1679396.0733627933</v>
      </c>
      <c r="AW49" s="44">
        <f t="shared" si="13"/>
        <v>2820371171226.3687</v>
      </c>
      <c r="AX49" s="43">
        <f t="shared" si="14"/>
        <v>166.21</v>
      </c>
      <c r="AY49" s="43">
        <f t="shared" si="15"/>
        <v>166.21</v>
      </c>
    </row>
    <row r="50" spans="1:51">
      <c r="A50" s="6">
        <v>47</v>
      </c>
      <c r="B50" s="41">
        <v>1125709.415</v>
      </c>
      <c r="E50" s="7">
        <v>47</v>
      </c>
      <c r="F50" s="41">
        <v>1125709.415</v>
      </c>
      <c r="G50" s="41">
        <v>1010433.451</v>
      </c>
      <c r="H50" s="44">
        <f t="shared" si="0"/>
        <v>115275.96400000004</v>
      </c>
      <c r="I50" s="44">
        <f t="shared" si="1"/>
        <v>115275.96400000004</v>
      </c>
      <c r="J50" s="44">
        <f t="shared" si="22"/>
        <v>13288547876.129305</v>
      </c>
      <c r="K50" s="43">
        <f t="shared" si="3"/>
        <v>10.24</v>
      </c>
      <c r="L50" s="43">
        <f t="shared" si="4"/>
        <v>10.24</v>
      </c>
      <c r="R50" s="7">
        <v>47</v>
      </c>
      <c r="S50" s="41">
        <v>1125709.415</v>
      </c>
      <c r="T50" s="44">
        <f>AVERAGE($S$4:S49)</f>
        <v>1072295.3807173914</v>
      </c>
      <c r="U50" s="44">
        <f t="shared" si="5"/>
        <v>53414.034282608656</v>
      </c>
      <c r="V50" s="44">
        <f t="shared" si="6"/>
        <v>53414.034282608656</v>
      </c>
      <c r="W50" s="44">
        <f t="shared" si="7"/>
        <v>2853059058.3436928</v>
      </c>
      <c r="X50" s="43">
        <f t="shared" si="8"/>
        <v>4.74</v>
      </c>
      <c r="Y50" s="43">
        <f t="shared" si="9"/>
        <v>4.74</v>
      </c>
      <c r="AE50" s="7">
        <v>47</v>
      </c>
      <c r="AF50" s="41">
        <v>1125709.415</v>
      </c>
      <c r="AG50" s="49">
        <f t="shared" si="16"/>
        <v>1723382.7866666669</v>
      </c>
      <c r="AH50" s="44">
        <f t="shared" si="17"/>
        <v>-597673.37166666682</v>
      </c>
      <c r="AI50" s="44">
        <f t="shared" si="18"/>
        <v>597673.37166666682</v>
      </c>
      <c r="AJ50" s="44">
        <f t="shared" si="19"/>
        <v>357213459199.40167</v>
      </c>
      <c r="AK50" s="43">
        <f t="shared" si="20"/>
        <v>53.09</v>
      </c>
      <c r="AL50" s="43">
        <f t="shared" si="21"/>
        <v>53.09</v>
      </c>
      <c r="AR50" s="7">
        <v>47</v>
      </c>
      <c r="AS50" s="44">
        <v>1125709.415</v>
      </c>
      <c r="AT50" s="49">
        <f t="shared" si="10"/>
        <v>1346312.6656725588</v>
      </c>
      <c r="AU50" s="44">
        <f t="shared" si="11"/>
        <v>-220603.25067255879</v>
      </c>
      <c r="AV50" s="44">
        <f t="shared" si="12"/>
        <v>220603.25067255879</v>
      </c>
      <c r="AW50" s="44">
        <f t="shared" si="13"/>
        <v>48665794207.299812</v>
      </c>
      <c r="AX50" s="43">
        <f t="shared" si="14"/>
        <v>19.600000000000001</v>
      </c>
      <c r="AY50" s="43">
        <f t="shared" si="15"/>
        <v>19.600000000000001</v>
      </c>
    </row>
    <row r="51" spans="1:51">
      <c r="A51" s="6">
        <v>48</v>
      </c>
      <c r="B51" s="41">
        <v>937668.14199999999</v>
      </c>
      <c r="E51" s="7">
        <v>48</v>
      </c>
      <c r="F51" s="41">
        <v>937668.14199999999</v>
      </c>
      <c r="G51" s="41">
        <v>1125709.415</v>
      </c>
      <c r="H51" s="44">
        <f t="shared" si="0"/>
        <v>-188041.27300000004</v>
      </c>
      <c r="I51" s="44">
        <f t="shared" si="1"/>
        <v>188041.27300000004</v>
      </c>
      <c r="J51" s="44">
        <f t="shared" si="22"/>
        <v>35359520351.460548</v>
      </c>
      <c r="K51" s="43">
        <f t="shared" si="3"/>
        <v>20.05</v>
      </c>
      <c r="L51" s="43">
        <f t="shared" si="4"/>
        <v>20.05</v>
      </c>
      <c r="R51" s="7">
        <v>48</v>
      </c>
      <c r="S51" s="41">
        <v>937668.14199999999</v>
      </c>
      <c r="T51" s="44">
        <f>AVERAGE($S$4:S50)</f>
        <v>1073431.849531915</v>
      </c>
      <c r="U51" s="44">
        <f t="shared" si="5"/>
        <v>-135763.70753191505</v>
      </c>
      <c r="V51" s="44">
        <f t="shared" si="6"/>
        <v>135763.70753191505</v>
      </c>
      <c r="W51" s="44">
        <f t="shared" si="7"/>
        <v>18431784282.811367</v>
      </c>
      <c r="X51" s="43">
        <f t="shared" si="8"/>
        <v>14.48</v>
      </c>
      <c r="Y51" s="43">
        <f t="shared" si="9"/>
        <v>14.48</v>
      </c>
      <c r="AE51" s="7">
        <v>48</v>
      </c>
      <c r="AF51" s="41">
        <v>937668.14199999999</v>
      </c>
      <c r="AG51" s="49">
        <f t="shared" si="16"/>
        <v>1743095.8003333334</v>
      </c>
      <c r="AH51" s="44">
        <f t="shared" si="17"/>
        <v>-805427.65833333344</v>
      </c>
      <c r="AI51" s="44">
        <f t="shared" si="18"/>
        <v>805427.65833333344</v>
      </c>
      <c r="AJ51" s="44">
        <f t="shared" si="19"/>
        <v>648713712808.31689</v>
      </c>
      <c r="AK51" s="43">
        <f t="shared" si="20"/>
        <v>85.9</v>
      </c>
      <c r="AL51" s="43">
        <f t="shared" si="21"/>
        <v>85.9</v>
      </c>
      <c r="AR51" s="7">
        <v>48</v>
      </c>
      <c r="AS51" s="44">
        <v>937668.14199999999</v>
      </c>
      <c r="AT51" s="49">
        <f t="shared" si="10"/>
        <v>1169830.0651345118</v>
      </c>
      <c r="AU51" s="44">
        <f t="shared" si="11"/>
        <v>-232161.9231345118</v>
      </c>
      <c r="AV51" s="44">
        <f t="shared" si="12"/>
        <v>232161.9231345118</v>
      </c>
      <c r="AW51" s="44">
        <f t="shared" si="13"/>
        <v>53899158553.514969</v>
      </c>
      <c r="AX51" s="43">
        <f t="shared" si="14"/>
        <v>24.76</v>
      </c>
      <c r="AY51" s="43">
        <f t="shared" si="15"/>
        <v>24.76</v>
      </c>
    </row>
    <row r="52" spans="1:51">
      <c r="A52" s="6">
        <v>49</v>
      </c>
      <c r="B52" s="41">
        <v>416458.66499999998</v>
      </c>
      <c r="E52" s="7">
        <v>49</v>
      </c>
      <c r="F52" s="41">
        <v>416458.66499999998</v>
      </c>
      <c r="G52" s="41">
        <v>937668.14199999999</v>
      </c>
      <c r="H52" s="44">
        <f t="shared" si="0"/>
        <v>-521209.47700000001</v>
      </c>
      <c r="I52" s="44">
        <f t="shared" si="1"/>
        <v>521209.47700000001</v>
      </c>
      <c r="J52" s="44">
        <f t="shared" si="22"/>
        <v>271659318914.61356</v>
      </c>
      <c r="K52" s="43">
        <f t="shared" si="3"/>
        <v>125.15</v>
      </c>
      <c r="L52" s="43">
        <f t="shared" si="4"/>
        <v>125.15</v>
      </c>
      <c r="R52" s="7">
        <v>49</v>
      </c>
      <c r="S52" s="41">
        <v>416458.66499999998</v>
      </c>
      <c r="T52" s="44">
        <f>AVERAGE($S$4:S51)</f>
        <v>1070603.4389583333</v>
      </c>
      <c r="U52" s="44">
        <f t="shared" si="5"/>
        <v>-654144.7739583333</v>
      </c>
      <c r="V52" s="44">
        <f t="shared" si="6"/>
        <v>654144.7739583333</v>
      </c>
      <c r="W52" s="44">
        <f t="shared" si="7"/>
        <v>427905385296.99896</v>
      </c>
      <c r="X52" s="43">
        <f t="shared" si="8"/>
        <v>157.07</v>
      </c>
      <c r="Y52" s="43">
        <f t="shared" si="9"/>
        <v>157.07</v>
      </c>
      <c r="AE52" s="7">
        <v>49</v>
      </c>
      <c r="AF52" s="41">
        <v>416458.66499999998</v>
      </c>
      <c r="AG52" s="49">
        <f t="shared" si="16"/>
        <v>1024603.6693333333</v>
      </c>
      <c r="AH52" s="44">
        <f t="shared" si="17"/>
        <v>-608145.00433333335</v>
      </c>
      <c r="AI52" s="44">
        <f t="shared" si="18"/>
        <v>608145.00433333335</v>
      </c>
      <c r="AJ52" s="44">
        <f t="shared" si="19"/>
        <v>369840346295.59003</v>
      </c>
      <c r="AK52" s="43">
        <f t="shared" si="20"/>
        <v>146.03</v>
      </c>
      <c r="AL52" s="43">
        <f t="shared" si="21"/>
        <v>146.03</v>
      </c>
      <c r="AR52" s="7">
        <v>49</v>
      </c>
      <c r="AS52" s="44">
        <v>416458.66499999998</v>
      </c>
      <c r="AT52" s="49">
        <f t="shared" si="10"/>
        <v>984100.5266269024</v>
      </c>
      <c r="AU52" s="44">
        <f t="shared" si="11"/>
        <v>-567641.86162690236</v>
      </c>
      <c r="AV52" s="44">
        <f t="shared" si="12"/>
        <v>567641.86162690236</v>
      </c>
      <c r="AW52" s="44">
        <f t="shared" si="13"/>
        <v>322217283071.25537</v>
      </c>
      <c r="AX52" s="43">
        <f t="shared" si="14"/>
        <v>136.30000000000001</v>
      </c>
      <c r="AY52" s="43">
        <f t="shared" si="15"/>
        <v>136.30000000000001</v>
      </c>
    </row>
    <row r="53" spans="1:51">
      <c r="A53" s="6">
        <v>50</v>
      </c>
      <c r="B53" s="41">
        <v>1105805.5319999999</v>
      </c>
      <c r="E53" s="7">
        <v>50</v>
      </c>
      <c r="F53" s="41">
        <v>1105805.5319999999</v>
      </c>
      <c r="G53" s="41">
        <v>416458.66499999998</v>
      </c>
      <c r="H53" s="44">
        <f t="shared" si="0"/>
        <v>689346.86699999985</v>
      </c>
      <c r="I53" s="44">
        <f t="shared" si="1"/>
        <v>689346.86699999985</v>
      </c>
      <c r="J53" s="44">
        <f t="shared" si="22"/>
        <v>475199103042.71552</v>
      </c>
      <c r="K53" s="43">
        <f t="shared" si="3"/>
        <v>62.34</v>
      </c>
      <c r="L53" s="43">
        <f t="shared" si="4"/>
        <v>62.34</v>
      </c>
      <c r="R53" s="7">
        <v>50</v>
      </c>
      <c r="S53" s="41">
        <v>1105805.5319999999</v>
      </c>
      <c r="T53" s="44">
        <f>AVERAGE($S$4:S52)</f>
        <v>1057253.5456122449</v>
      </c>
      <c r="U53" s="44">
        <f t="shared" si="5"/>
        <v>48551.986387755023</v>
      </c>
      <c r="V53" s="44">
        <f t="shared" si="6"/>
        <v>48551.986387755023</v>
      </c>
      <c r="W53" s="44">
        <f t="shared" si="7"/>
        <v>2357295382.1967492</v>
      </c>
      <c r="X53" s="43">
        <f t="shared" si="8"/>
        <v>4.3899999999999997</v>
      </c>
      <c r="Y53" s="43">
        <f t="shared" si="9"/>
        <v>4.3899999999999997</v>
      </c>
      <c r="AE53" s="7">
        <v>50</v>
      </c>
      <c r="AF53" s="41">
        <v>1105805.5319999999</v>
      </c>
      <c r="AG53" s="49">
        <f t="shared" si="16"/>
        <v>826612.07400000002</v>
      </c>
      <c r="AH53" s="44">
        <f t="shared" si="17"/>
        <v>279193.45799999987</v>
      </c>
      <c r="AI53" s="44">
        <f t="shared" si="18"/>
        <v>279193.45799999987</v>
      </c>
      <c r="AJ53" s="44">
        <f t="shared" si="19"/>
        <v>77948986989.997696</v>
      </c>
      <c r="AK53" s="43">
        <f t="shared" si="20"/>
        <v>25.25</v>
      </c>
      <c r="AL53" s="43">
        <f t="shared" si="21"/>
        <v>25.25</v>
      </c>
      <c r="AR53" s="7">
        <v>50</v>
      </c>
      <c r="AS53" s="44">
        <v>1105805.5319999999</v>
      </c>
      <c r="AT53" s="49">
        <f t="shared" si="10"/>
        <v>529987.03732538049</v>
      </c>
      <c r="AU53" s="44">
        <f t="shared" si="11"/>
        <v>575818.4946746194</v>
      </c>
      <c r="AV53" s="44">
        <f t="shared" si="12"/>
        <v>575818.4946746194</v>
      </c>
      <c r="AW53" s="44">
        <f t="shared" si="13"/>
        <v>331566938809.34467</v>
      </c>
      <c r="AX53" s="43">
        <f t="shared" si="14"/>
        <v>52.07</v>
      </c>
      <c r="AY53" s="43">
        <f t="shared" si="15"/>
        <v>52.07</v>
      </c>
    </row>
    <row r="54" spans="1:51">
      <c r="A54" s="6">
        <v>51</v>
      </c>
      <c r="B54" s="41">
        <v>1015042.241</v>
      </c>
      <c r="E54" s="7">
        <v>51</v>
      </c>
      <c r="F54" s="41">
        <v>1015042.241</v>
      </c>
      <c r="G54" s="41">
        <v>1105805.5319999999</v>
      </c>
      <c r="H54" s="44">
        <f t="shared" si="0"/>
        <v>-90763.290999999852</v>
      </c>
      <c r="I54" s="44">
        <f t="shared" si="1"/>
        <v>90763.290999999852</v>
      </c>
      <c r="J54" s="44">
        <f t="shared" si="22"/>
        <v>8237974993.1506538</v>
      </c>
      <c r="K54" s="43">
        <f t="shared" si="3"/>
        <v>8.94</v>
      </c>
      <c r="L54" s="43">
        <f t="shared" si="4"/>
        <v>8.94</v>
      </c>
      <c r="R54" s="7">
        <v>51</v>
      </c>
      <c r="S54" s="41">
        <v>1015042.241</v>
      </c>
      <c r="T54" s="44">
        <f>AVERAGE($S$4:S53)</f>
        <v>1058224.58534</v>
      </c>
      <c r="U54" s="44">
        <f t="shared" si="5"/>
        <v>-43182.344339999952</v>
      </c>
      <c r="V54" s="44">
        <f t="shared" si="6"/>
        <v>43182.344339999952</v>
      </c>
      <c r="W54" s="44">
        <f t="shared" si="7"/>
        <v>1864714862.6983259</v>
      </c>
      <c r="X54" s="43">
        <f t="shared" si="8"/>
        <v>4.25</v>
      </c>
      <c r="Y54" s="43">
        <f t="shared" si="9"/>
        <v>4.25</v>
      </c>
      <c r="AE54" s="7">
        <v>51</v>
      </c>
      <c r="AF54" s="41">
        <v>1015042.241</v>
      </c>
      <c r="AG54" s="49">
        <f t="shared" si="16"/>
        <v>819977.44633333327</v>
      </c>
      <c r="AH54" s="44">
        <f t="shared" si="17"/>
        <v>195064.79466666677</v>
      </c>
      <c r="AI54" s="44">
        <f t="shared" si="18"/>
        <v>195064.79466666677</v>
      </c>
      <c r="AJ54" s="44">
        <f t="shared" si="19"/>
        <v>38050274118.348869</v>
      </c>
      <c r="AK54" s="43">
        <f t="shared" si="20"/>
        <v>19.22</v>
      </c>
      <c r="AL54" s="43">
        <f t="shared" si="21"/>
        <v>19.22</v>
      </c>
      <c r="AR54" s="7">
        <v>51</v>
      </c>
      <c r="AS54" s="44">
        <v>1015042.241</v>
      </c>
      <c r="AT54" s="49">
        <f t="shared" si="10"/>
        <v>990641.83306507603</v>
      </c>
      <c r="AU54" s="44">
        <f t="shared" si="11"/>
        <v>24400.407934924006</v>
      </c>
      <c r="AV54" s="44">
        <f t="shared" si="12"/>
        <v>24400.407934924006</v>
      </c>
      <c r="AW54" s="44">
        <f t="shared" si="13"/>
        <v>595379907.39070237</v>
      </c>
      <c r="AX54" s="43">
        <f t="shared" si="14"/>
        <v>2.4</v>
      </c>
      <c r="AY54" s="43">
        <f t="shared" si="15"/>
        <v>2.4</v>
      </c>
    </row>
    <row r="55" spans="1:51">
      <c r="A55" s="6">
        <v>52</v>
      </c>
      <c r="B55" s="41">
        <v>794829.89199999999</v>
      </c>
      <c r="E55" s="7">
        <v>52</v>
      </c>
      <c r="F55" s="41">
        <v>794829.89199999999</v>
      </c>
      <c r="G55" s="41">
        <v>1015042.241</v>
      </c>
      <c r="H55" s="44">
        <f t="shared" si="0"/>
        <v>-220212.34900000005</v>
      </c>
      <c r="I55" s="44">
        <f t="shared" si="1"/>
        <v>220212.34900000005</v>
      </c>
      <c r="J55" s="44">
        <f t="shared" si="22"/>
        <v>48493478652.097824</v>
      </c>
      <c r="K55" s="43">
        <f t="shared" si="3"/>
        <v>27.71</v>
      </c>
      <c r="L55" s="43">
        <f t="shared" si="4"/>
        <v>27.71</v>
      </c>
      <c r="R55" s="7">
        <v>52</v>
      </c>
      <c r="S55" s="41">
        <v>794829.89199999999</v>
      </c>
      <c r="T55" s="44">
        <f>AVERAGE($S$4:S54)</f>
        <v>1057377.8727058822</v>
      </c>
      <c r="U55" s="44">
        <f t="shared" si="5"/>
        <v>-262547.98070588219</v>
      </c>
      <c r="V55" s="44">
        <f t="shared" si="6"/>
        <v>262547.98070588219</v>
      </c>
      <c r="W55" s="44">
        <f t="shared" si="7"/>
        <v>68931442172.736282</v>
      </c>
      <c r="X55" s="43">
        <f t="shared" si="8"/>
        <v>33.03</v>
      </c>
      <c r="Y55" s="43">
        <f t="shared" si="9"/>
        <v>33.03</v>
      </c>
      <c r="AE55" s="7">
        <v>52</v>
      </c>
      <c r="AF55" s="41">
        <v>794829.89199999999</v>
      </c>
      <c r="AG55" s="49">
        <f t="shared" si="16"/>
        <v>845768.81266666669</v>
      </c>
      <c r="AH55" s="44">
        <f t="shared" si="17"/>
        <v>-50938.920666666701</v>
      </c>
      <c r="AI55" s="44">
        <f t="shared" si="18"/>
        <v>50938.920666666701</v>
      </c>
      <c r="AJ55" s="44">
        <f t="shared" si="19"/>
        <v>2594773638.6849642</v>
      </c>
      <c r="AK55" s="43">
        <f t="shared" si="20"/>
        <v>6.41</v>
      </c>
      <c r="AL55" s="43">
        <f t="shared" si="21"/>
        <v>6.41</v>
      </c>
      <c r="AR55" s="7">
        <v>52</v>
      </c>
      <c r="AS55" s="44">
        <v>794829.89199999999</v>
      </c>
      <c r="AT55" s="49">
        <f t="shared" si="10"/>
        <v>1010162.1594130152</v>
      </c>
      <c r="AU55" s="44">
        <f t="shared" si="11"/>
        <v>-215332.26741301524</v>
      </c>
      <c r="AV55" s="44">
        <f t="shared" si="12"/>
        <v>215332.26741301524</v>
      </c>
      <c r="AW55" s="44">
        <f t="shared" si="13"/>
        <v>46367985389.230309</v>
      </c>
      <c r="AX55" s="43">
        <f t="shared" si="14"/>
        <v>27.09</v>
      </c>
      <c r="AY55" s="43">
        <f t="shared" si="15"/>
        <v>27.09</v>
      </c>
    </row>
    <row r="56" spans="1:51">
      <c r="A56" s="6">
        <v>53</v>
      </c>
      <c r="B56" s="41">
        <v>1027808.703</v>
      </c>
      <c r="E56" s="7">
        <v>53</v>
      </c>
      <c r="F56" s="41">
        <v>1027808.703</v>
      </c>
      <c r="G56" s="41">
        <v>794829.89199999999</v>
      </c>
      <c r="H56" s="44">
        <f t="shared" si="0"/>
        <v>232978.81099999999</v>
      </c>
      <c r="I56" s="44">
        <f t="shared" si="1"/>
        <v>232978.81099999999</v>
      </c>
      <c r="J56" s="44">
        <f t="shared" si="22"/>
        <v>54279126374.973717</v>
      </c>
      <c r="K56" s="43">
        <f t="shared" si="3"/>
        <v>22.67</v>
      </c>
      <c r="L56" s="43">
        <f t="shared" si="4"/>
        <v>22.67</v>
      </c>
      <c r="R56" s="7">
        <v>53</v>
      </c>
      <c r="S56" s="41">
        <v>1027808.703</v>
      </c>
      <c r="T56" s="44">
        <f>AVERAGE($S$4:S55)</f>
        <v>1052328.873076923</v>
      </c>
      <c r="U56" s="44">
        <f t="shared" si="5"/>
        <v>-24520.170076922979</v>
      </c>
      <c r="V56" s="44">
        <f t="shared" si="6"/>
        <v>24520.170076922979</v>
      </c>
      <c r="W56" s="44">
        <f t="shared" si="7"/>
        <v>601238740.60122907</v>
      </c>
      <c r="X56" s="43">
        <f t="shared" si="8"/>
        <v>2.39</v>
      </c>
      <c r="Y56" s="43">
        <f t="shared" si="9"/>
        <v>2.39</v>
      </c>
      <c r="AE56" s="7">
        <v>53</v>
      </c>
      <c r="AF56" s="41">
        <v>1027808.703</v>
      </c>
      <c r="AG56" s="49">
        <f t="shared" si="16"/>
        <v>971892.55500000005</v>
      </c>
      <c r="AH56" s="44">
        <f t="shared" si="17"/>
        <v>55916.147999999928</v>
      </c>
      <c r="AI56" s="44">
        <f t="shared" si="18"/>
        <v>55916.147999999928</v>
      </c>
      <c r="AJ56" s="44">
        <f t="shared" si="19"/>
        <v>3126615607.157896</v>
      </c>
      <c r="AK56" s="43">
        <f t="shared" si="20"/>
        <v>5.44</v>
      </c>
      <c r="AL56" s="43">
        <f t="shared" si="21"/>
        <v>5.44</v>
      </c>
      <c r="AR56" s="7">
        <v>53</v>
      </c>
      <c r="AS56" s="44">
        <v>1027808.703</v>
      </c>
      <c r="AT56" s="49">
        <f t="shared" si="10"/>
        <v>837896.34548260318</v>
      </c>
      <c r="AU56" s="44">
        <f t="shared" si="11"/>
        <v>189912.3575173968</v>
      </c>
      <c r="AV56" s="44">
        <f t="shared" si="12"/>
        <v>189912.3575173968</v>
      </c>
      <c r="AW56" s="44">
        <f t="shared" si="13"/>
        <v>36066703537.815536</v>
      </c>
      <c r="AX56" s="43">
        <f t="shared" si="14"/>
        <v>18.48</v>
      </c>
      <c r="AY56" s="43">
        <f t="shared" si="15"/>
        <v>18.48</v>
      </c>
    </row>
    <row r="57" spans="1:51">
      <c r="A57" s="6">
        <v>54</v>
      </c>
      <c r="B57" s="41">
        <v>862206.69700000004</v>
      </c>
      <c r="E57" s="7">
        <v>54</v>
      </c>
      <c r="F57" s="41">
        <v>862206.69700000004</v>
      </c>
      <c r="G57" s="41">
        <v>1027808.703</v>
      </c>
      <c r="H57" s="44">
        <f t="shared" si="0"/>
        <v>-165602.00599999994</v>
      </c>
      <c r="I57" s="44">
        <f t="shared" si="1"/>
        <v>165602.00599999994</v>
      </c>
      <c r="J57" s="44">
        <f t="shared" si="22"/>
        <v>27424024391.224014</v>
      </c>
      <c r="K57" s="43">
        <f t="shared" si="3"/>
        <v>19.21</v>
      </c>
      <c r="L57" s="43">
        <f t="shared" si="4"/>
        <v>19.21</v>
      </c>
      <c r="R57" s="7">
        <v>54</v>
      </c>
      <c r="S57" s="41">
        <v>862206.69700000004</v>
      </c>
      <c r="T57" s="44">
        <f>AVERAGE($S$4:S56)</f>
        <v>1051866.2283584904</v>
      </c>
      <c r="U57" s="44">
        <f t="shared" si="5"/>
        <v>-189659.53135849035</v>
      </c>
      <c r="V57" s="44">
        <f t="shared" si="6"/>
        <v>189659.53135849035</v>
      </c>
      <c r="W57" s="44">
        <f t="shared" si="7"/>
        <v>35970737835.122185</v>
      </c>
      <c r="X57" s="43">
        <f t="shared" si="8"/>
        <v>22</v>
      </c>
      <c r="Y57" s="43">
        <f t="shared" si="9"/>
        <v>22</v>
      </c>
      <c r="AE57" s="7">
        <v>54</v>
      </c>
      <c r="AF57" s="41">
        <v>862206.69700000004</v>
      </c>
      <c r="AG57" s="49">
        <f t="shared" si="16"/>
        <v>945893.61200000008</v>
      </c>
      <c r="AH57" s="44">
        <f t="shared" si="17"/>
        <v>-83686.915000000037</v>
      </c>
      <c r="AI57" s="44">
        <f t="shared" si="18"/>
        <v>83686.915000000037</v>
      </c>
      <c r="AJ57" s="44">
        <f t="shared" si="19"/>
        <v>7003499742.2172308</v>
      </c>
      <c r="AK57" s="43">
        <f t="shared" si="20"/>
        <v>9.7100000000000009</v>
      </c>
      <c r="AL57" s="43">
        <f t="shared" si="21"/>
        <v>9.7100000000000009</v>
      </c>
      <c r="AR57" s="7">
        <v>54</v>
      </c>
      <c r="AS57" s="44">
        <v>862206.69700000004</v>
      </c>
      <c r="AT57" s="49">
        <f t="shared" si="10"/>
        <v>989826.23149652069</v>
      </c>
      <c r="AU57" s="44">
        <f t="shared" si="11"/>
        <v>-127619.53449652065</v>
      </c>
      <c r="AV57" s="44">
        <f t="shared" si="12"/>
        <v>127619.53449652065</v>
      </c>
      <c r="AW57" s="44">
        <f t="shared" si="13"/>
        <v>16286745585.108624</v>
      </c>
      <c r="AX57" s="43">
        <f t="shared" si="14"/>
        <v>14.8</v>
      </c>
      <c r="AY57" s="43">
        <f t="shared" si="15"/>
        <v>14.8</v>
      </c>
    </row>
    <row r="58" spans="1:51">
      <c r="A58" s="6">
        <v>55</v>
      </c>
      <c r="B58" s="41">
        <v>956260.02500000002</v>
      </c>
      <c r="E58" s="7">
        <v>55</v>
      </c>
      <c r="F58" s="41">
        <v>956260.02500000002</v>
      </c>
      <c r="G58" s="41">
        <v>862206.69700000004</v>
      </c>
      <c r="H58" s="44">
        <f t="shared" si="0"/>
        <v>94053.32799999998</v>
      </c>
      <c r="I58" s="44">
        <f t="shared" si="1"/>
        <v>94053.32799999998</v>
      </c>
      <c r="J58" s="44">
        <f t="shared" si="22"/>
        <v>8846028507.8755798</v>
      </c>
      <c r="K58" s="43">
        <f t="shared" si="3"/>
        <v>9.84</v>
      </c>
      <c r="L58" s="43">
        <f t="shared" si="4"/>
        <v>9.84</v>
      </c>
      <c r="R58" s="7">
        <v>55</v>
      </c>
      <c r="S58" s="41">
        <v>956260.02500000002</v>
      </c>
      <c r="T58" s="44">
        <f>AVERAGE($S$4:S57)</f>
        <v>1048354.0148148147</v>
      </c>
      <c r="U58" s="44">
        <f t="shared" si="5"/>
        <v>-92093.989814814646</v>
      </c>
      <c r="V58" s="44">
        <f t="shared" si="6"/>
        <v>92093.989814814646</v>
      </c>
      <c r="W58" s="44">
        <f t="shared" si="7"/>
        <v>8481302960.0111837</v>
      </c>
      <c r="X58" s="43">
        <f t="shared" si="8"/>
        <v>9.6300000000000008</v>
      </c>
      <c r="Y58" s="43">
        <f t="shared" si="9"/>
        <v>9.6300000000000008</v>
      </c>
      <c r="AE58" s="7">
        <v>55</v>
      </c>
      <c r="AF58" s="41">
        <v>956260.02500000002</v>
      </c>
      <c r="AG58" s="49">
        <f t="shared" si="16"/>
        <v>894948.43066666659</v>
      </c>
      <c r="AH58" s="44">
        <f t="shared" si="17"/>
        <v>61311.594333333429</v>
      </c>
      <c r="AI58" s="44">
        <f t="shared" si="18"/>
        <v>61311.594333333429</v>
      </c>
      <c r="AJ58" s="44">
        <f t="shared" si="19"/>
        <v>3759111599.6952438</v>
      </c>
      <c r="AK58" s="43">
        <f t="shared" si="20"/>
        <v>6.41</v>
      </c>
      <c r="AL58" s="43">
        <f t="shared" si="21"/>
        <v>6.41</v>
      </c>
      <c r="AR58" s="7">
        <v>55</v>
      </c>
      <c r="AS58" s="44">
        <v>956260.02500000002</v>
      </c>
      <c r="AT58" s="49">
        <f t="shared" si="10"/>
        <v>887730.60389930429</v>
      </c>
      <c r="AU58" s="44">
        <f t="shared" si="11"/>
        <v>68529.421100695734</v>
      </c>
      <c r="AV58" s="44">
        <f t="shared" si="12"/>
        <v>68529.421100695734</v>
      </c>
      <c r="AW58" s="44">
        <f t="shared" si="13"/>
        <v>4696281556.3964815</v>
      </c>
      <c r="AX58" s="43">
        <f t="shared" si="14"/>
        <v>7.17</v>
      </c>
      <c r="AY58" s="43">
        <f t="shared" si="15"/>
        <v>7.17</v>
      </c>
    </row>
    <row r="59" spans="1:51">
      <c r="A59" s="6">
        <v>56</v>
      </c>
      <c r="B59" s="41">
        <v>859670.22</v>
      </c>
      <c r="E59" s="7">
        <v>56</v>
      </c>
      <c r="F59" s="41">
        <v>859670.22</v>
      </c>
      <c r="G59" s="41">
        <v>956260.02500000002</v>
      </c>
      <c r="H59" s="44">
        <f t="shared" si="0"/>
        <v>-96589.805000000051</v>
      </c>
      <c r="I59" s="44">
        <f t="shared" si="1"/>
        <v>96589.805000000051</v>
      </c>
      <c r="J59" s="44">
        <f t="shared" si="22"/>
        <v>9329590429.9380341</v>
      </c>
      <c r="K59" s="43">
        <f t="shared" si="3"/>
        <v>11.24</v>
      </c>
      <c r="L59" s="43">
        <f t="shared" si="4"/>
        <v>11.24</v>
      </c>
      <c r="R59" s="7">
        <v>56</v>
      </c>
      <c r="S59" s="41">
        <v>859670.22</v>
      </c>
      <c r="T59" s="44">
        <f>AVERAGE($S$4:S58)</f>
        <v>1046679.5786363634</v>
      </c>
      <c r="U59" s="44">
        <f t="shared" si="5"/>
        <v>-187009.35863636341</v>
      </c>
      <c r="V59" s="44">
        <f t="shared" si="6"/>
        <v>187009.35863636341</v>
      </c>
      <c r="W59" s="44">
        <f t="shared" si="7"/>
        <v>34972500217.583992</v>
      </c>
      <c r="X59" s="43">
        <f t="shared" si="8"/>
        <v>21.75</v>
      </c>
      <c r="Y59" s="43">
        <f t="shared" si="9"/>
        <v>21.75</v>
      </c>
      <c r="AE59" s="7">
        <v>56</v>
      </c>
      <c r="AF59" s="41">
        <v>859670.22</v>
      </c>
      <c r="AG59" s="49">
        <f t="shared" si="16"/>
        <v>948758.47499999998</v>
      </c>
      <c r="AH59" s="44">
        <f t="shared" si="17"/>
        <v>-89088.255000000005</v>
      </c>
      <c r="AI59" s="44">
        <f t="shared" si="18"/>
        <v>89088.255000000005</v>
      </c>
      <c r="AJ59" s="44">
        <f t="shared" si="19"/>
        <v>7936717178.9450254</v>
      </c>
      <c r="AK59" s="43">
        <f t="shared" si="20"/>
        <v>10.36</v>
      </c>
      <c r="AL59" s="43">
        <f t="shared" si="21"/>
        <v>10.36</v>
      </c>
      <c r="AR59" s="7">
        <v>56</v>
      </c>
      <c r="AS59" s="44">
        <v>859670.22</v>
      </c>
      <c r="AT59" s="49">
        <f t="shared" si="10"/>
        <v>942554.1407798609</v>
      </c>
      <c r="AU59" s="44">
        <f t="shared" si="11"/>
        <v>-82883.920779860928</v>
      </c>
      <c r="AV59" s="44">
        <f t="shared" si="12"/>
        <v>82883.920779860928</v>
      </c>
      <c r="AW59" s="44">
        <f t="shared" si="13"/>
        <v>6869744323.8422623</v>
      </c>
      <c r="AX59" s="43">
        <f t="shared" si="14"/>
        <v>9.64</v>
      </c>
      <c r="AY59" s="43">
        <f t="shared" si="15"/>
        <v>9.64</v>
      </c>
    </row>
    <row r="60" spans="1:51">
      <c r="A60" s="6">
        <v>57</v>
      </c>
      <c r="B60" s="41">
        <v>833797.83100000001</v>
      </c>
      <c r="E60" s="7">
        <v>57</v>
      </c>
      <c r="F60" s="41">
        <v>833797.83100000001</v>
      </c>
      <c r="G60" s="41">
        <v>859670.22</v>
      </c>
      <c r="H60" s="44">
        <f t="shared" si="0"/>
        <v>-25872.388999999966</v>
      </c>
      <c r="I60" s="44">
        <f t="shared" si="1"/>
        <v>25872.388999999966</v>
      </c>
      <c r="J60" s="44">
        <f t="shared" si="22"/>
        <v>669380512.56731927</v>
      </c>
      <c r="K60" s="43">
        <f t="shared" si="3"/>
        <v>3.1</v>
      </c>
      <c r="L60" s="43">
        <f t="shared" si="4"/>
        <v>3.1</v>
      </c>
      <c r="R60" s="7">
        <v>57</v>
      </c>
      <c r="S60" s="41">
        <v>833797.83100000001</v>
      </c>
      <c r="T60" s="44">
        <f>AVERAGE($S$4:S59)</f>
        <v>1043340.1258035712</v>
      </c>
      <c r="U60" s="44">
        <f t="shared" si="5"/>
        <v>-209542.29480357119</v>
      </c>
      <c r="V60" s="44">
        <f t="shared" si="6"/>
        <v>209542.29480357119</v>
      </c>
      <c r="W60" s="44">
        <f t="shared" si="7"/>
        <v>43907973311.546738</v>
      </c>
      <c r="X60" s="43">
        <f t="shared" si="8"/>
        <v>25.13</v>
      </c>
      <c r="Y60" s="43">
        <f t="shared" si="9"/>
        <v>25.13</v>
      </c>
      <c r="AE60" s="7">
        <v>57</v>
      </c>
      <c r="AF60" s="41">
        <v>833797.83100000001</v>
      </c>
      <c r="AG60" s="49">
        <f t="shared" si="16"/>
        <v>892712.3139999999</v>
      </c>
      <c r="AH60" s="44">
        <f t="shared" si="17"/>
        <v>-58914.482999999891</v>
      </c>
      <c r="AI60" s="44">
        <f t="shared" si="18"/>
        <v>58914.482999999891</v>
      </c>
      <c r="AJ60" s="44">
        <f t="shared" si="19"/>
        <v>3470916307.1572762</v>
      </c>
      <c r="AK60" s="43">
        <f t="shared" si="20"/>
        <v>7.07</v>
      </c>
      <c r="AL60" s="43">
        <f t="shared" si="21"/>
        <v>7.07</v>
      </c>
      <c r="AR60" s="7">
        <v>57</v>
      </c>
      <c r="AS60" s="44">
        <v>833797.83100000001</v>
      </c>
      <c r="AT60" s="49">
        <f t="shared" si="10"/>
        <v>876247.00415597216</v>
      </c>
      <c r="AU60" s="44">
        <f t="shared" si="11"/>
        <v>-42449.173155972152</v>
      </c>
      <c r="AV60" s="44">
        <f t="shared" si="12"/>
        <v>42449.173155972152</v>
      </c>
      <c r="AW60" s="44">
        <f t="shared" si="13"/>
        <v>1801932301.6257067</v>
      </c>
      <c r="AX60" s="43">
        <f t="shared" si="14"/>
        <v>5.09</v>
      </c>
      <c r="AY60" s="43">
        <f t="shared" si="15"/>
        <v>5.09</v>
      </c>
    </row>
    <row r="61" spans="1:51">
      <c r="A61" s="6">
        <v>58</v>
      </c>
      <c r="B61" s="41">
        <v>990984.36600000004</v>
      </c>
      <c r="E61" s="7">
        <v>58</v>
      </c>
      <c r="F61" s="41">
        <v>990984.36600000004</v>
      </c>
      <c r="G61" s="41">
        <v>833797.83100000001</v>
      </c>
      <c r="H61" s="44">
        <f t="shared" si="0"/>
        <v>157186.53500000003</v>
      </c>
      <c r="I61" s="44">
        <f t="shared" si="1"/>
        <v>157186.53500000003</v>
      </c>
      <c r="J61" s="44">
        <f t="shared" si="22"/>
        <v>24707606785.306236</v>
      </c>
      <c r="K61" s="43">
        <f t="shared" si="3"/>
        <v>15.86</v>
      </c>
      <c r="L61" s="43">
        <f t="shared" si="4"/>
        <v>15.86</v>
      </c>
      <c r="R61" s="7">
        <v>58</v>
      </c>
      <c r="S61" s="41">
        <v>990984.36600000004</v>
      </c>
      <c r="T61" s="44">
        <f>AVERAGE($S$4:S60)</f>
        <v>1039663.9451929822</v>
      </c>
      <c r="U61" s="44">
        <f t="shared" si="5"/>
        <v>-48679.579192982172</v>
      </c>
      <c r="V61" s="44">
        <f t="shared" si="6"/>
        <v>48679.579192982172</v>
      </c>
      <c r="W61" s="44">
        <f t="shared" si="7"/>
        <v>2369701430.4058228</v>
      </c>
      <c r="X61" s="43">
        <f t="shared" si="8"/>
        <v>4.91</v>
      </c>
      <c r="Y61" s="43">
        <f t="shared" si="9"/>
        <v>4.91</v>
      </c>
      <c r="AE61" s="7">
        <v>58</v>
      </c>
      <c r="AF61" s="41">
        <v>990984.36600000004</v>
      </c>
      <c r="AG61" s="49">
        <f t="shared" si="16"/>
        <v>883242.69200000016</v>
      </c>
      <c r="AH61" s="44">
        <f t="shared" si="17"/>
        <v>107741.67399999988</v>
      </c>
      <c r="AI61" s="44">
        <f t="shared" si="18"/>
        <v>107741.67399999988</v>
      </c>
      <c r="AJ61" s="44">
        <f t="shared" si="19"/>
        <v>11608268316.32225</v>
      </c>
      <c r="AK61" s="43">
        <f t="shared" si="20"/>
        <v>10.87</v>
      </c>
      <c r="AL61" s="43">
        <f t="shared" si="21"/>
        <v>10.87</v>
      </c>
      <c r="AR61" s="7">
        <v>58</v>
      </c>
      <c r="AS61" s="44">
        <v>990984.36600000004</v>
      </c>
      <c r="AT61" s="49">
        <f t="shared" si="10"/>
        <v>842287.66563119448</v>
      </c>
      <c r="AU61" s="44">
        <f t="shared" si="11"/>
        <v>148696.70036880556</v>
      </c>
      <c r="AV61" s="44">
        <f t="shared" si="12"/>
        <v>148696.70036880556</v>
      </c>
      <c r="AW61" s="44">
        <f t="shared" si="13"/>
        <v>22110708700.570339</v>
      </c>
      <c r="AX61" s="43">
        <f t="shared" si="14"/>
        <v>15</v>
      </c>
      <c r="AY61" s="43">
        <f t="shared" si="15"/>
        <v>15</v>
      </c>
    </row>
    <row r="62" spans="1:51">
      <c r="A62" s="6">
        <v>59</v>
      </c>
      <c r="B62" s="41">
        <v>1125784.7479999999</v>
      </c>
      <c r="E62" s="7">
        <v>59</v>
      </c>
      <c r="F62" s="41">
        <v>1125784.7479999999</v>
      </c>
      <c r="G62" s="41">
        <v>990984.36600000004</v>
      </c>
      <c r="H62" s="44">
        <f t="shared" si="0"/>
        <v>134800.38199999987</v>
      </c>
      <c r="I62" s="44">
        <f t="shared" si="1"/>
        <v>134800.38199999987</v>
      </c>
      <c r="J62" s="44">
        <f t="shared" si="22"/>
        <v>18171142987.345886</v>
      </c>
      <c r="K62" s="43">
        <f t="shared" si="3"/>
        <v>11.97</v>
      </c>
      <c r="L62" s="43">
        <f t="shared" si="4"/>
        <v>11.97</v>
      </c>
      <c r="R62" s="7">
        <v>59</v>
      </c>
      <c r="S62" s="41">
        <v>1125784.7479999999</v>
      </c>
      <c r="T62" s="44">
        <f>AVERAGE($S$4:S61)</f>
        <v>1038824.642103448</v>
      </c>
      <c r="U62" s="44">
        <f t="shared" si="5"/>
        <v>86960.10589655186</v>
      </c>
      <c r="V62" s="44">
        <f t="shared" si="6"/>
        <v>86960.10589655186</v>
      </c>
      <c r="W62" s="44">
        <f t="shared" si="7"/>
        <v>7562060017.5395136</v>
      </c>
      <c r="X62" s="43">
        <f t="shared" si="8"/>
        <v>7.72</v>
      </c>
      <c r="Y62" s="43">
        <f t="shared" si="9"/>
        <v>7.72</v>
      </c>
      <c r="AE62" s="7">
        <v>59</v>
      </c>
      <c r="AF62" s="41">
        <v>1125784.7479999999</v>
      </c>
      <c r="AG62" s="49">
        <f t="shared" si="16"/>
        <v>894817.47233333334</v>
      </c>
      <c r="AH62" s="44">
        <f t="shared" si="17"/>
        <v>230967.27566666657</v>
      </c>
      <c r="AI62" s="44">
        <f t="shared" si="18"/>
        <v>230967.27566666657</v>
      </c>
      <c r="AJ62" s="44">
        <f t="shared" si="19"/>
        <v>53345882428.881943</v>
      </c>
      <c r="AK62" s="43">
        <f t="shared" si="20"/>
        <v>20.52</v>
      </c>
      <c r="AL62" s="43">
        <f t="shared" si="21"/>
        <v>20.52</v>
      </c>
      <c r="AR62" s="7">
        <v>59</v>
      </c>
      <c r="AS62" s="44">
        <v>1125784.7479999999</v>
      </c>
      <c r="AT62" s="49">
        <f t="shared" si="10"/>
        <v>961245.02592623909</v>
      </c>
      <c r="AU62" s="44">
        <f t="shared" si="11"/>
        <v>164539.72207376081</v>
      </c>
      <c r="AV62" s="44">
        <f t="shared" si="12"/>
        <v>164539.72207376081</v>
      </c>
      <c r="AW62" s="44">
        <f t="shared" si="13"/>
        <v>27073320140.110451</v>
      </c>
      <c r="AX62" s="43">
        <f t="shared" si="14"/>
        <v>14.62</v>
      </c>
      <c r="AY62" s="43">
        <f t="shared" si="15"/>
        <v>14.62</v>
      </c>
    </row>
    <row r="63" spans="1:51">
      <c r="A63" s="6">
        <v>60</v>
      </c>
      <c r="B63" s="41">
        <v>733183.89800000004</v>
      </c>
      <c r="E63" s="7">
        <v>60</v>
      </c>
      <c r="F63" s="41">
        <v>733183.89800000004</v>
      </c>
      <c r="G63" s="41">
        <v>1125784.7479999999</v>
      </c>
      <c r="H63" s="44">
        <f t="shared" si="0"/>
        <v>-392600.84999999986</v>
      </c>
      <c r="I63" s="44">
        <f t="shared" si="1"/>
        <v>392600.84999999986</v>
      </c>
      <c r="J63" s="44">
        <f t="shared" si="22"/>
        <v>154135427420.72238</v>
      </c>
      <c r="K63" s="43">
        <f t="shared" si="3"/>
        <v>53.55</v>
      </c>
      <c r="L63" s="43">
        <f t="shared" si="4"/>
        <v>53.55</v>
      </c>
      <c r="R63" s="7">
        <v>60</v>
      </c>
      <c r="S63" s="41">
        <v>733183.89800000004</v>
      </c>
      <c r="T63" s="44">
        <f>AVERAGE($S$4:S62)</f>
        <v>1040298.5422033896</v>
      </c>
      <c r="U63" s="44">
        <f t="shared" si="5"/>
        <v>-307114.64420338953</v>
      </c>
      <c r="V63" s="44">
        <f t="shared" si="6"/>
        <v>307114.64420338953</v>
      </c>
      <c r="W63" s="44">
        <f t="shared" si="7"/>
        <v>94319404684.174545</v>
      </c>
      <c r="X63" s="43">
        <f t="shared" si="8"/>
        <v>41.89</v>
      </c>
      <c r="Y63" s="43">
        <f t="shared" si="9"/>
        <v>41.89</v>
      </c>
      <c r="AE63" s="7">
        <v>60</v>
      </c>
      <c r="AF63" s="41">
        <v>733183.89800000004</v>
      </c>
      <c r="AG63" s="49">
        <f t="shared" si="16"/>
        <v>983522.31500000006</v>
      </c>
      <c r="AH63" s="44">
        <f t="shared" si="17"/>
        <v>-250338.41700000002</v>
      </c>
      <c r="AI63" s="44">
        <f t="shared" si="18"/>
        <v>250338.41700000002</v>
      </c>
      <c r="AJ63" s="44">
        <f t="shared" si="19"/>
        <v>62669323026.065895</v>
      </c>
      <c r="AK63" s="43">
        <f t="shared" si="20"/>
        <v>34.14</v>
      </c>
      <c r="AL63" s="43">
        <f t="shared" si="21"/>
        <v>34.14</v>
      </c>
      <c r="AR63" s="7">
        <v>60</v>
      </c>
      <c r="AS63" s="44">
        <v>733183.89800000004</v>
      </c>
      <c r="AT63" s="49">
        <f t="shared" si="10"/>
        <v>1092876.8035852478</v>
      </c>
      <c r="AU63" s="44">
        <f t="shared" si="11"/>
        <v>-359692.90558524779</v>
      </c>
      <c r="AV63" s="44">
        <f t="shared" si="12"/>
        <v>359692.90558524779</v>
      </c>
      <c r="AW63" s="44">
        <f t="shared" si="13"/>
        <v>129378986328.35799</v>
      </c>
      <c r="AX63" s="43">
        <f t="shared" si="14"/>
        <v>49.06</v>
      </c>
      <c r="AY63" s="43">
        <f t="shared" si="15"/>
        <v>49.06</v>
      </c>
    </row>
    <row r="64" spans="1:51">
      <c r="E64" s="7">
        <v>61</v>
      </c>
      <c r="G64" s="41">
        <v>733183.89800000004</v>
      </c>
      <c r="H64" s="47"/>
      <c r="I64" s="47"/>
      <c r="J64" s="47"/>
      <c r="K64" s="47"/>
      <c r="L64" s="47"/>
      <c r="R64" s="7">
        <v>61</v>
      </c>
      <c r="T64" s="44">
        <f>AVERAGE($S$4:S63)</f>
        <v>1035179.9647999998</v>
      </c>
      <c r="U64" s="49"/>
      <c r="V64" s="49"/>
      <c r="W64" s="49"/>
      <c r="X64" s="49"/>
      <c r="Y64" s="49"/>
      <c r="AE64" s="7">
        <v>61</v>
      </c>
      <c r="AG64" s="49">
        <f t="shared" si="16"/>
        <v>949984.33733333333</v>
      </c>
      <c r="AH64" s="49"/>
      <c r="AI64" s="49"/>
      <c r="AJ64" s="49"/>
      <c r="AK64" s="2"/>
      <c r="AL64" s="2"/>
      <c r="AR64" s="7">
        <v>61</v>
      </c>
      <c r="AS64" s="2"/>
      <c r="AT64" s="49">
        <f t="shared" si="10"/>
        <v>805122.4791170496</v>
      </c>
      <c r="AU64" s="49"/>
      <c r="AV64" s="49"/>
      <c r="AW64" s="49"/>
      <c r="AX64" s="2"/>
      <c r="AY64" s="2"/>
    </row>
    <row r="65" spans="4:51">
      <c r="G65" s="36" t="s">
        <v>21</v>
      </c>
      <c r="H65" s="48">
        <f>SUM(H5:H63)</f>
        <v>-86670.10200000013</v>
      </c>
      <c r="I65" s="48">
        <f>SUM(I5:I63)</f>
        <v>24683426.914000005</v>
      </c>
      <c r="J65" s="48">
        <f>SUM(J5:J20)</f>
        <v>861413454133</v>
      </c>
      <c r="K65" s="45">
        <f>SUM(K5:K63)</f>
        <v>2235.75</v>
      </c>
      <c r="L65" s="45">
        <f>SUM(L5:L63)</f>
        <v>2235.75</v>
      </c>
      <c r="T65" s="36" t="s">
        <v>22</v>
      </c>
      <c r="U65" s="48">
        <f>SUM(U5:U63)</f>
        <v>11397157.745615598</v>
      </c>
      <c r="V65" s="48">
        <f>SUM(V5:V63)</f>
        <v>19486321.42970857</v>
      </c>
      <c r="W65" s="48">
        <f>SUM(W5:W63)</f>
        <v>33994341027920.832</v>
      </c>
      <c r="X65" s="45">
        <f>SUM(X5:X63)</f>
        <v>2076.6900000000005</v>
      </c>
      <c r="Y65" s="45">
        <f>SUM(Y5:Y63)</f>
        <v>2076.6900000000005</v>
      </c>
      <c r="AG65" s="50" t="s">
        <v>22</v>
      </c>
      <c r="AH65" s="48">
        <f>SUM(AH7:AH63)</f>
        <v>506164.85199999961</v>
      </c>
      <c r="AI65" s="48">
        <f>SUM(AI7:AI63)</f>
        <v>22862255.473999988</v>
      </c>
      <c r="AJ65" s="48">
        <f>SUM(AJ7:AJ63)</f>
        <v>38214203689088.547</v>
      </c>
      <c r="AK65" s="45">
        <f>SUM(AK7:AK63)</f>
        <v>2344.7399999999993</v>
      </c>
      <c r="AL65" s="45">
        <f>SUM(AL7:AL63)</f>
        <v>2344.7399999999993</v>
      </c>
      <c r="AS65" s="2"/>
      <c r="AT65" s="50" t="s">
        <v>22</v>
      </c>
      <c r="AU65" s="48">
        <f>SUM(AU5:AU63)</f>
        <v>-18414.40110369341</v>
      </c>
      <c r="AV65" s="48">
        <f>SUM(AV5:AV63)</f>
        <v>23263535.831781439</v>
      </c>
      <c r="AW65" s="48">
        <f>SUM(AW5:AW63)</f>
        <v>46294571813442.266</v>
      </c>
      <c r="AX65" s="45">
        <f>SUM(AX5:AX63)</f>
        <v>2056.65</v>
      </c>
      <c r="AY65" s="45">
        <f>SUM(AY5:AY63)</f>
        <v>2056.65</v>
      </c>
    </row>
    <row r="67" spans="4:51" ht="43.5">
      <c r="F67" s="3" t="s">
        <v>23</v>
      </c>
      <c r="G67" s="4" t="s">
        <v>24</v>
      </c>
      <c r="H67" s="4" t="s">
        <v>25</v>
      </c>
      <c r="I67" s="5" t="s">
        <v>26</v>
      </c>
    </row>
    <row r="68" spans="4:51">
      <c r="D68" s="11"/>
      <c r="E68" s="12" t="s">
        <v>27</v>
      </c>
      <c r="F68" s="13">
        <v>418363.17</v>
      </c>
      <c r="G68" s="14">
        <v>330276.63</v>
      </c>
      <c r="H68" s="13">
        <v>401092.2</v>
      </c>
      <c r="I68" s="15">
        <v>394297.22</v>
      </c>
    </row>
    <row r="69" spans="4:51">
      <c r="D69" s="18"/>
      <c r="E69" s="16" t="s">
        <v>28</v>
      </c>
      <c r="F69">
        <v>928389644171.87</v>
      </c>
      <c r="G69" s="19">
        <v>576175271659.68005</v>
      </c>
      <c r="H69">
        <v>670424626124.35999</v>
      </c>
      <c r="I69" s="20">
        <v>784653759549.87</v>
      </c>
    </row>
    <row r="70" spans="4:51">
      <c r="D70" s="18"/>
      <c r="E70" s="21" t="s">
        <v>29</v>
      </c>
      <c r="F70" s="22">
        <v>0.38</v>
      </c>
      <c r="G70" s="23">
        <v>0.35</v>
      </c>
      <c r="H70" s="22">
        <v>0.41</v>
      </c>
      <c r="I70" s="55">
        <v>0.35</v>
      </c>
    </row>
    <row r="71" spans="4:51">
      <c r="D71" s="25"/>
      <c r="E71" s="26" t="s">
        <v>30</v>
      </c>
      <c r="F71" s="52">
        <v>733183.89800000004</v>
      </c>
      <c r="G71" s="53">
        <v>1035179.9647999998</v>
      </c>
      <c r="H71" s="52">
        <v>928104.33333333337</v>
      </c>
      <c r="I71" s="54">
        <v>805122.4791170496</v>
      </c>
    </row>
    <row r="74" spans="4:51">
      <c r="E74" s="27" t="s">
        <v>31</v>
      </c>
      <c r="F74" s="28"/>
      <c r="G74" s="28"/>
      <c r="H74" s="28"/>
      <c r="I74" s="29"/>
    </row>
    <row r="75" spans="4:51">
      <c r="F75" s="30"/>
    </row>
    <row r="76" spans="4:51">
      <c r="E76" s="31" t="s">
        <v>32</v>
      </c>
      <c r="F76" s="13"/>
      <c r="G76" s="15"/>
    </row>
    <row r="77" spans="4:51">
      <c r="E77" s="32"/>
      <c r="F77" t="s">
        <v>33</v>
      </c>
      <c r="G77" s="20"/>
    </row>
    <row r="78" spans="4:51">
      <c r="E78" s="33"/>
      <c r="F78" s="34" t="s">
        <v>34</v>
      </c>
      <c r="G78" s="3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2E7C-2B63-47C7-84E5-FCFD289D9778}">
  <dimension ref="A1:BC78"/>
  <sheetViews>
    <sheetView tabSelected="1" zoomScale="82" workbookViewId="0">
      <selection activeCell="E3" sqref="E3:L65"/>
    </sheetView>
  </sheetViews>
  <sheetFormatPr defaultRowHeight="14.45"/>
  <cols>
    <col min="1" max="1" width="8.85546875" bestFit="1" customWidth="1"/>
    <col min="2" max="2" width="14.140625" bestFit="1" customWidth="1"/>
    <col min="5" max="5" width="8.85546875" bestFit="1" customWidth="1"/>
    <col min="6" max="6" width="15.5703125" customWidth="1"/>
    <col min="7" max="8" width="14.140625" bestFit="1" customWidth="1"/>
    <col min="9" max="9" width="15.5703125" bestFit="1" customWidth="1"/>
    <col min="10" max="10" width="22.5703125" bestFit="1" customWidth="1"/>
    <col min="11" max="12" width="9.5703125" bestFit="1" customWidth="1"/>
    <col min="16" max="16" width="16.42578125" bestFit="1" customWidth="1"/>
    <col min="18" max="18" width="8.85546875" bestFit="1" customWidth="1"/>
    <col min="19" max="20" width="14.140625" bestFit="1" customWidth="1"/>
    <col min="21" max="21" width="14.5703125" bestFit="1" customWidth="1"/>
    <col min="22" max="22" width="15.5703125" bestFit="1" customWidth="1"/>
    <col min="23" max="23" width="22.5703125" bestFit="1" customWidth="1"/>
    <col min="24" max="25" width="9.140625" bestFit="1" customWidth="1"/>
    <col min="29" max="29" width="16.42578125" bestFit="1" customWidth="1"/>
    <col min="31" max="31" width="8.85546875" bestFit="1" customWidth="1"/>
    <col min="32" max="34" width="14.140625" bestFit="1" customWidth="1"/>
    <col min="35" max="35" width="14.5703125" bestFit="1" customWidth="1"/>
    <col min="36" max="36" width="22.5703125" bestFit="1" customWidth="1"/>
    <col min="42" max="42" width="16.42578125" bestFit="1" customWidth="1"/>
    <col min="45" max="47" width="14.140625" bestFit="1" customWidth="1"/>
    <col min="48" max="48" width="14.5703125" bestFit="1" customWidth="1"/>
    <col min="49" max="49" width="22.5703125" bestFit="1" customWidth="1"/>
    <col min="50" max="51" width="9" bestFit="1" customWidth="1"/>
    <col min="55" max="55" width="16.42578125" bestFit="1" customWidth="1"/>
  </cols>
  <sheetData>
    <row r="1" spans="1:55">
      <c r="A1" s="1" t="s">
        <v>51</v>
      </c>
      <c r="B1" s="2"/>
    </row>
    <row r="2" spans="1:55">
      <c r="A2" s="2"/>
      <c r="B2" s="2"/>
    </row>
    <row r="3" spans="1:55" ht="57.95">
      <c r="A3" s="39" t="s">
        <v>1</v>
      </c>
      <c r="B3" s="39" t="s">
        <v>2</v>
      </c>
      <c r="E3" s="40" t="str">
        <f>A3</f>
        <v>Month</v>
      </c>
      <c r="F3" s="40" t="str">
        <f>B3</f>
        <v>Value</v>
      </c>
      <c r="G3" s="40" t="s">
        <v>3</v>
      </c>
      <c r="H3" s="40" t="s">
        <v>4</v>
      </c>
      <c r="I3" s="40" t="s">
        <v>5</v>
      </c>
      <c r="J3" s="40" t="s">
        <v>6</v>
      </c>
      <c r="K3" s="40" t="s">
        <v>7</v>
      </c>
      <c r="L3" s="40" t="s">
        <v>8</v>
      </c>
      <c r="R3" s="40" t="str">
        <f>A3</f>
        <v>Month</v>
      </c>
      <c r="S3" s="40" t="str">
        <f>B3</f>
        <v>Value</v>
      </c>
      <c r="T3" s="40" t="s">
        <v>9</v>
      </c>
      <c r="U3" s="40" t="s">
        <v>4</v>
      </c>
      <c r="V3" s="40" t="s">
        <v>5</v>
      </c>
      <c r="W3" s="40" t="s">
        <v>6</v>
      </c>
      <c r="X3" s="40" t="s">
        <v>7</v>
      </c>
      <c r="Y3" s="40" t="s">
        <v>8</v>
      </c>
      <c r="AE3" s="40" t="str">
        <f>E3</f>
        <v>Month</v>
      </c>
      <c r="AF3" s="40" t="str">
        <f>F3</f>
        <v>Value</v>
      </c>
      <c r="AG3" s="40" t="s">
        <v>10</v>
      </c>
      <c r="AH3" s="40" t="s">
        <v>4</v>
      </c>
      <c r="AI3" s="40" t="s">
        <v>5</v>
      </c>
      <c r="AJ3" s="40" t="s">
        <v>6</v>
      </c>
      <c r="AK3" s="40" t="s">
        <v>7</v>
      </c>
      <c r="AL3" s="40" t="s">
        <v>8</v>
      </c>
      <c r="AR3" s="40" t="str">
        <f>E3</f>
        <v>Month</v>
      </c>
      <c r="AS3" s="51" t="str">
        <f>[1]Forecasting!F3</f>
        <v>Units Sold</v>
      </c>
      <c r="AT3" s="51" t="s">
        <v>11</v>
      </c>
      <c r="AU3" s="51" t="s">
        <v>4</v>
      </c>
      <c r="AV3" s="51" t="s">
        <v>5</v>
      </c>
      <c r="AW3" s="51" t="s">
        <v>6</v>
      </c>
      <c r="AX3" s="51" t="s">
        <v>7</v>
      </c>
      <c r="AY3" s="51" t="s">
        <v>8</v>
      </c>
    </row>
    <row r="4" spans="1:55">
      <c r="A4" s="6">
        <v>1</v>
      </c>
      <c r="B4" s="41">
        <v>895750</v>
      </c>
      <c r="E4" s="7">
        <v>1</v>
      </c>
      <c r="F4" s="41">
        <v>895750</v>
      </c>
      <c r="G4" s="8"/>
      <c r="H4" s="8"/>
      <c r="I4" s="8"/>
      <c r="J4" s="8"/>
      <c r="K4" s="9"/>
      <c r="L4" s="8"/>
      <c r="O4" s="10" t="s">
        <v>12</v>
      </c>
      <c r="R4" s="7">
        <v>1</v>
      </c>
      <c r="S4" s="41">
        <v>895750</v>
      </c>
      <c r="T4" s="7"/>
      <c r="U4" s="7"/>
      <c r="V4" s="7"/>
      <c r="W4" s="7"/>
      <c r="X4" s="37"/>
      <c r="Y4" s="7"/>
      <c r="AB4" s="10" t="s">
        <v>13</v>
      </c>
      <c r="AE4" s="7">
        <v>1</v>
      </c>
      <c r="AF4" s="41">
        <v>895750</v>
      </c>
      <c r="AG4" s="2"/>
      <c r="AH4" s="42"/>
      <c r="AI4" s="42"/>
      <c r="AJ4" s="42"/>
      <c r="AK4" s="43"/>
      <c r="AL4" s="42"/>
      <c r="AO4" s="10" t="s">
        <v>14</v>
      </c>
      <c r="AR4" s="7">
        <v>1</v>
      </c>
      <c r="AS4" s="41">
        <v>895750</v>
      </c>
      <c r="AT4" s="2"/>
      <c r="AU4" s="42"/>
      <c r="AV4" s="42"/>
      <c r="AW4" s="42"/>
      <c r="AX4" s="43"/>
      <c r="AY4" s="42"/>
      <c r="BB4" s="38" t="s">
        <v>15</v>
      </c>
    </row>
    <row r="5" spans="1:55">
      <c r="A5" s="6">
        <v>2</v>
      </c>
      <c r="B5" s="41">
        <v>910232</v>
      </c>
      <c r="E5" s="7">
        <v>2</v>
      </c>
      <c r="F5" s="41">
        <v>910232</v>
      </c>
      <c r="G5" s="41">
        <v>895750</v>
      </c>
      <c r="H5" s="44">
        <f>F5-G5</f>
        <v>14482</v>
      </c>
      <c r="I5" s="44">
        <f>ABS(H5)</f>
        <v>14482</v>
      </c>
      <c r="J5" s="44">
        <f>H5^2</f>
        <v>209728324</v>
      </c>
      <c r="K5" s="43">
        <f>ROUND((I5/F5)*100,2)</f>
        <v>1.59</v>
      </c>
      <c r="L5" s="43">
        <f>ABS(K5)</f>
        <v>1.59</v>
      </c>
      <c r="O5" s="16" t="s">
        <v>16</v>
      </c>
      <c r="P5" s="17">
        <f>ROUND(AVERAGE(I5:I63),2)</f>
        <v>215820.84</v>
      </c>
      <c r="R5" s="7">
        <v>2</v>
      </c>
      <c r="S5" s="41">
        <v>910232</v>
      </c>
      <c r="T5" s="44">
        <f>AVERAGE($S$4:S4)</f>
        <v>895750</v>
      </c>
      <c r="U5" s="44">
        <f>S5-T5</f>
        <v>14482</v>
      </c>
      <c r="V5" s="44">
        <f>ABS(U5)</f>
        <v>14482</v>
      </c>
      <c r="W5" s="44">
        <f>U5^2</f>
        <v>209728324</v>
      </c>
      <c r="X5" s="43">
        <f>ROUND((V5/S5)*100,2)</f>
        <v>1.59</v>
      </c>
      <c r="Y5" s="43">
        <f>ABS(X5)</f>
        <v>1.59</v>
      </c>
      <c r="AB5" s="16" t="s">
        <v>16</v>
      </c>
      <c r="AC5" s="17">
        <f>ROUND(AVERAGE(V5:V63),2)</f>
        <v>175065.2</v>
      </c>
      <c r="AE5" s="7">
        <v>2</v>
      </c>
      <c r="AF5" s="41">
        <v>910232</v>
      </c>
      <c r="AG5" s="2"/>
      <c r="AH5" s="43"/>
      <c r="AI5" s="43"/>
      <c r="AJ5" s="43"/>
      <c r="AK5" s="43"/>
      <c r="AL5" s="43"/>
      <c r="AO5" s="16" t="s">
        <v>16</v>
      </c>
      <c r="AP5" s="17">
        <f>ROUND(AVERAGE(AI7:AI63),2)</f>
        <v>196265.33</v>
      </c>
      <c r="AR5" s="7">
        <v>2</v>
      </c>
      <c r="AS5" s="41">
        <v>910232</v>
      </c>
      <c r="AT5" s="49">
        <f>AS4</f>
        <v>895750</v>
      </c>
      <c r="AU5" s="44">
        <f>AS5-AT5</f>
        <v>14482</v>
      </c>
      <c r="AV5" s="44">
        <f>ABS(AU5)</f>
        <v>14482</v>
      </c>
      <c r="AW5" s="44">
        <f>AU5^2</f>
        <v>209728324</v>
      </c>
      <c r="AX5" s="43">
        <f>ROUND((AV5/AS5)*100,2)</f>
        <v>1.59</v>
      </c>
      <c r="AY5" s="43">
        <f>ABS(AX5)</f>
        <v>1.59</v>
      </c>
      <c r="BB5" s="16" t="s">
        <v>16</v>
      </c>
      <c r="BC5" s="17">
        <f>ROUND(AVERAGE(AV5:AV63),2)</f>
        <v>198236.35</v>
      </c>
    </row>
    <row r="6" spans="1:55">
      <c r="A6" s="6">
        <v>3</v>
      </c>
      <c r="B6" s="41">
        <v>920613</v>
      </c>
      <c r="E6" s="7">
        <v>3</v>
      </c>
      <c r="F6" s="41">
        <v>920613</v>
      </c>
      <c r="G6" s="41">
        <v>910232</v>
      </c>
      <c r="H6" s="44">
        <f t="shared" ref="H6:H63" si="0">F6-G6</f>
        <v>10381</v>
      </c>
      <c r="I6" s="44">
        <f t="shared" ref="I6:I63" si="1">ABS(H6)</f>
        <v>10381</v>
      </c>
      <c r="J6" s="44">
        <f t="shared" ref="J6:J19" si="2">H6^2</f>
        <v>107765161</v>
      </c>
      <c r="K6" s="43">
        <f t="shared" ref="K6:K63" si="3">ROUND((I6/F6)*100,2)</f>
        <v>1.1299999999999999</v>
      </c>
      <c r="L6" s="43">
        <f t="shared" ref="L6:L63" si="4">ABS(K6)</f>
        <v>1.1299999999999999</v>
      </c>
      <c r="O6" s="16" t="s">
        <v>17</v>
      </c>
      <c r="P6" s="17">
        <f>ROUND(AVERAGE(J5:J63),2)</f>
        <v>111537649055.39999</v>
      </c>
      <c r="R6" s="7">
        <v>3</v>
      </c>
      <c r="S6" s="41">
        <v>920613</v>
      </c>
      <c r="T6" s="44">
        <f>AVERAGE($S$4:S5)</f>
        <v>902991</v>
      </c>
      <c r="U6" s="44">
        <f t="shared" ref="U6:U63" si="5">S6-T6</f>
        <v>17622</v>
      </c>
      <c r="V6" s="44">
        <f t="shared" ref="V6:V63" si="6">ABS(U6)</f>
        <v>17622</v>
      </c>
      <c r="W6" s="44">
        <f t="shared" ref="W6:W63" si="7">U6^2</f>
        <v>310534884</v>
      </c>
      <c r="X6" s="43">
        <f t="shared" ref="X6:X63" si="8">ROUND((V6/S6)*100,2)</f>
        <v>1.91</v>
      </c>
      <c r="Y6" s="43">
        <f t="shared" ref="Y6:Y63" si="9">ABS(X6)</f>
        <v>1.91</v>
      </c>
      <c r="AB6" s="16" t="s">
        <v>17</v>
      </c>
      <c r="AC6" s="17">
        <f>ROUND(AVERAGE(W5:W63),2)</f>
        <v>76608435952.850006</v>
      </c>
      <c r="AE6" s="7">
        <v>3</v>
      </c>
      <c r="AF6" s="41">
        <v>920613</v>
      </c>
      <c r="AG6" s="2"/>
      <c r="AH6" s="43"/>
      <c r="AI6" s="43"/>
      <c r="AJ6" s="43"/>
      <c r="AK6" s="43"/>
      <c r="AL6" s="43"/>
      <c r="AO6" s="16" t="s">
        <v>17</v>
      </c>
      <c r="AP6" s="17">
        <f>ROUND(AVERAGE(AJ7:AJ63),2)</f>
        <v>76236782335.550003</v>
      </c>
      <c r="AR6" s="7">
        <v>3</v>
      </c>
      <c r="AS6" s="41">
        <v>920613</v>
      </c>
      <c r="AT6" s="49">
        <f t="shared" ref="AT6:AT64" si="10">0.8*AS5+0.2*AT5</f>
        <v>907335.60000000009</v>
      </c>
      <c r="AU6" s="44">
        <f t="shared" ref="AU6:AU63" si="11">AS6-AT6</f>
        <v>13277.399999999907</v>
      </c>
      <c r="AV6" s="44">
        <f t="shared" ref="AV6:AV63" si="12">ABS(AU6)</f>
        <v>13277.399999999907</v>
      </c>
      <c r="AW6" s="44">
        <f t="shared" ref="AW6:AW63" si="13">AU6^2</f>
        <v>176289350.75999752</v>
      </c>
      <c r="AX6" s="43">
        <f t="shared" ref="AX6:AX63" si="14">ROUND((AV6/AS6)*100,2)</f>
        <v>1.44</v>
      </c>
      <c r="AY6" s="43">
        <f t="shared" ref="AY6:AY63" si="15">ABS(AX6)</f>
        <v>1.44</v>
      </c>
      <c r="BB6" s="16" t="s">
        <v>17</v>
      </c>
      <c r="BC6" s="17">
        <f>ROUND(AVERAGE(AW5:AW63),2)</f>
        <v>91219963181.809998</v>
      </c>
    </row>
    <row r="7" spans="1:55">
      <c r="A7" s="6">
        <v>4</v>
      </c>
      <c r="B7" s="41">
        <v>262335</v>
      </c>
      <c r="E7" s="7">
        <v>4</v>
      </c>
      <c r="F7" s="41">
        <v>262335</v>
      </c>
      <c r="G7" s="41">
        <v>920613</v>
      </c>
      <c r="H7" s="44">
        <f>F7-G7</f>
        <v>-658278</v>
      </c>
      <c r="I7" s="44">
        <f t="shared" si="1"/>
        <v>658278</v>
      </c>
      <c r="J7" s="44">
        <f t="shared" si="2"/>
        <v>433329925284</v>
      </c>
      <c r="K7" s="43">
        <f>ROUND((I7/F7)*100,2)</f>
        <v>250.93</v>
      </c>
      <c r="L7" s="43">
        <f t="shared" si="4"/>
        <v>250.93</v>
      </c>
      <c r="O7" s="16" t="s">
        <v>19</v>
      </c>
      <c r="P7" s="24">
        <f>ROUND(AVERAGE(L5:L63)/100,2)</f>
        <v>0.24</v>
      </c>
      <c r="R7" s="7">
        <v>4</v>
      </c>
      <c r="S7" s="41">
        <v>262335</v>
      </c>
      <c r="T7" s="44">
        <f>AVERAGE($S$4:S6)</f>
        <v>908865</v>
      </c>
      <c r="U7" s="44">
        <f t="shared" si="5"/>
        <v>-646530</v>
      </c>
      <c r="V7" s="44">
        <f t="shared" si="6"/>
        <v>646530</v>
      </c>
      <c r="W7" s="44">
        <f t="shared" si="7"/>
        <v>418001040900</v>
      </c>
      <c r="X7" s="43">
        <f t="shared" si="8"/>
        <v>246.45</v>
      </c>
      <c r="Y7" s="43">
        <f t="shared" si="9"/>
        <v>246.45</v>
      </c>
      <c r="AB7" s="16" t="s">
        <v>19</v>
      </c>
      <c r="AC7" s="24">
        <f>ROUND(AVERAGE(Y5:Y63)/100,2)</f>
        <v>0.19</v>
      </c>
      <c r="AE7" s="7">
        <v>4</v>
      </c>
      <c r="AF7" s="41">
        <v>262335</v>
      </c>
      <c r="AG7" s="49">
        <f t="shared" ref="AG7:AG64" si="16">AVERAGE(AF4:AF6)</f>
        <v>908865</v>
      </c>
      <c r="AH7" s="44">
        <f>AF7-AG7</f>
        <v>-646530</v>
      </c>
      <c r="AI7" s="44">
        <f>ABS(AH7)</f>
        <v>646530</v>
      </c>
      <c r="AJ7" s="44">
        <f>AH7^2</f>
        <v>418001040900</v>
      </c>
      <c r="AK7" s="43">
        <f t="shared" ref="AK7:AK63" si="17">ROUND((AI7/AF7)*100,2)</f>
        <v>246.45</v>
      </c>
      <c r="AL7" s="43">
        <f t="shared" ref="AL7:AL63" si="18">ABS(AK7)</f>
        <v>246.45</v>
      </c>
      <c r="AO7" s="16" t="s">
        <v>19</v>
      </c>
      <c r="AP7" s="24">
        <f>ROUND(AVERAGE(AL7:AL63)/100,2)</f>
        <v>0.23</v>
      </c>
      <c r="AR7" s="7">
        <v>4</v>
      </c>
      <c r="AS7" s="41">
        <v>262335</v>
      </c>
      <c r="AT7" s="49">
        <f t="shared" si="10"/>
        <v>917957.52</v>
      </c>
      <c r="AU7" s="44">
        <f t="shared" si="11"/>
        <v>-655622.52</v>
      </c>
      <c r="AV7" s="44">
        <f t="shared" si="12"/>
        <v>655622.52</v>
      </c>
      <c r="AW7" s="44">
        <f t="shared" si="13"/>
        <v>429840888731.15045</v>
      </c>
      <c r="AX7" s="43">
        <f t="shared" si="14"/>
        <v>249.92</v>
      </c>
      <c r="AY7" s="43">
        <f t="shared" si="15"/>
        <v>249.92</v>
      </c>
      <c r="BB7" s="16" t="s">
        <v>19</v>
      </c>
      <c r="BC7" s="24">
        <f>ROUND(AVERAGE(AY5:AY63)/100,2)</f>
        <v>0.22</v>
      </c>
    </row>
    <row r="8" spans="1:55">
      <c r="A8" s="6">
        <v>5</v>
      </c>
      <c r="B8" s="41">
        <v>390167</v>
      </c>
      <c r="E8" s="7">
        <v>5</v>
      </c>
      <c r="F8" s="41">
        <v>390167</v>
      </c>
      <c r="G8" s="41">
        <v>262335</v>
      </c>
      <c r="H8" s="44">
        <f t="shared" si="0"/>
        <v>127832</v>
      </c>
      <c r="I8" s="44">
        <f t="shared" si="1"/>
        <v>127832</v>
      </c>
      <c r="J8" s="44">
        <f t="shared" si="2"/>
        <v>16341020224</v>
      </c>
      <c r="K8" s="43">
        <f t="shared" si="3"/>
        <v>32.76</v>
      </c>
      <c r="L8" s="43">
        <f t="shared" si="4"/>
        <v>32.76</v>
      </c>
      <c r="O8" s="16" t="s">
        <v>20</v>
      </c>
      <c r="P8" s="46">
        <f>G64</f>
        <v>995910.64199999999</v>
      </c>
      <c r="R8" s="7">
        <v>5</v>
      </c>
      <c r="S8" s="41">
        <v>390167</v>
      </c>
      <c r="T8" s="44">
        <f>AVERAGE($S$4:S7)</f>
        <v>747232.5</v>
      </c>
      <c r="U8" s="44">
        <f t="shared" si="5"/>
        <v>-357065.5</v>
      </c>
      <c r="V8" s="44">
        <f t="shared" si="6"/>
        <v>357065.5</v>
      </c>
      <c r="W8" s="44">
        <f t="shared" si="7"/>
        <v>127495771290.25</v>
      </c>
      <c r="X8" s="43">
        <f t="shared" si="8"/>
        <v>91.52</v>
      </c>
      <c r="Y8" s="43">
        <f t="shared" si="9"/>
        <v>91.52</v>
      </c>
      <c r="AB8" s="16" t="s">
        <v>20</v>
      </c>
      <c r="AC8" s="46">
        <f>T64</f>
        <v>972616.81023333303</v>
      </c>
      <c r="AE8" s="7">
        <v>5</v>
      </c>
      <c r="AF8" s="41">
        <v>390167</v>
      </c>
      <c r="AG8" s="49">
        <f t="shared" si="16"/>
        <v>697726.66666666663</v>
      </c>
      <c r="AH8" s="44">
        <f t="shared" ref="AH8:AH63" si="19">AF8-AG8</f>
        <v>-307559.66666666663</v>
      </c>
      <c r="AI8" s="44">
        <f t="shared" ref="AI8:AI63" si="20">ABS(AH8)</f>
        <v>307559.66666666663</v>
      </c>
      <c r="AJ8" s="44">
        <f t="shared" ref="AJ8:AJ63" si="21">AH8^2</f>
        <v>94592948560.111084</v>
      </c>
      <c r="AK8" s="43">
        <f t="shared" si="17"/>
        <v>78.83</v>
      </c>
      <c r="AL8" s="43">
        <f t="shared" si="18"/>
        <v>78.83</v>
      </c>
      <c r="AO8" s="16" t="s">
        <v>20</v>
      </c>
      <c r="AP8" s="46">
        <f>AG21</f>
        <v>976460.66666666663</v>
      </c>
      <c r="AR8" s="7">
        <v>5</v>
      </c>
      <c r="AS8" s="41">
        <v>390167</v>
      </c>
      <c r="AT8" s="49">
        <f t="shared" si="10"/>
        <v>393459.50400000002</v>
      </c>
      <c r="AU8" s="44">
        <f t="shared" si="11"/>
        <v>-3292.5040000000154</v>
      </c>
      <c r="AV8" s="44">
        <f t="shared" si="12"/>
        <v>3292.5040000000154</v>
      </c>
      <c r="AW8" s="44">
        <f t="shared" si="13"/>
        <v>10840582.590016101</v>
      </c>
      <c r="AX8" s="43">
        <f t="shared" si="14"/>
        <v>0.84</v>
      </c>
      <c r="AY8" s="43">
        <f t="shared" si="15"/>
        <v>0.84</v>
      </c>
      <c r="BB8" s="16" t="s">
        <v>20</v>
      </c>
      <c r="BC8" s="46">
        <f>AT64</f>
        <v>983622.5688848861</v>
      </c>
    </row>
    <row r="9" spans="1:55">
      <c r="A9" s="6">
        <v>6</v>
      </c>
      <c r="B9" s="41">
        <v>745146</v>
      </c>
      <c r="E9" s="7">
        <v>6</v>
      </c>
      <c r="F9" s="41">
        <v>745146</v>
      </c>
      <c r="G9" s="41">
        <v>390167</v>
      </c>
      <c r="H9" s="44">
        <f t="shared" si="0"/>
        <v>354979</v>
      </c>
      <c r="I9" s="44">
        <f t="shared" si="1"/>
        <v>354979</v>
      </c>
      <c r="J9" s="44">
        <f t="shared" si="2"/>
        <v>126010090441</v>
      </c>
      <c r="K9" s="43">
        <f t="shared" si="3"/>
        <v>47.64</v>
      </c>
      <c r="L9" s="43">
        <f t="shared" si="4"/>
        <v>47.64</v>
      </c>
      <c r="R9" s="7">
        <v>6</v>
      </c>
      <c r="S9" s="41">
        <v>745146</v>
      </c>
      <c r="T9" s="44">
        <f>AVERAGE($S$4:S8)</f>
        <v>675819.4</v>
      </c>
      <c r="U9" s="44">
        <f t="shared" si="5"/>
        <v>69326.599999999977</v>
      </c>
      <c r="V9" s="44">
        <f t="shared" si="6"/>
        <v>69326.599999999977</v>
      </c>
      <c r="W9" s="44">
        <f t="shared" si="7"/>
        <v>4806177467.5599966</v>
      </c>
      <c r="X9" s="43">
        <f t="shared" si="8"/>
        <v>9.3000000000000007</v>
      </c>
      <c r="Y9" s="43">
        <f t="shared" si="9"/>
        <v>9.3000000000000007</v>
      </c>
      <c r="AE9" s="7">
        <v>6</v>
      </c>
      <c r="AF9" s="41">
        <v>745146</v>
      </c>
      <c r="AG9" s="49">
        <f t="shared" si="16"/>
        <v>524371.66666666663</v>
      </c>
      <c r="AH9" s="44">
        <f t="shared" si="19"/>
        <v>220774.33333333337</v>
      </c>
      <c r="AI9" s="44">
        <f t="shared" si="20"/>
        <v>220774.33333333337</v>
      </c>
      <c r="AJ9" s="44">
        <f t="shared" si="21"/>
        <v>48741306258.777794</v>
      </c>
      <c r="AK9" s="43">
        <f t="shared" si="17"/>
        <v>29.63</v>
      </c>
      <c r="AL9" s="43">
        <f t="shared" si="18"/>
        <v>29.63</v>
      </c>
      <c r="AR9" s="7">
        <v>6</v>
      </c>
      <c r="AS9" s="41">
        <v>745146</v>
      </c>
      <c r="AT9" s="49">
        <f t="shared" si="10"/>
        <v>390825.50080000004</v>
      </c>
      <c r="AU9" s="44">
        <f t="shared" si="11"/>
        <v>354320.49919999996</v>
      </c>
      <c r="AV9" s="44">
        <f t="shared" si="12"/>
        <v>354320.49919999996</v>
      </c>
      <c r="AW9" s="44">
        <f t="shared" si="13"/>
        <v>125543016153.33717</v>
      </c>
      <c r="AX9" s="43">
        <f t="shared" si="14"/>
        <v>47.55</v>
      </c>
      <c r="AY9" s="43">
        <f t="shared" si="15"/>
        <v>47.55</v>
      </c>
    </row>
    <row r="10" spans="1:55">
      <c r="A10" s="6">
        <v>7</v>
      </c>
      <c r="B10" s="41">
        <v>622446</v>
      </c>
      <c r="E10" s="7">
        <v>7</v>
      </c>
      <c r="F10" s="41">
        <v>622446</v>
      </c>
      <c r="G10" s="41">
        <v>745146</v>
      </c>
      <c r="H10" s="44">
        <f t="shared" si="0"/>
        <v>-122700</v>
      </c>
      <c r="I10" s="44">
        <f t="shared" si="1"/>
        <v>122700</v>
      </c>
      <c r="J10" s="44">
        <f t="shared" si="2"/>
        <v>15055290000</v>
      </c>
      <c r="K10" s="43">
        <f t="shared" si="3"/>
        <v>19.71</v>
      </c>
      <c r="L10" s="43">
        <f t="shared" si="4"/>
        <v>19.71</v>
      </c>
      <c r="R10" s="7">
        <v>7</v>
      </c>
      <c r="S10" s="41">
        <v>622446</v>
      </c>
      <c r="T10" s="44">
        <f>AVERAGE($S$4:S9)</f>
        <v>687373.83333333337</v>
      </c>
      <c r="U10" s="44">
        <f t="shared" si="5"/>
        <v>-64927.833333333372</v>
      </c>
      <c r="V10" s="44">
        <f t="shared" si="6"/>
        <v>64927.833333333372</v>
      </c>
      <c r="W10" s="44">
        <f t="shared" si="7"/>
        <v>4215623541.3611159</v>
      </c>
      <c r="X10" s="43">
        <f t="shared" si="8"/>
        <v>10.43</v>
      </c>
      <c r="Y10" s="43">
        <f t="shared" si="9"/>
        <v>10.43</v>
      </c>
      <c r="AE10" s="7">
        <v>7</v>
      </c>
      <c r="AF10" s="41">
        <v>622446</v>
      </c>
      <c r="AG10" s="49">
        <f t="shared" si="16"/>
        <v>465882.66666666669</v>
      </c>
      <c r="AH10" s="44">
        <f t="shared" si="19"/>
        <v>156563.33333333331</v>
      </c>
      <c r="AI10" s="44">
        <f t="shared" si="20"/>
        <v>156563.33333333331</v>
      </c>
      <c r="AJ10" s="44">
        <f t="shared" si="21"/>
        <v>24512077344.444439</v>
      </c>
      <c r="AK10" s="43">
        <f t="shared" si="17"/>
        <v>25.15</v>
      </c>
      <c r="AL10" s="43">
        <f t="shared" si="18"/>
        <v>25.15</v>
      </c>
      <c r="AR10" s="7">
        <v>7</v>
      </c>
      <c r="AS10" s="41">
        <v>622446</v>
      </c>
      <c r="AT10" s="49">
        <f t="shared" si="10"/>
        <v>674281.90016000008</v>
      </c>
      <c r="AU10" s="44">
        <f t="shared" si="11"/>
        <v>-51835.900160000077</v>
      </c>
      <c r="AV10" s="44">
        <f t="shared" si="12"/>
        <v>51835.900160000077</v>
      </c>
      <c r="AW10" s="44">
        <f t="shared" si="13"/>
        <v>2686960545.3974962</v>
      </c>
      <c r="AX10" s="43">
        <f t="shared" si="14"/>
        <v>8.33</v>
      </c>
      <c r="AY10" s="43">
        <f t="shared" si="15"/>
        <v>8.33</v>
      </c>
    </row>
    <row r="11" spans="1:55">
      <c r="A11" s="6">
        <v>8</v>
      </c>
      <c r="B11" s="41">
        <v>695725</v>
      </c>
      <c r="E11" s="7">
        <v>8</v>
      </c>
      <c r="F11" s="41">
        <v>695725</v>
      </c>
      <c r="G11" s="41">
        <v>622446</v>
      </c>
      <c r="H11" s="44">
        <f t="shared" si="0"/>
        <v>73279</v>
      </c>
      <c r="I11" s="44">
        <f t="shared" si="1"/>
        <v>73279</v>
      </c>
      <c r="J11" s="44">
        <f t="shared" si="2"/>
        <v>5369811841</v>
      </c>
      <c r="K11" s="43">
        <f t="shared" si="3"/>
        <v>10.53</v>
      </c>
      <c r="L11" s="43">
        <f t="shared" si="4"/>
        <v>10.53</v>
      </c>
      <c r="R11" s="7">
        <v>8</v>
      </c>
      <c r="S11" s="41">
        <v>695725</v>
      </c>
      <c r="T11" s="44">
        <f>AVERAGE($S$4:S10)</f>
        <v>678098.42857142852</v>
      </c>
      <c r="U11" s="44">
        <f t="shared" si="5"/>
        <v>17626.571428571478</v>
      </c>
      <c r="V11" s="44">
        <f t="shared" si="6"/>
        <v>17626.571428571478</v>
      </c>
      <c r="W11" s="44">
        <f t="shared" si="7"/>
        <v>310696020.32653236</v>
      </c>
      <c r="X11" s="43">
        <f t="shared" si="8"/>
        <v>2.5299999999999998</v>
      </c>
      <c r="Y11" s="43">
        <f t="shared" si="9"/>
        <v>2.5299999999999998</v>
      </c>
      <c r="AE11" s="7">
        <v>8</v>
      </c>
      <c r="AF11" s="41">
        <v>695725</v>
      </c>
      <c r="AG11" s="49">
        <f t="shared" si="16"/>
        <v>585919.66666666663</v>
      </c>
      <c r="AH11" s="44">
        <f t="shared" si="19"/>
        <v>109805.33333333337</v>
      </c>
      <c r="AI11" s="44">
        <f t="shared" si="20"/>
        <v>109805.33333333337</v>
      </c>
      <c r="AJ11" s="44">
        <f t="shared" si="21"/>
        <v>12057211228.444452</v>
      </c>
      <c r="AK11" s="43">
        <f t="shared" si="17"/>
        <v>15.78</v>
      </c>
      <c r="AL11" s="43">
        <f t="shared" si="18"/>
        <v>15.78</v>
      </c>
      <c r="AR11" s="7">
        <v>8</v>
      </c>
      <c r="AS11" s="41">
        <v>695725</v>
      </c>
      <c r="AT11" s="49">
        <f t="shared" si="10"/>
        <v>632813.18003200006</v>
      </c>
      <c r="AU11" s="44">
        <f t="shared" si="11"/>
        <v>62911.819967999938</v>
      </c>
      <c r="AV11" s="44">
        <f t="shared" si="12"/>
        <v>62911.819967999938</v>
      </c>
      <c r="AW11" s="44">
        <f t="shared" si="13"/>
        <v>3957897091.6860356</v>
      </c>
      <c r="AX11" s="43">
        <f t="shared" si="14"/>
        <v>9.0399999999999991</v>
      </c>
      <c r="AY11" s="43">
        <f t="shared" si="15"/>
        <v>9.0399999999999991</v>
      </c>
    </row>
    <row r="12" spans="1:55">
      <c r="A12" s="6">
        <v>9</v>
      </c>
      <c r="B12" s="41">
        <v>925665</v>
      </c>
      <c r="E12" s="7">
        <v>9</v>
      </c>
      <c r="F12" s="41">
        <v>925665</v>
      </c>
      <c r="G12" s="41">
        <v>695725</v>
      </c>
      <c r="H12" s="44">
        <f t="shared" si="0"/>
        <v>229940</v>
      </c>
      <c r="I12" s="44">
        <f t="shared" si="1"/>
        <v>229940</v>
      </c>
      <c r="J12" s="44">
        <f t="shared" si="2"/>
        <v>52872403600</v>
      </c>
      <c r="K12" s="43">
        <f t="shared" si="3"/>
        <v>24.84</v>
      </c>
      <c r="L12" s="43">
        <f t="shared" si="4"/>
        <v>24.84</v>
      </c>
      <c r="R12" s="7">
        <v>9</v>
      </c>
      <c r="S12" s="41">
        <v>925665</v>
      </c>
      <c r="T12" s="44">
        <f>AVERAGE($S$4:S11)</f>
        <v>680301.75</v>
      </c>
      <c r="U12" s="44">
        <f t="shared" si="5"/>
        <v>245363.25</v>
      </c>
      <c r="V12" s="44">
        <f t="shared" si="6"/>
        <v>245363.25</v>
      </c>
      <c r="W12" s="44">
        <f t="shared" si="7"/>
        <v>60203124450.5625</v>
      </c>
      <c r="X12" s="43">
        <f t="shared" si="8"/>
        <v>26.51</v>
      </c>
      <c r="Y12" s="43">
        <f t="shared" si="9"/>
        <v>26.51</v>
      </c>
      <c r="AE12" s="7">
        <v>9</v>
      </c>
      <c r="AF12" s="41">
        <v>925665</v>
      </c>
      <c r="AG12" s="49">
        <f t="shared" si="16"/>
        <v>687772.33333333337</v>
      </c>
      <c r="AH12" s="44">
        <f t="shared" si="19"/>
        <v>237892.66666666663</v>
      </c>
      <c r="AI12" s="44">
        <f t="shared" si="20"/>
        <v>237892.66666666663</v>
      </c>
      <c r="AJ12" s="44">
        <f t="shared" si="21"/>
        <v>56592920853.777756</v>
      </c>
      <c r="AK12" s="43">
        <f t="shared" si="17"/>
        <v>25.7</v>
      </c>
      <c r="AL12" s="43">
        <f t="shared" si="18"/>
        <v>25.7</v>
      </c>
      <c r="AR12" s="7">
        <v>9</v>
      </c>
      <c r="AS12" s="41">
        <v>925665</v>
      </c>
      <c r="AT12" s="49">
        <f t="shared" si="10"/>
        <v>683142.63600639999</v>
      </c>
      <c r="AU12" s="44">
        <f t="shared" si="11"/>
        <v>242522.36399360001</v>
      </c>
      <c r="AV12" s="44">
        <f t="shared" si="12"/>
        <v>242522.36399360001</v>
      </c>
      <c r="AW12" s="44">
        <f t="shared" si="13"/>
        <v>58817097037.044212</v>
      </c>
      <c r="AX12" s="43">
        <f t="shared" si="14"/>
        <v>26.2</v>
      </c>
      <c r="AY12" s="43">
        <f t="shared" si="15"/>
        <v>26.2</v>
      </c>
    </row>
    <row r="13" spans="1:55">
      <c r="A13" s="6">
        <v>10</v>
      </c>
      <c r="B13" s="57">
        <v>941949</v>
      </c>
      <c r="E13" s="7">
        <v>10</v>
      </c>
      <c r="F13" s="57">
        <v>941949</v>
      </c>
      <c r="G13" s="41">
        <v>925665</v>
      </c>
      <c r="H13" s="44">
        <f t="shared" si="0"/>
        <v>16284</v>
      </c>
      <c r="I13" s="44">
        <f t="shared" si="1"/>
        <v>16284</v>
      </c>
      <c r="J13" s="44">
        <f t="shared" si="2"/>
        <v>265168656</v>
      </c>
      <c r="K13" s="43">
        <f t="shared" si="3"/>
        <v>1.73</v>
      </c>
      <c r="L13" s="43">
        <f t="shared" si="4"/>
        <v>1.73</v>
      </c>
      <c r="R13" s="7">
        <v>10</v>
      </c>
      <c r="S13" s="57">
        <v>941949</v>
      </c>
      <c r="T13" s="44">
        <f>AVERAGE($S$4:S12)</f>
        <v>707564.33333333337</v>
      </c>
      <c r="U13" s="44">
        <f t="shared" si="5"/>
        <v>234384.66666666663</v>
      </c>
      <c r="V13" s="44">
        <f t="shared" si="6"/>
        <v>234384.66666666663</v>
      </c>
      <c r="W13" s="44">
        <f t="shared" si="7"/>
        <v>54936171968.444427</v>
      </c>
      <c r="X13" s="43">
        <f t="shared" si="8"/>
        <v>24.88</v>
      </c>
      <c r="Y13" s="43">
        <f t="shared" si="9"/>
        <v>24.88</v>
      </c>
      <c r="AE13" s="7">
        <v>10</v>
      </c>
      <c r="AF13" s="57">
        <v>941949</v>
      </c>
      <c r="AG13" s="49">
        <f t="shared" si="16"/>
        <v>747945.33333333337</v>
      </c>
      <c r="AH13" s="44">
        <f t="shared" si="19"/>
        <v>194003.66666666663</v>
      </c>
      <c r="AI13" s="44">
        <f t="shared" si="20"/>
        <v>194003.66666666663</v>
      </c>
      <c r="AJ13" s="44">
        <f t="shared" si="21"/>
        <v>37637422680.111099</v>
      </c>
      <c r="AK13" s="43">
        <f t="shared" si="17"/>
        <v>20.6</v>
      </c>
      <c r="AL13" s="43">
        <f t="shared" si="18"/>
        <v>20.6</v>
      </c>
      <c r="AR13" s="7">
        <v>10</v>
      </c>
      <c r="AS13" s="57">
        <v>941949</v>
      </c>
      <c r="AT13" s="49">
        <f t="shared" si="10"/>
        <v>877160.52720128</v>
      </c>
      <c r="AU13" s="44">
        <f t="shared" si="11"/>
        <v>64788.472798720002</v>
      </c>
      <c r="AV13" s="44">
        <f t="shared" si="12"/>
        <v>64788.472798720002</v>
      </c>
      <c r="AW13" s="44">
        <f t="shared" si="13"/>
        <v>4197546207.5904818</v>
      </c>
      <c r="AX13" s="43">
        <f t="shared" si="14"/>
        <v>6.88</v>
      </c>
      <c r="AY13" s="43">
        <f t="shared" si="15"/>
        <v>6.88</v>
      </c>
    </row>
    <row r="14" spans="1:55">
      <c r="A14" s="6">
        <v>11</v>
      </c>
      <c r="B14" s="41">
        <v>1139219</v>
      </c>
      <c r="E14" s="7">
        <v>11</v>
      </c>
      <c r="F14" s="41">
        <v>1139219</v>
      </c>
      <c r="G14" s="57">
        <v>941949</v>
      </c>
      <c r="H14" s="44">
        <f t="shared" si="0"/>
        <v>197270</v>
      </c>
      <c r="I14" s="44">
        <f t="shared" si="1"/>
        <v>197270</v>
      </c>
      <c r="J14" s="44">
        <f t="shared" si="2"/>
        <v>38915452900</v>
      </c>
      <c r="K14" s="43">
        <f t="shared" si="3"/>
        <v>17.32</v>
      </c>
      <c r="L14" s="43">
        <f t="shared" si="4"/>
        <v>17.32</v>
      </c>
      <c r="R14" s="7">
        <v>11</v>
      </c>
      <c r="S14" s="41">
        <v>1139219</v>
      </c>
      <c r="T14" s="44">
        <f>AVERAGE($S$4:S13)</f>
        <v>731002.8</v>
      </c>
      <c r="U14" s="44">
        <f t="shared" si="5"/>
        <v>408216.19999999995</v>
      </c>
      <c r="V14" s="44">
        <f t="shared" si="6"/>
        <v>408216.19999999995</v>
      </c>
      <c r="W14" s="44">
        <f t="shared" si="7"/>
        <v>166640465942.43997</v>
      </c>
      <c r="X14" s="43">
        <f t="shared" si="8"/>
        <v>35.83</v>
      </c>
      <c r="Y14" s="43">
        <f t="shared" si="9"/>
        <v>35.83</v>
      </c>
      <c r="AE14" s="7">
        <v>11</v>
      </c>
      <c r="AF14" s="41">
        <v>1139219</v>
      </c>
      <c r="AG14" s="49">
        <f t="shared" si="16"/>
        <v>854446.33333333337</v>
      </c>
      <c r="AH14" s="44">
        <f t="shared" si="19"/>
        <v>284772.66666666663</v>
      </c>
      <c r="AI14" s="44">
        <f t="shared" si="20"/>
        <v>284772.66666666663</v>
      </c>
      <c r="AJ14" s="44">
        <f t="shared" si="21"/>
        <v>81095471680.444427</v>
      </c>
      <c r="AK14" s="43">
        <f t="shared" si="17"/>
        <v>25</v>
      </c>
      <c r="AL14" s="43">
        <f t="shared" si="18"/>
        <v>25</v>
      </c>
      <c r="AR14" s="7">
        <v>11</v>
      </c>
      <c r="AS14" s="41">
        <v>1139219</v>
      </c>
      <c r="AT14" s="49">
        <f t="shared" si="10"/>
        <v>928991.30544025614</v>
      </c>
      <c r="AU14" s="44">
        <f t="shared" si="11"/>
        <v>210227.69455974386</v>
      </c>
      <c r="AV14" s="44">
        <f t="shared" si="12"/>
        <v>210227.69455974386</v>
      </c>
      <c r="AW14" s="44">
        <f t="shared" si="13"/>
        <v>44195683559.904961</v>
      </c>
      <c r="AX14" s="43">
        <f t="shared" si="14"/>
        <v>18.45</v>
      </c>
      <c r="AY14" s="43">
        <f t="shared" si="15"/>
        <v>18.45</v>
      </c>
    </row>
    <row r="15" spans="1:55">
      <c r="A15" s="6">
        <v>12</v>
      </c>
      <c r="B15" s="41">
        <v>1025526</v>
      </c>
      <c r="E15" s="7">
        <v>12</v>
      </c>
      <c r="F15" s="41">
        <v>1025526</v>
      </c>
      <c r="G15" s="41">
        <v>1139219</v>
      </c>
      <c r="H15" s="44">
        <f t="shared" si="0"/>
        <v>-113693</v>
      </c>
      <c r="I15" s="44">
        <f t="shared" si="1"/>
        <v>113693</v>
      </c>
      <c r="J15" s="44">
        <f t="shared" si="2"/>
        <v>12926098249</v>
      </c>
      <c r="K15" s="43">
        <f t="shared" si="3"/>
        <v>11.09</v>
      </c>
      <c r="L15" s="43">
        <f t="shared" si="4"/>
        <v>11.09</v>
      </c>
      <c r="R15" s="7">
        <v>12</v>
      </c>
      <c r="S15" s="41">
        <v>1025526</v>
      </c>
      <c r="T15" s="44">
        <f>AVERAGE($S$4:S14)</f>
        <v>768113.36363636365</v>
      </c>
      <c r="U15" s="44">
        <f t="shared" si="5"/>
        <v>257412.63636363635</v>
      </c>
      <c r="V15" s="44">
        <f t="shared" si="6"/>
        <v>257412.63636363635</v>
      </c>
      <c r="W15" s="44">
        <f t="shared" si="7"/>
        <v>66261265359.677681</v>
      </c>
      <c r="X15" s="43">
        <f t="shared" si="8"/>
        <v>25.1</v>
      </c>
      <c r="Y15" s="43">
        <f t="shared" si="9"/>
        <v>25.1</v>
      </c>
      <c r="AE15" s="7">
        <v>12</v>
      </c>
      <c r="AF15" s="41">
        <v>1025526</v>
      </c>
      <c r="AG15" s="49">
        <f t="shared" si="16"/>
        <v>1002277.6666666666</v>
      </c>
      <c r="AH15" s="44">
        <f t="shared" si="19"/>
        <v>23248.333333333372</v>
      </c>
      <c r="AI15" s="44">
        <f t="shared" si="20"/>
        <v>23248.333333333372</v>
      </c>
      <c r="AJ15" s="44">
        <f t="shared" si="21"/>
        <v>540485002.77777958</v>
      </c>
      <c r="AK15" s="43">
        <f t="shared" si="17"/>
        <v>2.27</v>
      </c>
      <c r="AL15" s="43">
        <f t="shared" si="18"/>
        <v>2.27</v>
      </c>
      <c r="AR15" s="7">
        <v>12</v>
      </c>
      <c r="AS15" s="41">
        <v>1025526</v>
      </c>
      <c r="AT15" s="49">
        <f t="shared" si="10"/>
        <v>1097173.4610880513</v>
      </c>
      <c r="AU15" s="44">
        <f t="shared" si="11"/>
        <v>-71647.461088051321</v>
      </c>
      <c r="AV15" s="44">
        <f t="shared" si="12"/>
        <v>71647.461088051321</v>
      </c>
      <c r="AW15" s="44">
        <f t="shared" si="13"/>
        <v>5133358680.3638277</v>
      </c>
      <c r="AX15" s="43">
        <f t="shared" si="14"/>
        <v>6.99</v>
      </c>
      <c r="AY15" s="43">
        <f t="shared" si="15"/>
        <v>6.99</v>
      </c>
    </row>
    <row r="16" spans="1:55">
      <c r="A16" s="6">
        <v>13</v>
      </c>
      <c r="B16" s="41">
        <v>822601</v>
      </c>
      <c r="E16" s="7">
        <v>13</v>
      </c>
      <c r="F16" s="41">
        <v>822601</v>
      </c>
      <c r="G16" s="41">
        <v>1025526</v>
      </c>
      <c r="H16" s="44">
        <f t="shared" si="0"/>
        <v>-202925</v>
      </c>
      <c r="I16" s="44">
        <f t="shared" si="1"/>
        <v>202925</v>
      </c>
      <c r="J16" s="44">
        <f t="shared" si="2"/>
        <v>41178555625</v>
      </c>
      <c r="K16" s="43">
        <f t="shared" si="3"/>
        <v>24.67</v>
      </c>
      <c r="L16" s="43">
        <f t="shared" si="4"/>
        <v>24.67</v>
      </c>
      <c r="R16" s="7">
        <v>13</v>
      </c>
      <c r="S16" s="41">
        <v>822601</v>
      </c>
      <c r="T16" s="44">
        <f>AVERAGE($S$4:S15)</f>
        <v>789564.41666666663</v>
      </c>
      <c r="U16" s="44">
        <f t="shared" si="5"/>
        <v>33036.583333333372</v>
      </c>
      <c r="V16" s="44">
        <f t="shared" si="6"/>
        <v>33036.583333333372</v>
      </c>
      <c r="W16" s="44">
        <f t="shared" si="7"/>
        <v>1091415838.3402803</v>
      </c>
      <c r="X16" s="43">
        <f t="shared" si="8"/>
        <v>4.0199999999999996</v>
      </c>
      <c r="Y16" s="43">
        <f t="shared" si="9"/>
        <v>4.0199999999999996</v>
      </c>
      <c r="AE16" s="7">
        <v>13</v>
      </c>
      <c r="AF16" s="41">
        <v>822601</v>
      </c>
      <c r="AG16" s="49">
        <f t="shared" si="16"/>
        <v>1035564.6666666666</v>
      </c>
      <c r="AH16" s="44">
        <f t="shared" si="19"/>
        <v>-212963.66666666663</v>
      </c>
      <c r="AI16" s="44">
        <f t="shared" si="20"/>
        <v>212963.66666666663</v>
      </c>
      <c r="AJ16" s="44">
        <f t="shared" si="21"/>
        <v>45353523320.111092</v>
      </c>
      <c r="AK16" s="43">
        <f t="shared" si="17"/>
        <v>25.89</v>
      </c>
      <c r="AL16" s="43">
        <f t="shared" si="18"/>
        <v>25.89</v>
      </c>
      <c r="AR16" s="7">
        <v>13</v>
      </c>
      <c r="AS16" s="41">
        <v>822601</v>
      </c>
      <c r="AT16" s="49">
        <f t="shared" si="10"/>
        <v>1039855.4922176104</v>
      </c>
      <c r="AU16" s="44">
        <f t="shared" si="11"/>
        <v>-217254.49221761036</v>
      </c>
      <c r="AV16" s="44">
        <f t="shared" si="12"/>
        <v>217254.49221761036</v>
      </c>
      <c r="AW16" s="44">
        <f t="shared" si="13"/>
        <v>47199514388.73172</v>
      </c>
      <c r="AX16" s="43">
        <f t="shared" si="14"/>
        <v>26.41</v>
      </c>
      <c r="AY16" s="43">
        <f t="shared" si="15"/>
        <v>26.41</v>
      </c>
    </row>
    <row r="17" spans="1:51">
      <c r="A17" s="6">
        <v>14</v>
      </c>
      <c r="B17" s="41">
        <v>800437</v>
      </c>
      <c r="E17" s="7">
        <v>14</v>
      </c>
      <c r="F17" s="41">
        <v>800437</v>
      </c>
      <c r="G17" s="41">
        <v>822601</v>
      </c>
      <c r="H17" s="44">
        <f t="shared" si="0"/>
        <v>-22164</v>
      </c>
      <c r="I17" s="44">
        <f t="shared" si="1"/>
        <v>22164</v>
      </c>
      <c r="J17" s="44">
        <f t="shared" si="2"/>
        <v>491242896</v>
      </c>
      <c r="K17" s="43">
        <f t="shared" si="3"/>
        <v>2.77</v>
      </c>
      <c r="L17" s="43">
        <f t="shared" si="4"/>
        <v>2.77</v>
      </c>
      <c r="R17" s="7">
        <v>14</v>
      </c>
      <c r="S17" s="41">
        <v>800437</v>
      </c>
      <c r="T17" s="44">
        <f>AVERAGE($S$4:S16)</f>
        <v>792105.69230769225</v>
      </c>
      <c r="U17" s="44">
        <f t="shared" si="5"/>
        <v>8331.307692307746</v>
      </c>
      <c r="V17" s="44">
        <f t="shared" si="6"/>
        <v>8331.307692307746</v>
      </c>
      <c r="W17" s="44">
        <f t="shared" si="7"/>
        <v>69410687.86390622</v>
      </c>
      <c r="X17" s="43">
        <f t="shared" si="8"/>
        <v>1.04</v>
      </c>
      <c r="Y17" s="43">
        <f t="shared" si="9"/>
        <v>1.04</v>
      </c>
      <c r="AE17" s="7">
        <v>14</v>
      </c>
      <c r="AF17" s="41">
        <v>800437</v>
      </c>
      <c r="AG17" s="49">
        <f t="shared" si="16"/>
        <v>995782</v>
      </c>
      <c r="AH17" s="44">
        <f t="shared" si="19"/>
        <v>-195345</v>
      </c>
      <c r="AI17" s="44">
        <f t="shared" si="20"/>
        <v>195345</v>
      </c>
      <c r="AJ17" s="44">
        <f t="shared" si="21"/>
        <v>38159669025</v>
      </c>
      <c r="AK17" s="43">
        <f t="shared" si="17"/>
        <v>24.4</v>
      </c>
      <c r="AL17" s="43">
        <f t="shared" si="18"/>
        <v>24.4</v>
      </c>
      <c r="AR17" s="7">
        <v>14</v>
      </c>
      <c r="AS17" s="41">
        <v>800437</v>
      </c>
      <c r="AT17" s="49">
        <f t="shared" si="10"/>
        <v>866051.89844352216</v>
      </c>
      <c r="AU17" s="44">
        <f t="shared" si="11"/>
        <v>-65614.898443522165</v>
      </c>
      <c r="AV17" s="44">
        <f t="shared" si="12"/>
        <v>65614.898443522165</v>
      </c>
      <c r="AW17" s="44">
        <f t="shared" si="13"/>
        <v>4305314897.753727</v>
      </c>
      <c r="AX17" s="43">
        <f t="shared" si="14"/>
        <v>8.1999999999999993</v>
      </c>
      <c r="AY17" s="43">
        <f t="shared" si="15"/>
        <v>8.1999999999999993</v>
      </c>
    </row>
    <row r="18" spans="1:51">
      <c r="A18" s="6">
        <v>15</v>
      </c>
      <c r="B18" s="41">
        <v>1145536</v>
      </c>
      <c r="E18" s="7">
        <v>15</v>
      </c>
      <c r="F18" s="41">
        <v>1145536</v>
      </c>
      <c r="G18" s="41">
        <v>800437</v>
      </c>
      <c r="H18" s="44">
        <f t="shared" si="0"/>
        <v>345099</v>
      </c>
      <c r="I18" s="44">
        <f t="shared" si="1"/>
        <v>345099</v>
      </c>
      <c r="J18" s="44">
        <f t="shared" si="2"/>
        <v>119093319801</v>
      </c>
      <c r="K18" s="43">
        <f t="shared" si="3"/>
        <v>30.13</v>
      </c>
      <c r="L18" s="43">
        <f t="shared" si="4"/>
        <v>30.13</v>
      </c>
      <c r="R18" s="7">
        <v>15</v>
      </c>
      <c r="S18" s="41">
        <v>1145536</v>
      </c>
      <c r="T18" s="44">
        <f>AVERAGE($S$4:S17)</f>
        <v>792700.78571428568</v>
      </c>
      <c r="U18" s="44">
        <f t="shared" si="5"/>
        <v>352835.21428571432</v>
      </c>
      <c r="V18" s="44">
        <f t="shared" si="6"/>
        <v>352835.21428571432</v>
      </c>
      <c r="W18" s="44">
        <f t="shared" si="7"/>
        <v>124492688440.04594</v>
      </c>
      <c r="X18" s="43">
        <f t="shared" si="8"/>
        <v>30.8</v>
      </c>
      <c r="Y18" s="43">
        <f t="shared" si="9"/>
        <v>30.8</v>
      </c>
      <c r="AE18" s="7">
        <v>15</v>
      </c>
      <c r="AF18" s="41">
        <v>1145536</v>
      </c>
      <c r="AG18" s="49">
        <f t="shared" si="16"/>
        <v>882854.66666666663</v>
      </c>
      <c r="AH18" s="44">
        <f t="shared" si="19"/>
        <v>262681.33333333337</v>
      </c>
      <c r="AI18" s="44">
        <f t="shared" si="20"/>
        <v>262681.33333333337</v>
      </c>
      <c r="AJ18" s="44">
        <f t="shared" si="21"/>
        <v>69001482881.777802</v>
      </c>
      <c r="AK18" s="43">
        <f t="shared" si="17"/>
        <v>22.93</v>
      </c>
      <c r="AL18" s="43">
        <f t="shared" si="18"/>
        <v>22.93</v>
      </c>
      <c r="AR18" s="7">
        <v>15</v>
      </c>
      <c r="AS18" s="41">
        <v>1145536</v>
      </c>
      <c r="AT18" s="49">
        <f t="shared" si="10"/>
        <v>813559.97968870448</v>
      </c>
      <c r="AU18" s="44">
        <f t="shared" si="11"/>
        <v>331976.02031129552</v>
      </c>
      <c r="AV18" s="44">
        <f t="shared" si="12"/>
        <v>331976.02031129552</v>
      </c>
      <c r="AW18" s="44">
        <f t="shared" si="13"/>
        <v>110208078061.72569</v>
      </c>
      <c r="AX18" s="43">
        <f t="shared" si="14"/>
        <v>28.98</v>
      </c>
      <c r="AY18" s="43">
        <f t="shared" si="15"/>
        <v>28.98</v>
      </c>
    </row>
    <row r="19" spans="1:51">
      <c r="A19" s="6">
        <v>16</v>
      </c>
      <c r="B19" s="41">
        <v>828189</v>
      </c>
      <c r="E19" s="7">
        <v>16</v>
      </c>
      <c r="F19" s="41">
        <v>828189</v>
      </c>
      <c r="G19" s="41">
        <v>1145536</v>
      </c>
      <c r="H19" s="44">
        <f t="shared" si="0"/>
        <v>-317347</v>
      </c>
      <c r="I19" s="44">
        <f t="shared" si="1"/>
        <v>317347</v>
      </c>
      <c r="J19" s="44">
        <f t="shared" si="2"/>
        <v>100709118409</v>
      </c>
      <c r="K19" s="43">
        <f t="shared" si="3"/>
        <v>38.32</v>
      </c>
      <c r="L19" s="43">
        <f t="shared" si="4"/>
        <v>38.32</v>
      </c>
      <c r="R19" s="7">
        <v>16</v>
      </c>
      <c r="S19" s="41">
        <v>828189</v>
      </c>
      <c r="T19" s="44">
        <f>AVERAGE($S$4:S18)</f>
        <v>816223.1333333333</v>
      </c>
      <c r="U19" s="44">
        <f t="shared" si="5"/>
        <v>11965.866666666698</v>
      </c>
      <c r="V19" s="44">
        <f t="shared" si="6"/>
        <v>11965.866666666698</v>
      </c>
      <c r="W19" s="44">
        <f t="shared" si="7"/>
        <v>143181965.08444518</v>
      </c>
      <c r="X19" s="43">
        <f t="shared" si="8"/>
        <v>1.44</v>
      </c>
      <c r="Y19" s="43">
        <f t="shared" si="9"/>
        <v>1.44</v>
      </c>
      <c r="AE19" s="7">
        <v>16</v>
      </c>
      <c r="AF19" s="41">
        <v>828189</v>
      </c>
      <c r="AG19" s="49">
        <f t="shared" si="16"/>
        <v>922858</v>
      </c>
      <c r="AH19" s="44">
        <f t="shared" si="19"/>
        <v>-94669</v>
      </c>
      <c r="AI19" s="44">
        <f t="shared" si="20"/>
        <v>94669</v>
      </c>
      <c r="AJ19" s="44">
        <f t="shared" si="21"/>
        <v>8962219561</v>
      </c>
      <c r="AK19" s="43">
        <f t="shared" si="17"/>
        <v>11.43</v>
      </c>
      <c r="AL19" s="43">
        <f t="shared" si="18"/>
        <v>11.43</v>
      </c>
      <c r="AR19" s="7">
        <v>16</v>
      </c>
      <c r="AS19" s="41">
        <v>828189</v>
      </c>
      <c r="AT19" s="49">
        <f t="shared" si="10"/>
        <v>1079140.7959377409</v>
      </c>
      <c r="AU19" s="44">
        <f t="shared" si="11"/>
        <v>-250951.79593774094</v>
      </c>
      <c r="AV19" s="44">
        <f t="shared" si="12"/>
        <v>250951.79593774094</v>
      </c>
      <c r="AW19" s="44">
        <f t="shared" si="13"/>
        <v>62976803884.377571</v>
      </c>
      <c r="AX19" s="43">
        <f t="shared" si="14"/>
        <v>30.3</v>
      </c>
      <c r="AY19" s="43">
        <f t="shared" si="15"/>
        <v>30.3</v>
      </c>
    </row>
    <row r="20" spans="1:51">
      <c r="A20" s="6">
        <v>17</v>
      </c>
      <c r="B20" s="41">
        <v>955657</v>
      </c>
      <c r="E20" s="7">
        <v>17</v>
      </c>
      <c r="F20" s="41">
        <v>955657</v>
      </c>
      <c r="G20" s="41">
        <v>828189</v>
      </c>
      <c r="H20" s="44">
        <f t="shared" si="0"/>
        <v>127468</v>
      </c>
      <c r="I20" s="44">
        <f t="shared" si="1"/>
        <v>127468</v>
      </c>
      <c r="J20" s="44">
        <f>H20^2</f>
        <v>16248091024</v>
      </c>
      <c r="K20" s="43">
        <f t="shared" si="3"/>
        <v>13.34</v>
      </c>
      <c r="L20" s="43">
        <f t="shared" si="4"/>
        <v>13.34</v>
      </c>
      <c r="R20" s="7">
        <v>17</v>
      </c>
      <c r="S20" s="41">
        <v>955657</v>
      </c>
      <c r="T20" s="44">
        <f>AVERAGE($S$4:S19)</f>
        <v>816971</v>
      </c>
      <c r="U20" s="44">
        <f t="shared" si="5"/>
        <v>138686</v>
      </c>
      <c r="V20" s="44">
        <f t="shared" si="6"/>
        <v>138686</v>
      </c>
      <c r="W20" s="44">
        <f t="shared" si="7"/>
        <v>19233806596</v>
      </c>
      <c r="X20" s="43">
        <f t="shared" si="8"/>
        <v>14.51</v>
      </c>
      <c r="Y20" s="43">
        <f t="shared" si="9"/>
        <v>14.51</v>
      </c>
      <c r="AE20" s="7">
        <v>17</v>
      </c>
      <c r="AF20" s="41">
        <v>955657</v>
      </c>
      <c r="AG20" s="49">
        <f t="shared" si="16"/>
        <v>924720.66666666663</v>
      </c>
      <c r="AH20" s="44">
        <f t="shared" si="19"/>
        <v>30936.333333333372</v>
      </c>
      <c r="AI20" s="44">
        <f t="shared" si="20"/>
        <v>30936.333333333372</v>
      </c>
      <c r="AJ20" s="44">
        <f t="shared" si="21"/>
        <v>957056720.11111355</v>
      </c>
      <c r="AK20" s="43">
        <f t="shared" si="17"/>
        <v>3.24</v>
      </c>
      <c r="AL20" s="43">
        <f t="shared" si="18"/>
        <v>3.24</v>
      </c>
      <c r="AR20" s="7">
        <v>17</v>
      </c>
      <c r="AS20" s="41">
        <v>955657</v>
      </c>
      <c r="AT20" s="49">
        <f t="shared" si="10"/>
        <v>878379.35918754828</v>
      </c>
      <c r="AU20" s="44">
        <f t="shared" si="11"/>
        <v>77277.640812451718</v>
      </c>
      <c r="AV20" s="44">
        <f t="shared" si="12"/>
        <v>77277.640812451718</v>
      </c>
      <c r="AW20" s="44">
        <f t="shared" si="13"/>
        <v>5971833769.5383034</v>
      </c>
      <c r="AX20" s="43">
        <f t="shared" si="14"/>
        <v>8.09</v>
      </c>
      <c r="AY20" s="43">
        <f t="shared" si="15"/>
        <v>8.09</v>
      </c>
    </row>
    <row r="21" spans="1:51">
      <c r="A21" s="6">
        <v>18</v>
      </c>
      <c r="B21" s="41">
        <v>910204</v>
      </c>
      <c r="E21" s="7">
        <v>18</v>
      </c>
      <c r="F21" s="41">
        <v>910204</v>
      </c>
      <c r="G21" s="41">
        <v>955657</v>
      </c>
      <c r="H21" s="44">
        <f t="shared" si="0"/>
        <v>-45453</v>
      </c>
      <c r="I21" s="44">
        <f t="shared" si="1"/>
        <v>45453</v>
      </c>
      <c r="J21" s="44">
        <f t="shared" ref="J21:J63" si="22">H21^2</f>
        <v>2065975209</v>
      </c>
      <c r="K21" s="43">
        <f t="shared" si="3"/>
        <v>4.99</v>
      </c>
      <c r="L21" s="43">
        <f t="shared" si="4"/>
        <v>4.99</v>
      </c>
      <c r="R21" s="7">
        <v>18</v>
      </c>
      <c r="S21" s="41">
        <v>910204</v>
      </c>
      <c r="T21" s="44">
        <f>AVERAGE($S$4:S20)</f>
        <v>825129</v>
      </c>
      <c r="U21" s="44">
        <f t="shared" si="5"/>
        <v>85075</v>
      </c>
      <c r="V21" s="44">
        <f t="shared" si="6"/>
        <v>85075</v>
      </c>
      <c r="W21" s="44">
        <f t="shared" si="7"/>
        <v>7237755625</v>
      </c>
      <c r="X21" s="43">
        <f t="shared" si="8"/>
        <v>9.35</v>
      </c>
      <c r="Y21" s="43">
        <f t="shared" si="9"/>
        <v>9.35</v>
      </c>
      <c r="AE21" s="7">
        <v>18</v>
      </c>
      <c r="AF21" s="41">
        <v>910204</v>
      </c>
      <c r="AG21" s="49">
        <f t="shared" si="16"/>
        <v>976460.66666666663</v>
      </c>
      <c r="AH21" s="44">
        <f t="shared" si="19"/>
        <v>-66256.666666666628</v>
      </c>
      <c r="AI21" s="44">
        <f t="shared" si="20"/>
        <v>66256.666666666628</v>
      </c>
      <c r="AJ21" s="44">
        <f t="shared" si="21"/>
        <v>4389945877.7777729</v>
      </c>
      <c r="AK21" s="43">
        <f t="shared" si="17"/>
        <v>7.28</v>
      </c>
      <c r="AL21" s="43">
        <f t="shared" si="18"/>
        <v>7.28</v>
      </c>
      <c r="AR21" s="7">
        <v>18</v>
      </c>
      <c r="AS21" s="41">
        <v>910204</v>
      </c>
      <c r="AT21" s="49">
        <f t="shared" si="10"/>
        <v>940201.47183750977</v>
      </c>
      <c r="AU21" s="44">
        <f t="shared" si="11"/>
        <v>-29997.471837509773</v>
      </c>
      <c r="AV21" s="44">
        <f t="shared" si="12"/>
        <v>29997.471837509773</v>
      </c>
      <c r="AW21" s="44">
        <f t="shared" si="13"/>
        <v>899848316.64219189</v>
      </c>
      <c r="AX21" s="43">
        <f t="shared" si="14"/>
        <v>3.3</v>
      </c>
      <c r="AY21" s="43">
        <f t="shared" si="15"/>
        <v>3.3</v>
      </c>
    </row>
    <row r="22" spans="1:51">
      <c r="A22" s="6">
        <v>19</v>
      </c>
      <c r="B22" s="41">
        <v>756247</v>
      </c>
      <c r="E22" s="7">
        <v>19</v>
      </c>
      <c r="F22" s="41">
        <v>756247</v>
      </c>
      <c r="G22" s="41">
        <v>910204</v>
      </c>
      <c r="H22" s="44">
        <f t="shared" si="0"/>
        <v>-153957</v>
      </c>
      <c r="I22" s="44">
        <f t="shared" si="1"/>
        <v>153957</v>
      </c>
      <c r="J22" s="44">
        <f t="shared" si="22"/>
        <v>23702757849</v>
      </c>
      <c r="K22" s="43">
        <f t="shared" si="3"/>
        <v>20.36</v>
      </c>
      <c r="L22" s="43">
        <f t="shared" si="4"/>
        <v>20.36</v>
      </c>
      <c r="R22" s="7">
        <v>19</v>
      </c>
      <c r="S22" s="41">
        <v>756247</v>
      </c>
      <c r="T22" s="44">
        <f>AVERAGE($S$4:S21)</f>
        <v>829855.38888888888</v>
      </c>
      <c r="U22" s="44">
        <f t="shared" si="5"/>
        <v>-73608.388888888876</v>
      </c>
      <c r="V22" s="44">
        <f t="shared" si="6"/>
        <v>73608.388888888876</v>
      </c>
      <c r="W22" s="44">
        <f t="shared" si="7"/>
        <v>5418194914.8178997</v>
      </c>
      <c r="X22" s="43">
        <f t="shared" si="8"/>
        <v>9.73</v>
      </c>
      <c r="Y22" s="43">
        <f t="shared" si="9"/>
        <v>9.73</v>
      </c>
      <c r="AE22" s="7">
        <v>19</v>
      </c>
      <c r="AF22" s="41">
        <v>756247</v>
      </c>
      <c r="AG22" s="49">
        <f t="shared" si="16"/>
        <v>898016.66666666663</v>
      </c>
      <c r="AH22" s="44">
        <f t="shared" si="19"/>
        <v>-141769.66666666663</v>
      </c>
      <c r="AI22" s="44">
        <f t="shared" si="20"/>
        <v>141769.66666666663</v>
      </c>
      <c r="AJ22" s="44">
        <f t="shared" si="21"/>
        <v>20098638386.777767</v>
      </c>
      <c r="AK22" s="43">
        <f t="shared" si="17"/>
        <v>18.75</v>
      </c>
      <c r="AL22" s="43">
        <f t="shared" si="18"/>
        <v>18.75</v>
      </c>
      <c r="AR22" s="7">
        <v>19</v>
      </c>
      <c r="AS22" s="41">
        <v>756247</v>
      </c>
      <c r="AT22" s="49">
        <f t="shared" si="10"/>
        <v>916203.49436750205</v>
      </c>
      <c r="AU22" s="44">
        <f t="shared" si="11"/>
        <v>-159956.49436750205</v>
      </c>
      <c r="AV22" s="44">
        <f t="shared" si="12"/>
        <v>159956.49436750205</v>
      </c>
      <c r="AW22" s="44">
        <f t="shared" si="13"/>
        <v>25586080090.340714</v>
      </c>
      <c r="AX22" s="43">
        <f t="shared" si="14"/>
        <v>21.15</v>
      </c>
      <c r="AY22" s="43">
        <f t="shared" si="15"/>
        <v>21.15</v>
      </c>
    </row>
    <row r="23" spans="1:51">
      <c r="A23" s="6">
        <v>20</v>
      </c>
      <c r="B23" s="41">
        <v>814202</v>
      </c>
      <c r="E23" s="7">
        <v>20</v>
      </c>
      <c r="F23" s="41">
        <v>814202</v>
      </c>
      <c r="G23" s="41">
        <v>756247</v>
      </c>
      <c r="H23" s="44">
        <f t="shared" si="0"/>
        <v>57955</v>
      </c>
      <c r="I23" s="44">
        <f t="shared" si="1"/>
        <v>57955</v>
      </c>
      <c r="J23" s="44">
        <f t="shared" si="22"/>
        <v>3358782025</v>
      </c>
      <c r="K23" s="43">
        <f t="shared" si="3"/>
        <v>7.12</v>
      </c>
      <c r="L23" s="43">
        <f t="shared" si="4"/>
        <v>7.12</v>
      </c>
      <c r="R23" s="7">
        <v>20</v>
      </c>
      <c r="S23" s="41">
        <v>814202</v>
      </c>
      <c r="T23" s="44">
        <f>AVERAGE($S$4:S22)</f>
        <v>825981.26315789472</v>
      </c>
      <c r="U23" s="44">
        <f t="shared" si="5"/>
        <v>-11779.263157894718</v>
      </c>
      <c r="V23" s="44">
        <f t="shared" si="6"/>
        <v>11779.263157894718</v>
      </c>
      <c r="W23" s="44">
        <f t="shared" si="7"/>
        <v>138751040.54293585</v>
      </c>
      <c r="X23" s="43">
        <f t="shared" si="8"/>
        <v>1.45</v>
      </c>
      <c r="Y23" s="43">
        <f t="shared" si="9"/>
        <v>1.45</v>
      </c>
      <c r="AE23" s="7">
        <v>20</v>
      </c>
      <c r="AF23" s="41">
        <v>814202</v>
      </c>
      <c r="AG23" s="49">
        <f t="shared" si="16"/>
        <v>874036</v>
      </c>
      <c r="AH23" s="44">
        <f t="shared" si="19"/>
        <v>-59834</v>
      </c>
      <c r="AI23" s="44">
        <f t="shared" si="20"/>
        <v>59834</v>
      </c>
      <c r="AJ23" s="44">
        <f t="shared" si="21"/>
        <v>3580107556</v>
      </c>
      <c r="AK23" s="43">
        <f t="shared" si="17"/>
        <v>7.35</v>
      </c>
      <c r="AL23" s="43">
        <f t="shared" si="18"/>
        <v>7.35</v>
      </c>
      <c r="AR23" s="7">
        <v>20</v>
      </c>
      <c r="AS23" s="41">
        <v>814202</v>
      </c>
      <c r="AT23" s="49">
        <f t="shared" si="10"/>
        <v>788238.29887350043</v>
      </c>
      <c r="AU23" s="44">
        <f t="shared" si="11"/>
        <v>25963.701126499567</v>
      </c>
      <c r="AV23" s="44">
        <f t="shared" si="12"/>
        <v>25963.701126499567</v>
      </c>
      <c r="AW23" s="44">
        <f t="shared" si="13"/>
        <v>674113776.1861949</v>
      </c>
      <c r="AX23" s="43">
        <f t="shared" si="14"/>
        <v>3.19</v>
      </c>
      <c r="AY23" s="43">
        <f t="shared" si="15"/>
        <v>3.19</v>
      </c>
    </row>
    <row r="24" spans="1:51">
      <c r="A24" s="6">
        <v>21</v>
      </c>
      <c r="B24" s="41">
        <v>1057689</v>
      </c>
      <c r="E24" s="7">
        <v>21</v>
      </c>
      <c r="F24" s="41">
        <v>1057689</v>
      </c>
      <c r="G24" s="41">
        <v>814202</v>
      </c>
      <c r="H24" s="44">
        <f t="shared" si="0"/>
        <v>243487</v>
      </c>
      <c r="I24" s="44">
        <f t="shared" si="1"/>
        <v>243487</v>
      </c>
      <c r="J24" s="44">
        <f t="shared" si="22"/>
        <v>59285919169</v>
      </c>
      <c r="K24" s="43">
        <f t="shared" si="3"/>
        <v>23.02</v>
      </c>
      <c r="L24" s="43">
        <f t="shared" si="4"/>
        <v>23.02</v>
      </c>
      <c r="R24" s="7">
        <v>21</v>
      </c>
      <c r="S24" s="41">
        <v>1057689</v>
      </c>
      <c r="T24" s="44">
        <f>AVERAGE($S$4:S23)</f>
        <v>825392.3</v>
      </c>
      <c r="U24" s="44">
        <f t="shared" si="5"/>
        <v>232296.69999999995</v>
      </c>
      <c r="V24" s="44">
        <f t="shared" si="6"/>
        <v>232296.69999999995</v>
      </c>
      <c r="W24" s="44">
        <f t="shared" si="7"/>
        <v>53961756830.889977</v>
      </c>
      <c r="X24" s="43">
        <f t="shared" si="8"/>
        <v>21.96</v>
      </c>
      <c r="Y24" s="43">
        <f t="shared" si="9"/>
        <v>21.96</v>
      </c>
      <c r="AE24" s="7">
        <v>21</v>
      </c>
      <c r="AF24" s="41">
        <v>1057689</v>
      </c>
      <c r="AG24" s="49">
        <f t="shared" si="16"/>
        <v>826884.33333333337</v>
      </c>
      <c r="AH24" s="44">
        <f t="shared" si="19"/>
        <v>230804.66666666663</v>
      </c>
      <c r="AI24" s="44">
        <f t="shared" si="20"/>
        <v>230804.66666666663</v>
      </c>
      <c r="AJ24" s="44">
        <f t="shared" si="21"/>
        <v>53270794155.111092</v>
      </c>
      <c r="AK24" s="43">
        <f t="shared" si="17"/>
        <v>21.82</v>
      </c>
      <c r="AL24" s="43">
        <f t="shared" si="18"/>
        <v>21.82</v>
      </c>
      <c r="AR24" s="7">
        <v>21</v>
      </c>
      <c r="AS24" s="41">
        <v>1057689</v>
      </c>
      <c r="AT24" s="49">
        <f t="shared" si="10"/>
        <v>809009.25977470016</v>
      </c>
      <c r="AU24" s="44">
        <f t="shared" si="11"/>
        <v>248679.74022529984</v>
      </c>
      <c r="AV24" s="44">
        <f t="shared" si="12"/>
        <v>248679.74022529984</v>
      </c>
      <c r="AW24" s="44">
        <f t="shared" si="13"/>
        <v>61841613198.522614</v>
      </c>
      <c r="AX24" s="43">
        <f t="shared" si="14"/>
        <v>23.51</v>
      </c>
      <c r="AY24" s="43">
        <f t="shared" si="15"/>
        <v>23.51</v>
      </c>
    </row>
    <row r="25" spans="1:51">
      <c r="A25" s="6">
        <v>22</v>
      </c>
      <c r="B25" s="41">
        <v>871079</v>
      </c>
      <c r="E25" s="7">
        <v>22</v>
      </c>
      <c r="F25" s="41">
        <v>871079</v>
      </c>
      <c r="G25" s="41">
        <v>1057689</v>
      </c>
      <c r="H25" s="44">
        <f t="shared" si="0"/>
        <v>-186610</v>
      </c>
      <c r="I25" s="44">
        <f t="shared" si="1"/>
        <v>186610</v>
      </c>
      <c r="J25" s="44">
        <f t="shared" si="22"/>
        <v>34823292100</v>
      </c>
      <c r="K25" s="43">
        <f t="shared" si="3"/>
        <v>21.42</v>
      </c>
      <c r="L25" s="43">
        <f t="shared" si="4"/>
        <v>21.42</v>
      </c>
      <c r="R25" s="7">
        <v>22</v>
      </c>
      <c r="S25" s="41">
        <v>871079</v>
      </c>
      <c r="T25" s="44">
        <f>AVERAGE($S$4:S24)</f>
        <v>836454.04761904757</v>
      </c>
      <c r="U25" s="44">
        <f t="shared" si="5"/>
        <v>34624.952380952425</v>
      </c>
      <c r="V25" s="44">
        <f t="shared" si="6"/>
        <v>34624.952380952425</v>
      </c>
      <c r="W25" s="44">
        <f t="shared" si="7"/>
        <v>1198887327.3832231</v>
      </c>
      <c r="X25" s="43">
        <f t="shared" si="8"/>
        <v>3.97</v>
      </c>
      <c r="Y25" s="43">
        <f t="shared" si="9"/>
        <v>3.97</v>
      </c>
      <c r="AE25" s="7">
        <v>22</v>
      </c>
      <c r="AF25" s="41">
        <v>871079</v>
      </c>
      <c r="AG25" s="49">
        <f t="shared" si="16"/>
        <v>876046</v>
      </c>
      <c r="AH25" s="44">
        <f t="shared" si="19"/>
        <v>-4967</v>
      </c>
      <c r="AI25" s="44">
        <f t="shared" si="20"/>
        <v>4967</v>
      </c>
      <c r="AJ25" s="44">
        <f t="shared" si="21"/>
        <v>24671089</v>
      </c>
      <c r="AK25" s="43">
        <f t="shared" si="17"/>
        <v>0.56999999999999995</v>
      </c>
      <c r="AL25" s="43">
        <f t="shared" si="18"/>
        <v>0.56999999999999995</v>
      </c>
      <c r="AR25" s="7">
        <v>22</v>
      </c>
      <c r="AS25" s="41">
        <v>871079</v>
      </c>
      <c r="AT25" s="49">
        <f t="shared" si="10"/>
        <v>1007953.0519549401</v>
      </c>
      <c r="AU25" s="44">
        <f t="shared" si="11"/>
        <v>-136874.05195494008</v>
      </c>
      <c r="AV25" s="44">
        <f t="shared" si="12"/>
        <v>136874.05195494008</v>
      </c>
      <c r="AW25" s="44">
        <f t="shared" si="13"/>
        <v>18734506098.563637</v>
      </c>
      <c r="AX25" s="43">
        <f t="shared" si="14"/>
        <v>15.71</v>
      </c>
      <c r="AY25" s="43">
        <f t="shared" si="15"/>
        <v>15.71</v>
      </c>
    </row>
    <row r="26" spans="1:51">
      <c r="A26" s="6">
        <v>23</v>
      </c>
      <c r="B26" s="41">
        <v>932360</v>
      </c>
      <c r="E26" s="7">
        <v>23</v>
      </c>
      <c r="F26" s="41">
        <v>932360</v>
      </c>
      <c r="G26" s="41">
        <v>871079</v>
      </c>
      <c r="H26" s="44">
        <f t="shared" si="0"/>
        <v>61281</v>
      </c>
      <c r="I26" s="44">
        <f t="shared" si="1"/>
        <v>61281</v>
      </c>
      <c r="J26" s="44">
        <f t="shared" si="22"/>
        <v>3755360961</v>
      </c>
      <c r="K26" s="43">
        <f t="shared" si="3"/>
        <v>6.57</v>
      </c>
      <c r="L26" s="43">
        <f t="shared" si="4"/>
        <v>6.57</v>
      </c>
      <c r="R26" s="7">
        <v>23</v>
      </c>
      <c r="S26" s="41">
        <v>932360</v>
      </c>
      <c r="T26" s="44">
        <f>AVERAGE($S$4:S25)</f>
        <v>838027.90909090906</v>
      </c>
      <c r="U26" s="44">
        <f t="shared" si="5"/>
        <v>94332.090909090941</v>
      </c>
      <c r="V26" s="44">
        <f t="shared" si="6"/>
        <v>94332.090909090941</v>
      </c>
      <c r="W26" s="44">
        <f t="shared" si="7"/>
        <v>8898543375.2809982</v>
      </c>
      <c r="X26" s="43">
        <f t="shared" si="8"/>
        <v>10.119999999999999</v>
      </c>
      <c r="Y26" s="43">
        <f t="shared" si="9"/>
        <v>10.119999999999999</v>
      </c>
      <c r="AE26" s="7">
        <v>23</v>
      </c>
      <c r="AF26" s="41">
        <v>932360</v>
      </c>
      <c r="AG26" s="49">
        <f t="shared" si="16"/>
        <v>914323.33333333337</v>
      </c>
      <c r="AH26" s="44">
        <f t="shared" si="19"/>
        <v>18036.666666666628</v>
      </c>
      <c r="AI26" s="44">
        <f t="shared" si="20"/>
        <v>18036.666666666628</v>
      </c>
      <c r="AJ26" s="44">
        <f t="shared" si="21"/>
        <v>325321344.44444305</v>
      </c>
      <c r="AK26" s="43">
        <f t="shared" si="17"/>
        <v>1.93</v>
      </c>
      <c r="AL26" s="43">
        <f t="shared" si="18"/>
        <v>1.93</v>
      </c>
      <c r="AR26" s="7">
        <v>23</v>
      </c>
      <c r="AS26" s="41">
        <v>932360</v>
      </c>
      <c r="AT26" s="49">
        <f t="shared" si="10"/>
        <v>898453.81039098813</v>
      </c>
      <c r="AU26" s="44">
        <f t="shared" si="11"/>
        <v>33906.189609011868</v>
      </c>
      <c r="AV26" s="44">
        <f t="shared" si="12"/>
        <v>33906.189609011868</v>
      </c>
      <c r="AW26" s="44">
        <f t="shared" si="13"/>
        <v>1149629693.8022645</v>
      </c>
      <c r="AX26" s="43">
        <f t="shared" si="14"/>
        <v>3.64</v>
      </c>
      <c r="AY26" s="43">
        <f t="shared" si="15"/>
        <v>3.64</v>
      </c>
    </row>
    <row r="27" spans="1:51">
      <c r="A27" s="6">
        <v>24</v>
      </c>
      <c r="B27" s="41">
        <v>729308</v>
      </c>
      <c r="E27" s="7">
        <v>24</v>
      </c>
      <c r="F27" s="41">
        <v>729308</v>
      </c>
      <c r="G27" s="41">
        <v>932360</v>
      </c>
      <c r="H27" s="44">
        <f t="shared" si="0"/>
        <v>-203052</v>
      </c>
      <c r="I27" s="44">
        <f t="shared" si="1"/>
        <v>203052</v>
      </c>
      <c r="J27" s="44">
        <f t="shared" si="22"/>
        <v>41230114704</v>
      </c>
      <c r="K27" s="43">
        <f t="shared" si="3"/>
        <v>27.84</v>
      </c>
      <c r="L27" s="43">
        <f t="shared" si="4"/>
        <v>27.84</v>
      </c>
      <c r="R27" s="7">
        <v>24</v>
      </c>
      <c r="S27" s="41">
        <v>729308</v>
      </c>
      <c r="T27" s="44">
        <f>AVERAGE($S$4:S26)</f>
        <v>842129.30434782605</v>
      </c>
      <c r="U27" s="44">
        <f t="shared" si="5"/>
        <v>-112821.30434782605</v>
      </c>
      <c r="V27" s="44">
        <f t="shared" si="6"/>
        <v>112821.30434782605</v>
      </c>
      <c r="W27" s="44">
        <f t="shared" si="7"/>
        <v>12728646714.744793</v>
      </c>
      <c r="X27" s="43">
        <f t="shared" si="8"/>
        <v>15.47</v>
      </c>
      <c r="Y27" s="43">
        <f t="shared" si="9"/>
        <v>15.47</v>
      </c>
      <c r="AE27" s="7">
        <v>24</v>
      </c>
      <c r="AF27" s="41">
        <v>729308</v>
      </c>
      <c r="AG27" s="49">
        <f t="shared" si="16"/>
        <v>953709.33333333337</v>
      </c>
      <c r="AH27" s="44">
        <f t="shared" si="19"/>
        <v>-224401.33333333337</v>
      </c>
      <c r="AI27" s="44">
        <f t="shared" si="20"/>
        <v>224401.33333333337</v>
      </c>
      <c r="AJ27" s="44">
        <f t="shared" si="21"/>
        <v>50355958401.777794</v>
      </c>
      <c r="AK27" s="43">
        <f t="shared" si="17"/>
        <v>30.77</v>
      </c>
      <c r="AL27" s="43">
        <f t="shared" si="18"/>
        <v>30.77</v>
      </c>
      <c r="AR27" s="7">
        <v>24</v>
      </c>
      <c r="AS27" s="41">
        <v>729308</v>
      </c>
      <c r="AT27" s="49">
        <f t="shared" si="10"/>
        <v>925578.76207819767</v>
      </c>
      <c r="AU27" s="44">
        <f t="shared" si="11"/>
        <v>-196270.76207819767</v>
      </c>
      <c r="AV27" s="44">
        <f t="shared" si="12"/>
        <v>196270.76207819767</v>
      </c>
      <c r="AW27" s="44">
        <f t="shared" si="13"/>
        <v>38522212046.756477</v>
      </c>
      <c r="AX27" s="43">
        <f t="shared" si="14"/>
        <v>26.91</v>
      </c>
      <c r="AY27" s="43">
        <f t="shared" si="15"/>
        <v>26.91</v>
      </c>
    </row>
    <row r="28" spans="1:51">
      <c r="A28" s="6">
        <v>25</v>
      </c>
      <c r="B28" s="41">
        <v>698465</v>
      </c>
      <c r="E28" s="7">
        <v>25</v>
      </c>
      <c r="F28" s="41">
        <v>698465</v>
      </c>
      <c r="G28" s="41">
        <v>729308</v>
      </c>
      <c r="H28" s="44">
        <f t="shared" si="0"/>
        <v>-30843</v>
      </c>
      <c r="I28" s="44">
        <f t="shared" si="1"/>
        <v>30843</v>
      </c>
      <c r="J28" s="44">
        <f t="shared" si="22"/>
        <v>951290649</v>
      </c>
      <c r="K28" s="43">
        <f t="shared" si="3"/>
        <v>4.42</v>
      </c>
      <c r="L28" s="43">
        <f t="shared" si="4"/>
        <v>4.42</v>
      </c>
      <c r="R28" s="7">
        <v>25</v>
      </c>
      <c r="S28" s="41">
        <v>698465</v>
      </c>
      <c r="T28" s="44">
        <f>AVERAGE($S$4:S27)</f>
        <v>837428.41666666663</v>
      </c>
      <c r="U28" s="44">
        <f t="shared" si="5"/>
        <v>-138963.41666666663</v>
      </c>
      <c r="V28" s="44">
        <f t="shared" si="6"/>
        <v>138963.41666666663</v>
      </c>
      <c r="W28" s="44">
        <f t="shared" si="7"/>
        <v>19310831171.673599</v>
      </c>
      <c r="X28" s="43">
        <f t="shared" si="8"/>
        <v>19.899999999999999</v>
      </c>
      <c r="Y28" s="43">
        <f t="shared" si="9"/>
        <v>19.899999999999999</v>
      </c>
      <c r="AE28" s="7">
        <v>25</v>
      </c>
      <c r="AF28" s="41">
        <v>698465</v>
      </c>
      <c r="AG28" s="49">
        <f t="shared" si="16"/>
        <v>844249</v>
      </c>
      <c r="AH28" s="44">
        <f t="shared" si="19"/>
        <v>-145784</v>
      </c>
      <c r="AI28" s="44">
        <f t="shared" si="20"/>
        <v>145784</v>
      </c>
      <c r="AJ28" s="44">
        <f t="shared" si="21"/>
        <v>21252974656</v>
      </c>
      <c r="AK28" s="43">
        <f t="shared" si="17"/>
        <v>20.87</v>
      </c>
      <c r="AL28" s="43">
        <f t="shared" si="18"/>
        <v>20.87</v>
      </c>
      <c r="AR28" s="7">
        <v>25</v>
      </c>
      <c r="AS28" s="41">
        <v>698465</v>
      </c>
      <c r="AT28" s="49">
        <f t="shared" si="10"/>
        <v>768562.1524156396</v>
      </c>
      <c r="AU28" s="44">
        <f t="shared" si="11"/>
        <v>-70097.152415639604</v>
      </c>
      <c r="AV28" s="44">
        <f t="shared" si="12"/>
        <v>70097.152415639604</v>
      </c>
      <c r="AW28" s="44">
        <f t="shared" si="13"/>
        <v>4913610776.7814093</v>
      </c>
      <c r="AX28" s="43">
        <f t="shared" si="14"/>
        <v>10.039999999999999</v>
      </c>
      <c r="AY28" s="43">
        <f t="shared" si="15"/>
        <v>10.039999999999999</v>
      </c>
    </row>
    <row r="29" spans="1:51">
      <c r="A29" s="6">
        <v>26</v>
      </c>
      <c r="B29" s="41">
        <v>759117</v>
      </c>
      <c r="E29" s="7">
        <v>26</v>
      </c>
      <c r="F29" s="41">
        <v>759117</v>
      </c>
      <c r="G29" s="41">
        <v>698465</v>
      </c>
      <c r="H29" s="44">
        <f t="shared" si="0"/>
        <v>60652</v>
      </c>
      <c r="I29" s="44">
        <f t="shared" si="1"/>
        <v>60652</v>
      </c>
      <c r="J29" s="44">
        <f t="shared" si="22"/>
        <v>3678665104</v>
      </c>
      <c r="K29" s="43">
        <f t="shared" si="3"/>
        <v>7.99</v>
      </c>
      <c r="L29" s="43">
        <f t="shared" si="4"/>
        <v>7.99</v>
      </c>
      <c r="R29" s="7">
        <v>26</v>
      </c>
      <c r="S29" s="41">
        <v>759117</v>
      </c>
      <c r="T29" s="44">
        <f>AVERAGE($S$4:S28)</f>
        <v>831869.88</v>
      </c>
      <c r="U29" s="44">
        <f t="shared" si="5"/>
        <v>-72752.88</v>
      </c>
      <c r="V29" s="44">
        <f t="shared" si="6"/>
        <v>72752.88</v>
      </c>
      <c r="W29" s="44">
        <f t="shared" si="7"/>
        <v>5292981548.2944002</v>
      </c>
      <c r="X29" s="43">
        <f t="shared" si="8"/>
        <v>9.58</v>
      </c>
      <c r="Y29" s="43">
        <f t="shared" si="9"/>
        <v>9.58</v>
      </c>
      <c r="AE29" s="7">
        <v>26</v>
      </c>
      <c r="AF29" s="41">
        <v>759117</v>
      </c>
      <c r="AG29" s="49">
        <f t="shared" si="16"/>
        <v>786711</v>
      </c>
      <c r="AH29" s="44">
        <f t="shared" si="19"/>
        <v>-27594</v>
      </c>
      <c r="AI29" s="44">
        <f t="shared" si="20"/>
        <v>27594</v>
      </c>
      <c r="AJ29" s="44">
        <f t="shared" si="21"/>
        <v>761428836</v>
      </c>
      <c r="AK29" s="43">
        <f t="shared" si="17"/>
        <v>3.64</v>
      </c>
      <c r="AL29" s="43">
        <f t="shared" si="18"/>
        <v>3.64</v>
      </c>
      <c r="AR29" s="7">
        <v>26</v>
      </c>
      <c r="AS29" s="41">
        <v>759117</v>
      </c>
      <c r="AT29" s="49">
        <f t="shared" si="10"/>
        <v>712484.43048312794</v>
      </c>
      <c r="AU29" s="44">
        <f t="shared" si="11"/>
        <v>46632.569516872056</v>
      </c>
      <c r="AV29" s="44">
        <f t="shared" si="12"/>
        <v>46632.569516872056</v>
      </c>
      <c r="AW29" s="44">
        <f t="shared" si="13"/>
        <v>2174596539.7459049</v>
      </c>
      <c r="AX29" s="43">
        <f t="shared" si="14"/>
        <v>6.14</v>
      </c>
      <c r="AY29" s="43">
        <f t="shared" si="15"/>
        <v>6.14</v>
      </c>
    </row>
    <row r="30" spans="1:51">
      <c r="A30" s="6">
        <v>27</v>
      </c>
      <c r="B30" s="41">
        <v>817939</v>
      </c>
      <c r="E30" s="7">
        <v>27</v>
      </c>
      <c r="F30" s="41">
        <v>817939</v>
      </c>
      <c r="G30" s="41">
        <v>759117</v>
      </c>
      <c r="H30" s="44">
        <f t="shared" si="0"/>
        <v>58822</v>
      </c>
      <c r="I30" s="44">
        <f t="shared" si="1"/>
        <v>58822</v>
      </c>
      <c r="J30" s="44">
        <f t="shared" si="22"/>
        <v>3460027684</v>
      </c>
      <c r="K30" s="43">
        <f t="shared" si="3"/>
        <v>7.19</v>
      </c>
      <c r="L30" s="43">
        <f t="shared" si="4"/>
        <v>7.19</v>
      </c>
      <c r="R30" s="7">
        <v>27</v>
      </c>
      <c r="S30" s="41">
        <v>817939</v>
      </c>
      <c r="T30" s="44">
        <f>AVERAGE($S$4:S29)</f>
        <v>829071.69230769225</v>
      </c>
      <c r="U30" s="44">
        <f t="shared" si="5"/>
        <v>-11132.692307692254</v>
      </c>
      <c r="V30" s="44">
        <f t="shared" si="6"/>
        <v>11132.692307692254</v>
      </c>
      <c r="W30" s="44">
        <f t="shared" si="7"/>
        <v>123936838.01775028</v>
      </c>
      <c r="X30" s="43">
        <f t="shared" si="8"/>
        <v>1.36</v>
      </c>
      <c r="Y30" s="43">
        <f t="shared" si="9"/>
        <v>1.36</v>
      </c>
      <c r="AE30" s="7">
        <v>27</v>
      </c>
      <c r="AF30" s="41">
        <v>817939</v>
      </c>
      <c r="AG30" s="49">
        <f t="shared" si="16"/>
        <v>728963.33333333337</v>
      </c>
      <c r="AH30" s="44">
        <f t="shared" si="19"/>
        <v>88975.666666666628</v>
      </c>
      <c r="AI30" s="44">
        <f t="shared" si="20"/>
        <v>88975.666666666628</v>
      </c>
      <c r="AJ30" s="44">
        <f t="shared" si="21"/>
        <v>7916669258.777771</v>
      </c>
      <c r="AK30" s="43">
        <f t="shared" si="17"/>
        <v>10.88</v>
      </c>
      <c r="AL30" s="43">
        <f t="shared" si="18"/>
        <v>10.88</v>
      </c>
      <c r="AR30" s="7">
        <v>27</v>
      </c>
      <c r="AS30" s="41">
        <v>817939</v>
      </c>
      <c r="AT30" s="49">
        <f t="shared" si="10"/>
        <v>749790.48609662557</v>
      </c>
      <c r="AU30" s="44">
        <f t="shared" si="11"/>
        <v>68148.513903374434</v>
      </c>
      <c r="AV30" s="44">
        <f t="shared" si="12"/>
        <v>68148.513903374434</v>
      </c>
      <c r="AW30" s="44">
        <f t="shared" si="13"/>
        <v>4644219947.2384186</v>
      </c>
      <c r="AX30" s="43">
        <f t="shared" si="14"/>
        <v>8.33</v>
      </c>
      <c r="AY30" s="43">
        <f t="shared" si="15"/>
        <v>8.33</v>
      </c>
    </row>
    <row r="31" spans="1:51">
      <c r="A31" s="6">
        <v>28</v>
      </c>
      <c r="B31" s="41">
        <v>1725157</v>
      </c>
      <c r="E31" s="7">
        <v>28</v>
      </c>
      <c r="F31" s="41">
        <v>1725157</v>
      </c>
      <c r="G31" s="41">
        <v>817939</v>
      </c>
      <c r="H31" s="44">
        <f t="shared" si="0"/>
        <v>907218</v>
      </c>
      <c r="I31" s="44">
        <f t="shared" si="1"/>
        <v>907218</v>
      </c>
      <c r="J31" s="44">
        <f t="shared" si="22"/>
        <v>823044499524</v>
      </c>
      <c r="K31" s="43">
        <f t="shared" si="3"/>
        <v>52.59</v>
      </c>
      <c r="L31" s="43">
        <f t="shared" si="4"/>
        <v>52.59</v>
      </c>
      <c r="R31" s="7">
        <v>28</v>
      </c>
      <c r="S31" s="41">
        <v>1725157</v>
      </c>
      <c r="T31" s="44">
        <f>AVERAGE($S$4:S30)</f>
        <v>828659.37037037034</v>
      </c>
      <c r="U31" s="44">
        <f t="shared" si="5"/>
        <v>896497.62962962966</v>
      </c>
      <c r="V31" s="44">
        <f t="shared" si="6"/>
        <v>896497.62962962966</v>
      </c>
      <c r="W31" s="44">
        <f t="shared" si="7"/>
        <v>803707999931.54468</v>
      </c>
      <c r="X31" s="43">
        <f t="shared" si="8"/>
        <v>51.97</v>
      </c>
      <c r="Y31" s="43">
        <f t="shared" si="9"/>
        <v>51.97</v>
      </c>
      <c r="AE31" s="7">
        <v>28</v>
      </c>
      <c r="AF31" s="41">
        <v>1725157</v>
      </c>
      <c r="AG31" s="49">
        <f t="shared" si="16"/>
        <v>758507</v>
      </c>
      <c r="AH31" s="44">
        <f t="shared" si="19"/>
        <v>966650</v>
      </c>
      <c r="AI31" s="44">
        <f t="shared" si="20"/>
        <v>966650</v>
      </c>
      <c r="AJ31" s="44">
        <f t="shared" si="21"/>
        <v>934412222500</v>
      </c>
      <c r="AK31" s="43">
        <f t="shared" si="17"/>
        <v>56.03</v>
      </c>
      <c r="AL31" s="43">
        <f t="shared" si="18"/>
        <v>56.03</v>
      </c>
      <c r="AR31" s="7">
        <v>28</v>
      </c>
      <c r="AS31" s="41">
        <v>1725157</v>
      </c>
      <c r="AT31" s="49">
        <f t="shared" si="10"/>
        <v>804309.29721932521</v>
      </c>
      <c r="AU31" s="44">
        <f t="shared" si="11"/>
        <v>920847.70278067479</v>
      </c>
      <c r="AV31" s="44">
        <f t="shared" si="12"/>
        <v>920847.70278067479</v>
      </c>
      <c r="AW31" s="44">
        <f t="shared" si="13"/>
        <v>847960491716.44604</v>
      </c>
      <c r="AX31" s="43">
        <f t="shared" si="14"/>
        <v>53.38</v>
      </c>
      <c r="AY31" s="43">
        <f t="shared" si="15"/>
        <v>53.38</v>
      </c>
    </row>
    <row r="32" spans="1:51">
      <c r="A32" s="6">
        <v>29</v>
      </c>
      <c r="B32" s="41">
        <v>1007082</v>
      </c>
      <c r="E32" s="7">
        <v>29</v>
      </c>
      <c r="F32" s="41">
        <v>1007082</v>
      </c>
      <c r="G32" s="41">
        <v>1725157</v>
      </c>
      <c r="H32" s="44">
        <f t="shared" si="0"/>
        <v>-718075</v>
      </c>
      <c r="I32" s="44">
        <f t="shared" si="1"/>
        <v>718075</v>
      </c>
      <c r="J32" s="44">
        <f t="shared" si="22"/>
        <v>515631705625</v>
      </c>
      <c r="K32" s="43">
        <f t="shared" si="3"/>
        <v>71.3</v>
      </c>
      <c r="L32" s="43">
        <f t="shared" si="4"/>
        <v>71.3</v>
      </c>
      <c r="R32" s="7">
        <v>29</v>
      </c>
      <c r="S32" s="41">
        <v>1007082</v>
      </c>
      <c r="T32" s="44">
        <f>AVERAGE($S$4:S31)</f>
        <v>860677.14285714284</v>
      </c>
      <c r="U32" s="44">
        <f t="shared" si="5"/>
        <v>146404.85714285716</v>
      </c>
      <c r="V32" s="44">
        <f t="shared" si="6"/>
        <v>146404.85714285716</v>
      </c>
      <c r="W32" s="44">
        <f t="shared" si="7"/>
        <v>21434382195.020412</v>
      </c>
      <c r="X32" s="43">
        <f t="shared" si="8"/>
        <v>14.54</v>
      </c>
      <c r="Y32" s="43">
        <f t="shared" si="9"/>
        <v>14.54</v>
      </c>
      <c r="AE32" s="7">
        <v>29</v>
      </c>
      <c r="AF32" s="41">
        <v>1007082</v>
      </c>
      <c r="AG32" s="49">
        <f t="shared" si="16"/>
        <v>1100737.6666666667</v>
      </c>
      <c r="AH32" s="44">
        <f t="shared" si="19"/>
        <v>-93655.666666666744</v>
      </c>
      <c r="AI32" s="44">
        <f t="shared" si="20"/>
        <v>93655.666666666744</v>
      </c>
      <c r="AJ32" s="44">
        <f t="shared" si="21"/>
        <v>8771383898.777792</v>
      </c>
      <c r="AK32" s="43">
        <f t="shared" si="17"/>
        <v>9.3000000000000007</v>
      </c>
      <c r="AL32" s="43">
        <f t="shared" si="18"/>
        <v>9.3000000000000007</v>
      </c>
      <c r="AR32" s="7">
        <v>29</v>
      </c>
      <c r="AS32" s="41">
        <v>1007082</v>
      </c>
      <c r="AT32" s="49">
        <f t="shared" si="10"/>
        <v>1540987.4594438651</v>
      </c>
      <c r="AU32" s="44">
        <f t="shared" si="11"/>
        <v>-533905.45944386511</v>
      </c>
      <c r="AV32" s="44">
        <f t="shared" si="12"/>
        <v>533905.45944386511</v>
      </c>
      <c r="AW32" s="44">
        <f t="shared" si="13"/>
        <v>285055039623.96472</v>
      </c>
      <c r="AX32" s="43">
        <f t="shared" si="14"/>
        <v>53.02</v>
      </c>
      <c r="AY32" s="43">
        <f t="shared" si="15"/>
        <v>53.02</v>
      </c>
    </row>
    <row r="33" spans="1:51">
      <c r="A33" s="6">
        <v>30</v>
      </c>
      <c r="B33" s="41">
        <v>986772</v>
      </c>
      <c r="E33" s="7">
        <v>30</v>
      </c>
      <c r="F33" s="41">
        <v>986772</v>
      </c>
      <c r="G33" s="41">
        <v>1007082</v>
      </c>
      <c r="H33" s="44">
        <f t="shared" si="0"/>
        <v>-20310</v>
      </c>
      <c r="I33" s="44">
        <f t="shared" si="1"/>
        <v>20310</v>
      </c>
      <c r="J33" s="44">
        <f t="shared" si="22"/>
        <v>412496100</v>
      </c>
      <c r="K33" s="43">
        <f t="shared" si="3"/>
        <v>2.06</v>
      </c>
      <c r="L33" s="43">
        <f t="shared" si="4"/>
        <v>2.06</v>
      </c>
      <c r="R33" s="7">
        <v>30</v>
      </c>
      <c r="S33" s="41">
        <v>986772</v>
      </c>
      <c r="T33" s="44">
        <f>AVERAGE($S$4:S32)</f>
        <v>865725.58620689658</v>
      </c>
      <c r="U33" s="44">
        <f t="shared" si="5"/>
        <v>121046.41379310342</v>
      </c>
      <c r="V33" s="44">
        <f t="shared" si="6"/>
        <v>121046.41379310342</v>
      </c>
      <c r="W33" s="44">
        <f t="shared" si="7"/>
        <v>14652234292.171219</v>
      </c>
      <c r="X33" s="43">
        <f t="shared" si="8"/>
        <v>12.27</v>
      </c>
      <c r="Y33" s="43">
        <f t="shared" si="9"/>
        <v>12.27</v>
      </c>
      <c r="AE33" s="7">
        <v>30</v>
      </c>
      <c r="AF33" s="41">
        <v>986772</v>
      </c>
      <c r="AG33" s="49">
        <f t="shared" si="16"/>
        <v>1183392.6666666667</v>
      </c>
      <c r="AH33" s="44">
        <f t="shared" si="19"/>
        <v>-196620.66666666674</v>
      </c>
      <c r="AI33" s="44">
        <f t="shared" si="20"/>
        <v>196620.66666666674</v>
      </c>
      <c r="AJ33" s="44">
        <f t="shared" si="21"/>
        <v>38659686560.444473</v>
      </c>
      <c r="AK33" s="43">
        <f t="shared" si="17"/>
        <v>19.93</v>
      </c>
      <c r="AL33" s="43">
        <f t="shared" si="18"/>
        <v>19.93</v>
      </c>
      <c r="AR33" s="7">
        <v>30</v>
      </c>
      <c r="AS33" s="41">
        <v>986772</v>
      </c>
      <c r="AT33" s="49">
        <f t="shared" si="10"/>
        <v>1113863.0918887733</v>
      </c>
      <c r="AU33" s="44">
        <f t="shared" si="11"/>
        <v>-127091.09188877326</v>
      </c>
      <c r="AV33" s="44">
        <f t="shared" si="12"/>
        <v>127091.09188877326</v>
      </c>
      <c r="AW33" s="44">
        <f t="shared" si="13"/>
        <v>16152145637.480608</v>
      </c>
      <c r="AX33" s="43">
        <f t="shared" si="14"/>
        <v>12.88</v>
      </c>
      <c r="AY33" s="43">
        <f t="shared" si="15"/>
        <v>12.88</v>
      </c>
    </row>
    <row r="34" spans="1:51">
      <c r="A34" s="6">
        <v>31</v>
      </c>
      <c r="B34" s="41">
        <v>1142911</v>
      </c>
      <c r="E34" s="7">
        <v>31</v>
      </c>
      <c r="F34" s="41">
        <v>1142911</v>
      </c>
      <c r="G34" s="41">
        <v>986772</v>
      </c>
      <c r="H34" s="44">
        <f t="shared" si="0"/>
        <v>156139</v>
      </c>
      <c r="I34" s="44">
        <f t="shared" si="1"/>
        <v>156139</v>
      </c>
      <c r="J34" s="44">
        <f t="shared" si="22"/>
        <v>24379387321</v>
      </c>
      <c r="K34" s="43">
        <f t="shared" si="3"/>
        <v>13.66</v>
      </c>
      <c r="L34" s="43">
        <f t="shared" si="4"/>
        <v>13.66</v>
      </c>
      <c r="R34" s="7">
        <v>31</v>
      </c>
      <c r="S34" s="41">
        <v>1142911</v>
      </c>
      <c r="T34" s="44">
        <f>AVERAGE($S$4:S33)</f>
        <v>869760.46666666667</v>
      </c>
      <c r="U34" s="44">
        <f t="shared" si="5"/>
        <v>273150.53333333333</v>
      </c>
      <c r="V34" s="44">
        <f t="shared" si="6"/>
        <v>273150.53333333333</v>
      </c>
      <c r="W34" s="44">
        <f t="shared" si="7"/>
        <v>74611213860.284439</v>
      </c>
      <c r="X34" s="43">
        <f t="shared" si="8"/>
        <v>23.9</v>
      </c>
      <c r="Y34" s="43">
        <f t="shared" si="9"/>
        <v>23.9</v>
      </c>
      <c r="AE34" s="7">
        <v>31</v>
      </c>
      <c r="AF34" s="41">
        <v>1142911</v>
      </c>
      <c r="AG34" s="49">
        <f t="shared" si="16"/>
        <v>1239670.3333333333</v>
      </c>
      <c r="AH34" s="44">
        <f t="shared" si="19"/>
        <v>-96759.333333333256</v>
      </c>
      <c r="AI34" s="44">
        <f t="shared" si="20"/>
        <v>96759.333333333256</v>
      </c>
      <c r="AJ34" s="44">
        <f t="shared" si="21"/>
        <v>9362368587.1110954</v>
      </c>
      <c r="AK34" s="43">
        <f t="shared" si="17"/>
        <v>8.4700000000000006</v>
      </c>
      <c r="AL34" s="43">
        <f t="shared" si="18"/>
        <v>8.4700000000000006</v>
      </c>
      <c r="AR34" s="7">
        <v>31</v>
      </c>
      <c r="AS34" s="41">
        <v>1142911</v>
      </c>
      <c r="AT34" s="49">
        <f t="shared" si="10"/>
        <v>1012190.2183777548</v>
      </c>
      <c r="AU34" s="44">
        <f t="shared" si="11"/>
        <v>130720.78162224521</v>
      </c>
      <c r="AV34" s="44">
        <f t="shared" si="12"/>
        <v>130720.78162224521</v>
      </c>
      <c r="AW34" s="44">
        <f t="shared" si="13"/>
        <v>17087922747.930721</v>
      </c>
      <c r="AX34" s="43">
        <f t="shared" si="14"/>
        <v>11.44</v>
      </c>
      <c r="AY34" s="43">
        <f t="shared" si="15"/>
        <v>11.44</v>
      </c>
    </row>
    <row r="35" spans="1:51">
      <c r="A35" s="6">
        <v>32</v>
      </c>
      <c r="B35" s="41">
        <v>1352589</v>
      </c>
      <c r="E35" s="7">
        <v>32</v>
      </c>
      <c r="F35" s="41">
        <v>1352589</v>
      </c>
      <c r="G35" s="41">
        <v>1142911</v>
      </c>
      <c r="H35" s="44">
        <f t="shared" si="0"/>
        <v>209678</v>
      </c>
      <c r="I35" s="44">
        <f t="shared" si="1"/>
        <v>209678</v>
      </c>
      <c r="J35" s="44">
        <f t="shared" si="22"/>
        <v>43964863684</v>
      </c>
      <c r="K35" s="43">
        <f t="shared" si="3"/>
        <v>15.5</v>
      </c>
      <c r="L35" s="43">
        <f t="shared" si="4"/>
        <v>15.5</v>
      </c>
      <c r="R35" s="7">
        <v>32</v>
      </c>
      <c r="S35" s="41">
        <v>1352589</v>
      </c>
      <c r="T35" s="44">
        <f>AVERAGE($S$4:S34)</f>
        <v>878571.77419354836</v>
      </c>
      <c r="U35" s="44">
        <f t="shared" si="5"/>
        <v>474017.22580645164</v>
      </c>
      <c r="V35" s="44">
        <f t="shared" si="6"/>
        <v>474017.22580645164</v>
      </c>
      <c r="W35" s="44">
        <f t="shared" si="7"/>
        <v>224692330361.24457</v>
      </c>
      <c r="X35" s="43">
        <f t="shared" si="8"/>
        <v>35.049999999999997</v>
      </c>
      <c r="Y35" s="43">
        <f t="shared" si="9"/>
        <v>35.049999999999997</v>
      </c>
      <c r="AE35" s="7">
        <v>32</v>
      </c>
      <c r="AF35" s="41">
        <v>1352589</v>
      </c>
      <c r="AG35" s="49">
        <f t="shared" si="16"/>
        <v>1045588.3333333334</v>
      </c>
      <c r="AH35" s="44">
        <f t="shared" si="19"/>
        <v>307000.66666666663</v>
      </c>
      <c r="AI35" s="44">
        <f t="shared" si="20"/>
        <v>307000.66666666663</v>
      </c>
      <c r="AJ35" s="44">
        <f t="shared" si="21"/>
        <v>94249409333.777756</v>
      </c>
      <c r="AK35" s="43">
        <f t="shared" si="17"/>
        <v>22.7</v>
      </c>
      <c r="AL35" s="43">
        <f t="shared" si="18"/>
        <v>22.7</v>
      </c>
      <c r="AR35" s="7">
        <v>32</v>
      </c>
      <c r="AS35" s="41">
        <v>1352589</v>
      </c>
      <c r="AT35" s="49">
        <f t="shared" si="10"/>
        <v>1116766.843675551</v>
      </c>
      <c r="AU35" s="44">
        <f t="shared" si="11"/>
        <v>235822.156324449</v>
      </c>
      <c r="AV35" s="44">
        <f t="shared" si="12"/>
        <v>235822.156324449</v>
      </c>
      <c r="AW35" s="44">
        <f t="shared" si="13"/>
        <v>55612089413.512856</v>
      </c>
      <c r="AX35" s="43">
        <f t="shared" si="14"/>
        <v>17.43</v>
      </c>
      <c r="AY35" s="43">
        <f t="shared" si="15"/>
        <v>17.43</v>
      </c>
    </row>
    <row r="36" spans="1:51">
      <c r="A36" s="6">
        <v>33</v>
      </c>
      <c r="B36" s="41">
        <v>1101040</v>
      </c>
      <c r="E36" s="7">
        <v>33</v>
      </c>
      <c r="F36" s="41">
        <v>1101040</v>
      </c>
      <c r="G36" s="41">
        <v>1352589</v>
      </c>
      <c r="H36" s="44">
        <f t="shared" si="0"/>
        <v>-251549</v>
      </c>
      <c r="I36" s="44">
        <f t="shared" si="1"/>
        <v>251549</v>
      </c>
      <c r="J36" s="44">
        <f t="shared" si="22"/>
        <v>63276899401</v>
      </c>
      <c r="K36" s="43">
        <f t="shared" si="3"/>
        <v>22.85</v>
      </c>
      <c r="L36" s="43">
        <f t="shared" si="4"/>
        <v>22.85</v>
      </c>
      <c r="R36" s="7">
        <v>33</v>
      </c>
      <c r="S36" s="41">
        <v>1101040</v>
      </c>
      <c r="T36" s="44">
        <f>AVERAGE($S$4:S35)</f>
        <v>893384.8125</v>
      </c>
      <c r="U36" s="44">
        <f t="shared" si="5"/>
        <v>207655.1875</v>
      </c>
      <c r="V36" s="44">
        <f t="shared" si="6"/>
        <v>207655.1875</v>
      </c>
      <c r="W36" s="44">
        <f t="shared" si="7"/>
        <v>43120676895.660156</v>
      </c>
      <c r="X36" s="43">
        <f t="shared" si="8"/>
        <v>18.86</v>
      </c>
      <c r="Y36" s="43">
        <f t="shared" si="9"/>
        <v>18.86</v>
      </c>
      <c r="AE36" s="7">
        <v>33</v>
      </c>
      <c r="AF36" s="41">
        <v>1101040</v>
      </c>
      <c r="AG36" s="49">
        <f t="shared" si="16"/>
        <v>1160757.3333333333</v>
      </c>
      <c r="AH36" s="44">
        <f t="shared" si="19"/>
        <v>-59717.333333333256</v>
      </c>
      <c r="AI36" s="44">
        <f t="shared" si="20"/>
        <v>59717.333333333256</v>
      </c>
      <c r="AJ36" s="44">
        <f t="shared" si="21"/>
        <v>3566159900.4444351</v>
      </c>
      <c r="AK36" s="43">
        <f t="shared" si="17"/>
        <v>5.42</v>
      </c>
      <c r="AL36" s="43">
        <f t="shared" si="18"/>
        <v>5.42</v>
      </c>
      <c r="AR36" s="7">
        <v>33</v>
      </c>
      <c r="AS36" s="41">
        <v>1101040</v>
      </c>
      <c r="AT36" s="49">
        <f t="shared" si="10"/>
        <v>1305424.5687351101</v>
      </c>
      <c r="AU36" s="44">
        <f t="shared" si="11"/>
        <v>-204384.56873511011</v>
      </c>
      <c r="AV36" s="44">
        <f t="shared" si="12"/>
        <v>204384.56873511011</v>
      </c>
      <c r="AW36" s="44">
        <f t="shared" si="13"/>
        <v>41773051937.036949</v>
      </c>
      <c r="AX36" s="43">
        <f t="shared" si="14"/>
        <v>18.559999999999999</v>
      </c>
      <c r="AY36" s="43">
        <f t="shared" si="15"/>
        <v>18.559999999999999</v>
      </c>
    </row>
    <row r="37" spans="1:51">
      <c r="A37" s="6">
        <v>34</v>
      </c>
      <c r="B37" s="41">
        <v>894647</v>
      </c>
      <c r="E37" s="7">
        <v>34</v>
      </c>
      <c r="F37" s="41">
        <v>894647</v>
      </c>
      <c r="G37" s="41">
        <v>1101040</v>
      </c>
      <c r="H37" s="44">
        <f t="shared" si="0"/>
        <v>-206393</v>
      </c>
      <c r="I37" s="44">
        <f t="shared" si="1"/>
        <v>206393</v>
      </c>
      <c r="J37" s="44">
        <f t="shared" si="22"/>
        <v>42598070449</v>
      </c>
      <c r="K37" s="43">
        <f t="shared" si="3"/>
        <v>23.07</v>
      </c>
      <c r="L37" s="43">
        <f t="shared" si="4"/>
        <v>23.07</v>
      </c>
      <c r="R37" s="7">
        <v>34</v>
      </c>
      <c r="S37" s="41">
        <v>894647</v>
      </c>
      <c r="T37" s="44">
        <f>AVERAGE($S$4:S36)</f>
        <v>899677.39393939392</v>
      </c>
      <c r="U37" s="44">
        <f t="shared" si="5"/>
        <v>-5030.3939393939218</v>
      </c>
      <c r="V37" s="44">
        <f t="shared" si="6"/>
        <v>5030.3939393939218</v>
      </c>
      <c r="W37" s="44">
        <f t="shared" si="7"/>
        <v>25304863.1854911</v>
      </c>
      <c r="X37" s="43">
        <f t="shared" si="8"/>
        <v>0.56000000000000005</v>
      </c>
      <c r="Y37" s="43">
        <f t="shared" si="9"/>
        <v>0.56000000000000005</v>
      </c>
      <c r="AE37" s="7">
        <v>34</v>
      </c>
      <c r="AF37" s="41">
        <v>894647</v>
      </c>
      <c r="AG37" s="49">
        <f t="shared" si="16"/>
        <v>1198846.6666666667</v>
      </c>
      <c r="AH37" s="44">
        <f t="shared" si="19"/>
        <v>-304199.66666666674</v>
      </c>
      <c r="AI37" s="44">
        <f t="shared" si="20"/>
        <v>304199.66666666674</v>
      </c>
      <c r="AJ37" s="44">
        <f t="shared" si="21"/>
        <v>92537437200.11116</v>
      </c>
      <c r="AK37" s="43">
        <f t="shared" si="17"/>
        <v>34</v>
      </c>
      <c r="AL37" s="43">
        <f t="shared" si="18"/>
        <v>34</v>
      </c>
      <c r="AR37" s="7">
        <v>34</v>
      </c>
      <c r="AS37" s="41">
        <v>894647</v>
      </c>
      <c r="AT37" s="49">
        <f t="shared" si="10"/>
        <v>1141916.9137470219</v>
      </c>
      <c r="AU37" s="44">
        <f t="shared" si="11"/>
        <v>-247269.91374702193</v>
      </c>
      <c r="AV37" s="44">
        <f t="shared" si="12"/>
        <v>247269.91374702193</v>
      </c>
      <c r="AW37" s="44">
        <f t="shared" si="13"/>
        <v>61142410244.459663</v>
      </c>
      <c r="AX37" s="43">
        <f t="shared" si="14"/>
        <v>27.64</v>
      </c>
      <c r="AY37" s="43">
        <f t="shared" si="15"/>
        <v>27.64</v>
      </c>
    </row>
    <row r="38" spans="1:51">
      <c r="A38" s="6">
        <v>35</v>
      </c>
      <c r="B38" s="41">
        <v>872734</v>
      </c>
      <c r="E38" s="7">
        <v>35</v>
      </c>
      <c r="F38" s="41">
        <v>872734</v>
      </c>
      <c r="G38" s="41">
        <v>894647</v>
      </c>
      <c r="H38" s="44">
        <f t="shared" si="0"/>
        <v>-21913</v>
      </c>
      <c r="I38" s="44">
        <f t="shared" si="1"/>
        <v>21913</v>
      </c>
      <c r="J38" s="44">
        <f t="shared" si="22"/>
        <v>480179569</v>
      </c>
      <c r="K38" s="43">
        <f t="shared" si="3"/>
        <v>2.5099999999999998</v>
      </c>
      <c r="L38" s="43">
        <f t="shared" si="4"/>
        <v>2.5099999999999998</v>
      </c>
      <c r="R38" s="7">
        <v>35</v>
      </c>
      <c r="S38" s="41">
        <v>872734</v>
      </c>
      <c r="T38" s="44">
        <f>AVERAGE($S$4:S37)</f>
        <v>899529.4411764706</v>
      </c>
      <c r="U38" s="44">
        <f t="shared" si="5"/>
        <v>-26795.441176470602</v>
      </c>
      <c r="V38" s="44">
        <f t="shared" si="6"/>
        <v>26795.441176470602</v>
      </c>
      <c r="W38" s="44">
        <f t="shared" si="7"/>
        <v>717995667.84169626</v>
      </c>
      <c r="X38" s="43">
        <f t="shared" si="8"/>
        <v>3.07</v>
      </c>
      <c r="Y38" s="43">
        <f t="shared" si="9"/>
        <v>3.07</v>
      </c>
      <c r="AE38" s="7">
        <v>35</v>
      </c>
      <c r="AF38" s="41">
        <v>872734</v>
      </c>
      <c r="AG38" s="49">
        <f t="shared" si="16"/>
        <v>1116092</v>
      </c>
      <c r="AH38" s="44">
        <f t="shared" si="19"/>
        <v>-243358</v>
      </c>
      <c r="AI38" s="44">
        <f t="shared" si="20"/>
        <v>243358</v>
      </c>
      <c r="AJ38" s="44">
        <f t="shared" si="21"/>
        <v>59223116164</v>
      </c>
      <c r="AK38" s="43">
        <f t="shared" si="17"/>
        <v>27.88</v>
      </c>
      <c r="AL38" s="43">
        <f t="shared" si="18"/>
        <v>27.88</v>
      </c>
      <c r="AR38" s="7">
        <v>35</v>
      </c>
      <c r="AS38" s="41">
        <v>872734</v>
      </c>
      <c r="AT38" s="49">
        <f t="shared" si="10"/>
        <v>944100.9827494045</v>
      </c>
      <c r="AU38" s="44">
        <f t="shared" si="11"/>
        <v>-71366.982749404502</v>
      </c>
      <c r="AV38" s="44">
        <f t="shared" si="12"/>
        <v>71366.982749404502</v>
      </c>
      <c r="AW38" s="44">
        <f t="shared" si="13"/>
        <v>5093246226.7537994</v>
      </c>
      <c r="AX38" s="43">
        <f t="shared" si="14"/>
        <v>8.18</v>
      </c>
      <c r="AY38" s="43">
        <f t="shared" si="15"/>
        <v>8.18</v>
      </c>
    </row>
    <row r="39" spans="1:51">
      <c r="A39" s="6">
        <v>36</v>
      </c>
      <c r="B39" s="41">
        <v>856963</v>
      </c>
      <c r="E39" s="7">
        <v>36</v>
      </c>
      <c r="F39" s="41">
        <v>856963</v>
      </c>
      <c r="G39" s="41">
        <v>872734</v>
      </c>
      <c r="H39" s="44">
        <f t="shared" si="0"/>
        <v>-15771</v>
      </c>
      <c r="I39" s="44">
        <f t="shared" si="1"/>
        <v>15771</v>
      </c>
      <c r="J39" s="44">
        <f t="shared" si="22"/>
        <v>248724441</v>
      </c>
      <c r="K39" s="43">
        <f t="shared" si="3"/>
        <v>1.84</v>
      </c>
      <c r="L39" s="43">
        <f t="shared" si="4"/>
        <v>1.84</v>
      </c>
      <c r="R39" s="7">
        <v>36</v>
      </c>
      <c r="S39" s="41">
        <v>856963</v>
      </c>
      <c r="T39" s="44">
        <f>AVERAGE($S$4:S38)</f>
        <v>898763.85714285716</v>
      </c>
      <c r="U39" s="44">
        <f t="shared" si="5"/>
        <v>-41800.857142857159</v>
      </c>
      <c r="V39" s="44">
        <f t="shared" si="6"/>
        <v>41800.857142857159</v>
      </c>
      <c r="W39" s="44">
        <f t="shared" si="7"/>
        <v>1747311657.8775525</v>
      </c>
      <c r="X39" s="43">
        <f t="shared" si="8"/>
        <v>4.88</v>
      </c>
      <c r="Y39" s="43">
        <f t="shared" si="9"/>
        <v>4.88</v>
      </c>
      <c r="AE39" s="7">
        <v>36</v>
      </c>
      <c r="AF39" s="41">
        <v>856963</v>
      </c>
      <c r="AG39" s="49">
        <f t="shared" si="16"/>
        <v>956140.33333333337</v>
      </c>
      <c r="AH39" s="44">
        <f t="shared" si="19"/>
        <v>-99177.333333333372</v>
      </c>
      <c r="AI39" s="44">
        <f t="shared" si="20"/>
        <v>99177.333333333372</v>
      </c>
      <c r="AJ39" s="44">
        <f t="shared" si="21"/>
        <v>9836143447.1111183</v>
      </c>
      <c r="AK39" s="43">
        <f t="shared" si="17"/>
        <v>11.57</v>
      </c>
      <c r="AL39" s="43">
        <f t="shared" si="18"/>
        <v>11.57</v>
      </c>
      <c r="AR39" s="7">
        <v>36</v>
      </c>
      <c r="AS39" s="41">
        <v>856963</v>
      </c>
      <c r="AT39" s="49">
        <f t="shared" si="10"/>
        <v>887007.39654988097</v>
      </c>
      <c r="AU39" s="44">
        <f t="shared" si="11"/>
        <v>-30044.39654988097</v>
      </c>
      <c r="AV39" s="44">
        <f t="shared" si="12"/>
        <v>30044.39654988097</v>
      </c>
      <c r="AW39" s="44">
        <f t="shared" si="13"/>
        <v>902665764.04649949</v>
      </c>
      <c r="AX39" s="43">
        <f t="shared" si="14"/>
        <v>3.51</v>
      </c>
      <c r="AY39" s="43">
        <f t="shared" si="15"/>
        <v>3.51</v>
      </c>
    </row>
    <row r="40" spans="1:51">
      <c r="A40" s="6">
        <v>37</v>
      </c>
      <c r="B40" s="41">
        <v>1021167.1159999999</v>
      </c>
      <c r="E40" s="7">
        <v>37</v>
      </c>
      <c r="F40" s="41">
        <v>1021167.1159999999</v>
      </c>
      <c r="G40" s="41">
        <v>856963</v>
      </c>
      <c r="H40" s="44">
        <f t="shared" si="0"/>
        <v>164204.11599999992</v>
      </c>
      <c r="I40" s="44">
        <f t="shared" si="1"/>
        <v>164204.11599999992</v>
      </c>
      <c r="J40" s="44">
        <f t="shared" si="22"/>
        <v>26962991711.341431</v>
      </c>
      <c r="K40" s="43">
        <f t="shared" si="3"/>
        <v>16.079999999999998</v>
      </c>
      <c r="L40" s="43">
        <f t="shared" si="4"/>
        <v>16.079999999999998</v>
      </c>
      <c r="R40" s="7">
        <v>37</v>
      </c>
      <c r="S40" s="41">
        <v>1021167.1159999999</v>
      </c>
      <c r="T40" s="44">
        <f>AVERAGE($S$4:S39)</f>
        <v>897602.72222222225</v>
      </c>
      <c r="U40" s="44">
        <f t="shared" si="5"/>
        <v>123564.39377777767</v>
      </c>
      <c r="V40" s="44">
        <f t="shared" si="6"/>
        <v>123564.39377777767</v>
      </c>
      <c r="W40" s="44">
        <f t="shared" si="7"/>
        <v>15268159409.669703</v>
      </c>
      <c r="X40" s="43">
        <f t="shared" si="8"/>
        <v>12.1</v>
      </c>
      <c r="Y40" s="43">
        <f t="shared" si="9"/>
        <v>12.1</v>
      </c>
      <c r="AE40" s="7">
        <v>37</v>
      </c>
      <c r="AF40" s="41">
        <v>1021167.1159999999</v>
      </c>
      <c r="AG40" s="49">
        <f t="shared" si="16"/>
        <v>874781.33333333337</v>
      </c>
      <c r="AH40" s="44">
        <f t="shared" si="19"/>
        <v>146385.78266666655</v>
      </c>
      <c r="AI40" s="44">
        <f t="shared" si="20"/>
        <v>146385.78266666655</v>
      </c>
      <c r="AJ40" s="44">
        <f t="shared" si="21"/>
        <v>21428797366.932533</v>
      </c>
      <c r="AK40" s="43">
        <f t="shared" si="17"/>
        <v>14.34</v>
      </c>
      <c r="AL40" s="43">
        <f t="shared" si="18"/>
        <v>14.34</v>
      </c>
      <c r="AR40" s="7">
        <v>37</v>
      </c>
      <c r="AS40" s="41">
        <v>1021167.1159999999</v>
      </c>
      <c r="AT40" s="49">
        <f t="shared" si="10"/>
        <v>862971.87930997624</v>
      </c>
      <c r="AU40" s="44">
        <f t="shared" si="11"/>
        <v>158195.23669002368</v>
      </c>
      <c r="AV40" s="44">
        <f t="shared" si="12"/>
        <v>158195.23669002368</v>
      </c>
      <c r="AW40" s="44">
        <f t="shared" si="13"/>
        <v>25025732911.412613</v>
      </c>
      <c r="AX40" s="43">
        <f t="shared" si="14"/>
        <v>15.49</v>
      </c>
      <c r="AY40" s="43">
        <f t="shared" si="15"/>
        <v>15.49</v>
      </c>
    </row>
    <row r="41" spans="1:51">
      <c r="A41" s="6">
        <v>38</v>
      </c>
      <c r="B41" s="41">
        <v>934913.321</v>
      </c>
      <c r="E41" s="7">
        <v>38</v>
      </c>
      <c r="F41" s="41">
        <v>934913.321</v>
      </c>
      <c r="G41" s="41">
        <v>1021167.1159999999</v>
      </c>
      <c r="H41" s="44">
        <f t="shared" si="0"/>
        <v>-86253.794999999925</v>
      </c>
      <c r="I41" s="44">
        <f t="shared" si="1"/>
        <v>86253.794999999925</v>
      </c>
      <c r="J41" s="44">
        <f t="shared" si="22"/>
        <v>7439717151.9020119</v>
      </c>
      <c r="K41" s="43">
        <f t="shared" si="3"/>
        <v>9.23</v>
      </c>
      <c r="L41" s="43">
        <f t="shared" si="4"/>
        <v>9.23</v>
      </c>
      <c r="R41" s="7">
        <v>38</v>
      </c>
      <c r="S41" s="41">
        <v>934913.321</v>
      </c>
      <c r="T41" s="44">
        <f>AVERAGE($S$4:S40)</f>
        <v>900942.30043243244</v>
      </c>
      <c r="U41" s="44">
        <f t="shared" si="5"/>
        <v>33971.020567567553</v>
      </c>
      <c r="V41" s="44">
        <f t="shared" si="6"/>
        <v>33971.020567567553</v>
      </c>
      <c r="W41" s="44">
        <f t="shared" si="7"/>
        <v>1154030238.4020977</v>
      </c>
      <c r="X41" s="43">
        <f t="shared" si="8"/>
        <v>3.63</v>
      </c>
      <c r="Y41" s="43">
        <f t="shared" si="9"/>
        <v>3.63</v>
      </c>
      <c r="AE41" s="7">
        <v>38</v>
      </c>
      <c r="AF41" s="41">
        <v>934913.321</v>
      </c>
      <c r="AG41" s="49">
        <f t="shared" si="16"/>
        <v>916954.70533333335</v>
      </c>
      <c r="AH41" s="44">
        <f t="shared" si="19"/>
        <v>17958.61566666665</v>
      </c>
      <c r="AI41" s="44">
        <f t="shared" si="20"/>
        <v>17958.61566666665</v>
      </c>
      <c r="AJ41" s="44">
        <f t="shared" si="21"/>
        <v>322511876.66304487</v>
      </c>
      <c r="AK41" s="43">
        <f t="shared" si="17"/>
        <v>1.92</v>
      </c>
      <c r="AL41" s="43">
        <f t="shared" si="18"/>
        <v>1.92</v>
      </c>
      <c r="AR41" s="7">
        <v>38</v>
      </c>
      <c r="AS41" s="41">
        <v>934913.321</v>
      </c>
      <c r="AT41" s="49">
        <f t="shared" si="10"/>
        <v>989528.06866199523</v>
      </c>
      <c r="AU41" s="44">
        <f t="shared" si="11"/>
        <v>-54614.747661995236</v>
      </c>
      <c r="AV41" s="44">
        <f t="shared" si="12"/>
        <v>54614.747661995236</v>
      </c>
      <c r="AW41" s="44">
        <f t="shared" si="13"/>
        <v>2982770662.183414</v>
      </c>
      <c r="AX41" s="43">
        <f t="shared" si="14"/>
        <v>5.84</v>
      </c>
      <c r="AY41" s="43">
        <f t="shared" si="15"/>
        <v>5.84</v>
      </c>
    </row>
    <row r="42" spans="1:51">
      <c r="A42" s="6">
        <v>39</v>
      </c>
      <c r="B42" s="41">
        <v>1809908.2749999999</v>
      </c>
      <c r="E42" s="7">
        <v>39</v>
      </c>
      <c r="F42" s="41">
        <v>1809908.2749999999</v>
      </c>
      <c r="G42" s="41">
        <v>934913.321</v>
      </c>
      <c r="H42" s="44">
        <f t="shared" si="0"/>
        <v>874994.95399999991</v>
      </c>
      <c r="I42" s="44">
        <f t="shared" si="1"/>
        <v>874994.95399999991</v>
      </c>
      <c r="J42" s="44">
        <f t="shared" si="22"/>
        <v>765616169525.46191</v>
      </c>
      <c r="K42" s="43">
        <f t="shared" si="3"/>
        <v>48.34</v>
      </c>
      <c r="L42" s="43">
        <f t="shared" si="4"/>
        <v>48.34</v>
      </c>
      <c r="R42" s="7">
        <v>39</v>
      </c>
      <c r="S42" s="41">
        <v>1809908.2749999999</v>
      </c>
      <c r="T42" s="44">
        <f>AVERAGE($S$4:S41)</f>
        <v>901836.27465789474</v>
      </c>
      <c r="U42" s="44">
        <f t="shared" si="5"/>
        <v>908072.00034210517</v>
      </c>
      <c r="V42" s="44">
        <f t="shared" si="6"/>
        <v>908072.00034210517</v>
      </c>
      <c r="W42" s="44">
        <f t="shared" si="7"/>
        <v>824594757805.31226</v>
      </c>
      <c r="X42" s="43">
        <f t="shared" si="8"/>
        <v>50.17</v>
      </c>
      <c r="Y42" s="43">
        <f t="shared" si="9"/>
        <v>50.17</v>
      </c>
      <c r="AE42" s="7">
        <v>39</v>
      </c>
      <c r="AF42" s="41">
        <v>1809908.2749999999</v>
      </c>
      <c r="AG42" s="49">
        <f t="shared" si="16"/>
        <v>937681.14566666668</v>
      </c>
      <c r="AH42" s="44">
        <f t="shared" si="19"/>
        <v>872227.12933333323</v>
      </c>
      <c r="AI42" s="44">
        <f t="shared" si="20"/>
        <v>872227.12933333323</v>
      </c>
      <c r="AJ42" s="44">
        <f t="shared" si="21"/>
        <v>760780165145.06726</v>
      </c>
      <c r="AK42" s="43">
        <f t="shared" si="17"/>
        <v>48.19</v>
      </c>
      <c r="AL42" s="43">
        <f t="shared" si="18"/>
        <v>48.19</v>
      </c>
      <c r="AR42" s="7">
        <v>39</v>
      </c>
      <c r="AS42" s="41">
        <v>1809908.2749999999</v>
      </c>
      <c r="AT42" s="49">
        <f t="shared" si="10"/>
        <v>945836.27053239907</v>
      </c>
      <c r="AU42" s="44">
        <f t="shared" si="11"/>
        <v>864072.00446760084</v>
      </c>
      <c r="AV42" s="44">
        <f t="shared" si="12"/>
        <v>864072.00446760084</v>
      </c>
      <c r="AW42" s="44">
        <f t="shared" si="13"/>
        <v>746620428904.65759</v>
      </c>
      <c r="AX42" s="43">
        <f t="shared" si="14"/>
        <v>47.74</v>
      </c>
      <c r="AY42" s="43">
        <f t="shared" si="15"/>
        <v>47.74</v>
      </c>
    </row>
    <row r="43" spans="1:51">
      <c r="A43" s="6">
        <v>40</v>
      </c>
      <c r="B43" s="41">
        <v>837657.652</v>
      </c>
      <c r="E43" s="7">
        <v>40</v>
      </c>
      <c r="F43" s="41">
        <v>837657.652</v>
      </c>
      <c r="G43" s="41">
        <v>1809908.2749999999</v>
      </c>
      <c r="H43" s="44">
        <f t="shared" si="0"/>
        <v>-972250.62299999991</v>
      </c>
      <c r="I43" s="44">
        <f t="shared" si="1"/>
        <v>972250.62299999991</v>
      </c>
      <c r="J43" s="44">
        <f t="shared" si="22"/>
        <v>945271273923.88794</v>
      </c>
      <c r="K43" s="43">
        <f t="shared" si="3"/>
        <v>116.07</v>
      </c>
      <c r="L43" s="43">
        <f t="shared" si="4"/>
        <v>116.07</v>
      </c>
      <c r="R43" s="7">
        <v>40</v>
      </c>
      <c r="S43" s="41">
        <v>837657.652</v>
      </c>
      <c r="T43" s="44">
        <f>AVERAGE($S$4:S42)</f>
        <v>925120.17210256401</v>
      </c>
      <c r="U43" s="44">
        <f t="shared" si="5"/>
        <v>-87462.520102564013</v>
      </c>
      <c r="V43" s="44">
        <f t="shared" si="6"/>
        <v>87462.520102564013</v>
      </c>
      <c r="W43" s="44">
        <f t="shared" si="7"/>
        <v>7649692422.6914139</v>
      </c>
      <c r="X43" s="43">
        <f t="shared" si="8"/>
        <v>10.44</v>
      </c>
      <c r="Y43" s="43">
        <f t="shared" si="9"/>
        <v>10.44</v>
      </c>
      <c r="AE43" s="7">
        <v>40</v>
      </c>
      <c r="AF43" s="41">
        <v>837657.652</v>
      </c>
      <c r="AG43" s="49">
        <f t="shared" si="16"/>
        <v>1255329.5706666666</v>
      </c>
      <c r="AH43" s="44">
        <f t="shared" si="19"/>
        <v>-417671.91866666661</v>
      </c>
      <c r="AI43" s="44">
        <f t="shared" si="20"/>
        <v>417671.91866666661</v>
      </c>
      <c r="AJ43" s="44">
        <f t="shared" si="21"/>
        <v>174449831642.69455</v>
      </c>
      <c r="AK43" s="43">
        <f t="shared" si="17"/>
        <v>49.86</v>
      </c>
      <c r="AL43" s="43">
        <f t="shared" si="18"/>
        <v>49.86</v>
      </c>
      <c r="AR43" s="7">
        <v>40</v>
      </c>
      <c r="AS43" s="41">
        <v>837657.652</v>
      </c>
      <c r="AT43" s="49">
        <f t="shared" si="10"/>
        <v>1637093.8741064798</v>
      </c>
      <c r="AU43" s="44">
        <f t="shared" si="11"/>
        <v>-799436.22210647981</v>
      </c>
      <c r="AV43" s="44">
        <f t="shared" si="12"/>
        <v>799436.22210647981</v>
      </c>
      <c r="AW43" s="44">
        <f t="shared" si="13"/>
        <v>639098273215.88086</v>
      </c>
      <c r="AX43" s="43">
        <f t="shared" si="14"/>
        <v>95.44</v>
      </c>
      <c r="AY43" s="43">
        <f t="shared" si="15"/>
        <v>95.44</v>
      </c>
    </row>
    <row r="44" spans="1:51">
      <c r="A44" s="6">
        <v>41</v>
      </c>
      <c r="B44" s="41">
        <v>1777529.733</v>
      </c>
      <c r="E44" s="7">
        <v>41</v>
      </c>
      <c r="F44" s="41">
        <v>1777529.733</v>
      </c>
      <c r="G44" s="41">
        <v>837657.652</v>
      </c>
      <c r="H44" s="44">
        <f t="shared" si="0"/>
        <v>939872.08100000001</v>
      </c>
      <c r="I44" s="44">
        <f t="shared" si="1"/>
        <v>939872.08100000001</v>
      </c>
      <c r="J44" s="44">
        <f t="shared" si="22"/>
        <v>883359528643.27063</v>
      </c>
      <c r="K44" s="43">
        <f t="shared" si="3"/>
        <v>52.88</v>
      </c>
      <c r="L44" s="43">
        <f t="shared" si="4"/>
        <v>52.88</v>
      </c>
      <c r="R44" s="7">
        <v>41</v>
      </c>
      <c r="S44" s="41">
        <v>1777529.733</v>
      </c>
      <c r="T44" s="44">
        <f>AVERAGE($S$4:S43)</f>
        <v>922933.6091</v>
      </c>
      <c r="U44" s="44">
        <f t="shared" si="5"/>
        <v>854596.12390000001</v>
      </c>
      <c r="V44" s="44">
        <f t="shared" si="6"/>
        <v>854596.12390000001</v>
      </c>
      <c r="W44" s="44">
        <f t="shared" si="7"/>
        <v>730334534984.90417</v>
      </c>
      <c r="X44" s="43">
        <f t="shared" si="8"/>
        <v>48.08</v>
      </c>
      <c r="Y44" s="43">
        <f t="shared" si="9"/>
        <v>48.08</v>
      </c>
      <c r="AE44" s="7">
        <v>41</v>
      </c>
      <c r="AF44" s="41">
        <v>1777529.733</v>
      </c>
      <c r="AG44" s="49">
        <f t="shared" si="16"/>
        <v>1194159.7493333332</v>
      </c>
      <c r="AH44" s="44">
        <f t="shared" si="19"/>
        <v>583369.98366666678</v>
      </c>
      <c r="AI44" s="44">
        <f t="shared" si="20"/>
        <v>583369.98366666678</v>
      </c>
      <c r="AJ44" s="44">
        <f t="shared" si="21"/>
        <v>340320537843.24707</v>
      </c>
      <c r="AK44" s="43">
        <f t="shared" si="17"/>
        <v>32.82</v>
      </c>
      <c r="AL44" s="43">
        <f t="shared" si="18"/>
        <v>32.82</v>
      </c>
      <c r="AR44" s="7">
        <v>41</v>
      </c>
      <c r="AS44" s="41">
        <v>1777529.733</v>
      </c>
      <c r="AT44" s="49">
        <f t="shared" si="10"/>
        <v>997544.89642129606</v>
      </c>
      <c r="AU44" s="44">
        <f t="shared" si="11"/>
        <v>779984.83657870395</v>
      </c>
      <c r="AV44" s="44">
        <f t="shared" si="12"/>
        <v>779984.83657870395</v>
      </c>
      <c r="AW44" s="44">
        <f t="shared" si="13"/>
        <v>608376345292.70752</v>
      </c>
      <c r="AX44" s="43">
        <f t="shared" si="14"/>
        <v>43.88</v>
      </c>
      <c r="AY44" s="43">
        <f t="shared" si="15"/>
        <v>43.88</v>
      </c>
    </row>
    <row r="45" spans="1:51">
      <c r="A45" s="6">
        <v>42</v>
      </c>
      <c r="B45" s="41">
        <v>1103852.355</v>
      </c>
      <c r="E45" s="7">
        <v>42</v>
      </c>
      <c r="F45" s="41">
        <v>1103852.355</v>
      </c>
      <c r="G45" s="41">
        <v>1777529.733</v>
      </c>
      <c r="H45" s="44">
        <f t="shared" si="0"/>
        <v>-673677.37800000003</v>
      </c>
      <c r="I45" s="44">
        <f t="shared" si="1"/>
        <v>673677.37800000003</v>
      </c>
      <c r="J45" s="44">
        <f t="shared" si="22"/>
        <v>453841209628.9549</v>
      </c>
      <c r="K45" s="43">
        <f t="shared" si="3"/>
        <v>61.03</v>
      </c>
      <c r="L45" s="43">
        <f t="shared" si="4"/>
        <v>61.03</v>
      </c>
      <c r="R45" s="7">
        <v>42</v>
      </c>
      <c r="S45" s="41">
        <v>1103852.355</v>
      </c>
      <c r="T45" s="44">
        <f>AVERAGE($S$4:S44)</f>
        <v>943777.41700000002</v>
      </c>
      <c r="U45" s="44">
        <f t="shared" si="5"/>
        <v>160074.93799999997</v>
      </c>
      <c r="V45" s="44">
        <f t="shared" si="6"/>
        <v>160074.93799999997</v>
      </c>
      <c r="W45" s="44">
        <f t="shared" si="7"/>
        <v>25623985775.703835</v>
      </c>
      <c r="X45" s="43">
        <f t="shared" si="8"/>
        <v>14.5</v>
      </c>
      <c r="Y45" s="43">
        <f t="shared" si="9"/>
        <v>14.5</v>
      </c>
      <c r="AE45" s="7">
        <v>42</v>
      </c>
      <c r="AF45" s="41">
        <v>1103852.355</v>
      </c>
      <c r="AG45" s="49">
        <f t="shared" si="16"/>
        <v>1475031.8866666667</v>
      </c>
      <c r="AH45" s="44">
        <f t="shared" si="19"/>
        <v>-371179.53166666673</v>
      </c>
      <c r="AI45" s="44">
        <f t="shared" si="20"/>
        <v>371179.53166666673</v>
      </c>
      <c r="AJ45" s="44">
        <f t="shared" si="21"/>
        <v>137774244728.28604</v>
      </c>
      <c r="AK45" s="43">
        <f t="shared" si="17"/>
        <v>33.630000000000003</v>
      </c>
      <c r="AL45" s="43">
        <f t="shared" si="18"/>
        <v>33.630000000000003</v>
      </c>
      <c r="AR45" s="7">
        <v>42</v>
      </c>
      <c r="AS45" s="41">
        <v>1103852.355</v>
      </c>
      <c r="AT45" s="49">
        <f t="shared" si="10"/>
        <v>1621532.7656842594</v>
      </c>
      <c r="AU45" s="44">
        <f t="shared" si="11"/>
        <v>-517680.41068425938</v>
      </c>
      <c r="AV45" s="44">
        <f t="shared" si="12"/>
        <v>517680.41068425938</v>
      </c>
      <c r="AW45" s="44">
        <f t="shared" si="13"/>
        <v>267993007606.22345</v>
      </c>
      <c r="AX45" s="43">
        <f t="shared" si="14"/>
        <v>46.9</v>
      </c>
      <c r="AY45" s="43">
        <f t="shared" si="15"/>
        <v>46.9</v>
      </c>
    </row>
    <row r="46" spans="1:51">
      <c r="A46" s="6">
        <v>43</v>
      </c>
      <c r="B46" s="41">
        <v>1169361.2080000001</v>
      </c>
      <c r="E46" s="7">
        <v>43</v>
      </c>
      <c r="F46" s="41">
        <v>1169361.2080000001</v>
      </c>
      <c r="G46" s="41">
        <v>1103852.355</v>
      </c>
      <c r="H46" s="44">
        <f t="shared" si="0"/>
        <v>65508.853000000119</v>
      </c>
      <c r="I46" s="44">
        <f t="shared" si="1"/>
        <v>65508.853000000119</v>
      </c>
      <c r="J46" s="44">
        <f t="shared" si="22"/>
        <v>4291409821.3756247</v>
      </c>
      <c r="K46" s="43">
        <f t="shared" si="3"/>
        <v>5.6</v>
      </c>
      <c r="L46" s="43">
        <f t="shared" si="4"/>
        <v>5.6</v>
      </c>
      <c r="R46" s="7">
        <v>43</v>
      </c>
      <c r="S46" s="41">
        <v>1169361.2080000001</v>
      </c>
      <c r="T46" s="44">
        <f>AVERAGE($S$4:S45)</f>
        <v>947588.72504761908</v>
      </c>
      <c r="U46" s="44">
        <f t="shared" si="5"/>
        <v>221772.48295238102</v>
      </c>
      <c r="V46" s="44">
        <f t="shared" si="6"/>
        <v>221772.48295238102</v>
      </c>
      <c r="W46" s="44">
        <f t="shared" si="7"/>
        <v>49183034194.864128</v>
      </c>
      <c r="X46" s="43">
        <f t="shared" si="8"/>
        <v>18.97</v>
      </c>
      <c r="Y46" s="43">
        <f t="shared" si="9"/>
        <v>18.97</v>
      </c>
      <c r="AE46" s="7">
        <v>43</v>
      </c>
      <c r="AF46" s="41">
        <v>1169361.2080000001</v>
      </c>
      <c r="AG46" s="49">
        <f t="shared" si="16"/>
        <v>1239679.9133333333</v>
      </c>
      <c r="AH46" s="44">
        <f t="shared" si="19"/>
        <v>-70318.70533333323</v>
      </c>
      <c r="AI46" s="44">
        <f t="shared" si="20"/>
        <v>70318.70533333323</v>
      </c>
      <c r="AJ46" s="44">
        <f t="shared" si="21"/>
        <v>4944720319.7561474</v>
      </c>
      <c r="AK46" s="43">
        <f t="shared" si="17"/>
        <v>6.01</v>
      </c>
      <c r="AL46" s="43">
        <f t="shared" si="18"/>
        <v>6.01</v>
      </c>
      <c r="AR46" s="7">
        <v>43</v>
      </c>
      <c r="AS46" s="41">
        <v>1169361.2080000001</v>
      </c>
      <c r="AT46" s="49">
        <f t="shared" si="10"/>
        <v>1207388.4371368519</v>
      </c>
      <c r="AU46" s="44">
        <f t="shared" si="11"/>
        <v>-38027.229136851849</v>
      </c>
      <c r="AV46" s="44">
        <f t="shared" si="12"/>
        <v>38027.229136851849</v>
      </c>
      <c r="AW46" s="44">
        <f t="shared" si="13"/>
        <v>1446070155.8266342</v>
      </c>
      <c r="AX46" s="43">
        <f t="shared" si="14"/>
        <v>3.25</v>
      </c>
      <c r="AY46" s="43">
        <f t="shared" si="15"/>
        <v>3.25</v>
      </c>
    </row>
    <row r="47" spans="1:51">
      <c r="A47" s="6">
        <v>44</v>
      </c>
      <c r="B47" s="41">
        <v>1304469.1270000001</v>
      </c>
      <c r="E47" s="7">
        <v>44</v>
      </c>
      <c r="F47" s="41">
        <v>1304469.1270000001</v>
      </c>
      <c r="G47" s="41">
        <v>1169361.2080000001</v>
      </c>
      <c r="H47" s="44">
        <f t="shared" si="0"/>
        <v>135107.91899999999</v>
      </c>
      <c r="I47" s="44">
        <f t="shared" si="1"/>
        <v>135107.91899999999</v>
      </c>
      <c r="J47" s="44">
        <f t="shared" si="22"/>
        <v>18254149776.510559</v>
      </c>
      <c r="K47" s="43">
        <f t="shared" si="3"/>
        <v>10.36</v>
      </c>
      <c r="L47" s="43">
        <f t="shared" si="4"/>
        <v>10.36</v>
      </c>
      <c r="R47" s="7">
        <v>44</v>
      </c>
      <c r="S47" s="41">
        <v>1304469.1270000001</v>
      </c>
      <c r="T47" s="44">
        <f>AVERAGE($S$4:S46)</f>
        <v>952746.22465116275</v>
      </c>
      <c r="U47" s="44">
        <f t="shared" si="5"/>
        <v>351722.90234883735</v>
      </c>
      <c r="V47" s="44">
        <f t="shared" si="6"/>
        <v>351722.90234883735</v>
      </c>
      <c r="W47" s="44">
        <f t="shared" si="7"/>
        <v>123709000036.68977</v>
      </c>
      <c r="X47" s="43">
        <f t="shared" si="8"/>
        <v>26.96</v>
      </c>
      <c r="Y47" s="43">
        <f t="shared" si="9"/>
        <v>26.96</v>
      </c>
      <c r="AE47" s="7">
        <v>44</v>
      </c>
      <c r="AF47" s="41">
        <v>1304469.1270000001</v>
      </c>
      <c r="AG47" s="49">
        <f t="shared" si="16"/>
        <v>1350247.7653333333</v>
      </c>
      <c r="AH47" s="44">
        <f t="shared" si="19"/>
        <v>-45778.638333333191</v>
      </c>
      <c r="AI47" s="44">
        <f t="shared" si="20"/>
        <v>45778.638333333191</v>
      </c>
      <c r="AJ47" s="44">
        <f t="shared" si="21"/>
        <v>2095683727.6541231</v>
      </c>
      <c r="AK47" s="43">
        <f t="shared" si="17"/>
        <v>3.51</v>
      </c>
      <c r="AL47" s="43">
        <f t="shared" si="18"/>
        <v>3.51</v>
      </c>
      <c r="AR47" s="7">
        <v>44</v>
      </c>
      <c r="AS47" s="41">
        <v>1304469.1270000001</v>
      </c>
      <c r="AT47" s="49">
        <f t="shared" si="10"/>
        <v>1176966.6538273706</v>
      </c>
      <c r="AU47" s="44">
        <f t="shared" si="11"/>
        <v>127502.47317262948</v>
      </c>
      <c r="AV47" s="44">
        <f t="shared" si="12"/>
        <v>127502.47317262948</v>
      </c>
      <c r="AW47" s="44">
        <f t="shared" si="13"/>
        <v>16256880665.137102</v>
      </c>
      <c r="AX47" s="43">
        <f t="shared" si="14"/>
        <v>9.77</v>
      </c>
      <c r="AY47" s="43">
        <f t="shared" si="15"/>
        <v>9.77</v>
      </c>
    </row>
    <row r="48" spans="1:51">
      <c r="A48" s="6">
        <v>45</v>
      </c>
      <c r="B48" s="41">
        <v>1104224.0649999999</v>
      </c>
      <c r="E48" s="7">
        <v>45</v>
      </c>
      <c r="F48" s="41">
        <v>1104224.0649999999</v>
      </c>
      <c r="G48" s="41">
        <v>1304469.1270000001</v>
      </c>
      <c r="H48" s="44">
        <f t="shared" si="0"/>
        <v>-200245.06200000015</v>
      </c>
      <c r="I48" s="44">
        <f t="shared" si="1"/>
        <v>200245.06200000015</v>
      </c>
      <c r="J48" s="44">
        <f t="shared" si="22"/>
        <v>40098084855.383904</v>
      </c>
      <c r="K48" s="43">
        <f t="shared" si="3"/>
        <v>18.13</v>
      </c>
      <c r="L48" s="43">
        <f t="shared" si="4"/>
        <v>18.13</v>
      </c>
      <c r="R48" s="7">
        <v>45</v>
      </c>
      <c r="S48" s="41">
        <v>1104224.0649999999</v>
      </c>
      <c r="T48" s="44">
        <f>AVERAGE($S$4:S47)</f>
        <v>960739.92697727261</v>
      </c>
      <c r="U48" s="44">
        <f t="shared" si="5"/>
        <v>143484.13802272733</v>
      </c>
      <c r="V48" s="44">
        <f t="shared" si="6"/>
        <v>143484.13802272733</v>
      </c>
      <c r="W48" s="44">
        <f t="shared" si="7"/>
        <v>20587697864.125069</v>
      </c>
      <c r="X48" s="43">
        <f t="shared" si="8"/>
        <v>12.99</v>
      </c>
      <c r="Y48" s="43">
        <f t="shared" si="9"/>
        <v>12.99</v>
      </c>
      <c r="AE48" s="7">
        <v>45</v>
      </c>
      <c r="AF48" s="41">
        <v>1104224.0649999999</v>
      </c>
      <c r="AG48" s="49">
        <f t="shared" si="16"/>
        <v>1192560.8966666667</v>
      </c>
      <c r="AH48" s="44">
        <f t="shared" si="19"/>
        <v>-88336.831666666782</v>
      </c>
      <c r="AI48" s="44">
        <f t="shared" si="20"/>
        <v>88336.831666666782</v>
      </c>
      <c r="AJ48" s="44">
        <f t="shared" si="21"/>
        <v>7803395828.9050226</v>
      </c>
      <c r="AK48" s="43">
        <f t="shared" si="17"/>
        <v>8</v>
      </c>
      <c r="AL48" s="43">
        <f t="shared" si="18"/>
        <v>8</v>
      </c>
      <c r="AR48" s="7">
        <v>45</v>
      </c>
      <c r="AS48" s="41">
        <v>1104224.0649999999</v>
      </c>
      <c r="AT48" s="49">
        <f t="shared" si="10"/>
        <v>1278968.6323654742</v>
      </c>
      <c r="AU48" s="44">
        <f t="shared" si="11"/>
        <v>-174744.5673654743</v>
      </c>
      <c r="AV48" s="44">
        <f t="shared" si="12"/>
        <v>174744.5673654743</v>
      </c>
      <c r="AW48" s="44">
        <f t="shared" si="13"/>
        <v>30535663823.746784</v>
      </c>
      <c r="AX48" s="43">
        <f t="shared" si="14"/>
        <v>15.83</v>
      </c>
      <c r="AY48" s="43">
        <f t="shared" si="15"/>
        <v>15.83</v>
      </c>
    </row>
    <row r="49" spans="1:51">
      <c r="A49" s="6">
        <v>46</v>
      </c>
      <c r="B49" s="41">
        <v>1167327.777</v>
      </c>
      <c r="E49" s="7">
        <v>46</v>
      </c>
      <c r="F49" s="41">
        <v>1167327.777</v>
      </c>
      <c r="G49" s="41">
        <v>1104224.0649999999</v>
      </c>
      <c r="H49" s="44">
        <f t="shared" si="0"/>
        <v>63103.712000000058</v>
      </c>
      <c r="I49" s="44">
        <f t="shared" si="1"/>
        <v>63103.712000000058</v>
      </c>
      <c r="J49" s="44">
        <f t="shared" si="22"/>
        <v>3982078468.1789513</v>
      </c>
      <c r="K49" s="43">
        <f t="shared" si="3"/>
        <v>5.41</v>
      </c>
      <c r="L49" s="43">
        <f t="shared" si="4"/>
        <v>5.41</v>
      </c>
      <c r="R49" s="7">
        <v>46</v>
      </c>
      <c r="S49" s="41">
        <v>1167327.777</v>
      </c>
      <c r="T49" s="44">
        <f>AVERAGE($S$4:S48)</f>
        <v>963928.4633777776</v>
      </c>
      <c r="U49" s="44">
        <f t="shared" si="5"/>
        <v>203399.3136222224</v>
      </c>
      <c r="V49" s="44">
        <f t="shared" si="6"/>
        <v>203399.3136222224</v>
      </c>
      <c r="W49" s="44">
        <f t="shared" si="7"/>
        <v>41371280781.991188</v>
      </c>
      <c r="X49" s="43">
        <f t="shared" si="8"/>
        <v>17.420000000000002</v>
      </c>
      <c r="Y49" s="43">
        <f t="shared" si="9"/>
        <v>17.420000000000002</v>
      </c>
      <c r="AE49" s="7">
        <v>46</v>
      </c>
      <c r="AF49" s="41">
        <v>1167327.777</v>
      </c>
      <c r="AG49" s="49">
        <f t="shared" si="16"/>
        <v>1192684.8</v>
      </c>
      <c r="AH49" s="44">
        <f t="shared" si="19"/>
        <v>-25357.023000000045</v>
      </c>
      <c r="AI49" s="44">
        <f t="shared" si="20"/>
        <v>25357.023000000045</v>
      </c>
      <c r="AJ49" s="44">
        <f t="shared" si="21"/>
        <v>642978615.42253125</v>
      </c>
      <c r="AK49" s="43">
        <f t="shared" si="17"/>
        <v>2.17</v>
      </c>
      <c r="AL49" s="43">
        <f t="shared" si="18"/>
        <v>2.17</v>
      </c>
      <c r="AR49" s="7">
        <v>46</v>
      </c>
      <c r="AS49" s="41">
        <v>1167327.777</v>
      </c>
      <c r="AT49" s="49">
        <f t="shared" si="10"/>
        <v>1139172.9784730948</v>
      </c>
      <c r="AU49" s="44">
        <f t="shared" si="11"/>
        <v>28154.798526905244</v>
      </c>
      <c r="AV49" s="44">
        <f t="shared" si="12"/>
        <v>28154.798526905244</v>
      </c>
      <c r="AW49" s="44">
        <f t="shared" si="13"/>
        <v>792692680.09062576</v>
      </c>
      <c r="AX49" s="43">
        <f t="shared" si="14"/>
        <v>2.41</v>
      </c>
      <c r="AY49" s="43">
        <f t="shared" si="15"/>
        <v>2.41</v>
      </c>
    </row>
    <row r="50" spans="1:51">
      <c r="A50" s="6">
        <v>47</v>
      </c>
      <c r="B50" s="41">
        <v>876294.64</v>
      </c>
      <c r="E50" s="7">
        <v>47</v>
      </c>
      <c r="F50" s="41">
        <v>876294.64</v>
      </c>
      <c r="G50" s="41">
        <v>1167327.777</v>
      </c>
      <c r="H50" s="44">
        <f t="shared" si="0"/>
        <v>-291033.13699999999</v>
      </c>
      <c r="I50" s="44">
        <f t="shared" si="1"/>
        <v>291033.13699999999</v>
      </c>
      <c r="J50" s="44">
        <f t="shared" si="22"/>
        <v>84700286832.06076</v>
      </c>
      <c r="K50" s="43">
        <f t="shared" si="3"/>
        <v>33.21</v>
      </c>
      <c r="L50" s="43">
        <f t="shared" si="4"/>
        <v>33.21</v>
      </c>
      <c r="R50" s="7">
        <v>47</v>
      </c>
      <c r="S50" s="41">
        <v>876294.64</v>
      </c>
      <c r="T50" s="44">
        <f>AVERAGE($S$4:S49)</f>
        <v>968350.18758695642</v>
      </c>
      <c r="U50" s="44">
        <f t="shared" si="5"/>
        <v>-92055.547586956411</v>
      </c>
      <c r="V50" s="44">
        <f t="shared" si="6"/>
        <v>92055.547586956411</v>
      </c>
      <c r="W50" s="44">
        <f t="shared" si="7"/>
        <v>8474223841.5343962</v>
      </c>
      <c r="X50" s="43">
        <f t="shared" si="8"/>
        <v>10.51</v>
      </c>
      <c r="Y50" s="43">
        <f t="shared" si="9"/>
        <v>10.51</v>
      </c>
      <c r="AE50" s="7">
        <v>47</v>
      </c>
      <c r="AF50" s="41">
        <v>876294.64</v>
      </c>
      <c r="AG50" s="49">
        <f t="shared" si="16"/>
        <v>1192006.9896666666</v>
      </c>
      <c r="AH50" s="44">
        <f t="shared" si="19"/>
        <v>-315712.34966666659</v>
      </c>
      <c r="AI50" s="44">
        <f t="shared" si="20"/>
        <v>315712.34966666659</v>
      </c>
      <c r="AJ50" s="44">
        <f t="shared" si="21"/>
        <v>99674287732.047546</v>
      </c>
      <c r="AK50" s="43">
        <f t="shared" si="17"/>
        <v>36.03</v>
      </c>
      <c r="AL50" s="43">
        <f t="shared" si="18"/>
        <v>36.03</v>
      </c>
      <c r="AR50" s="7">
        <v>47</v>
      </c>
      <c r="AS50" s="41">
        <v>876294.64</v>
      </c>
      <c r="AT50" s="49">
        <f t="shared" si="10"/>
        <v>1161696.817294619</v>
      </c>
      <c r="AU50" s="44">
        <f t="shared" si="11"/>
        <v>-285402.17729461903</v>
      </c>
      <c r="AV50" s="44">
        <f t="shared" si="12"/>
        <v>285402.17729461903</v>
      </c>
      <c r="AW50" s="44">
        <f t="shared" si="13"/>
        <v>81454402804.509155</v>
      </c>
      <c r="AX50" s="43">
        <f t="shared" si="14"/>
        <v>32.57</v>
      </c>
      <c r="AY50" s="43">
        <f t="shared" si="15"/>
        <v>32.57</v>
      </c>
    </row>
    <row r="51" spans="1:51">
      <c r="A51" s="6">
        <v>48</v>
      </c>
      <c r="B51" s="41">
        <v>927975.17500000005</v>
      </c>
      <c r="E51" s="7">
        <v>48</v>
      </c>
      <c r="F51" s="41">
        <v>927975.17500000005</v>
      </c>
      <c r="G51" s="41">
        <v>876294.64</v>
      </c>
      <c r="H51" s="44">
        <f t="shared" si="0"/>
        <v>51680.535000000033</v>
      </c>
      <c r="I51" s="44">
        <f t="shared" si="1"/>
        <v>51680.535000000033</v>
      </c>
      <c r="J51" s="44">
        <f t="shared" si="22"/>
        <v>2670877697.8862286</v>
      </c>
      <c r="K51" s="43">
        <f t="shared" si="3"/>
        <v>5.57</v>
      </c>
      <c r="L51" s="43">
        <f t="shared" si="4"/>
        <v>5.57</v>
      </c>
      <c r="R51" s="7">
        <v>48</v>
      </c>
      <c r="S51" s="41">
        <v>927975.17500000005</v>
      </c>
      <c r="T51" s="44">
        <f>AVERAGE($S$4:S50)</f>
        <v>966391.55891489354</v>
      </c>
      <c r="U51" s="44">
        <f t="shared" si="5"/>
        <v>-38416.383914893493</v>
      </c>
      <c r="V51" s="44">
        <f t="shared" si="6"/>
        <v>38416.383914893493</v>
      </c>
      <c r="W51" s="44">
        <f t="shared" si="7"/>
        <v>1475818553.0964875</v>
      </c>
      <c r="X51" s="43">
        <f t="shared" si="8"/>
        <v>4.1399999999999997</v>
      </c>
      <c r="Y51" s="43">
        <f t="shared" si="9"/>
        <v>4.1399999999999997</v>
      </c>
      <c r="AE51" s="7">
        <v>48</v>
      </c>
      <c r="AF51" s="41">
        <v>927975.17500000005</v>
      </c>
      <c r="AG51" s="49">
        <f t="shared" si="16"/>
        <v>1049282.1606666667</v>
      </c>
      <c r="AH51" s="44">
        <f t="shared" si="19"/>
        <v>-121306.98566666665</v>
      </c>
      <c r="AI51" s="44">
        <f t="shared" si="20"/>
        <v>121306.98566666665</v>
      </c>
      <c r="AJ51" s="44">
        <f t="shared" si="21"/>
        <v>14715384771.532867</v>
      </c>
      <c r="AK51" s="43">
        <f t="shared" si="17"/>
        <v>13.07</v>
      </c>
      <c r="AL51" s="43">
        <f t="shared" si="18"/>
        <v>13.07</v>
      </c>
      <c r="AR51" s="7">
        <v>48</v>
      </c>
      <c r="AS51" s="41">
        <v>927975.17500000005</v>
      </c>
      <c r="AT51" s="49">
        <f t="shared" si="10"/>
        <v>933375.07545892382</v>
      </c>
      <c r="AU51" s="44">
        <f t="shared" si="11"/>
        <v>-5399.9004589237738</v>
      </c>
      <c r="AV51" s="44">
        <f t="shared" si="12"/>
        <v>5399.9004589237738</v>
      </c>
      <c r="AW51" s="44">
        <f t="shared" si="13"/>
        <v>29158924.966285184</v>
      </c>
      <c r="AX51" s="43">
        <f t="shared" si="14"/>
        <v>0.57999999999999996</v>
      </c>
      <c r="AY51" s="43">
        <f t="shared" si="15"/>
        <v>0.57999999999999996</v>
      </c>
    </row>
    <row r="52" spans="1:51">
      <c r="A52" s="6">
        <v>49</v>
      </c>
      <c r="B52" s="41">
        <v>949017.86800000002</v>
      </c>
      <c r="E52" s="7">
        <v>49</v>
      </c>
      <c r="F52" s="41">
        <v>949017.86800000002</v>
      </c>
      <c r="G52" s="41">
        <v>927975.17500000005</v>
      </c>
      <c r="H52" s="44">
        <f t="shared" si="0"/>
        <v>21042.69299999997</v>
      </c>
      <c r="I52" s="44">
        <f t="shared" si="1"/>
        <v>21042.69299999997</v>
      </c>
      <c r="J52" s="44">
        <f t="shared" si="22"/>
        <v>442794928.69224775</v>
      </c>
      <c r="K52" s="43">
        <f t="shared" si="3"/>
        <v>2.2200000000000002</v>
      </c>
      <c r="L52" s="43">
        <f t="shared" si="4"/>
        <v>2.2200000000000002</v>
      </c>
      <c r="R52" s="7">
        <v>49</v>
      </c>
      <c r="S52" s="41">
        <v>949017.86800000002</v>
      </c>
      <c r="T52" s="44">
        <f>AVERAGE($S$4:S51)</f>
        <v>965591.21758333314</v>
      </c>
      <c r="U52" s="44">
        <f t="shared" si="5"/>
        <v>-16573.349583333125</v>
      </c>
      <c r="V52" s="44">
        <f t="shared" si="6"/>
        <v>16573.349583333125</v>
      </c>
      <c r="W52" s="44">
        <f t="shared" si="7"/>
        <v>274675916.41136825</v>
      </c>
      <c r="X52" s="43">
        <f t="shared" si="8"/>
        <v>1.75</v>
      </c>
      <c r="Y52" s="43">
        <f t="shared" si="9"/>
        <v>1.75</v>
      </c>
      <c r="AE52" s="7">
        <v>49</v>
      </c>
      <c r="AF52" s="41">
        <v>949017.86800000002</v>
      </c>
      <c r="AG52" s="49">
        <f t="shared" si="16"/>
        <v>990532.53066666669</v>
      </c>
      <c r="AH52" s="44">
        <f t="shared" si="19"/>
        <v>-41514.662666666671</v>
      </c>
      <c r="AI52" s="44">
        <f t="shared" si="20"/>
        <v>41514.662666666671</v>
      </c>
      <c r="AJ52" s="44">
        <f t="shared" si="21"/>
        <v>1723467216.3271275</v>
      </c>
      <c r="AK52" s="43">
        <f t="shared" si="17"/>
        <v>4.37</v>
      </c>
      <c r="AL52" s="43">
        <f t="shared" si="18"/>
        <v>4.37</v>
      </c>
      <c r="AR52" s="7">
        <v>49</v>
      </c>
      <c r="AS52" s="41">
        <v>949017.86800000002</v>
      </c>
      <c r="AT52" s="49">
        <f t="shared" si="10"/>
        <v>929055.15509178489</v>
      </c>
      <c r="AU52" s="44">
        <f t="shared" si="11"/>
        <v>19962.712908215122</v>
      </c>
      <c r="AV52" s="44">
        <f t="shared" si="12"/>
        <v>19962.712908215122</v>
      </c>
      <c r="AW52" s="44">
        <f t="shared" si="13"/>
        <v>398509906.65581864</v>
      </c>
      <c r="AX52" s="43">
        <f t="shared" si="14"/>
        <v>2.1</v>
      </c>
      <c r="AY52" s="43">
        <f t="shared" si="15"/>
        <v>2.1</v>
      </c>
    </row>
    <row r="53" spans="1:51">
      <c r="A53" s="6">
        <v>50</v>
      </c>
      <c r="B53" s="41">
        <v>948487.37</v>
      </c>
      <c r="E53" s="7">
        <v>50</v>
      </c>
      <c r="F53" s="41">
        <v>948487.37</v>
      </c>
      <c r="G53" s="41">
        <v>949017.86800000002</v>
      </c>
      <c r="H53" s="44">
        <f t="shared" si="0"/>
        <v>-530.49800000002142</v>
      </c>
      <c r="I53" s="44">
        <f t="shared" si="1"/>
        <v>530.49800000002142</v>
      </c>
      <c r="J53" s="44">
        <f t="shared" si="22"/>
        <v>281428.1280040227</v>
      </c>
      <c r="K53" s="43">
        <f t="shared" si="3"/>
        <v>0.06</v>
      </c>
      <c r="L53" s="43">
        <f t="shared" si="4"/>
        <v>0.06</v>
      </c>
      <c r="R53" s="7">
        <v>50</v>
      </c>
      <c r="S53" s="41">
        <v>948487.37</v>
      </c>
      <c r="T53" s="44">
        <f>AVERAGE($S$4:S52)</f>
        <v>965252.98595918354</v>
      </c>
      <c r="U53" s="44">
        <f t="shared" si="5"/>
        <v>-16765.615959183546</v>
      </c>
      <c r="V53" s="44">
        <f t="shared" si="6"/>
        <v>16765.615959183546</v>
      </c>
      <c r="W53" s="44">
        <f t="shared" si="7"/>
        <v>281085878.49083</v>
      </c>
      <c r="X53" s="43">
        <f t="shared" si="8"/>
        <v>1.77</v>
      </c>
      <c r="Y53" s="43">
        <f t="shared" si="9"/>
        <v>1.77</v>
      </c>
      <c r="AE53" s="7">
        <v>50</v>
      </c>
      <c r="AF53" s="41">
        <v>948487.37</v>
      </c>
      <c r="AG53" s="49">
        <f t="shared" si="16"/>
        <v>917762.5610000001</v>
      </c>
      <c r="AH53" s="44">
        <f t="shared" si="19"/>
        <v>30724.808999999892</v>
      </c>
      <c r="AI53" s="44">
        <f t="shared" si="20"/>
        <v>30724.808999999892</v>
      </c>
      <c r="AJ53" s="44">
        <f t="shared" si="21"/>
        <v>944013888.08647442</v>
      </c>
      <c r="AK53" s="43">
        <f t="shared" si="17"/>
        <v>3.24</v>
      </c>
      <c r="AL53" s="43">
        <f t="shared" si="18"/>
        <v>3.24</v>
      </c>
      <c r="AR53" s="7">
        <v>50</v>
      </c>
      <c r="AS53" s="41">
        <v>948487.37</v>
      </c>
      <c r="AT53" s="49">
        <f t="shared" si="10"/>
        <v>945025.32541835704</v>
      </c>
      <c r="AU53" s="44">
        <f t="shared" si="11"/>
        <v>3462.0445816429565</v>
      </c>
      <c r="AV53" s="44">
        <f t="shared" si="12"/>
        <v>3462.0445816429565</v>
      </c>
      <c r="AW53" s="44">
        <f t="shared" si="13"/>
        <v>11985752.685283354</v>
      </c>
      <c r="AX53" s="43">
        <f t="shared" si="14"/>
        <v>0.37</v>
      </c>
      <c r="AY53" s="43">
        <f t="shared" si="15"/>
        <v>0.37</v>
      </c>
    </row>
    <row r="54" spans="1:51">
      <c r="A54" s="6">
        <v>51</v>
      </c>
      <c r="B54" s="41">
        <v>1013869.501</v>
      </c>
      <c r="E54" s="7">
        <v>51</v>
      </c>
      <c r="F54" s="41">
        <v>1013869.501</v>
      </c>
      <c r="G54" s="41">
        <v>948487.37</v>
      </c>
      <c r="H54" s="44">
        <f t="shared" si="0"/>
        <v>65382.131000000052</v>
      </c>
      <c r="I54" s="44">
        <f t="shared" si="1"/>
        <v>65382.131000000052</v>
      </c>
      <c r="J54" s="44">
        <f t="shared" si="22"/>
        <v>4274823054.1011677</v>
      </c>
      <c r="K54" s="43">
        <f t="shared" si="3"/>
        <v>6.45</v>
      </c>
      <c r="L54" s="43">
        <f t="shared" si="4"/>
        <v>6.45</v>
      </c>
      <c r="R54" s="7">
        <v>51</v>
      </c>
      <c r="S54" s="41">
        <v>1013869.501</v>
      </c>
      <c r="T54" s="44">
        <f>AVERAGE($S$4:S53)</f>
        <v>964917.67363999982</v>
      </c>
      <c r="U54" s="44">
        <f t="shared" si="5"/>
        <v>48951.827360000229</v>
      </c>
      <c r="V54" s="44">
        <f t="shared" si="6"/>
        <v>48951.827360000229</v>
      </c>
      <c r="W54" s="44">
        <f t="shared" si="7"/>
        <v>2396281401.8832669</v>
      </c>
      <c r="X54" s="43">
        <f t="shared" si="8"/>
        <v>4.83</v>
      </c>
      <c r="Y54" s="43">
        <f t="shared" si="9"/>
        <v>4.83</v>
      </c>
      <c r="AE54" s="7">
        <v>51</v>
      </c>
      <c r="AF54" s="41">
        <v>1013869.501</v>
      </c>
      <c r="AG54" s="49">
        <f t="shared" si="16"/>
        <v>941826.80433333339</v>
      </c>
      <c r="AH54" s="44">
        <f t="shared" si="19"/>
        <v>72042.696666666656</v>
      </c>
      <c r="AI54" s="44">
        <f t="shared" si="20"/>
        <v>72042.696666666656</v>
      </c>
      <c r="AJ54" s="44">
        <f t="shared" si="21"/>
        <v>5190150143.0053425</v>
      </c>
      <c r="AK54" s="43">
        <f t="shared" si="17"/>
        <v>7.11</v>
      </c>
      <c r="AL54" s="43">
        <f t="shared" si="18"/>
        <v>7.11</v>
      </c>
      <c r="AR54" s="7">
        <v>51</v>
      </c>
      <c r="AS54" s="41">
        <v>1013869.501</v>
      </c>
      <c r="AT54" s="49">
        <f t="shared" si="10"/>
        <v>947794.96108367154</v>
      </c>
      <c r="AU54" s="44">
        <f t="shared" si="11"/>
        <v>66074.539916328504</v>
      </c>
      <c r="AV54" s="44">
        <f t="shared" si="12"/>
        <v>66074.539916328504</v>
      </c>
      <c r="AW54" s="44">
        <f t="shared" si="13"/>
        <v>4365844825.1544886</v>
      </c>
      <c r="AX54" s="43">
        <f t="shared" si="14"/>
        <v>6.52</v>
      </c>
      <c r="AY54" s="43">
        <f t="shared" si="15"/>
        <v>6.52</v>
      </c>
    </row>
    <row r="55" spans="1:51">
      <c r="A55" s="6">
        <v>52</v>
      </c>
      <c r="B55" s="41">
        <v>1121602.2949999999</v>
      </c>
      <c r="E55" s="7">
        <v>52</v>
      </c>
      <c r="F55" s="41">
        <v>1121602.2949999999</v>
      </c>
      <c r="G55" s="41">
        <v>1013869.501</v>
      </c>
      <c r="H55" s="44">
        <f t="shared" si="0"/>
        <v>107732.79399999988</v>
      </c>
      <c r="I55" s="44">
        <f t="shared" si="1"/>
        <v>107732.79399999988</v>
      </c>
      <c r="J55" s="44">
        <f t="shared" si="22"/>
        <v>11606354903.04641</v>
      </c>
      <c r="K55" s="43">
        <f t="shared" si="3"/>
        <v>9.61</v>
      </c>
      <c r="L55" s="43">
        <f t="shared" si="4"/>
        <v>9.61</v>
      </c>
      <c r="R55" s="7">
        <v>52</v>
      </c>
      <c r="S55" s="41">
        <v>1121602.2949999999</v>
      </c>
      <c r="T55" s="44">
        <f>AVERAGE($S$4:S54)</f>
        <v>965877.51339215669</v>
      </c>
      <c r="U55" s="44">
        <f t="shared" si="5"/>
        <v>155724.78160784324</v>
      </c>
      <c r="V55" s="44">
        <f t="shared" si="6"/>
        <v>155724.78160784324</v>
      </c>
      <c r="W55" s="44">
        <f t="shared" si="7"/>
        <v>24250207606.810471</v>
      </c>
      <c r="X55" s="43">
        <f t="shared" si="8"/>
        <v>13.88</v>
      </c>
      <c r="Y55" s="43">
        <f t="shared" si="9"/>
        <v>13.88</v>
      </c>
      <c r="AE55" s="7">
        <v>52</v>
      </c>
      <c r="AF55" s="41">
        <v>1121602.2949999999</v>
      </c>
      <c r="AG55" s="49">
        <f t="shared" si="16"/>
        <v>970458.24633333331</v>
      </c>
      <c r="AH55" s="44">
        <f t="shared" si="19"/>
        <v>151144.04866666661</v>
      </c>
      <c r="AI55" s="44">
        <f t="shared" si="20"/>
        <v>151144.04866666661</v>
      </c>
      <c r="AJ55" s="44">
        <f t="shared" si="21"/>
        <v>22844523447.351685</v>
      </c>
      <c r="AK55" s="43">
        <f t="shared" si="17"/>
        <v>13.48</v>
      </c>
      <c r="AL55" s="43">
        <f t="shared" si="18"/>
        <v>13.48</v>
      </c>
      <c r="AR55" s="7">
        <v>52</v>
      </c>
      <c r="AS55" s="41">
        <v>1121602.2949999999</v>
      </c>
      <c r="AT55" s="49">
        <f t="shared" si="10"/>
        <v>1000654.5930167345</v>
      </c>
      <c r="AU55" s="44">
        <f t="shared" si="11"/>
        <v>120947.70198326546</v>
      </c>
      <c r="AV55" s="44">
        <f t="shared" si="12"/>
        <v>120947.70198326546</v>
      </c>
      <c r="AW55" s="44">
        <f t="shared" si="13"/>
        <v>14628346615.032797</v>
      </c>
      <c r="AX55" s="43">
        <f t="shared" si="14"/>
        <v>10.78</v>
      </c>
      <c r="AY55" s="43">
        <f t="shared" si="15"/>
        <v>10.78</v>
      </c>
    </row>
    <row r="56" spans="1:51">
      <c r="A56" s="6">
        <v>53</v>
      </c>
      <c r="B56" s="41">
        <v>1003500.736</v>
      </c>
      <c r="E56" s="7">
        <v>53</v>
      </c>
      <c r="F56" s="41">
        <v>1003500.736</v>
      </c>
      <c r="G56" s="41">
        <v>1121602.2949999999</v>
      </c>
      <c r="H56" s="44">
        <f t="shared" si="0"/>
        <v>-118101.55899999989</v>
      </c>
      <c r="I56" s="44">
        <f t="shared" si="1"/>
        <v>118101.55899999989</v>
      </c>
      <c r="J56" s="44">
        <f t="shared" si="22"/>
        <v>13947978238.230455</v>
      </c>
      <c r="K56" s="43">
        <f t="shared" si="3"/>
        <v>11.77</v>
      </c>
      <c r="L56" s="43">
        <f t="shared" si="4"/>
        <v>11.77</v>
      </c>
      <c r="R56" s="7">
        <v>53</v>
      </c>
      <c r="S56" s="41">
        <v>1003500.736</v>
      </c>
      <c r="T56" s="44">
        <f>AVERAGE($S$4:S55)</f>
        <v>968872.2207307691</v>
      </c>
      <c r="U56" s="44">
        <f t="shared" si="5"/>
        <v>34628.515269230935</v>
      </c>
      <c r="V56" s="44">
        <f t="shared" si="6"/>
        <v>34628.515269230935</v>
      </c>
      <c r="W56" s="44">
        <f t="shared" si="7"/>
        <v>1199134069.7513599</v>
      </c>
      <c r="X56" s="43">
        <f t="shared" si="8"/>
        <v>3.45</v>
      </c>
      <c r="Y56" s="43">
        <f t="shared" si="9"/>
        <v>3.45</v>
      </c>
      <c r="AE56" s="7">
        <v>53</v>
      </c>
      <c r="AF56" s="41">
        <v>1003500.736</v>
      </c>
      <c r="AG56" s="49">
        <f t="shared" si="16"/>
        <v>1027986.3886666667</v>
      </c>
      <c r="AH56" s="44">
        <f t="shared" si="19"/>
        <v>-24485.652666666661</v>
      </c>
      <c r="AI56" s="44">
        <f t="shared" si="20"/>
        <v>24485.652666666661</v>
      </c>
      <c r="AJ56" s="44">
        <f t="shared" si="21"/>
        <v>599547186.51264024</v>
      </c>
      <c r="AK56" s="43">
        <f t="shared" si="17"/>
        <v>2.44</v>
      </c>
      <c r="AL56" s="43">
        <f t="shared" si="18"/>
        <v>2.44</v>
      </c>
      <c r="AR56" s="7">
        <v>53</v>
      </c>
      <c r="AS56" s="41">
        <v>1003500.736</v>
      </c>
      <c r="AT56" s="49">
        <f t="shared" si="10"/>
        <v>1097412.7546033468</v>
      </c>
      <c r="AU56" s="44">
        <f t="shared" si="11"/>
        <v>-93912.018603346776</v>
      </c>
      <c r="AV56" s="44">
        <f t="shared" si="12"/>
        <v>93912.018603346776</v>
      </c>
      <c r="AW56" s="44">
        <f t="shared" si="13"/>
        <v>8819467238.1553516</v>
      </c>
      <c r="AX56" s="43">
        <f t="shared" si="14"/>
        <v>9.36</v>
      </c>
      <c r="AY56" s="43">
        <f t="shared" si="15"/>
        <v>9.36</v>
      </c>
    </row>
    <row r="57" spans="1:51">
      <c r="A57" s="6">
        <v>54</v>
      </c>
      <c r="B57" s="41">
        <v>953213.28799999994</v>
      </c>
      <c r="E57" s="7">
        <v>54</v>
      </c>
      <c r="F57" s="41">
        <v>953213.28799999994</v>
      </c>
      <c r="G57" s="41">
        <v>1003500.736</v>
      </c>
      <c r="H57" s="44">
        <f t="shared" si="0"/>
        <v>-50287.448000000091</v>
      </c>
      <c r="I57" s="44">
        <f t="shared" si="1"/>
        <v>50287.448000000091</v>
      </c>
      <c r="J57" s="44">
        <f t="shared" si="22"/>
        <v>2528827426.3527131</v>
      </c>
      <c r="K57" s="43">
        <f t="shared" si="3"/>
        <v>5.28</v>
      </c>
      <c r="L57" s="43">
        <f t="shared" si="4"/>
        <v>5.28</v>
      </c>
      <c r="R57" s="7">
        <v>54</v>
      </c>
      <c r="S57" s="41">
        <v>953213.28799999994</v>
      </c>
      <c r="T57" s="44">
        <f>AVERAGE($S$4:S56)</f>
        <v>969525.58894339611</v>
      </c>
      <c r="U57" s="44">
        <f t="shared" si="5"/>
        <v>-16312.300943396171</v>
      </c>
      <c r="V57" s="44">
        <f t="shared" si="6"/>
        <v>16312.300943396171</v>
      </c>
      <c r="W57" s="44">
        <f t="shared" si="7"/>
        <v>266091162.06792361</v>
      </c>
      <c r="X57" s="43">
        <f t="shared" si="8"/>
        <v>1.71</v>
      </c>
      <c r="Y57" s="43">
        <f t="shared" si="9"/>
        <v>1.71</v>
      </c>
      <c r="AE57" s="7">
        <v>54</v>
      </c>
      <c r="AF57" s="41">
        <v>953213.28799999994</v>
      </c>
      <c r="AG57" s="49">
        <f t="shared" si="16"/>
        <v>1046324.1773333334</v>
      </c>
      <c r="AH57" s="44">
        <f t="shared" si="19"/>
        <v>-93110.889333333471</v>
      </c>
      <c r="AI57" s="44">
        <f t="shared" si="20"/>
        <v>93110.889333333471</v>
      </c>
      <c r="AJ57" s="44">
        <f t="shared" si="21"/>
        <v>8669637712.444273</v>
      </c>
      <c r="AK57" s="43">
        <f t="shared" si="17"/>
        <v>9.77</v>
      </c>
      <c r="AL57" s="43">
        <f t="shared" si="18"/>
        <v>9.77</v>
      </c>
      <c r="AR57" s="7">
        <v>54</v>
      </c>
      <c r="AS57" s="41">
        <v>953213.28799999994</v>
      </c>
      <c r="AT57" s="49">
        <f t="shared" si="10"/>
        <v>1022283.1397206694</v>
      </c>
      <c r="AU57" s="44">
        <f t="shared" si="11"/>
        <v>-69069.851720669423</v>
      </c>
      <c r="AV57" s="44">
        <f t="shared" si="12"/>
        <v>69069.851720669423</v>
      </c>
      <c r="AW57" s="44">
        <f t="shared" si="13"/>
        <v>4770644416.7152605</v>
      </c>
      <c r="AX57" s="43">
        <f t="shared" si="14"/>
        <v>7.25</v>
      </c>
      <c r="AY57" s="43">
        <f t="shared" si="15"/>
        <v>7.25</v>
      </c>
    </row>
    <row r="58" spans="1:51">
      <c r="A58" s="6">
        <v>55</v>
      </c>
      <c r="B58" s="41">
        <v>1475205.037</v>
      </c>
      <c r="E58" s="7">
        <v>55</v>
      </c>
      <c r="F58" s="41">
        <v>1475205.037</v>
      </c>
      <c r="G58" s="41">
        <v>953213.28799999994</v>
      </c>
      <c r="H58" s="44">
        <f t="shared" si="0"/>
        <v>521991.74900000007</v>
      </c>
      <c r="I58" s="44">
        <f t="shared" si="1"/>
        <v>521991.74900000007</v>
      </c>
      <c r="J58" s="44">
        <f t="shared" si="22"/>
        <v>272475386024.07907</v>
      </c>
      <c r="K58" s="43">
        <f t="shared" si="3"/>
        <v>35.380000000000003</v>
      </c>
      <c r="L58" s="43">
        <f t="shared" si="4"/>
        <v>35.380000000000003</v>
      </c>
      <c r="R58" s="7">
        <v>55</v>
      </c>
      <c r="S58" s="41">
        <v>1475205.037</v>
      </c>
      <c r="T58" s="44">
        <f>AVERAGE($S$4:S57)</f>
        <v>969223.50929629628</v>
      </c>
      <c r="U58" s="44">
        <f t="shared" si="5"/>
        <v>505981.52770370373</v>
      </c>
      <c r="V58" s="44">
        <f t="shared" si="6"/>
        <v>505981.52770370373</v>
      </c>
      <c r="W58" s="44">
        <f t="shared" si="7"/>
        <v>256017306377.3739</v>
      </c>
      <c r="X58" s="43">
        <f t="shared" si="8"/>
        <v>34.299999999999997</v>
      </c>
      <c r="Y58" s="43">
        <f t="shared" si="9"/>
        <v>34.299999999999997</v>
      </c>
      <c r="AE58" s="7">
        <v>55</v>
      </c>
      <c r="AF58" s="41">
        <v>1475205.037</v>
      </c>
      <c r="AG58" s="49">
        <f t="shared" si="16"/>
        <v>1026105.4396666667</v>
      </c>
      <c r="AH58" s="44">
        <f t="shared" si="19"/>
        <v>449099.59733333334</v>
      </c>
      <c r="AI58" s="44">
        <f t="shared" si="20"/>
        <v>449099.59733333334</v>
      </c>
      <c r="AJ58" s="44">
        <f t="shared" si="21"/>
        <v>201690448324.96216</v>
      </c>
      <c r="AK58" s="43">
        <f t="shared" si="17"/>
        <v>30.44</v>
      </c>
      <c r="AL58" s="43">
        <f t="shared" si="18"/>
        <v>30.44</v>
      </c>
      <c r="AR58" s="7">
        <v>55</v>
      </c>
      <c r="AS58" s="41">
        <v>1475205.037</v>
      </c>
      <c r="AT58" s="49">
        <f t="shared" si="10"/>
        <v>967027.25834413385</v>
      </c>
      <c r="AU58" s="44">
        <f t="shared" si="11"/>
        <v>508177.77865586616</v>
      </c>
      <c r="AV58" s="44">
        <f t="shared" si="12"/>
        <v>508177.77865586616</v>
      </c>
      <c r="AW58" s="44">
        <f t="shared" si="13"/>
        <v>258244654719.6105</v>
      </c>
      <c r="AX58" s="43">
        <f t="shared" si="14"/>
        <v>34.450000000000003</v>
      </c>
      <c r="AY58" s="43">
        <f t="shared" si="15"/>
        <v>34.450000000000003</v>
      </c>
    </row>
    <row r="59" spans="1:51">
      <c r="A59" s="6">
        <v>56</v>
      </c>
      <c r="B59" s="41">
        <v>875067.201</v>
      </c>
      <c r="E59" s="7">
        <v>56</v>
      </c>
      <c r="F59" s="41">
        <v>875067.201</v>
      </c>
      <c r="G59" s="41">
        <v>1475205.037</v>
      </c>
      <c r="H59" s="44">
        <f t="shared" si="0"/>
        <v>-600137.83600000001</v>
      </c>
      <c r="I59" s="44">
        <f t="shared" si="1"/>
        <v>600137.83600000001</v>
      </c>
      <c r="J59" s="44">
        <f t="shared" si="22"/>
        <v>360165422198.76288</v>
      </c>
      <c r="K59" s="43">
        <f t="shared" si="3"/>
        <v>68.58</v>
      </c>
      <c r="L59" s="43">
        <f t="shared" si="4"/>
        <v>68.58</v>
      </c>
      <c r="R59" s="7">
        <v>56</v>
      </c>
      <c r="S59" s="41">
        <v>875067.201</v>
      </c>
      <c r="T59" s="44">
        <f>AVERAGE($S$4:S58)</f>
        <v>978423.17343636358</v>
      </c>
      <c r="U59" s="44">
        <f t="shared" si="5"/>
        <v>-103355.97243636358</v>
      </c>
      <c r="V59" s="44">
        <f t="shared" si="6"/>
        <v>103355.97243636358</v>
      </c>
      <c r="W59" s="44">
        <f t="shared" si="7"/>
        <v>10682457038.266348</v>
      </c>
      <c r="X59" s="43">
        <f t="shared" si="8"/>
        <v>11.81</v>
      </c>
      <c r="Y59" s="43">
        <f t="shared" si="9"/>
        <v>11.81</v>
      </c>
      <c r="AE59" s="7">
        <v>56</v>
      </c>
      <c r="AF59" s="41">
        <v>875067.201</v>
      </c>
      <c r="AG59" s="49">
        <f t="shared" si="16"/>
        <v>1143973.0203333332</v>
      </c>
      <c r="AH59" s="44">
        <f t="shared" si="19"/>
        <v>-268905.81933333317</v>
      </c>
      <c r="AI59" s="44">
        <f t="shared" si="20"/>
        <v>268905.81933333317</v>
      </c>
      <c r="AJ59" s="44">
        <f t="shared" si="21"/>
        <v>72310339671.331223</v>
      </c>
      <c r="AK59" s="43">
        <f t="shared" si="17"/>
        <v>30.73</v>
      </c>
      <c r="AL59" s="43">
        <f t="shared" si="18"/>
        <v>30.73</v>
      </c>
      <c r="AR59" s="7">
        <v>56</v>
      </c>
      <c r="AS59" s="41">
        <v>875067.201</v>
      </c>
      <c r="AT59" s="49">
        <f t="shared" si="10"/>
        <v>1373569.4812688269</v>
      </c>
      <c r="AU59" s="44">
        <f t="shared" si="11"/>
        <v>-498502.28026882687</v>
      </c>
      <c r="AV59" s="44">
        <f t="shared" si="12"/>
        <v>498502.28026882687</v>
      </c>
      <c r="AW59" s="44">
        <f t="shared" si="13"/>
        <v>248504523433.22003</v>
      </c>
      <c r="AX59" s="43">
        <f t="shared" si="14"/>
        <v>56.97</v>
      </c>
      <c r="AY59" s="43">
        <f t="shared" si="15"/>
        <v>56.97</v>
      </c>
    </row>
    <row r="60" spans="1:51">
      <c r="A60" s="6">
        <v>57</v>
      </c>
      <c r="B60" s="41">
        <v>841983.06900000002</v>
      </c>
      <c r="E60" s="7">
        <v>57</v>
      </c>
      <c r="F60" s="41">
        <v>841983.06900000002</v>
      </c>
      <c r="G60" s="41">
        <v>875067.201</v>
      </c>
      <c r="H60" s="44">
        <f t="shared" si="0"/>
        <v>-33084.131999999983</v>
      </c>
      <c r="I60" s="44">
        <f t="shared" si="1"/>
        <v>33084.131999999983</v>
      </c>
      <c r="J60" s="44">
        <f t="shared" si="22"/>
        <v>1094559790.1934228</v>
      </c>
      <c r="K60" s="43">
        <f t="shared" si="3"/>
        <v>3.93</v>
      </c>
      <c r="L60" s="43">
        <f t="shared" si="4"/>
        <v>3.93</v>
      </c>
      <c r="R60" s="7">
        <v>57</v>
      </c>
      <c r="S60" s="41">
        <v>841983.06900000002</v>
      </c>
      <c r="T60" s="44">
        <f>AVERAGE($S$4:S59)</f>
        <v>976577.53107142844</v>
      </c>
      <c r="U60" s="44">
        <f t="shared" si="5"/>
        <v>-134594.46207142842</v>
      </c>
      <c r="V60" s="44">
        <f t="shared" si="6"/>
        <v>134594.46207142842</v>
      </c>
      <c r="W60" s="44">
        <f t="shared" si="7"/>
        <v>18115669220.297184</v>
      </c>
      <c r="X60" s="43">
        <f t="shared" si="8"/>
        <v>15.99</v>
      </c>
      <c r="Y60" s="43">
        <f t="shared" si="9"/>
        <v>15.99</v>
      </c>
      <c r="AE60" s="7">
        <v>57</v>
      </c>
      <c r="AF60" s="41">
        <v>841983.06900000002</v>
      </c>
      <c r="AG60" s="49">
        <f t="shared" si="16"/>
        <v>1101161.8419999999</v>
      </c>
      <c r="AH60" s="44">
        <f t="shared" si="19"/>
        <v>-259178.77299999993</v>
      </c>
      <c r="AI60" s="44">
        <f t="shared" si="20"/>
        <v>259178.77299999993</v>
      </c>
      <c r="AJ60" s="44">
        <f t="shared" si="21"/>
        <v>67173636373.785492</v>
      </c>
      <c r="AK60" s="43">
        <f t="shared" si="17"/>
        <v>30.78</v>
      </c>
      <c r="AL60" s="43">
        <f t="shared" si="18"/>
        <v>30.78</v>
      </c>
      <c r="AR60" s="7">
        <v>57</v>
      </c>
      <c r="AS60" s="41">
        <v>841983.06900000002</v>
      </c>
      <c r="AT60" s="49">
        <f t="shared" si="10"/>
        <v>974767.65705376538</v>
      </c>
      <c r="AU60" s="44">
        <f t="shared" si="11"/>
        <v>-132784.58805376536</v>
      </c>
      <c r="AV60" s="44">
        <f t="shared" si="12"/>
        <v>132784.58805376536</v>
      </c>
      <c r="AW60" s="44">
        <f t="shared" si="13"/>
        <v>17631746824.608166</v>
      </c>
      <c r="AX60" s="43">
        <f t="shared" si="14"/>
        <v>15.77</v>
      </c>
      <c r="AY60" s="43">
        <f t="shared" si="15"/>
        <v>15.77</v>
      </c>
    </row>
    <row r="61" spans="1:51">
      <c r="A61" s="6">
        <v>58</v>
      </c>
      <c r="B61" s="41">
        <v>882640.39599999995</v>
      </c>
      <c r="E61" s="7">
        <v>58</v>
      </c>
      <c r="F61" s="41">
        <v>882640.39599999995</v>
      </c>
      <c r="G61" s="41">
        <v>841983.06900000002</v>
      </c>
      <c r="H61" s="44">
        <f t="shared" si="0"/>
        <v>40657.326999999932</v>
      </c>
      <c r="I61" s="44">
        <f t="shared" si="1"/>
        <v>40657.326999999932</v>
      </c>
      <c r="J61" s="44">
        <f t="shared" si="22"/>
        <v>1653018238.7849236</v>
      </c>
      <c r="K61" s="43">
        <f t="shared" si="3"/>
        <v>4.6100000000000003</v>
      </c>
      <c r="L61" s="43">
        <f t="shared" si="4"/>
        <v>4.6100000000000003</v>
      </c>
      <c r="R61" s="7">
        <v>58</v>
      </c>
      <c r="S61" s="41">
        <v>882640.39599999995</v>
      </c>
      <c r="T61" s="44">
        <f>AVERAGE($S$4:S60)</f>
        <v>974216.22471929807</v>
      </c>
      <c r="U61" s="44">
        <f t="shared" si="5"/>
        <v>-91575.828719298122</v>
      </c>
      <c r="V61" s="44">
        <f t="shared" si="6"/>
        <v>91575.828719298122</v>
      </c>
      <c r="W61" s="44">
        <f t="shared" si="7"/>
        <v>8386132405.6262264</v>
      </c>
      <c r="X61" s="43">
        <f t="shared" si="8"/>
        <v>10.38</v>
      </c>
      <c r="Y61" s="43">
        <f t="shared" si="9"/>
        <v>10.38</v>
      </c>
      <c r="AE61" s="7">
        <v>58</v>
      </c>
      <c r="AF61" s="41">
        <v>882640.39599999995</v>
      </c>
      <c r="AG61" s="49">
        <f t="shared" si="16"/>
        <v>1064085.1023333333</v>
      </c>
      <c r="AH61" s="44">
        <f t="shared" si="19"/>
        <v>-181444.70633333339</v>
      </c>
      <c r="AI61" s="44">
        <f t="shared" si="20"/>
        <v>181444.70633333339</v>
      </c>
      <c r="AJ61" s="44">
        <f t="shared" si="21"/>
        <v>32922181456.389595</v>
      </c>
      <c r="AK61" s="43">
        <f t="shared" si="17"/>
        <v>20.56</v>
      </c>
      <c r="AL61" s="43">
        <f t="shared" si="18"/>
        <v>20.56</v>
      </c>
      <c r="AR61" s="7">
        <v>58</v>
      </c>
      <c r="AS61" s="41">
        <v>882640.39599999995</v>
      </c>
      <c r="AT61" s="49">
        <f t="shared" si="10"/>
        <v>868539.98661075323</v>
      </c>
      <c r="AU61" s="44">
        <f t="shared" si="11"/>
        <v>14100.409389246721</v>
      </c>
      <c r="AV61" s="44">
        <f t="shared" si="12"/>
        <v>14100.409389246721</v>
      </c>
      <c r="AW61" s="44">
        <f t="shared" si="13"/>
        <v>198821544.9443571</v>
      </c>
      <c r="AX61" s="43">
        <f t="shared" si="14"/>
        <v>1.6</v>
      </c>
      <c r="AY61" s="43">
        <f t="shared" si="15"/>
        <v>1.6</v>
      </c>
    </row>
    <row r="62" spans="1:51">
      <c r="A62" s="6">
        <v>59</v>
      </c>
      <c r="B62" s="41">
        <v>948132.76699999999</v>
      </c>
      <c r="E62" s="7">
        <v>59</v>
      </c>
      <c r="F62" s="41">
        <v>948132.76699999999</v>
      </c>
      <c r="G62" s="41">
        <v>882640.39599999995</v>
      </c>
      <c r="H62" s="44">
        <f t="shared" si="0"/>
        <v>65492.371000000043</v>
      </c>
      <c r="I62" s="44">
        <f t="shared" si="1"/>
        <v>65492.371000000043</v>
      </c>
      <c r="J62" s="44">
        <f t="shared" si="22"/>
        <v>4289250659.2016468</v>
      </c>
      <c r="K62" s="43">
        <f t="shared" si="3"/>
        <v>6.91</v>
      </c>
      <c r="L62" s="43">
        <f t="shared" si="4"/>
        <v>6.91</v>
      </c>
      <c r="R62" s="7">
        <v>59</v>
      </c>
      <c r="S62" s="41">
        <v>948132.76699999999</v>
      </c>
      <c r="T62" s="44">
        <f>AVERAGE($S$4:S61)</f>
        <v>972637.33112068952</v>
      </c>
      <c r="U62" s="44">
        <f t="shared" si="5"/>
        <v>-24504.564120689523</v>
      </c>
      <c r="V62" s="44">
        <f t="shared" si="6"/>
        <v>24504.564120689523</v>
      </c>
      <c r="W62" s="44">
        <f t="shared" si="7"/>
        <v>600473662.74498427</v>
      </c>
      <c r="X62" s="43">
        <f t="shared" si="8"/>
        <v>2.58</v>
      </c>
      <c r="Y62" s="43">
        <f t="shared" si="9"/>
        <v>2.58</v>
      </c>
      <c r="AE62" s="7">
        <v>59</v>
      </c>
      <c r="AF62" s="41">
        <v>948132.76699999999</v>
      </c>
      <c r="AG62" s="49">
        <f t="shared" si="16"/>
        <v>866563.55533333344</v>
      </c>
      <c r="AH62" s="44">
        <f t="shared" si="19"/>
        <v>81569.211666666553</v>
      </c>
      <c r="AI62" s="44">
        <f t="shared" si="20"/>
        <v>81569.211666666553</v>
      </c>
      <c r="AJ62" s="44">
        <f t="shared" si="21"/>
        <v>6653536291.9214506</v>
      </c>
      <c r="AK62" s="43">
        <f t="shared" si="17"/>
        <v>8.6</v>
      </c>
      <c r="AL62" s="43">
        <f t="shared" si="18"/>
        <v>8.6</v>
      </c>
      <c r="AR62" s="7">
        <v>59</v>
      </c>
      <c r="AS62" s="41">
        <v>948132.76699999999</v>
      </c>
      <c r="AT62" s="49">
        <f t="shared" si="10"/>
        <v>879820.31412215065</v>
      </c>
      <c r="AU62" s="44">
        <f t="shared" si="11"/>
        <v>68312.45287784934</v>
      </c>
      <c r="AV62" s="44">
        <f t="shared" si="12"/>
        <v>68312.45287784934</v>
      </c>
      <c r="AW62" s="44">
        <f t="shared" si="13"/>
        <v>4666591218.1883869</v>
      </c>
      <c r="AX62" s="43">
        <f t="shared" si="14"/>
        <v>7.2</v>
      </c>
      <c r="AY62" s="43">
        <f t="shared" si="15"/>
        <v>7.2</v>
      </c>
    </row>
    <row r="63" spans="1:51">
      <c r="A63" s="6">
        <v>60</v>
      </c>
      <c r="B63" s="41">
        <v>995910.64199999999</v>
      </c>
      <c r="E63" s="7">
        <v>60</v>
      </c>
      <c r="F63" s="41">
        <v>995910.64199999999</v>
      </c>
      <c r="G63" s="41">
        <v>948132.76699999999</v>
      </c>
      <c r="H63" s="44">
        <f t="shared" si="0"/>
        <v>47777.875</v>
      </c>
      <c r="I63" s="44">
        <f t="shared" si="1"/>
        <v>47777.875</v>
      </c>
      <c r="J63" s="44">
        <f t="shared" si="22"/>
        <v>2282725339.515625</v>
      </c>
      <c r="K63" s="43">
        <f t="shared" si="3"/>
        <v>4.8</v>
      </c>
      <c r="L63" s="43">
        <f t="shared" si="4"/>
        <v>4.8</v>
      </c>
      <c r="R63" s="7">
        <v>60</v>
      </c>
      <c r="S63" s="41">
        <v>995910.64199999999</v>
      </c>
      <c r="T63" s="44">
        <f>AVERAGE($S$4:S62)</f>
        <v>972221.99952542351</v>
      </c>
      <c r="U63" s="44">
        <f t="shared" si="5"/>
        <v>23688.642474576482</v>
      </c>
      <c r="V63" s="44">
        <f t="shared" si="6"/>
        <v>23688.642474576482</v>
      </c>
      <c r="W63" s="44">
        <f t="shared" si="7"/>
        <v>561151782.28830898</v>
      </c>
      <c r="X63" s="43">
        <f t="shared" si="8"/>
        <v>2.38</v>
      </c>
      <c r="Y63" s="43">
        <f t="shared" si="9"/>
        <v>2.38</v>
      </c>
      <c r="AE63" s="7">
        <v>60</v>
      </c>
      <c r="AF63" s="41">
        <v>995910.64199999999</v>
      </c>
      <c r="AG63" s="49">
        <f t="shared" si="16"/>
        <v>890918.74399999995</v>
      </c>
      <c r="AH63" s="44">
        <f t="shared" si="19"/>
        <v>104991.89800000004</v>
      </c>
      <c r="AI63" s="44">
        <f t="shared" si="20"/>
        <v>104991.89800000004</v>
      </c>
      <c r="AJ63" s="44">
        <f t="shared" si="21"/>
        <v>11023298645.642414</v>
      </c>
      <c r="AK63" s="43">
        <f t="shared" si="17"/>
        <v>10.54</v>
      </c>
      <c r="AL63" s="43">
        <f t="shared" si="18"/>
        <v>10.54</v>
      </c>
      <c r="AR63" s="7">
        <v>60</v>
      </c>
      <c r="AS63" s="41">
        <v>995910.64199999999</v>
      </c>
      <c r="AT63" s="49">
        <f t="shared" si="10"/>
        <v>934470.27642443019</v>
      </c>
      <c r="AU63" s="44">
        <f t="shared" si="11"/>
        <v>61440.365575569798</v>
      </c>
      <c r="AV63" s="44">
        <f t="shared" si="12"/>
        <v>61440.365575569798</v>
      </c>
      <c r="AW63" s="44">
        <f t="shared" si="13"/>
        <v>3774918522.0596623</v>
      </c>
      <c r="AX63" s="43">
        <f t="shared" si="14"/>
        <v>6.17</v>
      </c>
      <c r="AY63" s="43">
        <f t="shared" si="15"/>
        <v>6.17</v>
      </c>
    </row>
    <row r="64" spans="1:51">
      <c r="E64" s="7">
        <v>61</v>
      </c>
      <c r="G64" s="41">
        <v>995910.64199999999</v>
      </c>
      <c r="H64" s="47"/>
      <c r="I64" s="47"/>
      <c r="J64" s="47"/>
      <c r="K64" s="47"/>
      <c r="L64" s="47"/>
      <c r="R64" s="7">
        <v>61</v>
      </c>
      <c r="T64" s="44">
        <f>AVERAGE($S$4:S63)</f>
        <v>972616.81023333303</v>
      </c>
      <c r="U64" s="49"/>
      <c r="V64" s="49"/>
      <c r="W64" s="49"/>
      <c r="X64" s="49"/>
      <c r="Y64" s="49"/>
      <c r="AE64" s="7">
        <v>61</v>
      </c>
      <c r="AG64" s="49">
        <f t="shared" si="16"/>
        <v>942227.93499999994</v>
      </c>
      <c r="AH64" s="49"/>
      <c r="AI64" s="49"/>
      <c r="AJ64" s="49"/>
      <c r="AK64" s="2"/>
      <c r="AL64" s="2"/>
      <c r="AR64" s="7">
        <v>61</v>
      </c>
      <c r="AS64" s="2"/>
      <c r="AT64" s="49">
        <f t="shared" si="10"/>
        <v>983622.5688848861</v>
      </c>
      <c r="AU64" s="49"/>
      <c r="AV64" s="49"/>
      <c r="AW64" s="49"/>
      <c r="AX64" s="2"/>
      <c r="AY64" s="2"/>
    </row>
    <row r="65" spans="4:51">
      <c r="G65" s="36" t="s">
        <v>21</v>
      </c>
      <c r="H65" s="48">
        <f>SUM(H5:H63)</f>
        <v>100160.64199999999</v>
      </c>
      <c r="I65" s="48">
        <f>SUM(I5:I63)</f>
        <v>12733429.577999998</v>
      </c>
      <c r="J65" s="48">
        <f>SUM(J5:J63)</f>
        <v>6580721294268.3027</v>
      </c>
      <c r="K65" s="45">
        <f>SUM(K5:K63)</f>
        <v>1406.3100000000002</v>
      </c>
      <c r="L65" s="45">
        <f>SUM(L5:L63)</f>
        <v>1406.3100000000002</v>
      </c>
      <c r="T65" s="36" t="s">
        <v>22</v>
      </c>
      <c r="U65" s="48">
        <f>SUM(U5:U63)</f>
        <v>5959197.5784821576</v>
      </c>
      <c r="V65" s="48">
        <f>SUM(V5:V63)</f>
        <v>10328846.611280423</v>
      </c>
      <c r="W65" s="48">
        <f>SUM(W5:W63)</f>
        <v>4519897721218.4287</v>
      </c>
      <c r="X65" s="45">
        <f>SUM(X5:X63)</f>
        <v>1130.5900000000004</v>
      </c>
      <c r="Y65" s="45">
        <f>SUM(Y5:Y63)</f>
        <v>1130.5900000000004</v>
      </c>
      <c r="AG65" s="50" t="s">
        <v>22</v>
      </c>
      <c r="AH65" s="48">
        <f>SUM(AH7:AH63)</f>
        <v>96194.951999999583</v>
      </c>
      <c r="AI65" s="48">
        <f>SUM(AI7:AI63)</f>
        <v>11187123.926666668</v>
      </c>
      <c r="AJ65" s="48">
        <f>SUM(AJ7:AJ63)</f>
        <v>4345496593126.3027</v>
      </c>
      <c r="AK65" s="45">
        <f>SUM(AK7:AK63)</f>
        <v>1298.0699999999997</v>
      </c>
      <c r="AL65" s="45">
        <f>SUM(AL7:AL63)</f>
        <v>1298.0699999999997</v>
      </c>
      <c r="AS65" s="2"/>
      <c r="AT65" s="50" t="s">
        <v>22</v>
      </c>
      <c r="AU65" s="48">
        <f>SUM(AU5:AU63)</f>
        <v>109840.71110610326</v>
      </c>
      <c r="AV65" s="48">
        <f>SUM(AV5:AV63)</f>
        <v>11695944.53304607</v>
      </c>
      <c r="AW65" s="48">
        <f>SUM(AW5:AW63)</f>
        <v>5381977827726.5342</v>
      </c>
      <c r="AX65" s="45">
        <f>SUM(AX5:AX63)</f>
        <v>1285.4099999999994</v>
      </c>
      <c r="AY65" s="45">
        <f>SUM(AY5:AY63)</f>
        <v>1285.4099999999994</v>
      </c>
    </row>
    <row r="67" spans="4:51" ht="43.5">
      <c r="F67" s="3" t="s">
        <v>23</v>
      </c>
      <c r="G67" s="4" t="s">
        <v>24</v>
      </c>
      <c r="H67" s="4" t="s">
        <v>25</v>
      </c>
      <c r="I67" s="5" t="s">
        <v>26</v>
      </c>
    </row>
    <row r="68" spans="4:51">
      <c r="D68" s="11"/>
      <c r="E68" s="12" t="s">
        <v>27</v>
      </c>
      <c r="F68" s="13">
        <v>215820.84</v>
      </c>
      <c r="G68" s="14">
        <v>175065.2</v>
      </c>
      <c r="H68" s="13">
        <v>196265.33</v>
      </c>
      <c r="I68" s="15">
        <v>198236.35</v>
      </c>
    </row>
    <row r="69" spans="4:51">
      <c r="D69" s="18"/>
      <c r="E69" s="16" t="s">
        <v>28</v>
      </c>
      <c r="F69">
        <v>111537649055.39999</v>
      </c>
      <c r="G69">
        <v>76608435952.850006</v>
      </c>
      <c r="H69" s="19">
        <v>76236782335.550003</v>
      </c>
      <c r="I69" s="20">
        <v>91219963181.809998</v>
      </c>
    </row>
    <row r="70" spans="4:51">
      <c r="D70" s="18"/>
      <c r="E70" s="21" t="s">
        <v>29</v>
      </c>
      <c r="F70" s="22">
        <v>0.24</v>
      </c>
      <c r="G70" s="23">
        <v>0.19</v>
      </c>
      <c r="H70" s="22">
        <v>0.23</v>
      </c>
      <c r="I70" s="56">
        <v>0.22</v>
      </c>
    </row>
    <row r="71" spans="4:51">
      <c r="D71" s="25"/>
      <c r="E71" s="26" t="s">
        <v>30</v>
      </c>
      <c r="F71" s="52">
        <v>995910.64199999999</v>
      </c>
      <c r="G71" s="53">
        <v>972616.81023333303</v>
      </c>
      <c r="H71" s="52">
        <v>976460.66666666663</v>
      </c>
      <c r="I71" s="54">
        <v>983622.5688848861</v>
      </c>
    </row>
    <row r="74" spans="4:51">
      <c r="E74" s="27" t="s">
        <v>52</v>
      </c>
      <c r="F74" s="28"/>
      <c r="G74" s="28"/>
      <c r="H74" s="28"/>
      <c r="I74" s="29"/>
    </row>
    <row r="75" spans="4:51">
      <c r="F75" s="30"/>
    </row>
    <row r="76" spans="4:51">
      <c r="E76" s="31" t="s">
        <v>32</v>
      </c>
      <c r="F76" s="13"/>
      <c r="G76" s="15"/>
    </row>
    <row r="77" spans="4:51">
      <c r="E77" s="32"/>
      <c r="F77" t="s">
        <v>33</v>
      </c>
      <c r="G77" s="20"/>
    </row>
    <row r="78" spans="4:51">
      <c r="E78" s="33"/>
      <c r="F78" s="34" t="s">
        <v>34</v>
      </c>
      <c r="G78" s="3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5CBD-9BC2-40D3-BB5A-053853DE1BE9}">
  <dimension ref="A1:BC78"/>
  <sheetViews>
    <sheetView workbookViewId="0">
      <selection sqref="A1:XFD1048576"/>
    </sheetView>
  </sheetViews>
  <sheetFormatPr defaultRowHeight="14.45"/>
  <cols>
    <col min="2" max="2" width="14.140625" bestFit="1" customWidth="1"/>
    <col min="6" max="6" width="15.5703125" customWidth="1"/>
    <col min="7" max="8" width="14.140625" bestFit="1" customWidth="1"/>
    <col min="9" max="9" width="15.5703125" bestFit="1" customWidth="1"/>
    <col min="10" max="10" width="22.42578125" bestFit="1" customWidth="1"/>
    <col min="11" max="12" width="9.5703125" bestFit="1" customWidth="1"/>
    <col min="16" max="16" width="16.42578125" bestFit="1" customWidth="1"/>
    <col min="19" max="21" width="14.140625" bestFit="1" customWidth="1"/>
    <col min="22" max="22" width="14.5703125" bestFit="1" customWidth="1"/>
    <col min="23" max="23" width="22.5703125" bestFit="1" customWidth="1"/>
    <col min="24" max="25" width="9" bestFit="1" customWidth="1"/>
    <col min="29" max="29" width="16.42578125" bestFit="1" customWidth="1"/>
    <col min="32" max="34" width="14.140625" bestFit="1" customWidth="1"/>
    <col min="35" max="35" width="14.5703125" bestFit="1" customWidth="1"/>
    <col min="36" max="36" width="22.5703125" bestFit="1" customWidth="1"/>
    <col min="42" max="42" width="16.42578125" bestFit="1" customWidth="1"/>
    <col min="45" max="47" width="14.140625" bestFit="1" customWidth="1"/>
    <col min="48" max="48" width="14.5703125" bestFit="1" customWidth="1"/>
    <col min="49" max="49" width="22.5703125" bestFit="1" customWidth="1"/>
    <col min="50" max="51" width="9" bestFit="1" customWidth="1"/>
    <col min="55" max="55" width="16.42578125" bestFit="1" customWidth="1"/>
  </cols>
  <sheetData>
    <row r="1" spans="1:55">
      <c r="A1" s="1" t="s">
        <v>53</v>
      </c>
      <c r="B1" s="2"/>
    </row>
    <row r="2" spans="1:55">
      <c r="A2" s="2"/>
      <c r="B2" s="2"/>
    </row>
    <row r="3" spans="1:55" ht="57.95">
      <c r="A3" s="39" t="s">
        <v>1</v>
      </c>
      <c r="B3" s="39" t="s">
        <v>2</v>
      </c>
      <c r="E3" s="40" t="str">
        <f>A3</f>
        <v>Month</v>
      </c>
      <c r="F3" s="40" t="str">
        <f>B3</f>
        <v>Value</v>
      </c>
      <c r="G3" s="40" t="s">
        <v>3</v>
      </c>
      <c r="H3" s="40" t="s">
        <v>4</v>
      </c>
      <c r="I3" s="40" t="s">
        <v>5</v>
      </c>
      <c r="J3" s="40" t="s">
        <v>6</v>
      </c>
      <c r="K3" s="40" t="s">
        <v>7</v>
      </c>
      <c r="L3" s="40" t="s">
        <v>8</v>
      </c>
      <c r="R3" s="40" t="str">
        <f>A3</f>
        <v>Month</v>
      </c>
      <c r="S3" s="40" t="str">
        <f>B3</f>
        <v>Value</v>
      </c>
      <c r="T3" s="40" t="s">
        <v>9</v>
      </c>
      <c r="U3" s="40" t="s">
        <v>4</v>
      </c>
      <c r="V3" s="40" t="s">
        <v>5</v>
      </c>
      <c r="W3" s="40" t="s">
        <v>6</v>
      </c>
      <c r="X3" s="40" t="s">
        <v>7</v>
      </c>
      <c r="Y3" s="40" t="s">
        <v>8</v>
      </c>
      <c r="AE3" s="40" t="str">
        <f>E3</f>
        <v>Month</v>
      </c>
      <c r="AF3" s="40" t="str">
        <f>F3</f>
        <v>Value</v>
      </c>
      <c r="AG3" s="40" t="s">
        <v>10</v>
      </c>
      <c r="AH3" s="40" t="s">
        <v>4</v>
      </c>
      <c r="AI3" s="40" t="s">
        <v>5</v>
      </c>
      <c r="AJ3" s="40" t="s">
        <v>6</v>
      </c>
      <c r="AK3" s="40" t="s">
        <v>7</v>
      </c>
      <c r="AL3" s="40" t="s">
        <v>8</v>
      </c>
      <c r="AR3" s="40" t="str">
        <f>E3</f>
        <v>Month</v>
      </c>
      <c r="AS3" s="51" t="str">
        <f>[1]Forecasting!F3</f>
        <v>Units Sold</v>
      </c>
      <c r="AT3" s="51" t="s">
        <v>11</v>
      </c>
      <c r="AU3" s="51" t="s">
        <v>4</v>
      </c>
      <c r="AV3" s="51" t="s">
        <v>5</v>
      </c>
      <c r="AW3" s="51" t="s">
        <v>6</v>
      </c>
      <c r="AX3" s="51" t="s">
        <v>7</v>
      </c>
      <c r="AY3" s="51" t="s">
        <v>8</v>
      </c>
    </row>
    <row r="4" spans="1:55">
      <c r="A4" s="6">
        <v>1</v>
      </c>
      <c r="B4" s="41">
        <v>272387</v>
      </c>
      <c r="E4" s="7">
        <v>1</v>
      </c>
      <c r="F4" s="41">
        <v>272387</v>
      </c>
      <c r="G4" s="8"/>
      <c r="H4" s="8"/>
      <c r="I4" s="8"/>
      <c r="J4" s="8"/>
      <c r="K4" s="9"/>
      <c r="L4" s="8"/>
      <c r="O4" s="10" t="s">
        <v>12</v>
      </c>
      <c r="R4" s="7">
        <v>1</v>
      </c>
      <c r="S4" s="41">
        <v>272387</v>
      </c>
      <c r="T4" s="7"/>
      <c r="U4" s="7"/>
      <c r="V4" s="7"/>
      <c r="W4" s="7"/>
      <c r="X4" s="37"/>
      <c r="Y4" s="7"/>
      <c r="AB4" s="10" t="s">
        <v>13</v>
      </c>
      <c r="AE4" s="7">
        <v>1</v>
      </c>
      <c r="AF4" s="41">
        <v>272387</v>
      </c>
      <c r="AG4" s="2"/>
      <c r="AH4" s="42"/>
      <c r="AI4" s="42"/>
      <c r="AJ4" s="42"/>
      <c r="AK4" s="43"/>
      <c r="AL4" s="42"/>
      <c r="AO4" s="10" t="s">
        <v>14</v>
      </c>
      <c r="AR4" s="7">
        <v>1</v>
      </c>
      <c r="AS4" s="41">
        <v>272387</v>
      </c>
      <c r="AT4" s="2"/>
      <c r="AU4" s="42"/>
      <c r="AV4" s="42"/>
      <c r="AW4" s="42"/>
      <c r="AX4" s="43"/>
      <c r="AY4" s="42"/>
      <c r="BB4" s="38" t="s">
        <v>15</v>
      </c>
    </row>
    <row r="5" spans="1:55">
      <c r="A5" s="6">
        <v>2</v>
      </c>
      <c r="B5" s="41">
        <v>190467</v>
      </c>
      <c r="E5" s="7">
        <v>2</v>
      </c>
      <c r="F5" s="41">
        <v>190467</v>
      </c>
      <c r="G5" s="41">
        <v>272387</v>
      </c>
      <c r="H5" s="44">
        <f>F5-G5</f>
        <v>-81920</v>
      </c>
      <c r="I5" s="44">
        <f>ABS(H5)</f>
        <v>81920</v>
      </c>
      <c r="J5" s="44">
        <f>H5^2</f>
        <v>6710886400</v>
      </c>
      <c r="K5" s="43">
        <f>ROUND((I5/F5)*100,2)</f>
        <v>43.01</v>
      </c>
      <c r="L5" s="43">
        <f>ABS(K5)</f>
        <v>43.01</v>
      </c>
      <c r="O5" s="16" t="s">
        <v>16</v>
      </c>
      <c r="P5" s="17">
        <f>ROUND(AVERAGE(I5:I63),2)</f>
        <v>72012.08</v>
      </c>
      <c r="R5" s="7">
        <v>2</v>
      </c>
      <c r="S5" s="41">
        <v>190467</v>
      </c>
      <c r="T5" s="44">
        <f>AVERAGE($S$4:S4)</f>
        <v>272387</v>
      </c>
      <c r="U5" s="44">
        <f>S5-T5</f>
        <v>-81920</v>
      </c>
      <c r="V5" s="44">
        <f>ABS(U5)</f>
        <v>81920</v>
      </c>
      <c r="W5" s="44">
        <f>U5^2</f>
        <v>6710886400</v>
      </c>
      <c r="X5" s="43">
        <f>ROUND((V5/S5)*100,2)</f>
        <v>43.01</v>
      </c>
      <c r="Y5" s="43">
        <f>ABS(X5)</f>
        <v>43.01</v>
      </c>
      <c r="AB5" s="16" t="s">
        <v>16</v>
      </c>
      <c r="AC5" s="17">
        <f>ROUND(AVERAGE(V5:V63),2)</f>
        <v>91266.01</v>
      </c>
      <c r="AE5" s="7">
        <v>2</v>
      </c>
      <c r="AF5" s="41">
        <v>190467</v>
      </c>
      <c r="AG5" s="2"/>
      <c r="AH5" s="43"/>
      <c r="AI5" s="43"/>
      <c r="AJ5" s="43"/>
      <c r="AK5" s="43"/>
      <c r="AL5" s="43"/>
      <c r="AO5" s="16" t="s">
        <v>16</v>
      </c>
      <c r="AP5" s="17">
        <f>ROUND(AVERAGE(AI7:AI63),2)</f>
        <v>66548.87</v>
      </c>
      <c r="AR5" s="7">
        <v>2</v>
      </c>
      <c r="AS5" s="41">
        <v>190467</v>
      </c>
      <c r="AT5" s="49">
        <f>AS4</f>
        <v>272387</v>
      </c>
      <c r="AU5" s="44">
        <f>AS5-AT5</f>
        <v>-81920</v>
      </c>
      <c r="AV5" s="44">
        <f>ABS(AU5)</f>
        <v>81920</v>
      </c>
      <c r="AW5" s="44">
        <f>AU5^2</f>
        <v>6710886400</v>
      </c>
      <c r="AX5" s="43">
        <f>ROUND((AV5/AS5)*100,2)</f>
        <v>43.01</v>
      </c>
      <c r="AY5" s="43">
        <f>ABS(AX5)</f>
        <v>43.01</v>
      </c>
      <c r="BB5" s="16" t="s">
        <v>16</v>
      </c>
      <c r="BC5" s="17">
        <f>ROUND(AVERAGE(AV5:AV63),2)</f>
        <v>68035.320000000007</v>
      </c>
    </row>
    <row r="6" spans="1:55">
      <c r="A6" s="6">
        <v>3</v>
      </c>
      <c r="B6" s="41">
        <v>203403</v>
      </c>
      <c r="E6" s="7">
        <v>3</v>
      </c>
      <c r="F6" s="41">
        <v>203403</v>
      </c>
      <c r="G6" s="41">
        <v>190467</v>
      </c>
      <c r="H6" s="44">
        <f t="shared" ref="H6:H63" si="0">F6-G6</f>
        <v>12936</v>
      </c>
      <c r="I6" s="44">
        <f t="shared" ref="I6:I63" si="1">ABS(H6)</f>
        <v>12936</v>
      </c>
      <c r="J6" s="44">
        <f t="shared" ref="J6:J19" si="2">H6^2</f>
        <v>167340096</v>
      </c>
      <c r="K6" s="43">
        <f t="shared" ref="K6:K63" si="3">ROUND((I6/F6)*100,2)</f>
        <v>6.36</v>
      </c>
      <c r="L6" s="43">
        <f t="shared" ref="L6:L63" si="4">ABS(K6)</f>
        <v>6.36</v>
      </c>
      <c r="O6" s="16" t="s">
        <v>17</v>
      </c>
      <c r="P6" s="17">
        <f>ROUND(AVERAGE(J5:J63),2)</f>
        <v>7713891637.0100002</v>
      </c>
      <c r="R6" s="7">
        <v>3</v>
      </c>
      <c r="S6" s="41">
        <v>203403</v>
      </c>
      <c r="T6" s="44">
        <f>AVERAGE($S$4:S5)</f>
        <v>231427</v>
      </c>
      <c r="U6" s="44">
        <f t="shared" ref="U6:U63" si="5">S6-T6</f>
        <v>-28024</v>
      </c>
      <c r="V6" s="44">
        <f t="shared" ref="V6:V63" si="6">ABS(U6)</f>
        <v>28024</v>
      </c>
      <c r="W6" s="44">
        <f t="shared" ref="W6:W63" si="7">U6^2</f>
        <v>785344576</v>
      </c>
      <c r="X6" s="43">
        <f t="shared" ref="X6:X63" si="8">ROUND((V6/S6)*100,2)</f>
        <v>13.78</v>
      </c>
      <c r="Y6" s="43">
        <f t="shared" ref="Y6:Y63" si="9">ABS(X6)</f>
        <v>13.78</v>
      </c>
      <c r="AB6" s="16" t="s">
        <v>17</v>
      </c>
      <c r="AC6" s="17">
        <f>ROUND(AVERAGE(W5:W63),2)</f>
        <v>12086005546.790001</v>
      </c>
      <c r="AE6" s="7">
        <v>3</v>
      </c>
      <c r="AF6" s="41">
        <v>203403</v>
      </c>
      <c r="AG6" s="2"/>
      <c r="AH6" s="43"/>
      <c r="AI6" s="43"/>
      <c r="AJ6" s="43"/>
      <c r="AK6" s="43"/>
      <c r="AL6" s="43"/>
      <c r="AO6" s="16" t="s">
        <v>17</v>
      </c>
      <c r="AP6" s="17">
        <f>ROUND(AVERAGE(AJ7:AJ63),2)</f>
        <v>7024623441.8000002</v>
      </c>
      <c r="AR6" s="7">
        <v>3</v>
      </c>
      <c r="AS6" s="41">
        <v>203403</v>
      </c>
      <c r="AT6" s="49">
        <f t="shared" ref="AT6:AT64" si="10">0.8*AS5+0.2*AT5</f>
        <v>206851</v>
      </c>
      <c r="AU6" s="44">
        <f t="shared" ref="AU6:AU63" si="11">AS6-AT6</f>
        <v>-3448</v>
      </c>
      <c r="AV6" s="44">
        <f t="shared" ref="AV6:AV63" si="12">ABS(AU6)</f>
        <v>3448</v>
      </c>
      <c r="AW6" s="44">
        <f t="shared" ref="AW6:AW63" si="13">AU6^2</f>
        <v>11888704</v>
      </c>
      <c r="AX6" s="43">
        <f t="shared" ref="AX6:AX63" si="14">ROUND((AV6/AS6)*100,2)</f>
        <v>1.7</v>
      </c>
      <c r="AY6" s="43">
        <f t="shared" ref="AY6:AY63" si="15">ABS(AX6)</f>
        <v>1.7</v>
      </c>
      <c r="BB6" s="16" t="s">
        <v>17</v>
      </c>
      <c r="BC6" s="17">
        <f>ROUND(AVERAGE(AW5:AW63),2)</f>
        <v>6891792683.8500004</v>
      </c>
    </row>
    <row r="7" spans="1:55">
      <c r="A7" s="6">
        <v>4</v>
      </c>
      <c r="B7" s="41">
        <v>68547</v>
      </c>
      <c r="E7" s="7">
        <v>4</v>
      </c>
      <c r="F7" s="41">
        <v>68547</v>
      </c>
      <c r="G7" s="41">
        <v>203403</v>
      </c>
      <c r="H7" s="44">
        <f>F7-G7</f>
        <v>-134856</v>
      </c>
      <c r="I7" s="44">
        <f t="shared" si="1"/>
        <v>134856</v>
      </c>
      <c r="J7" s="44">
        <f t="shared" si="2"/>
        <v>18186140736</v>
      </c>
      <c r="K7" s="43">
        <f>ROUND((I7/F7)*100,2)</f>
        <v>196.74</v>
      </c>
      <c r="L7" s="43">
        <f t="shared" si="4"/>
        <v>196.74</v>
      </c>
      <c r="O7" s="16" t="s">
        <v>19</v>
      </c>
      <c r="P7" s="24">
        <f>ROUND(AVERAGE(L5:L63)/100,2)</f>
        <v>0.25</v>
      </c>
      <c r="R7" s="7">
        <v>4</v>
      </c>
      <c r="S7" s="41">
        <v>68547</v>
      </c>
      <c r="T7" s="44">
        <f>AVERAGE($S$4:S6)</f>
        <v>222085.66666666666</v>
      </c>
      <c r="U7" s="44">
        <f t="shared" si="5"/>
        <v>-153538.66666666666</v>
      </c>
      <c r="V7" s="44">
        <f t="shared" si="6"/>
        <v>153538.66666666666</v>
      </c>
      <c r="W7" s="44">
        <f t="shared" si="7"/>
        <v>23574122161.777775</v>
      </c>
      <c r="X7" s="43">
        <f t="shared" si="8"/>
        <v>223.99</v>
      </c>
      <c r="Y7" s="43">
        <f t="shared" si="9"/>
        <v>223.99</v>
      </c>
      <c r="AB7" s="16" t="s">
        <v>19</v>
      </c>
      <c r="AC7" s="24">
        <f>ROUND(AVERAGE(Y5:Y63)/100,2)</f>
        <v>0.31</v>
      </c>
      <c r="AE7" s="7">
        <v>4</v>
      </c>
      <c r="AF7" s="41">
        <v>68547</v>
      </c>
      <c r="AG7" s="49">
        <f t="shared" ref="AG7:AG64" si="16">AVERAGE(AF4:AF6)</f>
        <v>222085.66666666666</v>
      </c>
      <c r="AH7" s="44">
        <f>AF7-AG7</f>
        <v>-153538.66666666666</v>
      </c>
      <c r="AI7" s="44">
        <f>ABS(AH7)</f>
        <v>153538.66666666666</v>
      </c>
      <c r="AJ7" s="44">
        <f>AH7^2</f>
        <v>23574122161.777775</v>
      </c>
      <c r="AK7" s="43">
        <f t="shared" ref="AK7:AK63" si="17">ROUND((AI7/AF7)*100,2)</f>
        <v>223.99</v>
      </c>
      <c r="AL7" s="43">
        <f t="shared" ref="AL7:AL63" si="18">ABS(AK7)</f>
        <v>223.99</v>
      </c>
      <c r="AO7" s="16" t="s">
        <v>19</v>
      </c>
      <c r="AP7" s="24">
        <f>ROUND(AVERAGE(AL7:AL63)/100,2)</f>
        <v>0.25</v>
      </c>
      <c r="AR7" s="7">
        <v>4</v>
      </c>
      <c r="AS7" s="41">
        <v>68547</v>
      </c>
      <c r="AT7" s="49">
        <f t="shared" si="10"/>
        <v>204092.60000000003</v>
      </c>
      <c r="AU7" s="44">
        <f t="shared" si="11"/>
        <v>-135545.60000000003</v>
      </c>
      <c r="AV7" s="44">
        <f t="shared" si="12"/>
        <v>135545.60000000003</v>
      </c>
      <c r="AW7" s="44">
        <f t="shared" si="13"/>
        <v>18372609679.360008</v>
      </c>
      <c r="AX7" s="43">
        <f t="shared" si="14"/>
        <v>197.74</v>
      </c>
      <c r="AY7" s="43">
        <f t="shared" si="15"/>
        <v>197.74</v>
      </c>
      <c r="BB7" s="16" t="s">
        <v>19</v>
      </c>
      <c r="BC7" s="24">
        <f>ROUND(AVERAGE(AY5:AY63)/100,2)</f>
        <v>0.24</v>
      </c>
    </row>
    <row r="8" spans="1:55">
      <c r="A8" s="6">
        <v>5</v>
      </c>
      <c r="B8" s="41">
        <v>68029</v>
      </c>
      <c r="E8" s="7">
        <v>5</v>
      </c>
      <c r="F8" s="41">
        <v>68029</v>
      </c>
      <c r="G8" s="41">
        <v>68547</v>
      </c>
      <c r="H8" s="44">
        <f t="shared" si="0"/>
        <v>-518</v>
      </c>
      <c r="I8" s="44">
        <f t="shared" si="1"/>
        <v>518</v>
      </c>
      <c r="J8" s="44">
        <f t="shared" si="2"/>
        <v>268324</v>
      </c>
      <c r="K8" s="43">
        <f t="shared" si="3"/>
        <v>0.76</v>
      </c>
      <c r="L8" s="43">
        <f t="shared" si="4"/>
        <v>0.76</v>
      </c>
      <c r="O8" s="16" t="s">
        <v>20</v>
      </c>
      <c r="P8" s="46">
        <f>G64</f>
        <v>477774.83799999999</v>
      </c>
      <c r="R8" s="7">
        <v>5</v>
      </c>
      <c r="S8" s="41">
        <v>68029</v>
      </c>
      <c r="T8" s="44">
        <f>AVERAGE($S$4:S7)</f>
        <v>183701</v>
      </c>
      <c r="U8" s="44">
        <f t="shared" si="5"/>
        <v>-115672</v>
      </c>
      <c r="V8" s="44">
        <f t="shared" si="6"/>
        <v>115672</v>
      </c>
      <c r="W8" s="44">
        <f t="shared" si="7"/>
        <v>13380011584</v>
      </c>
      <c r="X8" s="43">
        <f t="shared" si="8"/>
        <v>170.03</v>
      </c>
      <c r="Y8" s="43">
        <f t="shared" si="9"/>
        <v>170.03</v>
      </c>
      <c r="AB8" s="16" t="s">
        <v>20</v>
      </c>
      <c r="AC8" s="46">
        <f>T64</f>
        <v>330809.67283333343</v>
      </c>
      <c r="AE8" s="7">
        <v>5</v>
      </c>
      <c r="AF8" s="41">
        <v>68029</v>
      </c>
      <c r="AG8" s="49">
        <f t="shared" si="16"/>
        <v>154139</v>
      </c>
      <c r="AH8" s="44">
        <f t="shared" ref="AH8:AH63" si="19">AF8-AG8</f>
        <v>-86110</v>
      </c>
      <c r="AI8" s="44">
        <f t="shared" ref="AI8:AI63" si="20">ABS(AH8)</f>
        <v>86110</v>
      </c>
      <c r="AJ8" s="44">
        <f t="shared" ref="AJ8:AJ63" si="21">AH8^2</f>
        <v>7414932100</v>
      </c>
      <c r="AK8" s="43">
        <f t="shared" si="17"/>
        <v>126.58</v>
      </c>
      <c r="AL8" s="43">
        <f t="shared" si="18"/>
        <v>126.58</v>
      </c>
      <c r="AO8" s="16" t="s">
        <v>20</v>
      </c>
      <c r="AP8" s="46">
        <f>AG21</f>
        <v>338499</v>
      </c>
      <c r="AR8" s="7">
        <v>5</v>
      </c>
      <c r="AS8" s="41">
        <v>68029</v>
      </c>
      <c r="AT8" s="49">
        <f t="shared" si="10"/>
        <v>95656.120000000024</v>
      </c>
      <c r="AU8" s="44">
        <f t="shared" si="11"/>
        <v>-27627.120000000024</v>
      </c>
      <c r="AV8" s="44">
        <f t="shared" si="12"/>
        <v>27627.120000000024</v>
      </c>
      <c r="AW8" s="44">
        <f t="shared" si="13"/>
        <v>763257759.49440134</v>
      </c>
      <c r="AX8" s="43">
        <f t="shared" si="14"/>
        <v>40.61</v>
      </c>
      <c r="AY8" s="43">
        <f t="shared" si="15"/>
        <v>40.61</v>
      </c>
      <c r="BB8" s="16" t="s">
        <v>20</v>
      </c>
      <c r="BC8" s="46">
        <f>AT64</f>
        <v>486830.61120497098</v>
      </c>
    </row>
    <row r="9" spans="1:55">
      <c r="A9" s="6">
        <v>6</v>
      </c>
      <c r="B9" s="41">
        <v>102993</v>
      </c>
      <c r="E9" s="7">
        <v>6</v>
      </c>
      <c r="F9" s="41">
        <v>102993</v>
      </c>
      <c r="G9" s="41">
        <v>68029</v>
      </c>
      <c r="H9" s="44">
        <f t="shared" si="0"/>
        <v>34964</v>
      </c>
      <c r="I9" s="44">
        <f t="shared" si="1"/>
        <v>34964</v>
      </c>
      <c r="J9" s="44">
        <f t="shared" si="2"/>
        <v>1222481296</v>
      </c>
      <c r="K9" s="43">
        <f t="shared" si="3"/>
        <v>33.950000000000003</v>
      </c>
      <c r="L9" s="43">
        <f t="shared" si="4"/>
        <v>33.950000000000003</v>
      </c>
      <c r="R9" s="7">
        <v>6</v>
      </c>
      <c r="S9" s="41">
        <v>102993</v>
      </c>
      <c r="T9" s="44">
        <f>AVERAGE($S$4:S8)</f>
        <v>160566.6</v>
      </c>
      <c r="U9" s="44">
        <f t="shared" si="5"/>
        <v>-57573.600000000006</v>
      </c>
      <c r="V9" s="44">
        <f t="shared" si="6"/>
        <v>57573.600000000006</v>
      </c>
      <c r="W9" s="44">
        <f t="shared" si="7"/>
        <v>3314719416.9600005</v>
      </c>
      <c r="X9" s="43">
        <f t="shared" si="8"/>
        <v>55.9</v>
      </c>
      <c r="Y9" s="43">
        <f t="shared" si="9"/>
        <v>55.9</v>
      </c>
      <c r="AE9" s="7">
        <v>6</v>
      </c>
      <c r="AF9" s="41">
        <v>102993</v>
      </c>
      <c r="AG9" s="49">
        <f t="shared" si="16"/>
        <v>113326.33333333333</v>
      </c>
      <c r="AH9" s="44">
        <f t="shared" si="19"/>
        <v>-10333.333333333328</v>
      </c>
      <c r="AI9" s="44">
        <f t="shared" si="20"/>
        <v>10333.333333333328</v>
      </c>
      <c r="AJ9" s="44">
        <f t="shared" si="21"/>
        <v>106777777.77777767</v>
      </c>
      <c r="AK9" s="43">
        <f t="shared" si="17"/>
        <v>10.029999999999999</v>
      </c>
      <c r="AL9" s="43">
        <f t="shared" si="18"/>
        <v>10.029999999999999</v>
      </c>
      <c r="AR9" s="7">
        <v>6</v>
      </c>
      <c r="AS9" s="41">
        <v>102993</v>
      </c>
      <c r="AT9" s="49">
        <f t="shared" si="10"/>
        <v>73554.424000000014</v>
      </c>
      <c r="AU9" s="44">
        <f t="shared" si="11"/>
        <v>29438.575999999986</v>
      </c>
      <c r="AV9" s="44">
        <f t="shared" si="12"/>
        <v>29438.575999999986</v>
      </c>
      <c r="AW9" s="44">
        <f t="shared" si="13"/>
        <v>866629756.90777516</v>
      </c>
      <c r="AX9" s="43">
        <f t="shared" si="14"/>
        <v>28.58</v>
      </c>
      <c r="AY9" s="43">
        <f t="shared" si="15"/>
        <v>28.58</v>
      </c>
    </row>
    <row r="10" spans="1:55">
      <c r="A10" s="6">
        <v>7</v>
      </c>
      <c r="B10" s="41">
        <v>285069</v>
      </c>
      <c r="E10" s="7">
        <v>7</v>
      </c>
      <c r="F10" s="41">
        <v>285069</v>
      </c>
      <c r="G10" s="41">
        <v>102993</v>
      </c>
      <c r="H10" s="44">
        <f t="shared" si="0"/>
        <v>182076</v>
      </c>
      <c r="I10" s="44">
        <f t="shared" si="1"/>
        <v>182076</v>
      </c>
      <c r="J10" s="44">
        <f t="shared" si="2"/>
        <v>33151669776</v>
      </c>
      <c r="K10" s="43">
        <f t="shared" si="3"/>
        <v>63.87</v>
      </c>
      <c r="L10" s="43">
        <f t="shared" si="4"/>
        <v>63.87</v>
      </c>
      <c r="R10" s="7">
        <v>7</v>
      </c>
      <c r="S10" s="41">
        <v>285069</v>
      </c>
      <c r="T10" s="44">
        <f>AVERAGE($S$4:S9)</f>
        <v>150971</v>
      </c>
      <c r="U10" s="44">
        <f t="shared" si="5"/>
        <v>134098</v>
      </c>
      <c r="V10" s="44">
        <f t="shared" si="6"/>
        <v>134098</v>
      </c>
      <c r="W10" s="44">
        <f t="shared" si="7"/>
        <v>17982273604</v>
      </c>
      <c r="X10" s="43">
        <f t="shared" si="8"/>
        <v>47.04</v>
      </c>
      <c r="Y10" s="43">
        <f t="shared" si="9"/>
        <v>47.04</v>
      </c>
      <c r="AE10" s="7">
        <v>7</v>
      </c>
      <c r="AF10" s="41">
        <v>285069</v>
      </c>
      <c r="AG10" s="49">
        <f t="shared" si="16"/>
        <v>79856.333333333328</v>
      </c>
      <c r="AH10" s="44">
        <f t="shared" si="19"/>
        <v>205212.66666666669</v>
      </c>
      <c r="AI10" s="44">
        <f t="shared" si="20"/>
        <v>205212.66666666669</v>
      </c>
      <c r="AJ10" s="44">
        <f t="shared" si="21"/>
        <v>42112238560.44445</v>
      </c>
      <c r="AK10" s="43">
        <f t="shared" si="17"/>
        <v>71.989999999999995</v>
      </c>
      <c r="AL10" s="43">
        <f t="shared" si="18"/>
        <v>71.989999999999995</v>
      </c>
      <c r="AR10" s="7">
        <v>7</v>
      </c>
      <c r="AS10" s="41">
        <v>285069</v>
      </c>
      <c r="AT10" s="49">
        <f t="shared" si="10"/>
        <v>97105.284800000009</v>
      </c>
      <c r="AU10" s="44">
        <f t="shared" si="11"/>
        <v>187963.71519999998</v>
      </c>
      <c r="AV10" s="44">
        <f t="shared" si="12"/>
        <v>187963.71519999998</v>
      </c>
      <c r="AW10" s="44">
        <f t="shared" si="13"/>
        <v>35330358231.786705</v>
      </c>
      <c r="AX10" s="43">
        <f t="shared" si="14"/>
        <v>65.94</v>
      </c>
      <c r="AY10" s="43">
        <f t="shared" si="15"/>
        <v>65.94</v>
      </c>
    </row>
    <row r="11" spans="1:55">
      <c r="A11" s="6">
        <v>8</v>
      </c>
      <c r="B11" s="41">
        <v>313323</v>
      </c>
      <c r="E11" s="7">
        <v>8</v>
      </c>
      <c r="F11" s="41">
        <v>313323</v>
      </c>
      <c r="G11" s="41">
        <v>285069</v>
      </c>
      <c r="H11" s="44">
        <f t="shared" si="0"/>
        <v>28254</v>
      </c>
      <c r="I11" s="44">
        <f t="shared" si="1"/>
        <v>28254</v>
      </c>
      <c r="J11" s="44">
        <f t="shared" si="2"/>
        <v>798288516</v>
      </c>
      <c r="K11" s="43">
        <f t="shared" si="3"/>
        <v>9.02</v>
      </c>
      <c r="L11" s="43">
        <f t="shared" si="4"/>
        <v>9.02</v>
      </c>
      <c r="R11" s="7">
        <v>8</v>
      </c>
      <c r="S11" s="41">
        <v>313323</v>
      </c>
      <c r="T11" s="44">
        <f>AVERAGE($S$4:S10)</f>
        <v>170127.85714285713</v>
      </c>
      <c r="U11" s="44">
        <f t="shared" si="5"/>
        <v>143195.14285714287</v>
      </c>
      <c r="V11" s="44">
        <f t="shared" si="6"/>
        <v>143195.14285714287</v>
      </c>
      <c r="W11" s="44">
        <f t="shared" si="7"/>
        <v>20504848937.877556</v>
      </c>
      <c r="X11" s="43">
        <f t="shared" si="8"/>
        <v>45.7</v>
      </c>
      <c r="Y11" s="43">
        <f t="shared" si="9"/>
        <v>45.7</v>
      </c>
      <c r="AE11" s="7">
        <v>8</v>
      </c>
      <c r="AF11" s="41">
        <v>313323</v>
      </c>
      <c r="AG11" s="49">
        <f t="shared" si="16"/>
        <v>152030.33333333334</v>
      </c>
      <c r="AH11" s="44">
        <f t="shared" si="19"/>
        <v>161292.66666666666</v>
      </c>
      <c r="AI11" s="44">
        <f t="shared" si="20"/>
        <v>161292.66666666666</v>
      </c>
      <c r="AJ11" s="44">
        <f t="shared" si="21"/>
        <v>26015324320.444443</v>
      </c>
      <c r="AK11" s="43">
        <f t="shared" si="17"/>
        <v>51.48</v>
      </c>
      <c r="AL11" s="43">
        <f t="shared" si="18"/>
        <v>51.48</v>
      </c>
      <c r="AR11" s="7">
        <v>8</v>
      </c>
      <c r="AS11" s="41">
        <v>313323</v>
      </c>
      <c r="AT11" s="49">
        <f t="shared" si="10"/>
        <v>247476.25696000003</v>
      </c>
      <c r="AU11" s="44">
        <f t="shared" si="11"/>
        <v>65846.743039999972</v>
      </c>
      <c r="AV11" s="44">
        <f t="shared" si="12"/>
        <v>65846.743039999972</v>
      </c>
      <c r="AW11" s="44">
        <f t="shared" si="13"/>
        <v>4335793568.9757843</v>
      </c>
      <c r="AX11" s="43">
        <f t="shared" si="14"/>
        <v>21.02</v>
      </c>
      <c r="AY11" s="43">
        <f t="shared" si="15"/>
        <v>21.02</v>
      </c>
    </row>
    <row r="12" spans="1:55">
      <c r="A12" s="6">
        <v>9</v>
      </c>
      <c r="B12" s="41">
        <v>193700</v>
      </c>
      <c r="E12" s="7">
        <v>9</v>
      </c>
      <c r="F12" s="41">
        <v>193700</v>
      </c>
      <c r="G12" s="41">
        <v>313323</v>
      </c>
      <c r="H12" s="44">
        <f t="shared" si="0"/>
        <v>-119623</v>
      </c>
      <c r="I12" s="44">
        <f t="shared" si="1"/>
        <v>119623</v>
      </c>
      <c r="J12" s="44">
        <f t="shared" si="2"/>
        <v>14309662129</v>
      </c>
      <c r="K12" s="43">
        <f t="shared" si="3"/>
        <v>61.76</v>
      </c>
      <c r="L12" s="43">
        <f t="shared" si="4"/>
        <v>61.76</v>
      </c>
      <c r="R12" s="7">
        <v>9</v>
      </c>
      <c r="S12" s="41">
        <v>193700</v>
      </c>
      <c r="T12" s="44">
        <f>AVERAGE($S$4:S11)</f>
        <v>188027.25</v>
      </c>
      <c r="U12" s="44">
        <f t="shared" si="5"/>
        <v>5672.75</v>
      </c>
      <c r="V12" s="44">
        <f t="shared" si="6"/>
        <v>5672.75</v>
      </c>
      <c r="W12" s="44">
        <f t="shared" si="7"/>
        <v>32180092.5625</v>
      </c>
      <c r="X12" s="43">
        <f t="shared" si="8"/>
        <v>2.93</v>
      </c>
      <c r="Y12" s="43">
        <f t="shared" si="9"/>
        <v>2.93</v>
      </c>
      <c r="AE12" s="7">
        <v>9</v>
      </c>
      <c r="AF12" s="41">
        <v>193700</v>
      </c>
      <c r="AG12" s="49">
        <f t="shared" si="16"/>
        <v>233795</v>
      </c>
      <c r="AH12" s="44">
        <f t="shared" si="19"/>
        <v>-40095</v>
      </c>
      <c r="AI12" s="44">
        <f t="shared" si="20"/>
        <v>40095</v>
      </c>
      <c r="AJ12" s="44">
        <f t="shared" si="21"/>
        <v>1607609025</v>
      </c>
      <c r="AK12" s="43">
        <f t="shared" si="17"/>
        <v>20.7</v>
      </c>
      <c r="AL12" s="43">
        <f t="shared" si="18"/>
        <v>20.7</v>
      </c>
      <c r="AR12" s="7">
        <v>9</v>
      </c>
      <c r="AS12" s="41">
        <v>193700</v>
      </c>
      <c r="AT12" s="49">
        <f t="shared" si="10"/>
        <v>300153.65139200003</v>
      </c>
      <c r="AU12" s="44">
        <f t="shared" si="11"/>
        <v>-106453.65139200003</v>
      </c>
      <c r="AV12" s="44">
        <f t="shared" si="12"/>
        <v>106453.65139200003</v>
      </c>
      <c r="AW12" s="44">
        <f t="shared" si="13"/>
        <v>11332379894.68947</v>
      </c>
      <c r="AX12" s="43">
        <f t="shared" si="14"/>
        <v>54.96</v>
      </c>
      <c r="AY12" s="43">
        <f t="shared" si="15"/>
        <v>54.96</v>
      </c>
    </row>
    <row r="13" spans="1:55">
      <c r="A13" s="6">
        <v>10</v>
      </c>
      <c r="B13" s="57">
        <v>277869</v>
      </c>
      <c r="E13" s="7">
        <v>10</v>
      </c>
      <c r="F13" s="57">
        <v>277869</v>
      </c>
      <c r="G13" s="41">
        <v>193700</v>
      </c>
      <c r="H13" s="44">
        <f t="shared" si="0"/>
        <v>84169</v>
      </c>
      <c r="I13" s="44">
        <f t="shared" si="1"/>
        <v>84169</v>
      </c>
      <c r="J13" s="44">
        <f t="shared" si="2"/>
        <v>7084420561</v>
      </c>
      <c r="K13" s="43">
        <f t="shared" si="3"/>
        <v>30.29</v>
      </c>
      <c r="L13" s="43">
        <f t="shared" si="4"/>
        <v>30.29</v>
      </c>
      <c r="R13" s="7">
        <v>10</v>
      </c>
      <c r="S13" s="57">
        <v>277869</v>
      </c>
      <c r="T13" s="44">
        <f>AVERAGE($S$4:S12)</f>
        <v>188657.55555555556</v>
      </c>
      <c r="U13" s="44">
        <f t="shared" si="5"/>
        <v>89211.444444444438</v>
      </c>
      <c r="V13" s="44">
        <f t="shared" si="6"/>
        <v>89211.444444444438</v>
      </c>
      <c r="W13" s="44">
        <f t="shared" si="7"/>
        <v>7958681819.8641968</v>
      </c>
      <c r="X13" s="43">
        <f t="shared" si="8"/>
        <v>32.11</v>
      </c>
      <c r="Y13" s="43">
        <f t="shared" si="9"/>
        <v>32.11</v>
      </c>
      <c r="AE13" s="7">
        <v>10</v>
      </c>
      <c r="AF13" s="57">
        <v>277869</v>
      </c>
      <c r="AG13" s="49">
        <f t="shared" si="16"/>
        <v>264030.66666666669</v>
      </c>
      <c r="AH13" s="44">
        <f t="shared" si="19"/>
        <v>13838.333333333314</v>
      </c>
      <c r="AI13" s="44">
        <f t="shared" si="20"/>
        <v>13838.333333333314</v>
      </c>
      <c r="AJ13" s="44">
        <f t="shared" si="21"/>
        <v>191499469.44444391</v>
      </c>
      <c r="AK13" s="43">
        <f t="shared" si="17"/>
        <v>4.9800000000000004</v>
      </c>
      <c r="AL13" s="43">
        <f t="shared" si="18"/>
        <v>4.9800000000000004</v>
      </c>
      <c r="AR13" s="7">
        <v>10</v>
      </c>
      <c r="AS13" s="57">
        <v>277869</v>
      </c>
      <c r="AT13" s="49">
        <f t="shared" si="10"/>
        <v>214990.73027840001</v>
      </c>
      <c r="AU13" s="44">
        <f t="shared" si="11"/>
        <v>62878.269721599994</v>
      </c>
      <c r="AV13" s="44">
        <f t="shared" si="12"/>
        <v>62878.269721599994</v>
      </c>
      <c r="AW13" s="44">
        <f t="shared" si="13"/>
        <v>3953676803.1822786</v>
      </c>
      <c r="AX13" s="43">
        <f t="shared" si="14"/>
        <v>22.63</v>
      </c>
      <c r="AY13" s="43">
        <f t="shared" si="15"/>
        <v>22.63</v>
      </c>
    </row>
    <row r="14" spans="1:55">
      <c r="A14" s="6">
        <v>11</v>
      </c>
      <c r="B14" s="41">
        <v>231159</v>
      </c>
      <c r="E14" s="7">
        <v>11</v>
      </c>
      <c r="F14" s="41">
        <v>231159</v>
      </c>
      <c r="G14" s="57">
        <v>277869</v>
      </c>
      <c r="H14" s="44">
        <f t="shared" si="0"/>
        <v>-46710</v>
      </c>
      <c r="I14" s="44">
        <f t="shared" si="1"/>
        <v>46710</v>
      </c>
      <c r="J14" s="44">
        <f t="shared" si="2"/>
        <v>2181824100</v>
      </c>
      <c r="K14" s="43">
        <f t="shared" si="3"/>
        <v>20.21</v>
      </c>
      <c r="L14" s="43">
        <f t="shared" si="4"/>
        <v>20.21</v>
      </c>
      <c r="R14" s="7">
        <v>11</v>
      </c>
      <c r="S14" s="41">
        <v>231159</v>
      </c>
      <c r="T14" s="44">
        <f>AVERAGE($S$4:S13)</f>
        <v>197578.7</v>
      </c>
      <c r="U14" s="44">
        <f t="shared" si="5"/>
        <v>33580.299999999988</v>
      </c>
      <c r="V14" s="44">
        <f t="shared" si="6"/>
        <v>33580.299999999988</v>
      </c>
      <c r="W14" s="44">
        <f t="shared" si="7"/>
        <v>1127636548.0899992</v>
      </c>
      <c r="X14" s="43">
        <f t="shared" si="8"/>
        <v>14.53</v>
      </c>
      <c r="Y14" s="43">
        <f t="shared" si="9"/>
        <v>14.53</v>
      </c>
      <c r="AE14" s="7">
        <v>11</v>
      </c>
      <c r="AF14" s="41">
        <v>231159</v>
      </c>
      <c r="AG14" s="49">
        <f t="shared" si="16"/>
        <v>261630.66666666666</v>
      </c>
      <c r="AH14" s="44">
        <f t="shared" si="19"/>
        <v>-30471.666666666657</v>
      </c>
      <c r="AI14" s="44">
        <f t="shared" si="20"/>
        <v>30471.666666666657</v>
      </c>
      <c r="AJ14" s="44">
        <f t="shared" si="21"/>
        <v>928522469.44444382</v>
      </c>
      <c r="AK14" s="43">
        <f t="shared" si="17"/>
        <v>13.18</v>
      </c>
      <c r="AL14" s="43">
        <f t="shared" si="18"/>
        <v>13.18</v>
      </c>
      <c r="AR14" s="7">
        <v>11</v>
      </c>
      <c r="AS14" s="41">
        <v>231159</v>
      </c>
      <c r="AT14" s="49">
        <f t="shared" si="10"/>
        <v>265293.34605568001</v>
      </c>
      <c r="AU14" s="44">
        <f t="shared" si="11"/>
        <v>-34134.346055680013</v>
      </c>
      <c r="AV14" s="44">
        <f t="shared" si="12"/>
        <v>34134.346055680013</v>
      </c>
      <c r="AW14" s="44">
        <f t="shared" si="13"/>
        <v>1165153580.6489177</v>
      </c>
      <c r="AX14" s="43">
        <f t="shared" si="14"/>
        <v>14.77</v>
      </c>
      <c r="AY14" s="43">
        <f t="shared" si="15"/>
        <v>14.77</v>
      </c>
    </row>
    <row r="15" spans="1:55">
      <c r="A15" s="6">
        <v>12</v>
      </c>
      <c r="B15" s="41">
        <v>189897</v>
      </c>
      <c r="E15" s="7">
        <v>12</v>
      </c>
      <c r="F15" s="41">
        <v>189897</v>
      </c>
      <c r="G15" s="41">
        <v>231159</v>
      </c>
      <c r="H15" s="44">
        <f t="shared" si="0"/>
        <v>-41262</v>
      </c>
      <c r="I15" s="44">
        <f t="shared" si="1"/>
        <v>41262</v>
      </c>
      <c r="J15" s="44">
        <f t="shared" si="2"/>
        <v>1702552644</v>
      </c>
      <c r="K15" s="43">
        <f t="shared" si="3"/>
        <v>21.73</v>
      </c>
      <c r="L15" s="43">
        <f t="shared" si="4"/>
        <v>21.73</v>
      </c>
      <c r="R15" s="7">
        <v>12</v>
      </c>
      <c r="S15" s="41">
        <v>189897</v>
      </c>
      <c r="T15" s="44">
        <f>AVERAGE($S$4:S14)</f>
        <v>200631.45454545456</v>
      </c>
      <c r="U15" s="44">
        <f t="shared" si="5"/>
        <v>-10734.454545454559</v>
      </c>
      <c r="V15" s="44">
        <f t="shared" si="6"/>
        <v>10734.454545454559</v>
      </c>
      <c r="W15" s="44">
        <f t="shared" si="7"/>
        <v>115228514.38843003</v>
      </c>
      <c r="X15" s="43">
        <f t="shared" si="8"/>
        <v>5.65</v>
      </c>
      <c r="Y15" s="43">
        <f t="shared" si="9"/>
        <v>5.65</v>
      </c>
      <c r="AE15" s="7">
        <v>12</v>
      </c>
      <c r="AF15" s="41">
        <v>189897</v>
      </c>
      <c r="AG15" s="49">
        <f t="shared" si="16"/>
        <v>234242.66666666666</v>
      </c>
      <c r="AH15" s="44">
        <f t="shared" si="19"/>
        <v>-44345.666666666657</v>
      </c>
      <c r="AI15" s="44">
        <f t="shared" si="20"/>
        <v>44345.666666666657</v>
      </c>
      <c r="AJ15" s="44">
        <f t="shared" si="21"/>
        <v>1966538152.1111102</v>
      </c>
      <c r="AK15" s="43">
        <f t="shared" si="17"/>
        <v>23.35</v>
      </c>
      <c r="AL15" s="43">
        <f t="shared" si="18"/>
        <v>23.35</v>
      </c>
      <c r="AR15" s="7">
        <v>12</v>
      </c>
      <c r="AS15" s="41">
        <v>189897</v>
      </c>
      <c r="AT15" s="49">
        <f t="shared" si="10"/>
        <v>237985.86921113601</v>
      </c>
      <c r="AU15" s="44">
        <f t="shared" si="11"/>
        <v>-48088.869211136014</v>
      </c>
      <c r="AV15" s="44">
        <f t="shared" si="12"/>
        <v>48088.869211136014</v>
      </c>
      <c r="AW15" s="44">
        <f t="shared" si="13"/>
        <v>2312539342.0057454</v>
      </c>
      <c r="AX15" s="43">
        <f t="shared" si="14"/>
        <v>25.32</v>
      </c>
      <c r="AY15" s="43">
        <f t="shared" si="15"/>
        <v>25.32</v>
      </c>
    </row>
    <row r="16" spans="1:55">
      <c r="A16" s="6">
        <v>13</v>
      </c>
      <c r="B16" s="41">
        <v>298551</v>
      </c>
      <c r="E16" s="7">
        <v>13</v>
      </c>
      <c r="F16" s="41">
        <v>298551</v>
      </c>
      <c r="G16" s="41">
        <v>189897</v>
      </c>
      <c r="H16" s="44">
        <f t="shared" si="0"/>
        <v>108654</v>
      </c>
      <c r="I16" s="44">
        <f t="shared" si="1"/>
        <v>108654</v>
      </c>
      <c r="J16" s="44">
        <f t="shared" si="2"/>
        <v>11805691716</v>
      </c>
      <c r="K16" s="43">
        <f t="shared" si="3"/>
        <v>36.39</v>
      </c>
      <c r="L16" s="43">
        <f t="shared" si="4"/>
        <v>36.39</v>
      </c>
      <c r="R16" s="7">
        <v>13</v>
      </c>
      <c r="S16" s="41">
        <v>298551</v>
      </c>
      <c r="T16" s="44">
        <f>AVERAGE($S$4:S15)</f>
        <v>199736.91666666666</v>
      </c>
      <c r="U16" s="44">
        <f t="shared" si="5"/>
        <v>98814.083333333343</v>
      </c>
      <c r="V16" s="44">
        <f t="shared" si="6"/>
        <v>98814.083333333343</v>
      </c>
      <c r="W16" s="44">
        <f t="shared" si="7"/>
        <v>9764223065.0069466</v>
      </c>
      <c r="X16" s="43">
        <f t="shared" si="8"/>
        <v>33.1</v>
      </c>
      <c r="Y16" s="43">
        <f t="shared" si="9"/>
        <v>33.1</v>
      </c>
      <c r="AE16" s="7">
        <v>13</v>
      </c>
      <c r="AF16" s="41">
        <v>298551</v>
      </c>
      <c r="AG16" s="49">
        <f t="shared" si="16"/>
        <v>232975</v>
      </c>
      <c r="AH16" s="44">
        <f t="shared" si="19"/>
        <v>65576</v>
      </c>
      <c r="AI16" s="44">
        <f t="shared" si="20"/>
        <v>65576</v>
      </c>
      <c r="AJ16" s="44">
        <f t="shared" si="21"/>
        <v>4300211776</v>
      </c>
      <c r="AK16" s="43">
        <f t="shared" si="17"/>
        <v>21.96</v>
      </c>
      <c r="AL16" s="43">
        <f t="shared" si="18"/>
        <v>21.96</v>
      </c>
      <c r="AR16" s="7">
        <v>13</v>
      </c>
      <c r="AS16" s="41">
        <v>298551</v>
      </c>
      <c r="AT16" s="49">
        <f t="shared" si="10"/>
        <v>199514.77384222721</v>
      </c>
      <c r="AU16" s="44">
        <f t="shared" si="11"/>
        <v>99036.226157772791</v>
      </c>
      <c r="AV16" s="44">
        <f t="shared" si="12"/>
        <v>99036.226157772791</v>
      </c>
      <c r="AW16" s="44">
        <f t="shared" si="13"/>
        <v>9808174091.5735188</v>
      </c>
      <c r="AX16" s="43">
        <f t="shared" si="14"/>
        <v>33.17</v>
      </c>
      <c r="AY16" s="43">
        <f t="shared" si="15"/>
        <v>33.17</v>
      </c>
    </row>
    <row r="17" spans="1:51">
      <c r="A17" s="6">
        <v>14</v>
      </c>
      <c r="B17" s="41">
        <v>220085</v>
      </c>
      <c r="E17" s="7">
        <v>14</v>
      </c>
      <c r="F17" s="41">
        <v>220085</v>
      </c>
      <c r="G17" s="41">
        <v>298551</v>
      </c>
      <c r="H17" s="44">
        <f t="shared" si="0"/>
        <v>-78466</v>
      </c>
      <c r="I17" s="44">
        <f t="shared" si="1"/>
        <v>78466</v>
      </c>
      <c r="J17" s="44">
        <f t="shared" si="2"/>
        <v>6156913156</v>
      </c>
      <c r="K17" s="43">
        <f t="shared" si="3"/>
        <v>35.65</v>
      </c>
      <c r="L17" s="43">
        <f t="shared" si="4"/>
        <v>35.65</v>
      </c>
      <c r="R17" s="7">
        <v>14</v>
      </c>
      <c r="S17" s="41">
        <v>220085</v>
      </c>
      <c r="T17" s="44">
        <f>AVERAGE($S$4:S16)</f>
        <v>207338</v>
      </c>
      <c r="U17" s="44">
        <f t="shared" si="5"/>
        <v>12747</v>
      </c>
      <c r="V17" s="44">
        <f t="shared" si="6"/>
        <v>12747</v>
      </c>
      <c r="W17" s="44">
        <f t="shared" si="7"/>
        <v>162486009</v>
      </c>
      <c r="X17" s="43">
        <f t="shared" si="8"/>
        <v>5.79</v>
      </c>
      <c r="Y17" s="43">
        <f t="shared" si="9"/>
        <v>5.79</v>
      </c>
      <c r="AE17" s="7">
        <v>14</v>
      </c>
      <c r="AF17" s="41">
        <v>220085</v>
      </c>
      <c r="AG17" s="49">
        <f t="shared" si="16"/>
        <v>239869</v>
      </c>
      <c r="AH17" s="44">
        <f t="shared" si="19"/>
        <v>-19784</v>
      </c>
      <c r="AI17" s="44">
        <f t="shared" si="20"/>
        <v>19784</v>
      </c>
      <c r="AJ17" s="44">
        <f t="shared" si="21"/>
        <v>391406656</v>
      </c>
      <c r="AK17" s="43">
        <f t="shared" si="17"/>
        <v>8.99</v>
      </c>
      <c r="AL17" s="43">
        <f t="shared" si="18"/>
        <v>8.99</v>
      </c>
      <c r="AR17" s="7">
        <v>14</v>
      </c>
      <c r="AS17" s="41">
        <v>220085</v>
      </c>
      <c r="AT17" s="49">
        <f t="shared" si="10"/>
        <v>278743.75476844545</v>
      </c>
      <c r="AU17" s="44">
        <f t="shared" si="11"/>
        <v>-58658.754768445448</v>
      </c>
      <c r="AV17" s="44">
        <f t="shared" si="12"/>
        <v>58658.754768445448</v>
      </c>
      <c r="AW17" s="44">
        <f t="shared" si="13"/>
        <v>3440849510.9846215</v>
      </c>
      <c r="AX17" s="43">
        <f t="shared" si="14"/>
        <v>26.65</v>
      </c>
      <c r="AY17" s="43">
        <f t="shared" si="15"/>
        <v>26.65</v>
      </c>
    </row>
    <row r="18" spans="1:51">
      <c r="A18" s="6">
        <v>15</v>
      </c>
      <c r="B18" s="41">
        <v>371133</v>
      </c>
      <c r="E18" s="7">
        <v>15</v>
      </c>
      <c r="F18" s="41">
        <v>371133</v>
      </c>
      <c r="G18" s="41">
        <v>220085</v>
      </c>
      <c r="H18" s="44">
        <f t="shared" si="0"/>
        <v>151048</v>
      </c>
      <c r="I18" s="44">
        <f t="shared" si="1"/>
        <v>151048</v>
      </c>
      <c r="J18" s="44">
        <f t="shared" si="2"/>
        <v>22815498304</v>
      </c>
      <c r="K18" s="43">
        <f t="shared" si="3"/>
        <v>40.700000000000003</v>
      </c>
      <c r="L18" s="43">
        <f t="shared" si="4"/>
        <v>40.700000000000003</v>
      </c>
      <c r="R18" s="7">
        <v>15</v>
      </c>
      <c r="S18" s="41">
        <v>371133</v>
      </c>
      <c r="T18" s="44">
        <f>AVERAGE($S$4:S17)</f>
        <v>208248.5</v>
      </c>
      <c r="U18" s="44">
        <f t="shared" si="5"/>
        <v>162884.5</v>
      </c>
      <c r="V18" s="44">
        <f t="shared" si="6"/>
        <v>162884.5</v>
      </c>
      <c r="W18" s="44">
        <f t="shared" si="7"/>
        <v>26531360340.25</v>
      </c>
      <c r="X18" s="43">
        <f t="shared" si="8"/>
        <v>43.89</v>
      </c>
      <c r="Y18" s="43">
        <f t="shared" si="9"/>
        <v>43.89</v>
      </c>
      <c r="AE18" s="7">
        <v>15</v>
      </c>
      <c r="AF18" s="41">
        <v>371133</v>
      </c>
      <c r="AG18" s="49">
        <f t="shared" si="16"/>
        <v>236177.66666666666</v>
      </c>
      <c r="AH18" s="44">
        <f t="shared" si="19"/>
        <v>134955.33333333334</v>
      </c>
      <c r="AI18" s="44">
        <f t="shared" si="20"/>
        <v>134955.33333333334</v>
      </c>
      <c r="AJ18" s="44">
        <f t="shared" si="21"/>
        <v>18212941995.111115</v>
      </c>
      <c r="AK18" s="43">
        <f t="shared" si="17"/>
        <v>36.36</v>
      </c>
      <c r="AL18" s="43">
        <f t="shared" si="18"/>
        <v>36.36</v>
      </c>
      <c r="AR18" s="7">
        <v>15</v>
      </c>
      <c r="AS18" s="41">
        <v>371133</v>
      </c>
      <c r="AT18" s="49">
        <f t="shared" si="10"/>
        <v>231816.7509536891</v>
      </c>
      <c r="AU18" s="44">
        <f t="shared" si="11"/>
        <v>139316.2490463109</v>
      </c>
      <c r="AV18" s="44">
        <f t="shared" si="12"/>
        <v>139316.2490463109</v>
      </c>
      <c r="AW18" s="44">
        <f t="shared" si="13"/>
        <v>19409017248.333721</v>
      </c>
      <c r="AX18" s="43">
        <f t="shared" si="14"/>
        <v>37.54</v>
      </c>
      <c r="AY18" s="43">
        <f t="shared" si="15"/>
        <v>37.54</v>
      </c>
    </row>
    <row r="19" spans="1:51">
      <c r="A19" s="6">
        <v>16</v>
      </c>
      <c r="B19" s="41">
        <v>343584</v>
      </c>
      <c r="E19" s="7">
        <v>16</v>
      </c>
      <c r="F19" s="41">
        <v>343584</v>
      </c>
      <c r="G19" s="41">
        <v>371133</v>
      </c>
      <c r="H19" s="44">
        <f t="shared" si="0"/>
        <v>-27549</v>
      </c>
      <c r="I19" s="44">
        <f t="shared" si="1"/>
        <v>27549</v>
      </c>
      <c r="J19" s="44">
        <f t="shared" si="2"/>
        <v>758947401</v>
      </c>
      <c r="K19" s="43">
        <f t="shared" si="3"/>
        <v>8.02</v>
      </c>
      <c r="L19" s="43">
        <f t="shared" si="4"/>
        <v>8.02</v>
      </c>
      <c r="R19" s="7">
        <v>16</v>
      </c>
      <c r="S19" s="41">
        <v>343584</v>
      </c>
      <c r="T19" s="44">
        <f>AVERAGE($S$4:S18)</f>
        <v>219107.46666666667</v>
      </c>
      <c r="U19" s="44">
        <f t="shared" si="5"/>
        <v>124476.53333333333</v>
      </c>
      <c r="V19" s="44">
        <f t="shared" si="6"/>
        <v>124476.53333333333</v>
      </c>
      <c r="W19" s="44">
        <f t="shared" si="7"/>
        <v>15494407350.684443</v>
      </c>
      <c r="X19" s="43">
        <f t="shared" si="8"/>
        <v>36.229999999999997</v>
      </c>
      <c r="Y19" s="43">
        <f t="shared" si="9"/>
        <v>36.229999999999997</v>
      </c>
      <c r="AE19" s="7">
        <v>16</v>
      </c>
      <c r="AF19" s="41">
        <v>343584</v>
      </c>
      <c r="AG19" s="49">
        <f t="shared" si="16"/>
        <v>296589.66666666669</v>
      </c>
      <c r="AH19" s="44">
        <f t="shared" si="19"/>
        <v>46994.333333333314</v>
      </c>
      <c r="AI19" s="44">
        <f t="shared" si="20"/>
        <v>46994.333333333314</v>
      </c>
      <c r="AJ19" s="44">
        <f t="shared" si="21"/>
        <v>2208467365.4444427</v>
      </c>
      <c r="AK19" s="43">
        <f t="shared" si="17"/>
        <v>13.68</v>
      </c>
      <c r="AL19" s="43">
        <f t="shared" si="18"/>
        <v>13.68</v>
      </c>
      <c r="AR19" s="7">
        <v>16</v>
      </c>
      <c r="AS19" s="41">
        <v>343584</v>
      </c>
      <c r="AT19" s="49">
        <f t="shared" si="10"/>
        <v>343269.75019073783</v>
      </c>
      <c r="AU19" s="44">
        <f t="shared" si="11"/>
        <v>314.24980926216813</v>
      </c>
      <c r="AV19" s="44">
        <f t="shared" si="12"/>
        <v>314.24980926216813</v>
      </c>
      <c r="AW19" s="44">
        <f t="shared" si="13"/>
        <v>98752.942621309048</v>
      </c>
      <c r="AX19" s="43">
        <f t="shared" si="14"/>
        <v>0.09</v>
      </c>
      <c r="AY19" s="43">
        <f t="shared" si="15"/>
        <v>0.09</v>
      </c>
    </row>
    <row r="20" spans="1:51">
      <c r="A20" s="6">
        <v>17</v>
      </c>
      <c r="B20" s="41">
        <v>300780</v>
      </c>
      <c r="E20" s="7">
        <v>17</v>
      </c>
      <c r="F20" s="41">
        <v>300780</v>
      </c>
      <c r="G20" s="41">
        <v>343584</v>
      </c>
      <c r="H20" s="44">
        <f t="shared" si="0"/>
        <v>-42804</v>
      </c>
      <c r="I20" s="44">
        <f t="shared" si="1"/>
        <v>42804</v>
      </c>
      <c r="J20" s="44">
        <f>H20^2</f>
        <v>1832182416</v>
      </c>
      <c r="K20" s="43">
        <f t="shared" si="3"/>
        <v>14.23</v>
      </c>
      <c r="L20" s="43">
        <f t="shared" si="4"/>
        <v>14.23</v>
      </c>
      <c r="R20" s="7">
        <v>17</v>
      </c>
      <c r="S20" s="41">
        <v>300780</v>
      </c>
      <c r="T20" s="44">
        <f>AVERAGE($S$4:S19)</f>
        <v>226887.25</v>
      </c>
      <c r="U20" s="44">
        <f t="shared" si="5"/>
        <v>73892.75</v>
      </c>
      <c r="V20" s="44">
        <f t="shared" si="6"/>
        <v>73892.75</v>
      </c>
      <c r="W20" s="44">
        <f t="shared" si="7"/>
        <v>5460138502.5625</v>
      </c>
      <c r="X20" s="43">
        <f t="shared" si="8"/>
        <v>24.57</v>
      </c>
      <c r="Y20" s="43">
        <f t="shared" si="9"/>
        <v>24.57</v>
      </c>
      <c r="AE20" s="7">
        <v>17</v>
      </c>
      <c r="AF20" s="41">
        <v>300780</v>
      </c>
      <c r="AG20" s="49">
        <f t="shared" si="16"/>
        <v>311600.66666666669</v>
      </c>
      <c r="AH20" s="44">
        <f t="shared" si="19"/>
        <v>-10820.666666666686</v>
      </c>
      <c r="AI20" s="44">
        <f t="shared" si="20"/>
        <v>10820.666666666686</v>
      </c>
      <c r="AJ20" s="44">
        <f t="shared" si="21"/>
        <v>117086827.11111154</v>
      </c>
      <c r="AK20" s="43">
        <f t="shared" si="17"/>
        <v>3.6</v>
      </c>
      <c r="AL20" s="43">
        <f t="shared" si="18"/>
        <v>3.6</v>
      </c>
      <c r="AR20" s="7">
        <v>17</v>
      </c>
      <c r="AS20" s="41">
        <v>300780</v>
      </c>
      <c r="AT20" s="49">
        <f t="shared" si="10"/>
        <v>343521.15003814758</v>
      </c>
      <c r="AU20" s="44">
        <f t="shared" si="11"/>
        <v>-42741.150038147578</v>
      </c>
      <c r="AV20" s="44">
        <f t="shared" si="12"/>
        <v>42741.150038147578</v>
      </c>
      <c r="AW20" s="44">
        <f t="shared" si="13"/>
        <v>1826805906.5834427</v>
      </c>
      <c r="AX20" s="43">
        <f t="shared" si="14"/>
        <v>14.21</v>
      </c>
      <c r="AY20" s="43">
        <f t="shared" si="15"/>
        <v>14.21</v>
      </c>
    </row>
    <row r="21" spans="1:51">
      <c r="A21" s="6">
        <v>18</v>
      </c>
      <c r="B21" s="41">
        <v>415164</v>
      </c>
      <c r="E21" s="7">
        <v>18</v>
      </c>
      <c r="F21" s="41">
        <v>415164</v>
      </c>
      <c r="G21" s="41">
        <v>300780</v>
      </c>
      <c r="H21" s="44">
        <f t="shared" si="0"/>
        <v>114384</v>
      </c>
      <c r="I21" s="44">
        <f t="shared" si="1"/>
        <v>114384</v>
      </c>
      <c r="J21" s="44">
        <f t="shared" ref="J21:J63" si="22">H21^2</f>
        <v>13083699456</v>
      </c>
      <c r="K21" s="43">
        <f t="shared" si="3"/>
        <v>27.55</v>
      </c>
      <c r="L21" s="43">
        <f t="shared" si="4"/>
        <v>27.55</v>
      </c>
      <c r="R21" s="7">
        <v>18</v>
      </c>
      <c r="S21" s="41">
        <v>415164</v>
      </c>
      <c r="T21" s="44">
        <f>AVERAGE($S$4:S20)</f>
        <v>231233.88235294117</v>
      </c>
      <c r="U21" s="44">
        <f t="shared" si="5"/>
        <v>183930.11764705883</v>
      </c>
      <c r="V21" s="44">
        <f t="shared" si="6"/>
        <v>183930.11764705883</v>
      </c>
      <c r="W21" s="44">
        <f t="shared" si="7"/>
        <v>33830288177.6609</v>
      </c>
      <c r="X21" s="43">
        <f t="shared" si="8"/>
        <v>44.3</v>
      </c>
      <c r="Y21" s="43">
        <f t="shared" si="9"/>
        <v>44.3</v>
      </c>
      <c r="AE21" s="7">
        <v>18</v>
      </c>
      <c r="AF21" s="41">
        <v>415164</v>
      </c>
      <c r="AG21" s="49">
        <f t="shared" si="16"/>
        <v>338499</v>
      </c>
      <c r="AH21" s="44">
        <f t="shared" si="19"/>
        <v>76665</v>
      </c>
      <c r="AI21" s="44">
        <f t="shared" si="20"/>
        <v>76665</v>
      </c>
      <c r="AJ21" s="44">
        <f t="shared" si="21"/>
        <v>5877522225</v>
      </c>
      <c r="AK21" s="43">
        <f t="shared" si="17"/>
        <v>18.47</v>
      </c>
      <c r="AL21" s="43">
        <f t="shared" si="18"/>
        <v>18.47</v>
      </c>
      <c r="AR21" s="7">
        <v>18</v>
      </c>
      <c r="AS21" s="41">
        <v>415164</v>
      </c>
      <c r="AT21" s="49">
        <f t="shared" si="10"/>
        <v>309328.23000762949</v>
      </c>
      <c r="AU21" s="44">
        <f t="shared" si="11"/>
        <v>105835.76999237051</v>
      </c>
      <c r="AV21" s="44">
        <f t="shared" si="12"/>
        <v>105835.76999237051</v>
      </c>
      <c r="AW21" s="44">
        <f t="shared" si="13"/>
        <v>11201210209.877954</v>
      </c>
      <c r="AX21" s="43">
        <f t="shared" si="14"/>
        <v>25.49</v>
      </c>
      <c r="AY21" s="43">
        <f t="shared" si="15"/>
        <v>25.49</v>
      </c>
    </row>
    <row r="22" spans="1:51">
      <c r="A22" s="6">
        <v>19</v>
      </c>
      <c r="B22" s="41">
        <v>406254</v>
      </c>
      <c r="E22" s="7">
        <v>19</v>
      </c>
      <c r="F22" s="41">
        <v>406254</v>
      </c>
      <c r="G22" s="41">
        <v>415164</v>
      </c>
      <c r="H22" s="44">
        <f t="shared" si="0"/>
        <v>-8910</v>
      </c>
      <c r="I22" s="44">
        <f t="shared" si="1"/>
        <v>8910</v>
      </c>
      <c r="J22" s="44">
        <f t="shared" si="22"/>
        <v>79388100</v>
      </c>
      <c r="K22" s="43">
        <f t="shared" si="3"/>
        <v>2.19</v>
      </c>
      <c r="L22" s="43">
        <f t="shared" si="4"/>
        <v>2.19</v>
      </c>
      <c r="R22" s="7">
        <v>19</v>
      </c>
      <c r="S22" s="41">
        <v>406254</v>
      </c>
      <c r="T22" s="44">
        <f>AVERAGE($S$4:S21)</f>
        <v>241452.22222222222</v>
      </c>
      <c r="U22" s="44">
        <f t="shared" si="5"/>
        <v>164801.77777777778</v>
      </c>
      <c r="V22" s="44">
        <f t="shared" si="6"/>
        <v>164801.77777777778</v>
      </c>
      <c r="W22" s="44">
        <f t="shared" si="7"/>
        <v>27159625958.716049</v>
      </c>
      <c r="X22" s="43">
        <f t="shared" si="8"/>
        <v>40.57</v>
      </c>
      <c r="Y22" s="43">
        <f t="shared" si="9"/>
        <v>40.57</v>
      </c>
      <c r="AE22" s="7">
        <v>19</v>
      </c>
      <c r="AF22" s="41">
        <v>406254</v>
      </c>
      <c r="AG22" s="49">
        <f t="shared" si="16"/>
        <v>353176</v>
      </c>
      <c r="AH22" s="44">
        <f t="shared" si="19"/>
        <v>53078</v>
      </c>
      <c r="AI22" s="44">
        <f t="shared" si="20"/>
        <v>53078</v>
      </c>
      <c r="AJ22" s="44">
        <f t="shared" si="21"/>
        <v>2817274084</v>
      </c>
      <c r="AK22" s="43">
        <f t="shared" si="17"/>
        <v>13.07</v>
      </c>
      <c r="AL22" s="43">
        <f t="shared" si="18"/>
        <v>13.07</v>
      </c>
      <c r="AR22" s="7">
        <v>19</v>
      </c>
      <c r="AS22" s="41">
        <v>406254</v>
      </c>
      <c r="AT22" s="49">
        <f t="shared" si="10"/>
        <v>393996.84600152593</v>
      </c>
      <c r="AU22" s="44">
        <f t="shared" si="11"/>
        <v>12257.153998474067</v>
      </c>
      <c r="AV22" s="44">
        <f t="shared" si="12"/>
        <v>12257.153998474067</v>
      </c>
      <c r="AW22" s="44">
        <f t="shared" si="13"/>
        <v>150237824.1423088</v>
      </c>
      <c r="AX22" s="43">
        <f t="shared" si="14"/>
        <v>3.02</v>
      </c>
      <c r="AY22" s="43">
        <f t="shared" si="15"/>
        <v>3.02</v>
      </c>
    </row>
    <row r="23" spans="1:51">
      <c r="A23" s="6">
        <v>20</v>
      </c>
      <c r="B23" s="41">
        <v>347482</v>
      </c>
      <c r="E23" s="7">
        <v>20</v>
      </c>
      <c r="F23" s="41">
        <v>347482</v>
      </c>
      <c r="G23" s="41">
        <v>406254</v>
      </c>
      <c r="H23" s="44">
        <f t="shared" si="0"/>
        <v>-58772</v>
      </c>
      <c r="I23" s="44">
        <f t="shared" si="1"/>
        <v>58772</v>
      </c>
      <c r="J23" s="44">
        <f t="shared" si="22"/>
        <v>3454147984</v>
      </c>
      <c r="K23" s="43">
        <f t="shared" si="3"/>
        <v>16.91</v>
      </c>
      <c r="L23" s="43">
        <f t="shared" si="4"/>
        <v>16.91</v>
      </c>
      <c r="R23" s="7">
        <v>20</v>
      </c>
      <c r="S23" s="41">
        <v>347482</v>
      </c>
      <c r="T23" s="44">
        <f>AVERAGE($S$4:S22)</f>
        <v>250126</v>
      </c>
      <c r="U23" s="44">
        <f t="shared" si="5"/>
        <v>97356</v>
      </c>
      <c r="V23" s="44">
        <f t="shared" si="6"/>
        <v>97356</v>
      </c>
      <c r="W23" s="44">
        <f t="shared" si="7"/>
        <v>9478190736</v>
      </c>
      <c r="X23" s="43">
        <f t="shared" si="8"/>
        <v>28.02</v>
      </c>
      <c r="Y23" s="43">
        <f t="shared" si="9"/>
        <v>28.02</v>
      </c>
      <c r="AE23" s="7">
        <v>20</v>
      </c>
      <c r="AF23" s="41">
        <v>347482</v>
      </c>
      <c r="AG23" s="49">
        <f t="shared" si="16"/>
        <v>374066</v>
      </c>
      <c r="AH23" s="44">
        <f t="shared" si="19"/>
        <v>-26584</v>
      </c>
      <c r="AI23" s="44">
        <f t="shared" si="20"/>
        <v>26584</v>
      </c>
      <c r="AJ23" s="44">
        <f t="shared" si="21"/>
        <v>706709056</v>
      </c>
      <c r="AK23" s="43">
        <f t="shared" si="17"/>
        <v>7.65</v>
      </c>
      <c r="AL23" s="43">
        <f t="shared" si="18"/>
        <v>7.65</v>
      </c>
      <c r="AR23" s="7">
        <v>20</v>
      </c>
      <c r="AS23" s="41">
        <v>347482</v>
      </c>
      <c r="AT23" s="49">
        <f t="shared" si="10"/>
        <v>403802.56920030521</v>
      </c>
      <c r="AU23" s="44">
        <f t="shared" si="11"/>
        <v>-56320.56920030521</v>
      </c>
      <c r="AV23" s="44">
        <f t="shared" si="12"/>
        <v>56320.56920030521</v>
      </c>
      <c r="AW23" s="44">
        <f t="shared" si="13"/>
        <v>3172006515.0463676</v>
      </c>
      <c r="AX23" s="43">
        <f t="shared" si="14"/>
        <v>16.21</v>
      </c>
      <c r="AY23" s="43">
        <f t="shared" si="15"/>
        <v>16.21</v>
      </c>
    </row>
    <row r="24" spans="1:51">
      <c r="A24" s="6">
        <v>21</v>
      </c>
      <c r="B24" s="41">
        <v>300607</v>
      </c>
      <c r="E24" s="7">
        <v>21</v>
      </c>
      <c r="F24" s="41">
        <v>300607</v>
      </c>
      <c r="G24" s="41">
        <v>347482</v>
      </c>
      <c r="H24" s="44">
        <f t="shared" si="0"/>
        <v>-46875</v>
      </c>
      <c r="I24" s="44">
        <f t="shared" si="1"/>
        <v>46875</v>
      </c>
      <c r="J24" s="44">
        <f t="shared" si="22"/>
        <v>2197265625</v>
      </c>
      <c r="K24" s="43">
        <f t="shared" si="3"/>
        <v>15.59</v>
      </c>
      <c r="L24" s="43">
        <f t="shared" si="4"/>
        <v>15.59</v>
      </c>
      <c r="R24" s="7">
        <v>21</v>
      </c>
      <c r="S24" s="41">
        <v>300607</v>
      </c>
      <c r="T24" s="44">
        <f>AVERAGE($S$4:S23)</f>
        <v>254993.8</v>
      </c>
      <c r="U24" s="44">
        <f t="shared" si="5"/>
        <v>45613.200000000012</v>
      </c>
      <c r="V24" s="44">
        <f t="shared" si="6"/>
        <v>45613.200000000012</v>
      </c>
      <c r="W24" s="44">
        <f t="shared" si="7"/>
        <v>2080564014.240001</v>
      </c>
      <c r="X24" s="43">
        <f t="shared" si="8"/>
        <v>15.17</v>
      </c>
      <c r="Y24" s="43">
        <f t="shared" si="9"/>
        <v>15.17</v>
      </c>
      <c r="AE24" s="7">
        <v>21</v>
      </c>
      <c r="AF24" s="41">
        <v>300607</v>
      </c>
      <c r="AG24" s="49">
        <f t="shared" si="16"/>
        <v>389633.33333333331</v>
      </c>
      <c r="AH24" s="44">
        <f t="shared" si="19"/>
        <v>-89026.333333333314</v>
      </c>
      <c r="AI24" s="44">
        <f t="shared" si="20"/>
        <v>89026.333333333314</v>
      </c>
      <c r="AJ24" s="44">
        <f t="shared" si="21"/>
        <v>7925688026.7777739</v>
      </c>
      <c r="AK24" s="43">
        <f t="shared" si="17"/>
        <v>29.62</v>
      </c>
      <c r="AL24" s="43">
        <f t="shared" si="18"/>
        <v>29.62</v>
      </c>
      <c r="AR24" s="7">
        <v>21</v>
      </c>
      <c r="AS24" s="41">
        <v>300607</v>
      </c>
      <c r="AT24" s="49">
        <f t="shared" si="10"/>
        <v>358746.11384006107</v>
      </c>
      <c r="AU24" s="44">
        <f t="shared" si="11"/>
        <v>-58139.113840061065</v>
      </c>
      <c r="AV24" s="44">
        <f t="shared" si="12"/>
        <v>58139.113840061065</v>
      </c>
      <c r="AW24" s="44">
        <f t="shared" si="13"/>
        <v>3380156558.1075802</v>
      </c>
      <c r="AX24" s="43">
        <f t="shared" si="14"/>
        <v>19.34</v>
      </c>
      <c r="AY24" s="43">
        <f t="shared" si="15"/>
        <v>19.34</v>
      </c>
    </row>
    <row r="25" spans="1:51">
      <c r="A25" s="6">
        <v>22</v>
      </c>
      <c r="B25" s="41">
        <v>375047</v>
      </c>
      <c r="E25" s="7">
        <v>22</v>
      </c>
      <c r="F25" s="41">
        <v>375047</v>
      </c>
      <c r="G25" s="41">
        <v>300607</v>
      </c>
      <c r="H25" s="44">
        <f t="shared" si="0"/>
        <v>74440</v>
      </c>
      <c r="I25" s="44">
        <f t="shared" si="1"/>
        <v>74440</v>
      </c>
      <c r="J25" s="44">
        <f t="shared" si="22"/>
        <v>5541313600</v>
      </c>
      <c r="K25" s="43">
        <f t="shared" si="3"/>
        <v>19.850000000000001</v>
      </c>
      <c r="L25" s="43">
        <f t="shared" si="4"/>
        <v>19.850000000000001</v>
      </c>
      <c r="R25" s="7">
        <v>22</v>
      </c>
      <c r="S25" s="41">
        <v>375047</v>
      </c>
      <c r="T25" s="44">
        <f>AVERAGE($S$4:S24)</f>
        <v>257165.85714285713</v>
      </c>
      <c r="U25" s="44">
        <f t="shared" si="5"/>
        <v>117881.14285714287</v>
      </c>
      <c r="V25" s="44">
        <f t="shared" si="6"/>
        <v>117881.14285714287</v>
      </c>
      <c r="W25" s="44">
        <f t="shared" si="7"/>
        <v>13895963841.306126</v>
      </c>
      <c r="X25" s="43">
        <f t="shared" si="8"/>
        <v>31.43</v>
      </c>
      <c r="Y25" s="43">
        <f t="shared" si="9"/>
        <v>31.43</v>
      </c>
      <c r="AE25" s="7">
        <v>22</v>
      </c>
      <c r="AF25" s="41">
        <v>375047</v>
      </c>
      <c r="AG25" s="49">
        <f t="shared" si="16"/>
        <v>351447.66666666669</v>
      </c>
      <c r="AH25" s="44">
        <f t="shared" si="19"/>
        <v>23599.333333333314</v>
      </c>
      <c r="AI25" s="44">
        <f t="shared" si="20"/>
        <v>23599.333333333314</v>
      </c>
      <c r="AJ25" s="44">
        <f t="shared" si="21"/>
        <v>556928533.77777684</v>
      </c>
      <c r="AK25" s="43">
        <f t="shared" si="17"/>
        <v>6.29</v>
      </c>
      <c r="AL25" s="43">
        <f t="shared" si="18"/>
        <v>6.29</v>
      </c>
      <c r="AR25" s="7">
        <v>22</v>
      </c>
      <c r="AS25" s="41">
        <v>375047</v>
      </c>
      <c r="AT25" s="49">
        <f t="shared" si="10"/>
        <v>312234.82276801224</v>
      </c>
      <c r="AU25" s="44">
        <f t="shared" si="11"/>
        <v>62812.177231987764</v>
      </c>
      <c r="AV25" s="44">
        <f t="shared" si="12"/>
        <v>62812.177231987764</v>
      </c>
      <c r="AW25" s="44">
        <f t="shared" si="13"/>
        <v>3945369608.622642</v>
      </c>
      <c r="AX25" s="43">
        <f t="shared" si="14"/>
        <v>16.75</v>
      </c>
      <c r="AY25" s="43">
        <f t="shared" si="15"/>
        <v>16.75</v>
      </c>
    </row>
    <row r="26" spans="1:51">
      <c r="A26" s="6">
        <v>23</v>
      </c>
      <c r="B26" s="41">
        <v>271991</v>
      </c>
      <c r="E26" s="7">
        <v>23</v>
      </c>
      <c r="F26" s="41">
        <v>271991</v>
      </c>
      <c r="G26" s="41">
        <v>375047</v>
      </c>
      <c r="H26" s="44">
        <f t="shared" si="0"/>
        <v>-103056</v>
      </c>
      <c r="I26" s="44">
        <f t="shared" si="1"/>
        <v>103056</v>
      </c>
      <c r="J26" s="44">
        <f t="shared" si="22"/>
        <v>10620539136</v>
      </c>
      <c r="K26" s="43">
        <f t="shared" si="3"/>
        <v>37.89</v>
      </c>
      <c r="L26" s="43">
        <f t="shared" si="4"/>
        <v>37.89</v>
      </c>
      <c r="R26" s="7">
        <v>23</v>
      </c>
      <c r="S26" s="41">
        <v>271991</v>
      </c>
      <c r="T26" s="44">
        <f>AVERAGE($S$4:S25)</f>
        <v>262524.09090909088</v>
      </c>
      <c r="U26" s="44">
        <f t="shared" si="5"/>
        <v>9466.9090909091174</v>
      </c>
      <c r="V26" s="44">
        <f t="shared" si="6"/>
        <v>9466.9090909091174</v>
      </c>
      <c r="W26" s="44">
        <f t="shared" si="7"/>
        <v>89622367.735537693</v>
      </c>
      <c r="X26" s="43">
        <f t="shared" si="8"/>
        <v>3.48</v>
      </c>
      <c r="Y26" s="43">
        <f t="shared" si="9"/>
        <v>3.48</v>
      </c>
      <c r="AE26" s="7">
        <v>23</v>
      </c>
      <c r="AF26" s="41">
        <v>271991</v>
      </c>
      <c r="AG26" s="49">
        <f t="shared" si="16"/>
        <v>341045.33333333331</v>
      </c>
      <c r="AH26" s="44">
        <f t="shared" si="19"/>
        <v>-69054.333333333314</v>
      </c>
      <c r="AI26" s="44">
        <f t="shared" si="20"/>
        <v>69054.333333333314</v>
      </c>
      <c r="AJ26" s="44">
        <f t="shared" si="21"/>
        <v>4768500952.1111088</v>
      </c>
      <c r="AK26" s="43">
        <f t="shared" si="17"/>
        <v>25.39</v>
      </c>
      <c r="AL26" s="43">
        <f t="shared" si="18"/>
        <v>25.39</v>
      </c>
      <c r="AR26" s="7">
        <v>23</v>
      </c>
      <c r="AS26" s="41">
        <v>271991</v>
      </c>
      <c r="AT26" s="49">
        <f t="shared" si="10"/>
        <v>362484.56455360248</v>
      </c>
      <c r="AU26" s="44">
        <f t="shared" si="11"/>
        <v>-90493.564553602482</v>
      </c>
      <c r="AV26" s="44">
        <f t="shared" si="12"/>
        <v>90493.564553602482</v>
      </c>
      <c r="AW26" s="44">
        <f t="shared" si="13"/>
        <v>8189085225.6170197</v>
      </c>
      <c r="AX26" s="43">
        <f t="shared" si="14"/>
        <v>33.270000000000003</v>
      </c>
      <c r="AY26" s="43">
        <f t="shared" si="15"/>
        <v>33.270000000000003</v>
      </c>
    </row>
    <row r="27" spans="1:51">
      <c r="A27" s="6">
        <v>24</v>
      </c>
      <c r="B27" s="41">
        <v>217302</v>
      </c>
      <c r="E27" s="7">
        <v>24</v>
      </c>
      <c r="F27" s="41">
        <v>217302</v>
      </c>
      <c r="G27" s="41">
        <v>271991</v>
      </c>
      <c r="H27" s="44">
        <f t="shared" si="0"/>
        <v>-54689</v>
      </c>
      <c r="I27" s="44">
        <f t="shared" si="1"/>
        <v>54689</v>
      </c>
      <c r="J27" s="44">
        <f t="shared" si="22"/>
        <v>2990886721</v>
      </c>
      <c r="K27" s="43">
        <f t="shared" si="3"/>
        <v>25.17</v>
      </c>
      <c r="L27" s="43">
        <f t="shared" si="4"/>
        <v>25.17</v>
      </c>
      <c r="R27" s="7">
        <v>24</v>
      </c>
      <c r="S27" s="41">
        <v>217302</v>
      </c>
      <c r="T27" s="44">
        <f>AVERAGE($S$4:S26)</f>
        <v>262935.69565217389</v>
      </c>
      <c r="U27" s="44">
        <f t="shared" si="5"/>
        <v>-45633.69565217389</v>
      </c>
      <c r="V27" s="44">
        <f t="shared" si="6"/>
        <v>45633.69565217389</v>
      </c>
      <c r="W27" s="44">
        <f t="shared" si="7"/>
        <v>2082434178.8752341</v>
      </c>
      <c r="X27" s="43">
        <f t="shared" si="8"/>
        <v>21</v>
      </c>
      <c r="Y27" s="43">
        <f t="shared" si="9"/>
        <v>21</v>
      </c>
      <c r="AE27" s="7">
        <v>24</v>
      </c>
      <c r="AF27" s="41">
        <v>217302</v>
      </c>
      <c r="AG27" s="49">
        <f t="shared" si="16"/>
        <v>315881.66666666669</v>
      </c>
      <c r="AH27" s="44">
        <f t="shared" si="19"/>
        <v>-98579.666666666686</v>
      </c>
      <c r="AI27" s="44">
        <f t="shared" si="20"/>
        <v>98579.666666666686</v>
      </c>
      <c r="AJ27" s="44">
        <f t="shared" si="21"/>
        <v>9717950680.1111145</v>
      </c>
      <c r="AK27" s="43">
        <f t="shared" si="17"/>
        <v>45.37</v>
      </c>
      <c r="AL27" s="43">
        <f t="shared" si="18"/>
        <v>45.37</v>
      </c>
      <c r="AR27" s="7">
        <v>24</v>
      </c>
      <c r="AS27" s="41">
        <v>217302</v>
      </c>
      <c r="AT27" s="49">
        <f t="shared" si="10"/>
        <v>290089.7129107205</v>
      </c>
      <c r="AU27" s="44">
        <f t="shared" si="11"/>
        <v>-72787.712910720496</v>
      </c>
      <c r="AV27" s="44">
        <f t="shared" si="12"/>
        <v>72787.712910720496</v>
      </c>
      <c r="AW27" s="44">
        <f t="shared" si="13"/>
        <v>5298051150.7734671</v>
      </c>
      <c r="AX27" s="43">
        <f t="shared" si="14"/>
        <v>33.5</v>
      </c>
      <c r="AY27" s="43">
        <f t="shared" si="15"/>
        <v>33.5</v>
      </c>
    </row>
    <row r="28" spans="1:51">
      <c r="A28" s="6">
        <v>25</v>
      </c>
      <c r="B28" s="41">
        <v>318910</v>
      </c>
      <c r="E28" s="7">
        <v>25</v>
      </c>
      <c r="F28" s="41">
        <v>318910</v>
      </c>
      <c r="G28" s="41">
        <v>217302</v>
      </c>
      <c r="H28" s="44">
        <f t="shared" si="0"/>
        <v>101608</v>
      </c>
      <c r="I28" s="44">
        <f t="shared" si="1"/>
        <v>101608</v>
      </c>
      <c r="J28" s="44">
        <f t="shared" si="22"/>
        <v>10324185664</v>
      </c>
      <c r="K28" s="43">
        <f t="shared" si="3"/>
        <v>31.86</v>
      </c>
      <c r="L28" s="43">
        <f t="shared" si="4"/>
        <v>31.86</v>
      </c>
      <c r="R28" s="7">
        <v>25</v>
      </c>
      <c r="S28" s="41">
        <v>318910</v>
      </c>
      <c r="T28" s="44">
        <f>AVERAGE($S$4:S27)</f>
        <v>261034.29166666666</v>
      </c>
      <c r="U28" s="44">
        <f t="shared" si="5"/>
        <v>57875.708333333343</v>
      </c>
      <c r="V28" s="44">
        <f t="shared" si="6"/>
        <v>57875.708333333343</v>
      </c>
      <c r="W28" s="44">
        <f t="shared" si="7"/>
        <v>3349597615.0850706</v>
      </c>
      <c r="X28" s="43">
        <f t="shared" si="8"/>
        <v>18.149999999999999</v>
      </c>
      <c r="Y28" s="43">
        <f t="shared" si="9"/>
        <v>18.149999999999999</v>
      </c>
      <c r="AE28" s="7">
        <v>25</v>
      </c>
      <c r="AF28" s="41">
        <v>318910</v>
      </c>
      <c r="AG28" s="49">
        <f t="shared" si="16"/>
        <v>288113.33333333331</v>
      </c>
      <c r="AH28" s="44">
        <f t="shared" si="19"/>
        <v>30796.666666666686</v>
      </c>
      <c r="AI28" s="44">
        <f t="shared" si="20"/>
        <v>30796.666666666686</v>
      </c>
      <c r="AJ28" s="44">
        <f t="shared" si="21"/>
        <v>948434677.77777898</v>
      </c>
      <c r="AK28" s="43">
        <f t="shared" si="17"/>
        <v>9.66</v>
      </c>
      <c r="AL28" s="43">
        <f t="shared" si="18"/>
        <v>9.66</v>
      </c>
      <c r="AR28" s="7">
        <v>25</v>
      </c>
      <c r="AS28" s="41">
        <v>318910</v>
      </c>
      <c r="AT28" s="49">
        <f t="shared" si="10"/>
        <v>231859.54258214412</v>
      </c>
      <c r="AU28" s="44">
        <f t="shared" si="11"/>
        <v>87050.457417855883</v>
      </c>
      <c r="AV28" s="44">
        <f t="shared" si="12"/>
        <v>87050.457417855883</v>
      </c>
      <c r="AW28" s="44">
        <f t="shared" si="13"/>
        <v>7577782136.6579399</v>
      </c>
      <c r="AX28" s="43">
        <f t="shared" si="14"/>
        <v>27.3</v>
      </c>
      <c r="AY28" s="43">
        <f t="shared" si="15"/>
        <v>27.3</v>
      </c>
    </row>
    <row r="29" spans="1:51">
      <c r="A29" s="6">
        <v>26</v>
      </c>
      <c r="B29" s="41">
        <v>277431</v>
      </c>
      <c r="E29" s="7">
        <v>26</v>
      </c>
      <c r="F29" s="41">
        <v>277431</v>
      </c>
      <c r="G29" s="41">
        <v>318910</v>
      </c>
      <c r="H29" s="44">
        <f t="shared" si="0"/>
        <v>-41479</v>
      </c>
      <c r="I29" s="44">
        <f t="shared" si="1"/>
        <v>41479</v>
      </c>
      <c r="J29" s="44">
        <f t="shared" si="22"/>
        <v>1720507441</v>
      </c>
      <c r="K29" s="43">
        <f t="shared" si="3"/>
        <v>14.95</v>
      </c>
      <c r="L29" s="43">
        <f t="shared" si="4"/>
        <v>14.95</v>
      </c>
      <c r="R29" s="7">
        <v>26</v>
      </c>
      <c r="S29" s="41">
        <v>277431</v>
      </c>
      <c r="T29" s="44">
        <f>AVERAGE($S$4:S28)</f>
        <v>263349.32</v>
      </c>
      <c r="U29" s="44">
        <f t="shared" si="5"/>
        <v>14081.679999999993</v>
      </c>
      <c r="V29" s="44">
        <f t="shared" si="6"/>
        <v>14081.679999999993</v>
      </c>
      <c r="W29" s="44">
        <f t="shared" si="7"/>
        <v>198293711.62239981</v>
      </c>
      <c r="X29" s="43">
        <f t="shared" si="8"/>
        <v>5.08</v>
      </c>
      <c r="Y29" s="43">
        <f t="shared" si="9"/>
        <v>5.08</v>
      </c>
      <c r="AE29" s="7">
        <v>26</v>
      </c>
      <c r="AF29" s="41">
        <v>277431</v>
      </c>
      <c r="AG29" s="49">
        <f t="shared" si="16"/>
        <v>269401</v>
      </c>
      <c r="AH29" s="44">
        <f t="shared" si="19"/>
        <v>8030</v>
      </c>
      <c r="AI29" s="44">
        <f t="shared" si="20"/>
        <v>8030</v>
      </c>
      <c r="AJ29" s="44">
        <f t="shared" si="21"/>
        <v>64480900</v>
      </c>
      <c r="AK29" s="43">
        <f t="shared" si="17"/>
        <v>2.89</v>
      </c>
      <c r="AL29" s="43">
        <f t="shared" si="18"/>
        <v>2.89</v>
      </c>
      <c r="AR29" s="7">
        <v>26</v>
      </c>
      <c r="AS29" s="41">
        <v>277431</v>
      </c>
      <c r="AT29" s="49">
        <f t="shared" si="10"/>
        <v>301499.90851642884</v>
      </c>
      <c r="AU29" s="44">
        <f t="shared" si="11"/>
        <v>-24068.908516428841</v>
      </c>
      <c r="AV29" s="44">
        <f t="shared" si="12"/>
        <v>24068.908516428841</v>
      </c>
      <c r="AW29" s="44">
        <f t="shared" si="13"/>
        <v>579312357.17222083</v>
      </c>
      <c r="AX29" s="43">
        <f t="shared" si="14"/>
        <v>8.68</v>
      </c>
      <c r="AY29" s="43">
        <f t="shared" si="15"/>
        <v>8.68</v>
      </c>
    </row>
    <row r="30" spans="1:51">
      <c r="A30" s="6">
        <v>27</v>
      </c>
      <c r="B30" s="41">
        <v>393991</v>
      </c>
      <c r="E30" s="7">
        <v>27</v>
      </c>
      <c r="F30" s="41">
        <v>393991</v>
      </c>
      <c r="G30" s="41">
        <v>277431</v>
      </c>
      <c r="H30" s="44">
        <f t="shared" si="0"/>
        <v>116560</v>
      </c>
      <c r="I30" s="44">
        <f t="shared" si="1"/>
        <v>116560</v>
      </c>
      <c r="J30" s="44">
        <f t="shared" si="22"/>
        <v>13586233600</v>
      </c>
      <c r="K30" s="43">
        <f t="shared" si="3"/>
        <v>29.58</v>
      </c>
      <c r="L30" s="43">
        <f t="shared" si="4"/>
        <v>29.58</v>
      </c>
      <c r="R30" s="7">
        <v>27</v>
      </c>
      <c r="S30" s="41">
        <v>393991</v>
      </c>
      <c r="T30" s="44">
        <f>AVERAGE($S$4:S29)</f>
        <v>263890.92307692306</v>
      </c>
      <c r="U30" s="44">
        <f t="shared" si="5"/>
        <v>130100.07692307694</v>
      </c>
      <c r="V30" s="44">
        <f t="shared" si="6"/>
        <v>130100.07692307694</v>
      </c>
      <c r="W30" s="44">
        <f t="shared" si="7"/>
        <v>16926030015.390535</v>
      </c>
      <c r="X30" s="43">
        <f t="shared" si="8"/>
        <v>33.020000000000003</v>
      </c>
      <c r="Y30" s="43">
        <f t="shared" si="9"/>
        <v>33.020000000000003</v>
      </c>
      <c r="AE30" s="7">
        <v>27</v>
      </c>
      <c r="AF30" s="41">
        <v>393991</v>
      </c>
      <c r="AG30" s="49">
        <f t="shared" si="16"/>
        <v>271214.33333333331</v>
      </c>
      <c r="AH30" s="44">
        <f t="shared" si="19"/>
        <v>122776.66666666669</v>
      </c>
      <c r="AI30" s="44">
        <f t="shared" si="20"/>
        <v>122776.66666666669</v>
      </c>
      <c r="AJ30" s="44">
        <f t="shared" si="21"/>
        <v>15074109877.777782</v>
      </c>
      <c r="AK30" s="43">
        <f t="shared" si="17"/>
        <v>31.16</v>
      </c>
      <c r="AL30" s="43">
        <f t="shared" si="18"/>
        <v>31.16</v>
      </c>
      <c r="AR30" s="7">
        <v>27</v>
      </c>
      <c r="AS30" s="41">
        <v>393991</v>
      </c>
      <c r="AT30" s="49">
        <f t="shared" si="10"/>
        <v>282244.78170328576</v>
      </c>
      <c r="AU30" s="44">
        <f t="shared" si="11"/>
        <v>111746.21829671424</v>
      </c>
      <c r="AV30" s="44">
        <f t="shared" si="12"/>
        <v>111746.21829671424</v>
      </c>
      <c r="AW30" s="44">
        <f t="shared" si="13"/>
        <v>12487217303.616913</v>
      </c>
      <c r="AX30" s="43">
        <f t="shared" si="14"/>
        <v>28.36</v>
      </c>
      <c r="AY30" s="43">
        <f t="shared" si="15"/>
        <v>28.36</v>
      </c>
    </row>
    <row r="31" spans="1:51">
      <c r="A31" s="6">
        <v>28</v>
      </c>
      <c r="B31" s="41">
        <v>305915</v>
      </c>
      <c r="E31" s="7">
        <v>28</v>
      </c>
      <c r="F31" s="41">
        <v>305915</v>
      </c>
      <c r="G31" s="41">
        <v>393991</v>
      </c>
      <c r="H31" s="44">
        <f t="shared" si="0"/>
        <v>-88076</v>
      </c>
      <c r="I31" s="44">
        <f t="shared" si="1"/>
        <v>88076</v>
      </c>
      <c r="J31" s="44">
        <f t="shared" si="22"/>
        <v>7757381776</v>
      </c>
      <c r="K31" s="43">
        <f t="shared" si="3"/>
        <v>28.79</v>
      </c>
      <c r="L31" s="43">
        <f t="shared" si="4"/>
        <v>28.79</v>
      </c>
      <c r="R31" s="7">
        <v>28</v>
      </c>
      <c r="S31" s="41">
        <v>305915</v>
      </c>
      <c r="T31" s="44">
        <f>AVERAGE($S$4:S30)</f>
        <v>268709.44444444444</v>
      </c>
      <c r="U31" s="44">
        <f t="shared" si="5"/>
        <v>37205.555555555562</v>
      </c>
      <c r="V31" s="44">
        <f t="shared" si="6"/>
        <v>37205.555555555562</v>
      </c>
      <c r="W31" s="44">
        <f t="shared" si="7"/>
        <v>1384253364.1975315</v>
      </c>
      <c r="X31" s="43">
        <f t="shared" si="8"/>
        <v>12.16</v>
      </c>
      <c r="Y31" s="43">
        <f t="shared" si="9"/>
        <v>12.16</v>
      </c>
      <c r="AE31" s="7">
        <v>28</v>
      </c>
      <c r="AF31" s="41">
        <v>305915</v>
      </c>
      <c r="AG31" s="49">
        <f t="shared" si="16"/>
        <v>330110.66666666669</v>
      </c>
      <c r="AH31" s="44">
        <f t="shared" si="19"/>
        <v>-24195.666666666686</v>
      </c>
      <c r="AI31" s="44">
        <f t="shared" si="20"/>
        <v>24195.666666666686</v>
      </c>
      <c r="AJ31" s="44">
        <f t="shared" si="21"/>
        <v>585430285.44444537</v>
      </c>
      <c r="AK31" s="43">
        <f t="shared" si="17"/>
        <v>7.91</v>
      </c>
      <c r="AL31" s="43">
        <f t="shared" si="18"/>
        <v>7.91</v>
      </c>
      <c r="AR31" s="7">
        <v>28</v>
      </c>
      <c r="AS31" s="41">
        <v>305915</v>
      </c>
      <c r="AT31" s="49">
        <f t="shared" si="10"/>
        <v>371641.75634065719</v>
      </c>
      <c r="AU31" s="44">
        <f t="shared" si="11"/>
        <v>-65726.756340657186</v>
      </c>
      <c r="AV31" s="44">
        <f t="shared" si="12"/>
        <v>65726.756340657186</v>
      </c>
      <c r="AW31" s="44">
        <f t="shared" si="13"/>
        <v>4320006499.0641193</v>
      </c>
      <c r="AX31" s="43">
        <f t="shared" si="14"/>
        <v>21.49</v>
      </c>
      <c r="AY31" s="43">
        <f t="shared" si="15"/>
        <v>21.49</v>
      </c>
    </row>
    <row r="32" spans="1:51">
      <c r="A32" s="6">
        <v>29</v>
      </c>
      <c r="B32" s="41">
        <v>345033</v>
      </c>
      <c r="E32" s="7">
        <v>29</v>
      </c>
      <c r="F32" s="41">
        <v>345033</v>
      </c>
      <c r="G32" s="41">
        <v>305915</v>
      </c>
      <c r="H32" s="44">
        <f t="shared" si="0"/>
        <v>39118</v>
      </c>
      <c r="I32" s="44">
        <f t="shared" si="1"/>
        <v>39118</v>
      </c>
      <c r="J32" s="44">
        <f t="shared" si="22"/>
        <v>1530217924</v>
      </c>
      <c r="K32" s="43">
        <f t="shared" si="3"/>
        <v>11.34</v>
      </c>
      <c r="L32" s="43">
        <f t="shared" si="4"/>
        <v>11.34</v>
      </c>
      <c r="R32" s="7">
        <v>29</v>
      </c>
      <c r="S32" s="41">
        <v>345033</v>
      </c>
      <c r="T32" s="44">
        <f>AVERAGE($S$4:S31)</f>
        <v>270038.21428571426</v>
      </c>
      <c r="U32" s="44">
        <f t="shared" si="5"/>
        <v>74994.785714285739</v>
      </c>
      <c r="V32" s="44">
        <f t="shared" si="6"/>
        <v>74994.785714285739</v>
      </c>
      <c r="W32" s="44">
        <f t="shared" si="7"/>
        <v>5624217884.3316364</v>
      </c>
      <c r="X32" s="43">
        <f t="shared" si="8"/>
        <v>21.74</v>
      </c>
      <c r="Y32" s="43">
        <f t="shared" si="9"/>
        <v>21.74</v>
      </c>
      <c r="AE32" s="7">
        <v>29</v>
      </c>
      <c r="AF32" s="41">
        <v>345033</v>
      </c>
      <c r="AG32" s="49">
        <f t="shared" si="16"/>
        <v>325779</v>
      </c>
      <c r="AH32" s="44">
        <f t="shared" si="19"/>
        <v>19254</v>
      </c>
      <c r="AI32" s="44">
        <f t="shared" si="20"/>
        <v>19254</v>
      </c>
      <c r="AJ32" s="44">
        <f t="shared" si="21"/>
        <v>370716516</v>
      </c>
      <c r="AK32" s="43">
        <f t="shared" si="17"/>
        <v>5.58</v>
      </c>
      <c r="AL32" s="43">
        <f t="shared" si="18"/>
        <v>5.58</v>
      </c>
      <c r="AR32" s="7">
        <v>29</v>
      </c>
      <c r="AS32" s="41">
        <v>345033</v>
      </c>
      <c r="AT32" s="49">
        <f t="shared" si="10"/>
        <v>319060.35126813146</v>
      </c>
      <c r="AU32" s="44">
        <f t="shared" si="11"/>
        <v>25972.648731868539</v>
      </c>
      <c r="AV32" s="44">
        <f t="shared" si="12"/>
        <v>25972.648731868539</v>
      </c>
      <c r="AW32" s="44">
        <f t="shared" si="13"/>
        <v>674578482.14903247</v>
      </c>
      <c r="AX32" s="43">
        <f t="shared" si="14"/>
        <v>7.53</v>
      </c>
      <c r="AY32" s="43">
        <f t="shared" si="15"/>
        <v>7.53</v>
      </c>
    </row>
    <row r="33" spans="1:51">
      <c r="A33" s="6">
        <v>30</v>
      </c>
      <c r="B33" s="41">
        <v>351690</v>
      </c>
      <c r="E33" s="7">
        <v>30</v>
      </c>
      <c r="F33" s="41">
        <v>351690</v>
      </c>
      <c r="G33" s="41">
        <v>345033</v>
      </c>
      <c r="H33" s="44">
        <f t="shared" si="0"/>
        <v>6657</v>
      </c>
      <c r="I33" s="44">
        <f t="shared" si="1"/>
        <v>6657</v>
      </c>
      <c r="J33" s="44">
        <f t="shared" si="22"/>
        <v>44315649</v>
      </c>
      <c r="K33" s="43">
        <f t="shared" si="3"/>
        <v>1.89</v>
      </c>
      <c r="L33" s="43">
        <f t="shared" si="4"/>
        <v>1.89</v>
      </c>
      <c r="R33" s="7">
        <v>30</v>
      </c>
      <c r="S33" s="41">
        <v>351690</v>
      </c>
      <c r="T33" s="44">
        <f>AVERAGE($S$4:S32)</f>
        <v>272624.24137931032</v>
      </c>
      <c r="U33" s="44">
        <f t="shared" si="5"/>
        <v>79065.758620689681</v>
      </c>
      <c r="V33" s="44">
        <f t="shared" si="6"/>
        <v>79065.758620689681</v>
      </c>
      <c r="W33" s="44">
        <f t="shared" si="7"/>
        <v>6251394186.2651644</v>
      </c>
      <c r="X33" s="43">
        <f t="shared" si="8"/>
        <v>22.48</v>
      </c>
      <c r="Y33" s="43">
        <f t="shared" si="9"/>
        <v>22.48</v>
      </c>
      <c r="AE33" s="7">
        <v>30</v>
      </c>
      <c r="AF33" s="41">
        <v>351690</v>
      </c>
      <c r="AG33" s="49">
        <f t="shared" si="16"/>
        <v>348313</v>
      </c>
      <c r="AH33" s="44">
        <f t="shared" si="19"/>
        <v>3377</v>
      </c>
      <c r="AI33" s="44">
        <f t="shared" si="20"/>
        <v>3377</v>
      </c>
      <c r="AJ33" s="44">
        <f t="shared" si="21"/>
        <v>11404129</v>
      </c>
      <c r="AK33" s="43">
        <f t="shared" si="17"/>
        <v>0.96</v>
      </c>
      <c r="AL33" s="43">
        <f t="shared" si="18"/>
        <v>0.96</v>
      </c>
      <c r="AR33" s="7">
        <v>30</v>
      </c>
      <c r="AS33" s="41">
        <v>351690</v>
      </c>
      <c r="AT33" s="49">
        <f t="shared" si="10"/>
        <v>339838.47025362635</v>
      </c>
      <c r="AU33" s="44">
        <f t="shared" si="11"/>
        <v>11851.52974637365</v>
      </c>
      <c r="AV33" s="44">
        <f t="shared" si="12"/>
        <v>11851.52974637365</v>
      </c>
      <c r="AW33" s="44">
        <f t="shared" si="13"/>
        <v>140458757.32917947</v>
      </c>
      <c r="AX33" s="43">
        <f t="shared" si="14"/>
        <v>3.37</v>
      </c>
      <c r="AY33" s="43">
        <f t="shared" si="15"/>
        <v>3.37</v>
      </c>
    </row>
    <row r="34" spans="1:51">
      <c r="A34" s="6">
        <v>31</v>
      </c>
      <c r="B34" s="41">
        <v>366241</v>
      </c>
      <c r="E34" s="7">
        <v>31</v>
      </c>
      <c r="F34" s="41">
        <v>366241</v>
      </c>
      <c r="G34" s="41">
        <v>351690</v>
      </c>
      <c r="H34" s="44">
        <f t="shared" si="0"/>
        <v>14551</v>
      </c>
      <c r="I34" s="44">
        <f t="shared" si="1"/>
        <v>14551</v>
      </c>
      <c r="J34" s="44">
        <f t="shared" si="22"/>
        <v>211731601</v>
      </c>
      <c r="K34" s="43">
        <f t="shared" si="3"/>
        <v>3.97</v>
      </c>
      <c r="L34" s="43">
        <f t="shared" si="4"/>
        <v>3.97</v>
      </c>
      <c r="R34" s="7">
        <v>31</v>
      </c>
      <c r="S34" s="41">
        <v>366241</v>
      </c>
      <c r="T34" s="44">
        <f>AVERAGE($S$4:S33)</f>
        <v>275259.76666666666</v>
      </c>
      <c r="U34" s="44">
        <f t="shared" si="5"/>
        <v>90981.233333333337</v>
      </c>
      <c r="V34" s="44">
        <f t="shared" si="6"/>
        <v>90981.233333333337</v>
      </c>
      <c r="W34" s="44">
        <f t="shared" si="7"/>
        <v>8277584818.8544455</v>
      </c>
      <c r="X34" s="43">
        <f t="shared" si="8"/>
        <v>24.84</v>
      </c>
      <c r="Y34" s="43">
        <f t="shared" si="9"/>
        <v>24.84</v>
      </c>
      <c r="AE34" s="7">
        <v>31</v>
      </c>
      <c r="AF34" s="41">
        <v>366241</v>
      </c>
      <c r="AG34" s="49">
        <f t="shared" si="16"/>
        <v>334212.66666666669</v>
      </c>
      <c r="AH34" s="44">
        <f t="shared" si="19"/>
        <v>32028.333333333314</v>
      </c>
      <c r="AI34" s="44">
        <f t="shared" si="20"/>
        <v>32028.333333333314</v>
      </c>
      <c r="AJ34" s="44">
        <f t="shared" si="21"/>
        <v>1025814136.1111099</v>
      </c>
      <c r="AK34" s="43">
        <f t="shared" si="17"/>
        <v>8.75</v>
      </c>
      <c r="AL34" s="43">
        <f t="shared" si="18"/>
        <v>8.75</v>
      </c>
      <c r="AR34" s="7">
        <v>31</v>
      </c>
      <c r="AS34" s="41">
        <v>366241</v>
      </c>
      <c r="AT34" s="49">
        <f t="shared" si="10"/>
        <v>349319.69405072526</v>
      </c>
      <c r="AU34" s="44">
        <f t="shared" si="11"/>
        <v>16921.305949274742</v>
      </c>
      <c r="AV34" s="44">
        <f t="shared" si="12"/>
        <v>16921.305949274742</v>
      </c>
      <c r="AW34" s="44">
        <f t="shared" si="13"/>
        <v>286330595.02896076</v>
      </c>
      <c r="AX34" s="43">
        <f t="shared" si="14"/>
        <v>4.62</v>
      </c>
      <c r="AY34" s="43">
        <f t="shared" si="15"/>
        <v>4.62</v>
      </c>
    </row>
    <row r="35" spans="1:51">
      <c r="A35" s="6">
        <v>32</v>
      </c>
      <c r="B35" s="41">
        <v>318726</v>
      </c>
      <c r="E35" s="7">
        <v>32</v>
      </c>
      <c r="F35" s="41">
        <v>318726</v>
      </c>
      <c r="G35" s="41">
        <v>366241</v>
      </c>
      <c r="H35" s="44">
        <f t="shared" si="0"/>
        <v>-47515</v>
      </c>
      <c r="I35" s="44">
        <f t="shared" si="1"/>
        <v>47515</v>
      </c>
      <c r="J35" s="44">
        <f t="shared" si="22"/>
        <v>2257675225</v>
      </c>
      <c r="K35" s="43">
        <f t="shared" si="3"/>
        <v>14.91</v>
      </c>
      <c r="L35" s="43">
        <f t="shared" si="4"/>
        <v>14.91</v>
      </c>
      <c r="R35" s="7">
        <v>32</v>
      </c>
      <c r="S35" s="41">
        <v>318726</v>
      </c>
      <c r="T35" s="44">
        <f>AVERAGE($S$4:S34)</f>
        <v>278194.6451612903</v>
      </c>
      <c r="U35" s="44">
        <f t="shared" si="5"/>
        <v>40531.354838709696</v>
      </c>
      <c r="V35" s="44">
        <f t="shared" si="6"/>
        <v>40531.354838709696</v>
      </c>
      <c r="W35" s="44">
        <f t="shared" si="7"/>
        <v>1642790725.0613959</v>
      </c>
      <c r="X35" s="43">
        <f t="shared" si="8"/>
        <v>12.72</v>
      </c>
      <c r="Y35" s="43">
        <f t="shared" si="9"/>
        <v>12.72</v>
      </c>
      <c r="AE35" s="7">
        <v>32</v>
      </c>
      <c r="AF35" s="41">
        <v>318726</v>
      </c>
      <c r="AG35" s="49">
        <f t="shared" si="16"/>
        <v>354321.33333333331</v>
      </c>
      <c r="AH35" s="44">
        <f t="shared" si="19"/>
        <v>-35595.333333333314</v>
      </c>
      <c r="AI35" s="44">
        <f t="shared" si="20"/>
        <v>35595.333333333314</v>
      </c>
      <c r="AJ35" s="44">
        <f t="shared" si="21"/>
        <v>1267027755.1111097</v>
      </c>
      <c r="AK35" s="43">
        <f t="shared" si="17"/>
        <v>11.17</v>
      </c>
      <c r="AL35" s="43">
        <f t="shared" si="18"/>
        <v>11.17</v>
      </c>
      <c r="AR35" s="7">
        <v>32</v>
      </c>
      <c r="AS35" s="41">
        <v>318726</v>
      </c>
      <c r="AT35" s="49">
        <f t="shared" si="10"/>
        <v>362856.73881014506</v>
      </c>
      <c r="AU35" s="44">
        <f t="shared" si="11"/>
        <v>-44130.738810145063</v>
      </c>
      <c r="AV35" s="44">
        <f t="shared" si="12"/>
        <v>44130.738810145063</v>
      </c>
      <c r="AW35" s="44">
        <f t="shared" si="13"/>
        <v>1947522107.9292438</v>
      </c>
      <c r="AX35" s="43">
        <f t="shared" si="14"/>
        <v>13.85</v>
      </c>
      <c r="AY35" s="43">
        <f t="shared" si="15"/>
        <v>13.85</v>
      </c>
    </row>
    <row r="36" spans="1:51">
      <c r="A36" s="6">
        <v>33</v>
      </c>
      <c r="B36" s="41">
        <v>231462</v>
      </c>
      <c r="E36" s="7">
        <v>33</v>
      </c>
      <c r="F36" s="41">
        <v>231462</v>
      </c>
      <c r="G36" s="41">
        <v>318726</v>
      </c>
      <c r="H36" s="44">
        <f t="shared" si="0"/>
        <v>-87264</v>
      </c>
      <c r="I36" s="44">
        <f t="shared" si="1"/>
        <v>87264</v>
      </c>
      <c r="J36" s="44">
        <f t="shared" si="22"/>
        <v>7615005696</v>
      </c>
      <c r="K36" s="43">
        <f t="shared" si="3"/>
        <v>37.700000000000003</v>
      </c>
      <c r="L36" s="43">
        <f t="shared" si="4"/>
        <v>37.700000000000003</v>
      </c>
      <c r="R36" s="7">
        <v>33</v>
      </c>
      <c r="S36" s="41">
        <v>231462</v>
      </c>
      <c r="T36" s="44">
        <f>AVERAGE($S$4:S35)</f>
        <v>279461.25</v>
      </c>
      <c r="U36" s="44">
        <f t="shared" si="5"/>
        <v>-47999.25</v>
      </c>
      <c r="V36" s="44">
        <f t="shared" si="6"/>
        <v>47999.25</v>
      </c>
      <c r="W36" s="44">
        <f t="shared" si="7"/>
        <v>2303928000.5625</v>
      </c>
      <c r="X36" s="43">
        <f t="shared" si="8"/>
        <v>20.74</v>
      </c>
      <c r="Y36" s="43">
        <f t="shared" si="9"/>
        <v>20.74</v>
      </c>
      <c r="AE36" s="7">
        <v>33</v>
      </c>
      <c r="AF36" s="41">
        <v>231462</v>
      </c>
      <c r="AG36" s="49">
        <f t="shared" si="16"/>
        <v>345552.33333333331</v>
      </c>
      <c r="AH36" s="44">
        <f t="shared" si="19"/>
        <v>-114090.33333333331</v>
      </c>
      <c r="AI36" s="44">
        <f t="shared" si="20"/>
        <v>114090.33333333331</v>
      </c>
      <c r="AJ36" s="44">
        <f t="shared" si="21"/>
        <v>13016604160.111107</v>
      </c>
      <c r="AK36" s="43">
        <f t="shared" si="17"/>
        <v>49.29</v>
      </c>
      <c r="AL36" s="43">
        <f t="shared" si="18"/>
        <v>49.29</v>
      </c>
      <c r="AR36" s="7">
        <v>33</v>
      </c>
      <c r="AS36" s="41">
        <v>231462</v>
      </c>
      <c r="AT36" s="49">
        <f t="shared" si="10"/>
        <v>327552.14776202902</v>
      </c>
      <c r="AU36" s="44">
        <f t="shared" si="11"/>
        <v>-96090.147762029024</v>
      </c>
      <c r="AV36" s="44">
        <f t="shared" si="12"/>
        <v>96090.147762029024</v>
      </c>
      <c r="AW36" s="44">
        <f t="shared" si="13"/>
        <v>9233316496.9285717</v>
      </c>
      <c r="AX36" s="43">
        <f t="shared" si="14"/>
        <v>41.51</v>
      </c>
      <c r="AY36" s="43">
        <f t="shared" si="15"/>
        <v>41.51</v>
      </c>
    </row>
    <row r="37" spans="1:51">
      <c r="A37" s="6">
        <v>34</v>
      </c>
      <c r="B37" s="41">
        <v>273985</v>
      </c>
      <c r="E37" s="7">
        <v>34</v>
      </c>
      <c r="F37" s="41">
        <v>273985</v>
      </c>
      <c r="G37" s="41">
        <v>231462</v>
      </c>
      <c r="H37" s="44">
        <f t="shared" si="0"/>
        <v>42523</v>
      </c>
      <c r="I37" s="44">
        <f t="shared" si="1"/>
        <v>42523</v>
      </c>
      <c r="J37" s="44">
        <f t="shared" si="22"/>
        <v>1808205529</v>
      </c>
      <c r="K37" s="43">
        <f t="shared" si="3"/>
        <v>15.52</v>
      </c>
      <c r="L37" s="43">
        <f t="shared" si="4"/>
        <v>15.52</v>
      </c>
      <c r="R37" s="7">
        <v>34</v>
      </c>
      <c r="S37" s="41">
        <v>273985</v>
      </c>
      <c r="T37" s="44">
        <f>AVERAGE($S$4:S36)</f>
        <v>278006.72727272729</v>
      </c>
      <c r="U37" s="44">
        <f t="shared" si="5"/>
        <v>-4021.7272727272939</v>
      </c>
      <c r="V37" s="44">
        <f t="shared" si="6"/>
        <v>4021.7272727272939</v>
      </c>
      <c r="W37" s="44">
        <f t="shared" si="7"/>
        <v>16174290.256198518</v>
      </c>
      <c r="X37" s="43">
        <f t="shared" si="8"/>
        <v>1.47</v>
      </c>
      <c r="Y37" s="43">
        <f t="shared" si="9"/>
        <v>1.47</v>
      </c>
      <c r="AE37" s="7">
        <v>34</v>
      </c>
      <c r="AF37" s="41">
        <v>273985</v>
      </c>
      <c r="AG37" s="49">
        <f t="shared" si="16"/>
        <v>305476.33333333331</v>
      </c>
      <c r="AH37" s="44">
        <f t="shared" si="19"/>
        <v>-31491.333333333314</v>
      </c>
      <c r="AI37" s="44">
        <f t="shared" si="20"/>
        <v>31491.333333333314</v>
      </c>
      <c r="AJ37" s="44">
        <f t="shared" si="21"/>
        <v>991704075.11110985</v>
      </c>
      <c r="AK37" s="43">
        <f t="shared" si="17"/>
        <v>11.49</v>
      </c>
      <c r="AL37" s="43">
        <f t="shared" si="18"/>
        <v>11.49</v>
      </c>
      <c r="AR37" s="7">
        <v>34</v>
      </c>
      <c r="AS37" s="41">
        <v>273985</v>
      </c>
      <c r="AT37" s="49">
        <f t="shared" si="10"/>
        <v>250680.02955240582</v>
      </c>
      <c r="AU37" s="44">
        <f t="shared" si="11"/>
        <v>23304.970447594183</v>
      </c>
      <c r="AV37" s="44">
        <f t="shared" si="12"/>
        <v>23304.970447594183</v>
      </c>
      <c r="AW37" s="44">
        <f t="shared" si="13"/>
        <v>543121647.56323826</v>
      </c>
      <c r="AX37" s="43">
        <f t="shared" si="14"/>
        <v>8.51</v>
      </c>
      <c r="AY37" s="43">
        <f t="shared" si="15"/>
        <v>8.51</v>
      </c>
    </row>
    <row r="38" spans="1:51">
      <c r="A38" s="6">
        <v>35</v>
      </c>
      <c r="B38" s="41">
        <v>227860</v>
      </c>
      <c r="E38" s="7">
        <v>35</v>
      </c>
      <c r="F38" s="41">
        <v>227860</v>
      </c>
      <c r="G38" s="41">
        <v>273985</v>
      </c>
      <c r="H38" s="44">
        <f t="shared" si="0"/>
        <v>-46125</v>
      </c>
      <c r="I38" s="44">
        <f t="shared" si="1"/>
        <v>46125</v>
      </c>
      <c r="J38" s="44">
        <f t="shared" si="22"/>
        <v>2127515625</v>
      </c>
      <c r="K38" s="43">
        <f t="shared" si="3"/>
        <v>20.239999999999998</v>
      </c>
      <c r="L38" s="43">
        <f t="shared" si="4"/>
        <v>20.239999999999998</v>
      </c>
      <c r="R38" s="7">
        <v>35</v>
      </c>
      <c r="S38" s="41">
        <v>227860</v>
      </c>
      <c r="T38" s="44">
        <f>AVERAGE($S$4:S37)</f>
        <v>277888.4411764706</v>
      </c>
      <c r="U38" s="44">
        <f t="shared" si="5"/>
        <v>-50028.441176470602</v>
      </c>
      <c r="V38" s="44">
        <f t="shared" si="6"/>
        <v>50028.441176470602</v>
      </c>
      <c r="W38" s="44">
        <f t="shared" si="7"/>
        <v>2502844926.5475793</v>
      </c>
      <c r="X38" s="43">
        <f t="shared" si="8"/>
        <v>21.96</v>
      </c>
      <c r="Y38" s="43">
        <f t="shared" si="9"/>
        <v>21.96</v>
      </c>
      <c r="AE38" s="7">
        <v>35</v>
      </c>
      <c r="AF38" s="41">
        <v>227860</v>
      </c>
      <c r="AG38" s="49">
        <f t="shared" si="16"/>
        <v>274724.33333333331</v>
      </c>
      <c r="AH38" s="44">
        <f t="shared" si="19"/>
        <v>-46864.333333333314</v>
      </c>
      <c r="AI38" s="44">
        <f t="shared" si="20"/>
        <v>46864.333333333314</v>
      </c>
      <c r="AJ38" s="44">
        <f t="shared" si="21"/>
        <v>2196265738.7777758</v>
      </c>
      <c r="AK38" s="43">
        <f t="shared" si="17"/>
        <v>20.57</v>
      </c>
      <c r="AL38" s="43">
        <f t="shared" si="18"/>
        <v>20.57</v>
      </c>
      <c r="AR38" s="7">
        <v>35</v>
      </c>
      <c r="AS38" s="41">
        <v>227860</v>
      </c>
      <c r="AT38" s="49">
        <f t="shared" si="10"/>
        <v>269324.00591048115</v>
      </c>
      <c r="AU38" s="44">
        <f t="shared" si="11"/>
        <v>-41464.005910481152</v>
      </c>
      <c r="AV38" s="44">
        <f t="shared" si="12"/>
        <v>41464.005910481152</v>
      </c>
      <c r="AW38" s="44">
        <f t="shared" si="13"/>
        <v>1719263786.1444159</v>
      </c>
      <c r="AX38" s="43">
        <f t="shared" si="14"/>
        <v>18.2</v>
      </c>
      <c r="AY38" s="43">
        <f t="shared" si="15"/>
        <v>18.2</v>
      </c>
    </row>
    <row r="39" spans="1:51">
      <c r="A39" s="6">
        <v>36</v>
      </c>
      <c r="B39" s="41">
        <v>310380</v>
      </c>
      <c r="E39" s="7">
        <v>36</v>
      </c>
      <c r="F39" s="41">
        <v>310380</v>
      </c>
      <c r="G39" s="41">
        <v>227860</v>
      </c>
      <c r="H39" s="44">
        <f t="shared" si="0"/>
        <v>82520</v>
      </c>
      <c r="I39" s="44">
        <f t="shared" si="1"/>
        <v>82520</v>
      </c>
      <c r="J39" s="44">
        <f t="shared" si="22"/>
        <v>6809550400</v>
      </c>
      <c r="K39" s="43">
        <f t="shared" si="3"/>
        <v>26.59</v>
      </c>
      <c r="L39" s="43">
        <f t="shared" si="4"/>
        <v>26.59</v>
      </c>
      <c r="R39" s="7">
        <v>36</v>
      </c>
      <c r="S39" s="41">
        <v>310380</v>
      </c>
      <c r="T39" s="44">
        <f>AVERAGE($S$4:S38)</f>
        <v>276459.05714285717</v>
      </c>
      <c r="U39" s="44">
        <f t="shared" si="5"/>
        <v>33920.942857142829</v>
      </c>
      <c r="V39" s="44">
        <f t="shared" si="6"/>
        <v>33920.942857142829</v>
      </c>
      <c r="W39" s="44">
        <f t="shared" si="7"/>
        <v>1150630364.317549</v>
      </c>
      <c r="X39" s="43">
        <f t="shared" si="8"/>
        <v>10.93</v>
      </c>
      <c r="Y39" s="43">
        <f t="shared" si="9"/>
        <v>10.93</v>
      </c>
      <c r="AE39" s="7">
        <v>36</v>
      </c>
      <c r="AF39" s="41">
        <v>310380</v>
      </c>
      <c r="AG39" s="49">
        <f t="shared" si="16"/>
        <v>244435.66666666666</v>
      </c>
      <c r="AH39" s="44">
        <f t="shared" si="19"/>
        <v>65944.333333333343</v>
      </c>
      <c r="AI39" s="44">
        <f t="shared" si="20"/>
        <v>65944.333333333343</v>
      </c>
      <c r="AJ39" s="44">
        <f t="shared" si="21"/>
        <v>4348655098.7777786</v>
      </c>
      <c r="AK39" s="43">
        <f t="shared" si="17"/>
        <v>21.25</v>
      </c>
      <c r="AL39" s="43">
        <f t="shared" si="18"/>
        <v>21.25</v>
      </c>
      <c r="AR39" s="7">
        <v>36</v>
      </c>
      <c r="AS39" s="41">
        <v>310380</v>
      </c>
      <c r="AT39" s="49">
        <f t="shared" si="10"/>
        <v>236152.80118209624</v>
      </c>
      <c r="AU39" s="44">
        <f t="shared" si="11"/>
        <v>74227.198817903758</v>
      </c>
      <c r="AV39" s="44">
        <f t="shared" si="12"/>
        <v>74227.198817903758</v>
      </c>
      <c r="AW39" s="44">
        <f t="shared" si="13"/>
        <v>5509677044.3526134</v>
      </c>
      <c r="AX39" s="43">
        <f t="shared" si="14"/>
        <v>23.91</v>
      </c>
      <c r="AY39" s="43">
        <f t="shared" si="15"/>
        <v>23.91</v>
      </c>
    </row>
    <row r="40" spans="1:51">
      <c r="A40" s="6">
        <v>37</v>
      </c>
      <c r="B40" s="41">
        <v>343231.277</v>
      </c>
      <c r="E40" s="7">
        <v>37</v>
      </c>
      <c r="F40" s="41">
        <v>343231.277</v>
      </c>
      <c r="G40" s="41">
        <v>310380</v>
      </c>
      <c r="H40" s="44">
        <f t="shared" si="0"/>
        <v>32851.277000000002</v>
      </c>
      <c r="I40" s="44">
        <f t="shared" si="1"/>
        <v>32851.277000000002</v>
      </c>
      <c r="J40" s="44">
        <f t="shared" si="22"/>
        <v>1079206400.5307291</v>
      </c>
      <c r="K40" s="43">
        <f t="shared" si="3"/>
        <v>9.57</v>
      </c>
      <c r="L40" s="43">
        <f t="shared" si="4"/>
        <v>9.57</v>
      </c>
      <c r="R40" s="7">
        <v>37</v>
      </c>
      <c r="S40" s="41">
        <v>343231.277</v>
      </c>
      <c r="T40" s="44">
        <f>AVERAGE($S$4:S39)</f>
        <v>277401.30555555556</v>
      </c>
      <c r="U40" s="44">
        <f t="shared" si="5"/>
        <v>65829.97144444444</v>
      </c>
      <c r="V40" s="44">
        <f t="shared" si="6"/>
        <v>65829.97144444444</v>
      </c>
      <c r="W40" s="44">
        <f t="shared" si="7"/>
        <v>4333585140.3763704</v>
      </c>
      <c r="X40" s="43">
        <f t="shared" si="8"/>
        <v>19.18</v>
      </c>
      <c r="Y40" s="43">
        <f t="shared" si="9"/>
        <v>19.18</v>
      </c>
      <c r="AE40" s="7">
        <v>37</v>
      </c>
      <c r="AF40" s="41">
        <v>343231.277</v>
      </c>
      <c r="AG40" s="49">
        <f t="shared" si="16"/>
        <v>270741.66666666669</v>
      </c>
      <c r="AH40" s="44">
        <f t="shared" si="19"/>
        <v>72489.610333333316</v>
      </c>
      <c r="AI40" s="44">
        <f t="shared" si="20"/>
        <v>72489.610333333316</v>
      </c>
      <c r="AJ40" s="44">
        <f t="shared" si="21"/>
        <v>5254743606.2785044</v>
      </c>
      <c r="AK40" s="43">
        <f t="shared" si="17"/>
        <v>21.12</v>
      </c>
      <c r="AL40" s="43">
        <f t="shared" si="18"/>
        <v>21.12</v>
      </c>
      <c r="AR40" s="7">
        <v>37</v>
      </c>
      <c r="AS40" s="41">
        <v>343231.277</v>
      </c>
      <c r="AT40" s="49">
        <f t="shared" si="10"/>
        <v>295534.56023641926</v>
      </c>
      <c r="AU40" s="44">
        <f t="shared" si="11"/>
        <v>47696.716763580742</v>
      </c>
      <c r="AV40" s="44">
        <f t="shared" si="12"/>
        <v>47696.716763580742</v>
      </c>
      <c r="AW40" s="44">
        <f t="shared" si="13"/>
        <v>2274976790.0252442</v>
      </c>
      <c r="AX40" s="43">
        <f t="shared" si="14"/>
        <v>13.9</v>
      </c>
      <c r="AY40" s="43">
        <f t="shared" si="15"/>
        <v>13.9</v>
      </c>
    </row>
    <row r="41" spans="1:51">
      <c r="A41" s="6">
        <v>38</v>
      </c>
      <c r="B41" s="41">
        <v>386995.32500000001</v>
      </c>
      <c r="E41" s="7">
        <v>38</v>
      </c>
      <c r="F41" s="41">
        <v>386995.32500000001</v>
      </c>
      <c r="G41" s="41">
        <v>343231.277</v>
      </c>
      <c r="H41" s="44">
        <f t="shared" si="0"/>
        <v>43764.04800000001</v>
      </c>
      <c r="I41" s="44">
        <f t="shared" si="1"/>
        <v>43764.04800000001</v>
      </c>
      <c r="J41" s="44">
        <f t="shared" si="22"/>
        <v>1915291897.3463049</v>
      </c>
      <c r="K41" s="43">
        <f t="shared" si="3"/>
        <v>11.31</v>
      </c>
      <c r="L41" s="43">
        <f t="shared" si="4"/>
        <v>11.31</v>
      </c>
      <c r="R41" s="7">
        <v>38</v>
      </c>
      <c r="S41" s="41">
        <v>386995.32500000001</v>
      </c>
      <c r="T41" s="44">
        <f>AVERAGE($S$4:S40)</f>
        <v>279180.49397297297</v>
      </c>
      <c r="U41" s="44">
        <f t="shared" si="5"/>
        <v>107814.83102702704</v>
      </c>
      <c r="V41" s="44">
        <f t="shared" si="6"/>
        <v>107814.83102702704</v>
      </c>
      <c r="W41" s="44">
        <f t="shared" si="7"/>
        <v>11624037789.386395</v>
      </c>
      <c r="X41" s="43">
        <f t="shared" si="8"/>
        <v>27.86</v>
      </c>
      <c r="Y41" s="43">
        <f t="shared" si="9"/>
        <v>27.86</v>
      </c>
      <c r="AE41" s="7">
        <v>38</v>
      </c>
      <c r="AF41" s="41">
        <v>386995.32500000001</v>
      </c>
      <c r="AG41" s="49">
        <f t="shared" si="16"/>
        <v>293823.75900000002</v>
      </c>
      <c r="AH41" s="44">
        <f t="shared" si="19"/>
        <v>93171.565999999992</v>
      </c>
      <c r="AI41" s="44">
        <f t="shared" si="20"/>
        <v>93171.565999999992</v>
      </c>
      <c r="AJ41" s="44">
        <f t="shared" si="21"/>
        <v>8680940710.892355</v>
      </c>
      <c r="AK41" s="43">
        <f t="shared" si="17"/>
        <v>24.08</v>
      </c>
      <c r="AL41" s="43">
        <f t="shared" si="18"/>
        <v>24.08</v>
      </c>
      <c r="AR41" s="7">
        <v>38</v>
      </c>
      <c r="AS41" s="41">
        <v>386995.32500000001</v>
      </c>
      <c r="AT41" s="49">
        <f t="shared" si="10"/>
        <v>333691.93364728388</v>
      </c>
      <c r="AU41" s="44">
        <f t="shared" si="11"/>
        <v>53303.391352716135</v>
      </c>
      <c r="AV41" s="44">
        <f t="shared" si="12"/>
        <v>53303.391352716135</v>
      </c>
      <c r="AW41" s="44">
        <f t="shared" si="13"/>
        <v>2841251529.7008133</v>
      </c>
      <c r="AX41" s="43">
        <f t="shared" si="14"/>
        <v>13.77</v>
      </c>
      <c r="AY41" s="43">
        <f t="shared" si="15"/>
        <v>13.77</v>
      </c>
    </row>
    <row r="42" spans="1:51">
      <c r="A42" s="6">
        <v>39</v>
      </c>
      <c r="B42" s="41">
        <v>495164.13500000001</v>
      </c>
      <c r="E42" s="7">
        <v>39</v>
      </c>
      <c r="F42" s="41">
        <v>495164.13500000001</v>
      </c>
      <c r="G42" s="41">
        <v>386995.32500000001</v>
      </c>
      <c r="H42" s="44">
        <f t="shared" si="0"/>
        <v>108168.81</v>
      </c>
      <c r="I42" s="44">
        <f t="shared" si="1"/>
        <v>108168.81</v>
      </c>
      <c r="J42" s="44">
        <f t="shared" si="22"/>
        <v>11700491456.816099</v>
      </c>
      <c r="K42" s="43">
        <f t="shared" si="3"/>
        <v>21.85</v>
      </c>
      <c r="L42" s="43">
        <f t="shared" si="4"/>
        <v>21.85</v>
      </c>
      <c r="R42" s="7">
        <v>39</v>
      </c>
      <c r="S42" s="41">
        <v>495164.13500000001</v>
      </c>
      <c r="T42" s="44">
        <f>AVERAGE($S$4:S41)</f>
        <v>282017.72636842105</v>
      </c>
      <c r="U42" s="44">
        <f t="shared" si="5"/>
        <v>213146.40863157896</v>
      </c>
      <c r="V42" s="44">
        <f t="shared" si="6"/>
        <v>213146.40863157896</v>
      </c>
      <c r="W42" s="44">
        <f t="shared" si="7"/>
        <v>45431391512.540039</v>
      </c>
      <c r="X42" s="43">
        <f t="shared" si="8"/>
        <v>43.05</v>
      </c>
      <c r="Y42" s="43">
        <f t="shared" si="9"/>
        <v>43.05</v>
      </c>
      <c r="AE42" s="7">
        <v>39</v>
      </c>
      <c r="AF42" s="41">
        <v>495164.13500000001</v>
      </c>
      <c r="AG42" s="49">
        <f t="shared" si="16"/>
        <v>346868.8673333333</v>
      </c>
      <c r="AH42" s="44">
        <f t="shared" si="19"/>
        <v>148295.26766666671</v>
      </c>
      <c r="AI42" s="44">
        <f t="shared" si="20"/>
        <v>148295.26766666671</v>
      </c>
      <c r="AJ42" s="44">
        <f t="shared" si="21"/>
        <v>21991486412.328323</v>
      </c>
      <c r="AK42" s="43">
        <f t="shared" si="17"/>
        <v>29.95</v>
      </c>
      <c r="AL42" s="43">
        <f t="shared" si="18"/>
        <v>29.95</v>
      </c>
      <c r="AR42" s="7">
        <v>39</v>
      </c>
      <c r="AS42" s="41">
        <v>495164.13500000001</v>
      </c>
      <c r="AT42" s="49">
        <f t="shared" si="10"/>
        <v>376334.64672945678</v>
      </c>
      <c r="AU42" s="44">
        <f t="shared" si="11"/>
        <v>118829.48827054322</v>
      </c>
      <c r="AV42" s="44">
        <f t="shared" si="12"/>
        <v>118829.48827054322</v>
      </c>
      <c r="AW42" s="44">
        <f t="shared" si="13"/>
        <v>14120447282.63917</v>
      </c>
      <c r="AX42" s="43">
        <f t="shared" si="14"/>
        <v>24</v>
      </c>
      <c r="AY42" s="43">
        <f t="shared" si="15"/>
        <v>24</v>
      </c>
    </row>
    <row r="43" spans="1:51">
      <c r="A43" s="6">
        <v>40</v>
      </c>
      <c r="B43" s="41">
        <v>388936.20400000003</v>
      </c>
      <c r="E43" s="7">
        <v>40</v>
      </c>
      <c r="F43" s="41">
        <v>388936.20400000003</v>
      </c>
      <c r="G43" s="41">
        <v>495164.13500000001</v>
      </c>
      <c r="H43" s="44">
        <f t="shared" si="0"/>
        <v>-106227.93099999998</v>
      </c>
      <c r="I43" s="44">
        <f t="shared" si="1"/>
        <v>106227.93099999998</v>
      </c>
      <c r="J43" s="44">
        <f t="shared" si="22"/>
        <v>11284373324.540758</v>
      </c>
      <c r="K43" s="43">
        <f t="shared" si="3"/>
        <v>27.31</v>
      </c>
      <c r="L43" s="43">
        <f t="shared" si="4"/>
        <v>27.31</v>
      </c>
      <c r="R43" s="7">
        <v>40</v>
      </c>
      <c r="S43" s="41">
        <v>388936.20400000003</v>
      </c>
      <c r="T43" s="44">
        <f>AVERAGE($S$4:S42)</f>
        <v>287483.01889743592</v>
      </c>
      <c r="U43" s="44">
        <f t="shared" si="5"/>
        <v>101453.18510256411</v>
      </c>
      <c r="V43" s="44">
        <f t="shared" si="6"/>
        <v>101453.18510256411</v>
      </c>
      <c r="W43" s="44">
        <f t="shared" si="7"/>
        <v>10292748767.455135</v>
      </c>
      <c r="X43" s="43">
        <f t="shared" si="8"/>
        <v>26.08</v>
      </c>
      <c r="Y43" s="43">
        <f t="shared" si="9"/>
        <v>26.08</v>
      </c>
      <c r="AE43" s="7">
        <v>40</v>
      </c>
      <c r="AF43" s="41">
        <v>388936.20400000003</v>
      </c>
      <c r="AG43" s="49">
        <f t="shared" si="16"/>
        <v>408463.57899999997</v>
      </c>
      <c r="AH43" s="44">
        <f t="shared" si="19"/>
        <v>-19527.374999999942</v>
      </c>
      <c r="AI43" s="44">
        <f t="shared" si="20"/>
        <v>19527.374999999942</v>
      </c>
      <c r="AJ43" s="44">
        <f t="shared" si="21"/>
        <v>381318374.39062274</v>
      </c>
      <c r="AK43" s="43">
        <f t="shared" si="17"/>
        <v>5.0199999999999996</v>
      </c>
      <c r="AL43" s="43">
        <f t="shared" si="18"/>
        <v>5.0199999999999996</v>
      </c>
      <c r="AR43" s="7">
        <v>40</v>
      </c>
      <c r="AS43" s="41">
        <v>388936.20400000003</v>
      </c>
      <c r="AT43" s="49">
        <f t="shared" si="10"/>
        <v>471398.23734589136</v>
      </c>
      <c r="AU43" s="44">
        <f t="shared" si="11"/>
        <v>-82462.033345891337</v>
      </c>
      <c r="AV43" s="44">
        <f t="shared" si="12"/>
        <v>82462.033345891337</v>
      </c>
      <c r="AW43" s="44">
        <f t="shared" si="13"/>
        <v>6799986943.5388947</v>
      </c>
      <c r="AX43" s="43">
        <f t="shared" si="14"/>
        <v>21.2</v>
      </c>
      <c r="AY43" s="43">
        <f t="shared" si="15"/>
        <v>21.2</v>
      </c>
    </row>
    <row r="44" spans="1:51">
      <c r="A44" s="6">
        <v>41</v>
      </c>
      <c r="B44" s="41">
        <v>511118.60200000001</v>
      </c>
      <c r="E44" s="7">
        <v>41</v>
      </c>
      <c r="F44" s="41">
        <v>511118.60200000001</v>
      </c>
      <c r="G44" s="41">
        <v>388936.20400000003</v>
      </c>
      <c r="H44" s="44">
        <f t="shared" si="0"/>
        <v>122182.39799999999</v>
      </c>
      <c r="I44" s="44">
        <f t="shared" si="1"/>
        <v>122182.39799999999</v>
      </c>
      <c r="J44" s="44">
        <f t="shared" si="22"/>
        <v>14928538381.030401</v>
      </c>
      <c r="K44" s="43">
        <f t="shared" si="3"/>
        <v>23.9</v>
      </c>
      <c r="L44" s="43">
        <f t="shared" si="4"/>
        <v>23.9</v>
      </c>
      <c r="R44" s="7">
        <v>41</v>
      </c>
      <c r="S44" s="41">
        <v>511118.60200000001</v>
      </c>
      <c r="T44" s="44">
        <f>AVERAGE($S$4:S43)</f>
        <v>290019.34852499998</v>
      </c>
      <c r="U44" s="44">
        <f t="shared" si="5"/>
        <v>221099.25347500003</v>
      </c>
      <c r="V44" s="44">
        <f t="shared" si="6"/>
        <v>221099.25347500003</v>
      </c>
      <c r="W44" s="44">
        <f t="shared" si="7"/>
        <v>48884879887.202316</v>
      </c>
      <c r="X44" s="43">
        <f t="shared" si="8"/>
        <v>43.26</v>
      </c>
      <c r="Y44" s="43">
        <f t="shared" si="9"/>
        <v>43.26</v>
      </c>
      <c r="AE44" s="7">
        <v>41</v>
      </c>
      <c r="AF44" s="41">
        <v>511118.60200000001</v>
      </c>
      <c r="AG44" s="49">
        <f t="shared" si="16"/>
        <v>423698.55466666661</v>
      </c>
      <c r="AH44" s="44">
        <f t="shared" si="19"/>
        <v>87420.047333333408</v>
      </c>
      <c r="AI44" s="44">
        <f t="shared" si="20"/>
        <v>87420.047333333408</v>
      </c>
      <c r="AJ44" s="44">
        <f t="shared" si="21"/>
        <v>7642264675.7622538</v>
      </c>
      <c r="AK44" s="43">
        <f t="shared" si="17"/>
        <v>17.100000000000001</v>
      </c>
      <c r="AL44" s="43">
        <f t="shared" si="18"/>
        <v>17.100000000000001</v>
      </c>
      <c r="AR44" s="7">
        <v>41</v>
      </c>
      <c r="AS44" s="41">
        <v>511118.60200000001</v>
      </c>
      <c r="AT44" s="49">
        <f t="shared" si="10"/>
        <v>405428.61066917831</v>
      </c>
      <c r="AU44" s="44">
        <f t="shared" si="11"/>
        <v>105689.99133082171</v>
      </c>
      <c r="AV44" s="44">
        <f t="shared" si="12"/>
        <v>105689.99133082171</v>
      </c>
      <c r="AW44" s="44">
        <f t="shared" si="13"/>
        <v>11170374267.509167</v>
      </c>
      <c r="AX44" s="43">
        <f t="shared" si="14"/>
        <v>20.68</v>
      </c>
      <c r="AY44" s="43">
        <f t="shared" si="15"/>
        <v>20.68</v>
      </c>
    </row>
    <row r="45" spans="1:51">
      <c r="A45" s="6">
        <v>42</v>
      </c>
      <c r="B45" s="41">
        <v>453943.52299999999</v>
      </c>
      <c r="E45" s="7">
        <v>42</v>
      </c>
      <c r="F45" s="41">
        <v>453943.52299999999</v>
      </c>
      <c r="G45" s="41">
        <v>511118.60200000001</v>
      </c>
      <c r="H45" s="44">
        <f t="shared" si="0"/>
        <v>-57175.079000000027</v>
      </c>
      <c r="I45" s="44">
        <f t="shared" si="1"/>
        <v>57175.079000000027</v>
      </c>
      <c r="J45" s="44">
        <f t="shared" si="22"/>
        <v>3268989658.6562443</v>
      </c>
      <c r="K45" s="43">
        <f t="shared" si="3"/>
        <v>12.6</v>
      </c>
      <c r="L45" s="43">
        <f t="shared" si="4"/>
        <v>12.6</v>
      </c>
      <c r="R45" s="7">
        <v>42</v>
      </c>
      <c r="S45" s="41">
        <v>453943.52299999999</v>
      </c>
      <c r="T45" s="44">
        <f>AVERAGE($S$4:S44)</f>
        <v>295412.01324390242</v>
      </c>
      <c r="U45" s="44">
        <f t="shared" si="5"/>
        <v>158531.50975609757</v>
      </c>
      <c r="V45" s="44">
        <f t="shared" si="6"/>
        <v>158531.50975609757</v>
      </c>
      <c r="W45" s="44">
        <f t="shared" si="7"/>
        <v>25132239585.547661</v>
      </c>
      <c r="X45" s="43">
        <f t="shared" si="8"/>
        <v>34.92</v>
      </c>
      <c r="Y45" s="43">
        <f t="shared" si="9"/>
        <v>34.92</v>
      </c>
      <c r="AE45" s="7">
        <v>42</v>
      </c>
      <c r="AF45" s="41">
        <v>453943.52299999999</v>
      </c>
      <c r="AG45" s="49">
        <f t="shared" si="16"/>
        <v>465072.98033333337</v>
      </c>
      <c r="AH45" s="44">
        <f t="shared" si="19"/>
        <v>-11129.457333333383</v>
      </c>
      <c r="AI45" s="44">
        <f t="shared" si="20"/>
        <v>11129.457333333383</v>
      </c>
      <c r="AJ45" s="44">
        <f t="shared" si="21"/>
        <v>123864820.53448822</v>
      </c>
      <c r="AK45" s="43">
        <f t="shared" si="17"/>
        <v>2.4500000000000002</v>
      </c>
      <c r="AL45" s="43">
        <f t="shared" si="18"/>
        <v>2.4500000000000002</v>
      </c>
      <c r="AR45" s="7">
        <v>42</v>
      </c>
      <c r="AS45" s="41">
        <v>453943.52299999999</v>
      </c>
      <c r="AT45" s="49">
        <f t="shared" si="10"/>
        <v>489980.60373383568</v>
      </c>
      <c r="AU45" s="44">
        <f t="shared" si="11"/>
        <v>-36037.080733835697</v>
      </c>
      <c r="AV45" s="44">
        <f t="shared" si="12"/>
        <v>36037.080733835697</v>
      </c>
      <c r="AW45" s="44">
        <f t="shared" si="13"/>
        <v>1298671187.816992</v>
      </c>
      <c r="AX45" s="43">
        <f t="shared" si="14"/>
        <v>7.94</v>
      </c>
      <c r="AY45" s="43">
        <f t="shared" si="15"/>
        <v>7.94</v>
      </c>
    </row>
    <row r="46" spans="1:51">
      <c r="A46" s="6">
        <v>43</v>
      </c>
      <c r="B46" s="41">
        <v>430530.28600000002</v>
      </c>
      <c r="E46" s="7">
        <v>43</v>
      </c>
      <c r="F46" s="41">
        <v>430530.28600000002</v>
      </c>
      <c r="G46" s="41">
        <v>453943.52299999999</v>
      </c>
      <c r="H46" s="44">
        <f t="shared" si="0"/>
        <v>-23413.236999999965</v>
      </c>
      <c r="I46" s="44">
        <f t="shared" si="1"/>
        <v>23413.236999999965</v>
      </c>
      <c r="J46" s="44">
        <f t="shared" si="22"/>
        <v>548179666.81816733</v>
      </c>
      <c r="K46" s="43">
        <f t="shared" si="3"/>
        <v>5.44</v>
      </c>
      <c r="L46" s="43">
        <f t="shared" si="4"/>
        <v>5.44</v>
      </c>
      <c r="R46" s="7">
        <v>43</v>
      </c>
      <c r="S46" s="41">
        <v>430530.28600000002</v>
      </c>
      <c r="T46" s="44">
        <f>AVERAGE($S$4:S45)</f>
        <v>299186.57299999997</v>
      </c>
      <c r="U46" s="44">
        <f t="shared" si="5"/>
        <v>131343.71300000005</v>
      </c>
      <c r="V46" s="44">
        <f t="shared" si="6"/>
        <v>131343.71300000005</v>
      </c>
      <c r="W46" s="44">
        <f t="shared" si="7"/>
        <v>17251170944.626381</v>
      </c>
      <c r="X46" s="43">
        <f t="shared" si="8"/>
        <v>30.51</v>
      </c>
      <c r="Y46" s="43">
        <f t="shared" si="9"/>
        <v>30.51</v>
      </c>
      <c r="AE46" s="7">
        <v>43</v>
      </c>
      <c r="AF46" s="41">
        <v>430530.28600000002</v>
      </c>
      <c r="AG46" s="49">
        <f t="shared" si="16"/>
        <v>451332.7763333334</v>
      </c>
      <c r="AH46" s="44">
        <f t="shared" si="19"/>
        <v>-20802.490333333379</v>
      </c>
      <c r="AI46" s="44">
        <f t="shared" si="20"/>
        <v>20802.490333333379</v>
      </c>
      <c r="AJ46" s="44">
        <f t="shared" si="21"/>
        <v>432743604.06842864</v>
      </c>
      <c r="AK46" s="43">
        <f t="shared" si="17"/>
        <v>4.83</v>
      </c>
      <c r="AL46" s="43">
        <f t="shared" si="18"/>
        <v>4.83</v>
      </c>
      <c r="AR46" s="7">
        <v>43</v>
      </c>
      <c r="AS46" s="41">
        <v>430530.28600000002</v>
      </c>
      <c r="AT46" s="49">
        <f t="shared" si="10"/>
        <v>461150.93914676714</v>
      </c>
      <c r="AU46" s="44">
        <f t="shared" si="11"/>
        <v>-30620.653146767116</v>
      </c>
      <c r="AV46" s="44">
        <f t="shared" si="12"/>
        <v>30620.653146767116</v>
      </c>
      <c r="AW46" s="44">
        <f t="shared" si="13"/>
        <v>937624399.13461888</v>
      </c>
      <c r="AX46" s="43">
        <f t="shared" si="14"/>
        <v>7.11</v>
      </c>
      <c r="AY46" s="43">
        <f t="shared" si="15"/>
        <v>7.11</v>
      </c>
    </row>
    <row r="47" spans="1:51">
      <c r="A47" s="6">
        <v>44</v>
      </c>
      <c r="B47" s="41">
        <v>355531.64600000001</v>
      </c>
      <c r="E47" s="7">
        <v>44</v>
      </c>
      <c r="F47" s="41">
        <v>355531.64600000001</v>
      </c>
      <c r="G47" s="41">
        <v>430530.28600000002</v>
      </c>
      <c r="H47" s="44">
        <f t="shared" si="0"/>
        <v>-74998.640000000014</v>
      </c>
      <c r="I47" s="44">
        <f t="shared" si="1"/>
        <v>74998.640000000014</v>
      </c>
      <c r="J47" s="44">
        <f t="shared" si="22"/>
        <v>5624796001.8496017</v>
      </c>
      <c r="K47" s="43">
        <f t="shared" si="3"/>
        <v>21.09</v>
      </c>
      <c r="L47" s="43">
        <f t="shared" si="4"/>
        <v>21.09</v>
      </c>
      <c r="R47" s="7">
        <v>44</v>
      </c>
      <c r="S47" s="41">
        <v>355531.64600000001</v>
      </c>
      <c r="T47" s="44">
        <f>AVERAGE($S$4:S46)</f>
        <v>302241.07795348839</v>
      </c>
      <c r="U47" s="44">
        <f t="shared" si="5"/>
        <v>53290.568046511617</v>
      </c>
      <c r="V47" s="44">
        <f t="shared" si="6"/>
        <v>53290.568046511617</v>
      </c>
      <c r="W47" s="44">
        <f t="shared" si="7"/>
        <v>2839884642.7198849</v>
      </c>
      <c r="X47" s="43">
        <f t="shared" si="8"/>
        <v>14.99</v>
      </c>
      <c r="Y47" s="43">
        <f t="shared" si="9"/>
        <v>14.99</v>
      </c>
      <c r="AE47" s="7">
        <v>44</v>
      </c>
      <c r="AF47" s="41">
        <v>355531.64600000001</v>
      </c>
      <c r="AG47" s="49">
        <f t="shared" si="16"/>
        <v>465197.47033333336</v>
      </c>
      <c r="AH47" s="44">
        <f t="shared" si="19"/>
        <v>-109665.82433333335</v>
      </c>
      <c r="AI47" s="44">
        <f t="shared" si="20"/>
        <v>109665.82433333335</v>
      </c>
      <c r="AJ47" s="44">
        <f t="shared" si="21"/>
        <v>12026593026.70953</v>
      </c>
      <c r="AK47" s="43">
        <f t="shared" si="17"/>
        <v>30.85</v>
      </c>
      <c r="AL47" s="43">
        <f t="shared" si="18"/>
        <v>30.85</v>
      </c>
      <c r="AR47" s="7">
        <v>44</v>
      </c>
      <c r="AS47" s="41">
        <v>355531.64600000001</v>
      </c>
      <c r="AT47" s="49">
        <f t="shared" si="10"/>
        <v>436654.41662935348</v>
      </c>
      <c r="AU47" s="44">
        <f t="shared" si="11"/>
        <v>-81122.770629353472</v>
      </c>
      <c r="AV47" s="44">
        <f t="shared" si="12"/>
        <v>81122.770629353472</v>
      </c>
      <c r="AW47" s="44">
        <f t="shared" si="13"/>
        <v>6580903914.5826941</v>
      </c>
      <c r="AX47" s="43">
        <f t="shared" si="14"/>
        <v>22.82</v>
      </c>
      <c r="AY47" s="43">
        <f t="shared" si="15"/>
        <v>22.82</v>
      </c>
    </row>
    <row r="48" spans="1:51">
      <c r="A48" s="6">
        <v>45</v>
      </c>
      <c r="B48" s="41">
        <v>307300.15000000002</v>
      </c>
      <c r="E48" s="7">
        <v>45</v>
      </c>
      <c r="F48" s="41">
        <v>307300.15000000002</v>
      </c>
      <c r="G48" s="41">
        <v>355531.64600000001</v>
      </c>
      <c r="H48" s="44">
        <f t="shared" si="0"/>
        <v>-48231.495999999985</v>
      </c>
      <c r="I48" s="44">
        <f t="shared" si="1"/>
        <v>48231.495999999985</v>
      </c>
      <c r="J48" s="44">
        <f t="shared" si="22"/>
        <v>2326277206.3980145</v>
      </c>
      <c r="K48" s="43">
        <f t="shared" si="3"/>
        <v>15.7</v>
      </c>
      <c r="L48" s="43">
        <f t="shared" si="4"/>
        <v>15.7</v>
      </c>
      <c r="R48" s="7">
        <v>45</v>
      </c>
      <c r="S48" s="41">
        <v>307300.15000000002</v>
      </c>
      <c r="T48" s="44">
        <f>AVERAGE($S$4:S47)</f>
        <v>303452.2272272727</v>
      </c>
      <c r="U48" s="44">
        <f t="shared" si="5"/>
        <v>3847.9227727273246</v>
      </c>
      <c r="V48" s="44">
        <f t="shared" si="6"/>
        <v>3847.9227727273246</v>
      </c>
      <c r="W48" s="44">
        <f t="shared" si="7"/>
        <v>14806509.664873542</v>
      </c>
      <c r="X48" s="43">
        <f t="shared" si="8"/>
        <v>1.25</v>
      </c>
      <c r="Y48" s="43">
        <f t="shared" si="9"/>
        <v>1.25</v>
      </c>
      <c r="AE48" s="7">
        <v>45</v>
      </c>
      <c r="AF48" s="41">
        <v>307300.15000000002</v>
      </c>
      <c r="AG48" s="49">
        <f t="shared" si="16"/>
        <v>413335.15166666667</v>
      </c>
      <c r="AH48" s="44">
        <f t="shared" si="19"/>
        <v>-106035.00166666665</v>
      </c>
      <c r="AI48" s="44">
        <f t="shared" si="20"/>
        <v>106035.00166666665</v>
      </c>
      <c r="AJ48" s="44">
        <f t="shared" si="21"/>
        <v>11243421578.449999</v>
      </c>
      <c r="AK48" s="43">
        <f t="shared" si="17"/>
        <v>34.51</v>
      </c>
      <c r="AL48" s="43">
        <f t="shared" si="18"/>
        <v>34.51</v>
      </c>
      <c r="AR48" s="7">
        <v>45</v>
      </c>
      <c r="AS48" s="41">
        <v>307300.15000000002</v>
      </c>
      <c r="AT48" s="49">
        <f t="shared" si="10"/>
        <v>371756.20012587076</v>
      </c>
      <c r="AU48" s="44">
        <f t="shared" si="11"/>
        <v>-64456.050125870737</v>
      </c>
      <c r="AV48" s="44">
        <f t="shared" si="12"/>
        <v>64456.050125870737</v>
      </c>
      <c r="AW48" s="44">
        <f t="shared" si="13"/>
        <v>4154582397.8287611</v>
      </c>
      <c r="AX48" s="43">
        <f t="shared" si="14"/>
        <v>20.97</v>
      </c>
      <c r="AY48" s="43">
        <f t="shared" si="15"/>
        <v>20.97</v>
      </c>
    </row>
    <row r="49" spans="1:51">
      <c r="A49" s="6">
        <v>46</v>
      </c>
      <c r="B49" s="41">
        <v>336173.53100000002</v>
      </c>
      <c r="E49" s="7">
        <v>46</v>
      </c>
      <c r="F49" s="41">
        <v>336173.53100000002</v>
      </c>
      <c r="G49" s="41">
        <v>307300.15000000002</v>
      </c>
      <c r="H49" s="44">
        <f t="shared" si="0"/>
        <v>28873.380999999994</v>
      </c>
      <c r="I49" s="44">
        <f t="shared" si="1"/>
        <v>28873.380999999994</v>
      </c>
      <c r="J49" s="44">
        <f t="shared" si="22"/>
        <v>833672130.37116063</v>
      </c>
      <c r="K49" s="43">
        <f t="shared" si="3"/>
        <v>8.59</v>
      </c>
      <c r="L49" s="43">
        <f t="shared" si="4"/>
        <v>8.59</v>
      </c>
      <c r="R49" s="7">
        <v>46</v>
      </c>
      <c r="S49" s="41">
        <v>336173.53100000002</v>
      </c>
      <c r="T49" s="44">
        <f>AVERAGE($S$4:S48)</f>
        <v>303537.73662222223</v>
      </c>
      <c r="U49" s="44">
        <f t="shared" si="5"/>
        <v>32635.794377777784</v>
      </c>
      <c r="V49" s="44">
        <f t="shared" si="6"/>
        <v>32635.794377777784</v>
      </c>
      <c r="W49" s="44">
        <f t="shared" si="7"/>
        <v>1065095074.668592</v>
      </c>
      <c r="X49" s="43">
        <f t="shared" si="8"/>
        <v>9.7100000000000009</v>
      </c>
      <c r="Y49" s="43">
        <f t="shared" si="9"/>
        <v>9.7100000000000009</v>
      </c>
      <c r="AE49" s="7">
        <v>46</v>
      </c>
      <c r="AF49" s="41">
        <v>336173.53100000002</v>
      </c>
      <c r="AG49" s="49">
        <f t="shared" si="16"/>
        <v>364454.02733333333</v>
      </c>
      <c r="AH49" s="44">
        <f t="shared" si="19"/>
        <v>-28280.496333333314</v>
      </c>
      <c r="AI49" s="44">
        <f t="shared" si="20"/>
        <v>28280.496333333314</v>
      </c>
      <c r="AJ49" s="44">
        <f t="shared" si="21"/>
        <v>799786472.85967898</v>
      </c>
      <c r="AK49" s="43">
        <f t="shared" si="17"/>
        <v>8.41</v>
      </c>
      <c r="AL49" s="43">
        <f t="shared" si="18"/>
        <v>8.41</v>
      </c>
      <c r="AR49" s="7">
        <v>46</v>
      </c>
      <c r="AS49" s="41">
        <v>336173.53100000002</v>
      </c>
      <c r="AT49" s="49">
        <f t="shared" si="10"/>
        <v>320191.36002517416</v>
      </c>
      <c r="AU49" s="44">
        <f t="shared" si="11"/>
        <v>15982.170974825858</v>
      </c>
      <c r="AV49" s="44">
        <f t="shared" si="12"/>
        <v>15982.170974825858</v>
      </c>
      <c r="AW49" s="44">
        <f t="shared" si="13"/>
        <v>255429789.06856611</v>
      </c>
      <c r="AX49" s="43">
        <f t="shared" si="14"/>
        <v>4.75</v>
      </c>
      <c r="AY49" s="43">
        <f t="shared" si="15"/>
        <v>4.75</v>
      </c>
    </row>
    <row r="50" spans="1:51">
      <c r="A50" s="6">
        <v>47</v>
      </c>
      <c r="B50" s="41">
        <v>260141.21900000001</v>
      </c>
      <c r="E50" s="7">
        <v>47</v>
      </c>
      <c r="F50" s="41">
        <v>260141.21900000001</v>
      </c>
      <c r="G50" s="41">
        <v>336173.53100000002</v>
      </c>
      <c r="H50" s="44">
        <f t="shared" si="0"/>
        <v>-76032.312000000005</v>
      </c>
      <c r="I50" s="44">
        <f t="shared" si="1"/>
        <v>76032.312000000005</v>
      </c>
      <c r="J50" s="44">
        <f t="shared" si="22"/>
        <v>5780912468.0653448</v>
      </c>
      <c r="K50" s="43">
        <f t="shared" si="3"/>
        <v>29.23</v>
      </c>
      <c r="L50" s="43">
        <f t="shared" si="4"/>
        <v>29.23</v>
      </c>
      <c r="R50" s="7">
        <v>47</v>
      </c>
      <c r="S50" s="41">
        <v>260141.21900000001</v>
      </c>
      <c r="T50" s="44">
        <f>AVERAGE($S$4:S49)</f>
        <v>304247.21041304345</v>
      </c>
      <c r="U50" s="44">
        <f t="shared" si="5"/>
        <v>-44105.991413043434</v>
      </c>
      <c r="V50" s="44">
        <f t="shared" si="6"/>
        <v>44105.991413043434</v>
      </c>
      <c r="W50" s="44">
        <f t="shared" si="7"/>
        <v>1945338478.5274611</v>
      </c>
      <c r="X50" s="43">
        <f t="shared" si="8"/>
        <v>16.95</v>
      </c>
      <c r="Y50" s="43">
        <f t="shared" si="9"/>
        <v>16.95</v>
      </c>
      <c r="AE50" s="7">
        <v>47</v>
      </c>
      <c r="AF50" s="41">
        <v>260141.21900000001</v>
      </c>
      <c r="AG50" s="49">
        <f t="shared" si="16"/>
        <v>333001.77566666668</v>
      </c>
      <c r="AH50" s="44">
        <f t="shared" si="19"/>
        <v>-72860.556666666671</v>
      </c>
      <c r="AI50" s="44">
        <f t="shared" si="20"/>
        <v>72860.556666666671</v>
      </c>
      <c r="AJ50" s="44">
        <f t="shared" si="21"/>
        <v>5308660717.7765455</v>
      </c>
      <c r="AK50" s="43">
        <f t="shared" si="17"/>
        <v>28.01</v>
      </c>
      <c r="AL50" s="43">
        <f t="shared" si="18"/>
        <v>28.01</v>
      </c>
      <c r="AR50" s="7">
        <v>47</v>
      </c>
      <c r="AS50" s="41">
        <v>260141.21900000001</v>
      </c>
      <c r="AT50" s="49">
        <f t="shared" si="10"/>
        <v>332977.09680503485</v>
      </c>
      <c r="AU50" s="44">
        <f t="shared" si="11"/>
        <v>-72835.877805034834</v>
      </c>
      <c r="AV50" s="44">
        <f t="shared" si="12"/>
        <v>72835.877805034834</v>
      </c>
      <c r="AW50" s="44">
        <f t="shared" si="13"/>
        <v>5305065095.6299658</v>
      </c>
      <c r="AX50" s="43">
        <f t="shared" si="14"/>
        <v>28</v>
      </c>
      <c r="AY50" s="43">
        <f t="shared" si="15"/>
        <v>28</v>
      </c>
    </row>
    <row r="51" spans="1:51">
      <c r="A51" s="6">
        <v>48</v>
      </c>
      <c r="B51" s="41">
        <v>252162.07500000001</v>
      </c>
      <c r="E51" s="7">
        <v>48</v>
      </c>
      <c r="F51" s="41">
        <v>252162.07500000001</v>
      </c>
      <c r="G51" s="41">
        <v>260141.21900000001</v>
      </c>
      <c r="H51" s="44">
        <f t="shared" si="0"/>
        <v>-7979.1440000000002</v>
      </c>
      <c r="I51" s="44">
        <f t="shared" si="1"/>
        <v>7979.1440000000002</v>
      </c>
      <c r="J51" s="44">
        <f t="shared" si="22"/>
        <v>63666738.972736001</v>
      </c>
      <c r="K51" s="43">
        <f t="shared" si="3"/>
        <v>3.16</v>
      </c>
      <c r="L51" s="43">
        <f t="shared" si="4"/>
        <v>3.16</v>
      </c>
      <c r="R51" s="7">
        <v>48</v>
      </c>
      <c r="S51" s="41">
        <v>252162.07500000001</v>
      </c>
      <c r="T51" s="44">
        <f>AVERAGE($S$4:S50)</f>
        <v>303308.7850638298</v>
      </c>
      <c r="U51" s="44">
        <f t="shared" si="5"/>
        <v>-51146.710063829785</v>
      </c>
      <c r="V51" s="44">
        <f t="shared" si="6"/>
        <v>51146.710063829785</v>
      </c>
      <c r="W51" s="44">
        <f t="shared" si="7"/>
        <v>2615985950.353467</v>
      </c>
      <c r="X51" s="43">
        <f t="shared" si="8"/>
        <v>20.28</v>
      </c>
      <c r="Y51" s="43">
        <f t="shared" si="9"/>
        <v>20.28</v>
      </c>
      <c r="AE51" s="7">
        <v>48</v>
      </c>
      <c r="AF51" s="41">
        <v>252162.07500000001</v>
      </c>
      <c r="AG51" s="49">
        <f t="shared" si="16"/>
        <v>301204.96666666673</v>
      </c>
      <c r="AH51" s="44">
        <f t="shared" si="19"/>
        <v>-49042.891666666721</v>
      </c>
      <c r="AI51" s="44">
        <f t="shared" si="20"/>
        <v>49042.891666666721</v>
      </c>
      <c r="AJ51" s="44">
        <f t="shared" si="21"/>
        <v>2405205223.0284081</v>
      </c>
      <c r="AK51" s="43">
        <f t="shared" si="17"/>
        <v>19.45</v>
      </c>
      <c r="AL51" s="43">
        <f t="shared" si="18"/>
        <v>19.45</v>
      </c>
      <c r="AR51" s="7">
        <v>48</v>
      </c>
      <c r="AS51" s="41">
        <v>252162.07500000001</v>
      </c>
      <c r="AT51" s="49">
        <f t="shared" si="10"/>
        <v>274708.39456100698</v>
      </c>
      <c r="AU51" s="44">
        <f t="shared" si="11"/>
        <v>-22546.319561006967</v>
      </c>
      <c r="AV51" s="44">
        <f t="shared" si="12"/>
        <v>22546.319561006967</v>
      </c>
      <c r="AW51" s="44">
        <f t="shared" si="13"/>
        <v>508336525.7470454</v>
      </c>
      <c r="AX51" s="43">
        <f t="shared" si="14"/>
        <v>8.94</v>
      </c>
      <c r="AY51" s="43">
        <f t="shared" si="15"/>
        <v>8.94</v>
      </c>
    </row>
    <row r="52" spans="1:51">
      <c r="A52" s="6">
        <v>49</v>
      </c>
      <c r="B52" s="41">
        <v>533445.60400000005</v>
      </c>
      <c r="E52" s="7">
        <v>49</v>
      </c>
      <c r="F52" s="41">
        <v>533445.60400000005</v>
      </c>
      <c r="G52" s="41">
        <v>252162.07500000001</v>
      </c>
      <c r="H52" s="44">
        <f t="shared" si="0"/>
        <v>281283.52900000004</v>
      </c>
      <c r="I52" s="44">
        <f t="shared" si="1"/>
        <v>281283.52900000004</v>
      </c>
      <c r="J52" s="44">
        <f t="shared" si="22"/>
        <v>79120423686.693863</v>
      </c>
      <c r="K52" s="43">
        <f t="shared" si="3"/>
        <v>52.73</v>
      </c>
      <c r="L52" s="43">
        <f t="shared" si="4"/>
        <v>52.73</v>
      </c>
      <c r="R52" s="7">
        <v>49</v>
      </c>
      <c r="S52" s="41">
        <v>533445.60400000005</v>
      </c>
      <c r="T52" s="44">
        <f>AVERAGE($S$4:S51)</f>
        <v>302243.22860416665</v>
      </c>
      <c r="U52" s="44">
        <f t="shared" si="5"/>
        <v>231202.3753958334</v>
      </c>
      <c r="V52" s="44">
        <f t="shared" si="6"/>
        <v>231202.3753958334</v>
      </c>
      <c r="W52" s="44">
        <f t="shared" si="7"/>
        <v>53454538388.675865</v>
      </c>
      <c r="X52" s="43">
        <f t="shared" si="8"/>
        <v>43.34</v>
      </c>
      <c r="Y52" s="43">
        <f t="shared" si="9"/>
        <v>43.34</v>
      </c>
      <c r="AE52" s="7">
        <v>49</v>
      </c>
      <c r="AF52" s="41">
        <v>533445.60400000005</v>
      </c>
      <c r="AG52" s="49">
        <f t="shared" si="16"/>
        <v>282825.60833333334</v>
      </c>
      <c r="AH52" s="44">
        <f t="shared" si="19"/>
        <v>250619.99566666671</v>
      </c>
      <c r="AI52" s="44">
        <f t="shared" si="20"/>
        <v>250619.99566666671</v>
      </c>
      <c r="AJ52" s="44">
        <f t="shared" si="21"/>
        <v>62810382227.960045</v>
      </c>
      <c r="AK52" s="43">
        <f t="shared" si="17"/>
        <v>46.98</v>
      </c>
      <c r="AL52" s="43">
        <f t="shared" si="18"/>
        <v>46.98</v>
      </c>
      <c r="AR52" s="7">
        <v>49</v>
      </c>
      <c r="AS52" s="41">
        <v>533445.60400000005</v>
      </c>
      <c r="AT52" s="49">
        <f t="shared" si="10"/>
        <v>256671.33891220143</v>
      </c>
      <c r="AU52" s="44">
        <f t="shared" si="11"/>
        <v>276774.26508779859</v>
      </c>
      <c r="AV52" s="44">
        <f t="shared" si="12"/>
        <v>276774.26508779859</v>
      </c>
      <c r="AW52" s="44">
        <f t="shared" si="13"/>
        <v>76603993814.891006</v>
      </c>
      <c r="AX52" s="43">
        <f t="shared" si="14"/>
        <v>51.88</v>
      </c>
      <c r="AY52" s="43">
        <f t="shared" si="15"/>
        <v>51.88</v>
      </c>
    </row>
    <row r="53" spans="1:51">
      <c r="A53" s="6">
        <v>50</v>
      </c>
      <c r="B53" s="41">
        <v>433609.93300000002</v>
      </c>
      <c r="E53" s="7">
        <v>50</v>
      </c>
      <c r="F53" s="41">
        <v>433609.93300000002</v>
      </c>
      <c r="G53" s="41">
        <v>533445.60400000005</v>
      </c>
      <c r="H53" s="44">
        <f t="shared" si="0"/>
        <v>-99835.671000000031</v>
      </c>
      <c r="I53" s="44">
        <f t="shared" si="1"/>
        <v>99835.671000000031</v>
      </c>
      <c r="J53" s="44">
        <f t="shared" si="22"/>
        <v>9967161204.0202465</v>
      </c>
      <c r="K53" s="43">
        <f t="shared" si="3"/>
        <v>23.02</v>
      </c>
      <c r="L53" s="43">
        <f t="shared" si="4"/>
        <v>23.02</v>
      </c>
      <c r="R53" s="7">
        <v>50</v>
      </c>
      <c r="S53" s="41">
        <v>433609.93300000002</v>
      </c>
      <c r="T53" s="44">
        <f>AVERAGE($S$4:S52)</f>
        <v>306961.6444285714</v>
      </c>
      <c r="U53" s="44">
        <f t="shared" si="5"/>
        <v>126648.28857142862</v>
      </c>
      <c r="V53" s="44">
        <f t="shared" si="6"/>
        <v>126648.28857142862</v>
      </c>
      <c r="W53" s="44">
        <f t="shared" si="7"/>
        <v>16039788998.071857</v>
      </c>
      <c r="X53" s="43">
        <f t="shared" si="8"/>
        <v>29.21</v>
      </c>
      <c r="Y53" s="43">
        <f t="shared" si="9"/>
        <v>29.21</v>
      </c>
      <c r="AE53" s="7">
        <v>50</v>
      </c>
      <c r="AF53" s="41">
        <v>433609.93300000002</v>
      </c>
      <c r="AG53" s="49">
        <f t="shared" si="16"/>
        <v>348582.96600000001</v>
      </c>
      <c r="AH53" s="44">
        <f t="shared" si="19"/>
        <v>85026.967000000004</v>
      </c>
      <c r="AI53" s="44">
        <f t="shared" si="20"/>
        <v>85026.967000000004</v>
      </c>
      <c r="AJ53" s="44">
        <f t="shared" si="21"/>
        <v>7229585117.2190895</v>
      </c>
      <c r="AK53" s="43">
        <f t="shared" si="17"/>
        <v>19.61</v>
      </c>
      <c r="AL53" s="43">
        <f t="shared" si="18"/>
        <v>19.61</v>
      </c>
      <c r="AR53" s="7">
        <v>50</v>
      </c>
      <c r="AS53" s="41">
        <v>433609.93300000002</v>
      </c>
      <c r="AT53" s="49">
        <f t="shared" si="10"/>
        <v>478090.75098244037</v>
      </c>
      <c r="AU53" s="44">
        <f t="shared" si="11"/>
        <v>-44480.817982440349</v>
      </c>
      <c r="AV53" s="44">
        <f t="shared" si="12"/>
        <v>44480.817982440349</v>
      </c>
      <c r="AW53" s="44">
        <f t="shared" si="13"/>
        <v>1978543168.3869886</v>
      </c>
      <c r="AX53" s="43">
        <f t="shared" si="14"/>
        <v>10.26</v>
      </c>
      <c r="AY53" s="43">
        <f t="shared" si="15"/>
        <v>10.26</v>
      </c>
    </row>
    <row r="54" spans="1:51">
      <c r="A54" s="6">
        <v>51</v>
      </c>
      <c r="B54" s="41">
        <v>395705.68699999998</v>
      </c>
      <c r="E54" s="7">
        <v>51</v>
      </c>
      <c r="F54" s="41">
        <v>395705.68699999998</v>
      </c>
      <c r="G54" s="41">
        <v>433609.93300000002</v>
      </c>
      <c r="H54" s="44">
        <f t="shared" si="0"/>
        <v>-37904.246000000043</v>
      </c>
      <c r="I54" s="44">
        <f t="shared" si="1"/>
        <v>37904.246000000043</v>
      </c>
      <c r="J54" s="44">
        <f t="shared" si="22"/>
        <v>1436731864.8285193</v>
      </c>
      <c r="K54" s="43">
        <f t="shared" si="3"/>
        <v>9.58</v>
      </c>
      <c r="L54" s="43">
        <f t="shared" si="4"/>
        <v>9.58</v>
      </c>
      <c r="R54" s="7">
        <v>51</v>
      </c>
      <c r="S54" s="41">
        <v>395705.68699999998</v>
      </c>
      <c r="T54" s="44">
        <f>AVERAGE($S$4:S53)</f>
        <v>309494.6102</v>
      </c>
      <c r="U54" s="44">
        <f t="shared" si="5"/>
        <v>86211.076799999981</v>
      </c>
      <c r="V54" s="44">
        <f t="shared" si="6"/>
        <v>86211.076799999981</v>
      </c>
      <c r="W54" s="44">
        <f t="shared" si="7"/>
        <v>7432349763.0154953</v>
      </c>
      <c r="X54" s="43">
        <f t="shared" si="8"/>
        <v>21.79</v>
      </c>
      <c r="Y54" s="43">
        <f t="shared" si="9"/>
        <v>21.79</v>
      </c>
      <c r="AE54" s="7">
        <v>51</v>
      </c>
      <c r="AF54" s="41">
        <v>395705.68699999998</v>
      </c>
      <c r="AG54" s="49">
        <f t="shared" si="16"/>
        <v>406405.87066666665</v>
      </c>
      <c r="AH54" s="44">
        <f t="shared" si="19"/>
        <v>-10700.183666666679</v>
      </c>
      <c r="AI54" s="44">
        <f t="shared" si="20"/>
        <v>10700.183666666679</v>
      </c>
      <c r="AJ54" s="44">
        <f t="shared" si="21"/>
        <v>114493930.50040036</v>
      </c>
      <c r="AK54" s="43">
        <f t="shared" si="17"/>
        <v>2.7</v>
      </c>
      <c r="AL54" s="43">
        <f t="shared" si="18"/>
        <v>2.7</v>
      </c>
      <c r="AR54" s="7">
        <v>51</v>
      </c>
      <c r="AS54" s="41">
        <v>395705.68699999998</v>
      </c>
      <c r="AT54" s="49">
        <f t="shared" si="10"/>
        <v>442506.09659648809</v>
      </c>
      <c r="AU54" s="44">
        <f t="shared" si="11"/>
        <v>-46800.409596488113</v>
      </c>
      <c r="AV54" s="44">
        <f t="shared" si="12"/>
        <v>46800.409596488113</v>
      </c>
      <c r="AW54" s="44">
        <f t="shared" si="13"/>
        <v>2190278338.3990564</v>
      </c>
      <c r="AX54" s="43">
        <f t="shared" si="14"/>
        <v>11.83</v>
      </c>
      <c r="AY54" s="43">
        <f t="shared" si="15"/>
        <v>11.83</v>
      </c>
    </row>
    <row r="55" spans="1:51">
      <c r="A55" s="6">
        <v>52</v>
      </c>
      <c r="B55" s="41">
        <v>396132.47</v>
      </c>
      <c r="E55" s="7">
        <v>52</v>
      </c>
      <c r="F55" s="41">
        <v>396132.47</v>
      </c>
      <c r="G55" s="41">
        <v>395705.68699999998</v>
      </c>
      <c r="H55" s="44">
        <f t="shared" si="0"/>
        <v>426.78299999999581</v>
      </c>
      <c r="I55" s="44">
        <f t="shared" si="1"/>
        <v>426.78299999999581</v>
      </c>
      <c r="J55" s="44">
        <f t="shared" si="22"/>
        <v>182143.72908899642</v>
      </c>
      <c r="K55" s="43">
        <f t="shared" si="3"/>
        <v>0.11</v>
      </c>
      <c r="L55" s="43">
        <f t="shared" si="4"/>
        <v>0.11</v>
      </c>
      <c r="R55" s="7">
        <v>52</v>
      </c>
      <c r="S55" s="41">
        <v>396132.47</v>
      </c>
      <c r="T55" s="44">
        <f>AVERAGE($S$4:S54)</f>
        <v>311185.02347058826</v>
      </c>
      <c r="U55" s="44">
        <f t="shared" si="5"/>
        <v>84947.446529411711</v>
      </c>
      <c r="V55" s="44">
        <f t="shared" si="6"/>
        <v>84947.446529411711</v>
      </c>
      <c r="W55" s="44">
        <f t="shared" si="7"/>
        <v>7216068671.8672619</v>
      </c>
      <c r="X55" s="43">
        <f t="shared" si="8"/>
        <v>21.44</v>
      </c>
      <c r="Y55" s="43">
        <f t="shared" si="9"/>
        <v>21.44</v>
      </c>
      <c r="AE55" s="7">
        <v>52</v>
      </c>
      <c r="AF55" s="41">
        <v>396132.47</v>
      </c>
      <c r="AG55" s="49">
        <f t="shared" si="16"/>
        <v>454253.74133333331</v>
      </c>
      <c r="AH55" s="44">
        <f t="shared" si="19"/>
        <v>-58121.271333333338</v>
      </c>
      <c r="AI55" s="44">
        <f t="shared" si="20"/>
        <v>58121.271333333338</v>
      </c>
      <c r="AJ55" s="44">
        <f t="shared" si="21"/>
        <v>3378082181.4029555</v>
      </c>
      <c r="AK55" s="43">
        <f t="shared" si="17"/>
        <v>14.67</v>
      </c>
      <c r="AL55" s="43">
        <f t="shared" si="18"/>
        <v>14.67</v>
      </c>
      <c r="AR55" s="7">
        <v>52</v>
      </c>
      <c r="AS55" s="41">
        <v>396132.47</v>
      </c>
      <c r="AT55" s="49">
        <f t="shared" si="10"/>
        <v>405065.76891929767</v>
      </c>
      <c r="AU55" s="44">
        <f t="shared" si="11"/>
        <v>-8933.2989192976966</v>
      </c>
      <c r="AV55" s="44">
        <f t="shared" si="12"/>
        <v>8933.2989192976966</v>
      </c>
      <c r="AW55" s="44">
        <f t="shared" si="13"/>
        <v>79803829.5815254</v>
      </c>
      <c r="AX55" s="43">
        <f t="shared" si="14"/>
        <v>2.2599999999999998</v>
      </c>
      <c r="AY55" s="43">
        <f t="shared" si="15"/>
        <v>2.2599999999999998</v>
      </c>
    </row>
    <row r="56" spans="1:51">
      <c r="A56" s="6">
        <v>53</v>
      </c>
      <c r="B56" s="41">
        <v>481560.19799999997</v>
      </c>
      <c r="E56" s="7">
        <v>53</v>
      </c>
      <c r="F56" s="41">
        <v>481560.19799999997</v>
      </c>
      <c r="G56" s="41">
        <v>396132.47</v>
      </c>
      <c r="H56" s="44">
        <f t="shared" si="0"/>
        <v>85427.728000000003</v>
      </c>
      <c r="I56" s="44">
        <f t="shared" si="1"/>
        <v>85427.728000000003</v>
      </c>
      <c r="J56" s="44">
        <f t="shared" si="22"/>
        <v>7297896711.2419844</v>
      </c>
      <c r="K56" s="43">
        <f t="shared" si="3"/>
        <v>17.739999999999998</v>
      </c>
      <c r="L56" s="43">
        <f t="shared" si="4"/>
        <v>17.739999999999998</v>
      </c>
      <c r="R56" s="7">
        <v>53</v>
      </c>
      <c r="S56" s="41">
        <v>481560.19799999997</v>
      </c>
      <c r="T56" s="44">
        <f>AVERAGE($S$4:S55)</f>
        <v>312818.62821153848</v>
      </c>
      <c r="U56" s="44">
        <f t="shared" si="5"/>
        <v>168741.56978846149</v>
      </c>
      <c r="V56" s="44">
        <f t="shared" si="6"/>
        <v>168741.56978846149</v>
      </c>
      <c r="W56" s="44">
        <f t="shared" si="7"/>
        <v>28473717374.674221</v>
      </c>
      <c r="X56" s="43">
        <f t="shared" si="8"/>
        <v>35.04</v>
      </c>
      <c r="Y56" s="43">
        <f t="shared" si="9"/>
        <v>35.04</v>
      </c>
      <c r="AE56" s="7">
        <v>53</v>
      </c>
      <c r="AF56" s="41">
        <v>481560.19799999997</v>
      </c>
      <c r="AG56" s="49">
        <f t="shared" si="16"/>
        <v>408482.6966666666</v>
      </c>
      <c r="AH56" s="44">
        <f t="shared" si="19"/>
        <v>73077.501333333377</v>
      </c>
      <c r="AI56" s="44">
        <f t="shared" si="20"/>
        <v>73077.501333333377</v>
      </c>
      <c r="AJ56" s="44">
        <f t="shared" si="21"/>
        <v>5340321201.1233416</v>
      </c>
      <c r="AK56" s="43">
        <f t="shared" si="17"/>
        <v>15.18</v>
      </c>
      <c r="AL56" s="43">
        <f t="shared" si="18"/>
        <v>15.18</v>
      </c>
      <c r="AR56" s="7">
        <v>53</v>
      </c>
      <c r="AS56" s="41">
        <v>481560.19799999997</v>
      </c>
      <c r="AT56" s="49">
        <f t="shared" si="10"/>
        <v>397919.12978385959</v>
      </c>
      <c r="AU56" s="44">
        <f t="shared" si="11"/>
        <v>83641.068216140382</v>
      </c>
      <c r="AV56" s="44">
        <f t="shared" si="12"/>
        <v>83641.068216140382</v>
      </c>
      <c r="AW56" s="44">
        <f t="shared" si="13"/>
        <v>6995828292.3370485</v>
      </c>
      <c r="AX56" s="43">
        <f t="shared" si="14"/>
        <v>17.37</v>
      </c>
      <c r="AY56" s="43">
        <f t="shared" si="15"/>
        <v>17.37</v>
      </c>
    </row>
    <row r="57" spans="1:51">
      <c r="A57" s="6">
        <v>54</v>
      </c>
      <c r="B57" s="41">
        <v>367676.11099999998</v>
      </c>
      <c r="E57" s="7">
        <v>54</v>
      </c>
      <c r="F57" s="41">
        <v>367676.11099999998</v>
      </c>
      <c r="G57" s="41">
        <v>481560.19799999997</v>
      </c>
      <c r="H57" s="44">
        <f t="shared" si="0"/>
        <v>-113884.087</v>
      </c>
      <c r="I57" s="44">
        <f t="shared" si="1"/>
        <v>113884.087</v>
      </c>
      <c r="J57" s="44">
        <f t="shared" si="22"/>
        <v>12969585271.823568</v>
      </c>
      <c r="K57" s="43">
        <f t="shared" si="3"/>
        <v>30.97</v>
      </c>
      <c r="L57" s="43">
        <f t="shared" si="4"/>
        <v>30.97</v>
      </c>
      <c r="R57" s="7">
        <v>54</v>
      </c>
      <c r="S57" s="41">
        <v>367676.11099999998</v>
      </c>
      <c r="T57" s="44">
        <f>AVERAGE($S$4:S56)</f>
        <v>316002.43141509435</v>
      </c>
      <c r="U57" s="44">
        <f t="shared" si="5"/>
        <v>51673.679584905622</v>
      </c>
      <c r="V57" s="44">
        <f t="shared" si="6"/>
        <v>51673.679584905622</v>
      </c>
      <c r="W57" s="44">
        <f t="shared" si="7"/>
        <v>2670169161.843492</v>
      </c>
      <c r="X57" s="43">
        <f t="shared" si="8"/>
        <v>14.05</v>
      </c>
      <c r="Y57" s="43">
        <f t="shared" si="9"/>
        <v>14.05</v>
      </c>
      <c r="AE57" s="7">
        <v>54</v>
      </c>
      <c r="AF57" s="41">
        <v>367676.11099999998</v>
      </c>
      <c r="AG57" s="49">
        <f t="shared" si="16"/>
        <v>424466.11833333335</v>
      </c>
      <c r="AH57" s="44">
        <f t="shared" si="19"/>
        <v>-56790.007333333371</v>
      </c>
      <c r="AI57" s="44">
        <f t="shared" si="20"/>
        <v>56790.007333333371</v>
      </c>
      <c r="AJ57" s="44">
        <f t="shared" si="21"/>
        <v>3225104932.9200583</v>
      </c>
      <c r="AK57" s="43">
        <f t="shared" si="17"/>
        <v>15.45</v>
      </c>
      <c r="AL57" s="43">
        <f t="shared" si="18"/>
        <v>15.45</v>
      </c>
      <c r="AR57" s="7">
        <v>54</v>
      </c>
      <c r="AS57" s="41">
        <v>367676.11099999998</v>
      </c>
      <c r="AT57" s="49">
        <f t="shared" si="10"/>
        <v>464831.98435677192</v>
      </c>
      <c r="AU57" s="44">
        <f t="shared" si="11"/>
        <v>-97155.873356771946</v>
      </c>
      <c r="AV57" s="44">
        <f t="shared" si="12"/>
        <v>97155.873356771946</v>
      </c>
      <c r="AW57" s="44">
        <f t="shared" si="13"/>
        <v>9439263727.7171097</v>
      </c>
      <c r="AX57" s="43">
        <f t="shared" si="14"/>
        <v>26.42</v>
      </c>
      <c r="AY57" s="43">
        <f t="shared" si="15"/>
        <v>26.42</v>
      </c>
    </row>
    <row r="58" spans="1:51">
      <c r="A58" s="6">
        <v>55</v>
      </c>
      <c r="B58" s="41">
        <v>485248.55800000002</v>
      </c>
      <c r="E58" s="7">
        <v>55</v>
      </c>
      <c r="F58" s="41">
        <v>485248.55800000002</v>
      </c>
      <c r="G58" s="41">
        <v>367676.11099999998</v>
      </c>
      <c r="H58" s="44">
        <f t="shared" si="0"/>
        <v>117572.44700000004</v>
      </c>
      <c r="I58" s="44">
        <f t="shared" si="1"/>
        <v>117572.44700000004</v>
      </c>
      <c r="J58" s="44">
        <f t="shared" si="22"/>
        <v>13823280293.56782</v>
      </c>
      <c r="K58" s="43">
        <f t="shared" si="3"/>
        <v>24.23</v>
      </c>
      <c r="L58" s="43">
        <f t="shared" si="4"/>
        <v>24.23</v>
      </c>
      <c r="R58" s="7">
        <v>55</v>
      </c>
      <c r="S58" s="41">
        <v>485248.55800000002</v>
      </c>
      <c r="T58" s="44">
        <f>AVERAGE($S$4:S57)</f>
        <v>316959.35140740749</v>
      </c>
      <c r="U58" s="44">
        <f t="shared" si="5"/>
        <v>168289.20659259253</v>
      </c>
      <c r="V58" s="44">
        <f t="shared" si="6"/>
        <v>168289.20659259253</v>
      </c>
      <c r="W58" s="44">
        <f t="shared" si="7"/>
        <v>28321257055.564289</v>
      </c>
      <c r="X58" s="43">
        <f t="shared" si="8"/>
        <v>34.68</v>
      </c>
      <c r="Y58" s="43">
        <f t="shared" si="9"/>
        <v>34.68</v>
      </c>
      <c r="AE58" s="7">
        <v>55</v>
      </c>
      <c r="AF58" s="41">
        <v>485248.55800000002</v>
      </c>
      <c r="AG58" s="49">
        <f t="shared" si="16"/>
        <v>415122.92633333331</v>
      </c>
      <c r="AH58" s="44">
        <f t="shared" si="19"/>
        <v>70125.631666666712</v>
      </c>
      <c r="AI58" s="44">
        <f t="shared" si="20"/>
        <v>70125.631666666712</v>
      </c>
      <c r="AJ58" s="44">
        <f t="shared" si="21"/>
        <v>4917604216.6490088</v>
      </c>
      <c r="AK58" s="43">
        <f t="shared" si="17"/>
        <v>14.45</v>
      </c>
      <c r="AL58" s="43">
        <f t="shared" si="18"/>
        <v>14.45</v>
      </c>
      <c r="AR58" s="7">
        <v>55</v>
      </c>
      <c r="AS58" s="41">
        <v>485248.55800000002</v>
      </c>
      <c r="AT58" s="49">
        <f t="shared" si="10"/>
        <v>387107.28567135439</v>
      </c>
      <c r="AU58" s="44">
        <f t="shared" si="11"/>
        <v>98141.272328645631</v>
      </c>
      <c r="AV58" s="44">
        <f t="shared" si="12"/>
        <v>98141.272328645631</v>
      </c>
      <c r="AW58" s="44">
        <f t="shared" si="13"/>
        <v>9631709334.2853851</v>
      </c>
      <c r="AX58" s="43">
        <f t="shared" si="14"/>
        <v>20.22</v>
      </c>
      <c r="AY58" s="43">
        <f t="shared" si="15"/>
        <v>20.22</v>
      </c>
    </row>
    <row r="59" spans="1:51">
      <c r="A59" s="6">
        <v>56</v>
      </c>
      <c r="B59" s="41">
        <v>408518.44300000003</v>
      </c>
      <c r="E59" s="7">
        <v>56</v>
      </c>
      <c r="F59" s="41">
        <v>408518.44300000003</v>
      </c>
      <c r="G59" s="41">
        <v>485248.55800000002</v>
      </c>
      <c r="H59" s="44">
        <f t="shared" si="0"/>
        <v>-76730.114999999991</v>
      </c>
      <c r="I59" s="44">
        <f t="shared" si="1"/>
        <v>76730.114999999991</v>
      </c>
      <c r="J59" s="44">
        <f t="shared" si="22"/>
        <v>5887510547.9132233</v>
      </c>
      <c r="K59" s="43">
        <f t="shared" si="3"/>
        <v>18.78</v>
      </c>
      <c r="L59" s="43">
        <f t="shared" si="4"/>
        <v>18.78</v>
      </c>
      <c r="R59" s="7">
        <v>56</v>
      </c>
      <c r="S59" s="41">
        <v>408518.44300000003</v>
      </c>
      <c r="T59" s="44">
        <f>AVERAGE($S$4:S58)</f>
        <v>320019.15516363637</v>
      </c>
      <c r="U59" s="44">
        <f t="shared" si="5"/>
        <v>88499.287836363656</v>
      </c>
      <c r="V59" s="44">
        <f t="shared" si="6"/>
        <v>88499.287836363656</v>
      </c>
      <c r="W59" s="44">
        <f t="shared" si="7"/>
        <v>7832123947.5435438</v>
      </c>
      <c r="X59" s="43">
        <f t="shared" si="8"/>
        <v>21.66</v>
      </c>
      <c r="Y59" s="43">
        <f t="shared" si="9"/>
        <v>21.66</v>
      </c>
      <c r="AE59" s="7">
        <v>56</v>
      </c>
      <c r="AF59" s="41">
        <v>408518.44300000003</v>
      </c>
      <c r="AG59" s="49">
        <f t="shared" si="16"/>
        <v>444828.28899999993</v>
      </c>
      <c r="AH59" s="44">
        <f t="shared" si="19"/>
        <v>-36309.845999999903</v>
      </c>
      <c r="AI59" s="44">
        <f t="shared" si="20"/>
        <v>36309.845999999903</v>
      </c>
      <c r="AJ59" s="44">
        <f t="shared" si="21"/>
        <v>1318404916.543709</v>
      </c>
      <c r="AK59" s="43">
        <f t="shared" si="17"/>
        <v>8.89</v>
      </c>
      <c r="AL59" s="43">
        <f t="shared" si="18"/>
        <v>8.89</v>
      </c>
      <c r="AR59" s="7">
        <v>56</v>
      </c>
      <c r="AS59" s="41">
        <v>408518.44300000003</v>
      </c>
      <c r="AT59" s="49">
        <f t="shared" si="10"/>
        <v>465620.3035342709</v>
      </c>
      <c r="AU59" s="44">
        <f t="shared" si="11"/>
        <v>-57101.860534270876</v>
      </c>
      <c r="AV59" s="44">
        <f t="shared" si="12"/>
        <v>57101.860534270876</v>
      </c>
      <c r="AW59" s="44">
        <f t="shared" si="13"/>
        <v>3260622476.4753218</v>
      </c>
      <c r="AX59" s="43">
        <f t="shared" si="14"/>
        <v>13.98</v>
      </c>
      <c r="AY59" s="43">
        <f t="shared" si="15"/>
        <v>13.98</v>
      </c>
    </row>
    <row r="60" spans="1:51">
      <c r="A60" s="6">
        <v>57</v>
      </c>
      <c r="B60" s="41">
        <v>324594.967</v>
      </c>
      <c r="E60" s="7">
        <v>57</v>
      </c>
      <c r="F60" s="41">
        <v>324594.967</v>
      </c>
      <c r="G60" s="41">
        <v>408518.44300000003</v>
      </c>
      <c r="H60" s="44">
        <f t="shared" si="0"/>
        <v>-83923.476000000024</v>
      </c>
      <c r="I60" s="44">
        <f t="shared" si="1"/>
        <v>83923.476000000024</v>
      </c>
      <c r="J60" s="44">
        <f t="shared" si="22"/>
        <v>7043149823.9225798</v>
      </c>
      <c r="K60" s="43">
        <f t="shared" si="3"/>
        <v>25.85</v>
      </c>
      <c r="L60" s="43">
        <f t="shared" si="4"/>
        <v>25.85</v>
      </c>
      <c r="R60" s="7">
        <v>57</v>
      </c>
      <c r="S60" s="41">
        <v>324594.967</v>
      </c>
      <c r="T60" s="44">
        <f>AVERAGE($S$4:S59)</f>
        <v>321599.49958928576</v>
      </c>
      <c r="U60" s="44">
        <f t="shared" si="5"/>
        <v>2995.4674107142491</v>
      </c>
      <c r="V60" s="44">
        <f t="shared" si="6"/>
        <v>2995.4674107142491</v>
      </c>
      <c r="W60" s="44">
        <f t="shared" si="7"/>
        <v>8972825.008651128</v>
      </c>
      <c r="X60" s="43">
        <f t="shared" si="8"/>
        <v>0.92</v>
      </c>
      <c r="Y60" s="43">
        <f t="shared" si="9"/>
        <v>0.92</v>
      </c>
      <c r="AE60" s="7">
        <v>57</v>
      </c>
      <c r="AF60" s="41">
        <v>324594.967</v>
      </c>
      <c r="AG60" s="49">
        <f t="shared" si="16"/>
        <v>420481.03733333334</v>
      </c>
      <c r="AH60" s="44">
        <f t="shared" si="19"/>
        <v>-95886.070333333337</v>
      </c>
      <c r="AI60" s="44">
        <f t="shared" si="20"/>
        <v>95886.070333333337</v>
      </c>
      <c r="AJ60" s="44">
        <f t="shared" si="21"/>
        <v>9194138483.9689484</v>
      </c>
      <c r="AK60" s="43">
        <f t="shared" si="17"/>
        <v>29.54</v>
      </c>
      <c r="AL60" s="43">
        <f t="shared" si="18"/>
        <v>29.54</v>
      </c>
      <c r="AR60" s="7">
        <v>57</v>
      </c>
      <c r="AS60" s="41">
        <v>324594.967</v>
      </c>
      <c r="AT60" s="49">
        <f t="shared" si="10"/>
        <v>419938.81510685419</v>
      </c>
      <c r="AU60" s="44">
        <f t="shared" si="11"/>
        <v>-95343.848106854188</v>
      </c>
      <c r="AV60" s="44">
        <f t="shared" si="12"/>
        <v>95343.848106854188</v>
      </c>
      <c r="AW60" s="44">
        <f t="shared" si="13"/>
        <v>9090449371.8228836</v>
      </c>
      <c r="AX60" s="43">
        <f t="shared" si="14"/>
        <v>29.37</v>
      </c>
      <c r="AY60" s="43">
        <f t="shared" si="15"/>
        <v>29.37</v>
      </c>
    </row>
    <row r="61" spans="1:51">
      <c r="A61" s="6">
        <v>58</v>
      </c>
      <c r="B61" s="41">
        <v>500005.80599999998</v>
      </c>
      <c r="E61" s="7">
        <v>58</v>
      </c>
      <c r="F61" s="41">
        <v>500005.80599999998</v>
      </c>
      <c r="G61" s="41">
        <v>324594.967</v>
      </c>
      <c r="H61" s="44">
        <f t="shared" si="0"/>
        <v>175410.83899999998</v>
      </c>
      <c r="I61" s="44">
        <f t="shared" si="1"/>
        <v>175410.83899999998</v>
      </c>
      <c r="J61" s="44">
        <f t="shared" si="22"/>
        <v>30768962438.683914</v>
      </c>
      <c r="K61" s="43">
        <f t="shared" si="3"/>
        <v>35.08</v>
      </c>
      <c r="L61" s="43">
        <f t="shared" si="4"/>
        <v>35.08</v>
      </c>
      <c r="R61" s="7">
        <v>58</v>
      </c>
      <c r="S61" s="41">
        <v>500005.80599999998</v>
      </c>
      <c r="T61" s="44">
        <f>AVERAGE($S$4:S60)</f>
        <v>321652.05164912285</v>
      </c>
      <c r="U61" s="44">
        <f t="shared" si="5"/>
        <v>178353.75435087713</v>
      </c>
      <c r="V61" s="44">
        <f t="shared" si="6"/>
        <v>178353.75435087713</v>
      </c>
      <c r="W61" s="44">
        <f t="shared" si="7"/>
        <v>31810061691.053024</v>
      </c>
      <c r="X61" s="43">
        <f t="shared" si="8"/>
        <v>35.67</v>
      </c>
      <c r="Y61" s="43">
        <f t="shared" si="9"/>
        <v>35.67</v>
      </c>
      <c r="AE61" s="7">
        <v>58</v>
      </c>
      <c r="AF61" s="41">
        <v>500005.80599999998</v>
      </c>
      <c r="AG61" s="49">
        <f t="shared" si="16"/>
        <v>406120.65600000002</v>
      </c>
      <c r="AH61" s="44">
        <f t="shared" si="19"/>
        <v>93885.149999999965</v>
      </c>
      <c r="AI61" s="44">
        <f t="shared" si="20"/>
        <v>93885.149999999965</v>
      </c>
      <c r="AJ61" s="44">
        <f t="shared" si="21"/>
        <v>8814421390.5224934</v>
      </c>
      <c r="AK61" s="43">
        <f t="shared" si="17"/>
        <v>18.78</v>
      </c>
      <c r="AL61" s="43">
        <f t="shared" si="18"/>
        <v>18.78</v>
      </c>
      <c r="AR61" s="7">
        <v>58</v>
      </c>
      <c r="AS61" s="41">
        <v>500005.80599999998</v>
      </c>
      <c r="AT61" s="49">
        <f t="shared" si="10"/>
        <v>343663.73662137089</v>
      </c>
      <c r="AU61" s="44">
        <f t="shared" si="11"/>
        <v>156342.06937862909</v>
      </c>
      <c r="AV61" s="44">
        <f t="shared" si="12"/>
        <v>156342.06937862909</v>
      </c>
      <c r="AW61" s="44">
        <f t="shared" si="13"/>
        <v>24442842657.592072</v>
      </c>
      <c r="AX61" s="43">
        <f t="shared" si="14"/>
        <v>31.27</v>
      </c>
      <c r="AY61" s="43">
        <f t="shared" si="15"/>
        <v>31.27</v>
      </c>
    </row>
    <row r="62" spans="1:51">
      <c r="A62" s="6">
        <v>59</v>
      </c>
      <c r="B62" s="41">
        <v>536632.78200000001</v>
      </c>
      <c r="E62" s="7">
        <v>59</v>
      </c>
      <c r="F62" s="41">
        <v>536632.78200000001</v>
      </c>
      <c r="G62" s="41">
        <v>500005.80599999998</v>
      </c>
      <c r="H62" s="44">
        <f t="shared" si="0"/>
        <v>36626.976000000024</v>
      </c>
      <c r="I62" s="44">
        <f t="shared" si="1"/>
        <v>36626.976000000024</v>
      </c>
      <c r="J62" s="44">
        <f t="shared" si="22"/>
        <v>1341535370.9045777</v>
      </c>
      <c r="K62" s="43">
        <f t="shared" si="3"/>
        <v>6.83</v>
      </c>
      <c r="L62" s="43">
        <f t="shared" si="4"/>
        <v>6.83</v>
      </c>
      <c r="R62" s="7">
        <v>59</v>
      </c>
      <c r="S62" s="41">
        <v>536632.78200000001</v>
      </c>
      <c r="T62" s="44">
        <f>AVERAGE($S$4:S61)</f>
        <v>324727.11637931044</v>
      </c>
      <c r="U62" s="44">
        <f t="shared" si="5"/>
        <v>211905.66562068957</v>
      </c>
      <c r="V62" s="44">
        <f t="shared" si="6"/>
        <v>211905.66562068957</v>
      </c>
      <c r="W62" s="44">
        <f t="shared" si="7"/>
        <v>44904011122.147499</v>
      </c>
      <c r="X62" s="43">
        <f t="shared" si="8"/>
        <v>39.49</v>
      </c>
      <c r="Y62" s="43">
        <f t="shared" si="9"/>
        <v>39.49</v>
      </c>
      <c r="AE62" s="7">
        <v>59</v>
      </c>
      <c r="AF62" s="41">
        <v>536632.78200000001</v>
      </c>
      <c r="AG62" s="49">
        <f t="shared" si="16"/>
        <v>411039.73866666667</v>
      </c>
      <c r="AH62" s="44">
        <f t="shared" si="19"/>
        <v>125593.04333333333</v>
      </c>
      <c r="AI62" s="44">
        <f t="shared" si="20"/>
        <v>125593.04333333333</v>
      </c>
      <c r="AJ62" s="44">
        <f t="shared" si="21"/>
        <v>15773612533.728544</v>
      </c>
      <c r="AK62" s="43">
        <f t="shared" si="17"/>
        <v>23.4</v>
      </c>
      <c r="AL62" s="43">
        <f t="shared" si="18"/>
        <v>23.4</v>
      </c>
      <c r="AR62" s="7">
        <v>59</v>
      </c>
      <c r="AS62" s="41">
        <v>536632.78200000001</v>
      </c>
      <c r="AT62" s="49">
        <f t="shared" si="10"/>
        <v>468737.39212427416</v>
      </c>
      <c r="AU62" s="44">
        <f t="shared" si="11"/>
        <v>67895.389875725843</v>
      </c>
      <c r="AV62" s="44">
        <f t="shared" si="12"/>
        <v>67895.389875725843</v>
      </c>
      <c r="AW62" s="44">
        <f t="shared" si="13"/>
        <v>4609783966.3768148</v>
      </c>
      <c r="AX62" s="43">
        <f t="shared" si="14"/>
        <v>12.65</v>
      </c>
      <c r="AY62" s="43">
        <f t="shared" si="15"/>
        <v>12.65</v>
      </c>
    </row>
    <row r="63" spans="1:51">
      <c r="A63" s="6">
        <v>60</v>
      </c>
      <c r="B63" s="41">
        <v>477774.83799999999</v>
      </c>
      <c r="E63" s="7">
        <v>60</v>
      </c>
      <c r="F63" s="41">
        <v>477774.83799999999</v>
      </c>
      <c r="G63" s="41">
        <v>536632.78200000001</v>
      </c>
      <c r="H63" s="44">
        <f t="shared" si="0"/>
        <v>-58857.944000000018</v>
      </c>
      <c r="I63" s="44">
        <f t="shared" si="1"/>
        <v>58857.944000000018</v>
      </c>
      <c r="J63" s="44">
        <f t="shared" si="22"/>
        <v>3464257571.9071379</v>
      </c>
      <c r="K63" s="43">
        <f t="shared" si="3"/>
        <v>12.32</v>
      </c>
      <c r="L63" s="43">
        <f t="shared" si="4"/>
        <v>12.32</v>
      </c>
      <c r="R63" s="7">
        <v>60</v>
      </c>
      <c r="S63" s="41">
        <v>477774.83799999999</v>
      </c>
      <c r="T63" s="44">
        <f>AVERAGE($S$4:S62)</f>
        <v>328318.73783050856</v>
      </c>
      <c r="U63" s="44">
        <f t="shared" si="5"/>
        <v>149456.10016949143</v>
      </c>
      <c r="V63" s="44">
        <f t="shared" si="6"/>
        <v>149456.10016949143</v>
      </c>
      <c r="W63" s="44">
        <f t="shared" si="7"/>
        <v>22337125877.873055</v>
      </c>
      <c r="X63" s="43">
        <f t="shared" si="8"/>
        <v>31.28</v>
      </c>
      <c r="Y63" s="43">
        <f t="shared" si="9"/>
        <v>31.28</v>
      </c>
      <c r="AE63" s="7">
        <v>60</v>
      </c>
      <c r="AF63" s="41">
        <v>477774.83799999999</v>
      </c>
      <c r="AG63" s="49">
        <f t="shared" si="16"/>
        <v>453744.51833333337</v>
      </c>
      <c r="AH63" s="44">
        <f t="shared" si="19"/>
        <v>24030.319666666619</v>
      </c>
      <c r="AI63" s="44">
        <f t="shared" si="20"/>
        <v>24030.319666666619</v>
      </c>
      <c r="AJ63" s="44">
        <f t="shared" si="21"/>
        <v>577456263.28218448</v>
      </c>
      <c r="AK63" s="43">
        <f t="shared" si="17"/>
        <v>5.03</v>
      </c>
      <c r="AL63" s="43">
        <f t="shared" si="18"/>
        <v>5.03</v>
      </c>
      <c r="AR63" s="7">
        <v>60</v>
      </c>
      <c r="AS63" s="41">
        <v>477774.83799999999</v>
      </c>
      <c r="AT63" s="49">
        <f t="shared" si="10"/>
        <v>523053.70402485481</v>
      </c>
      <c r="AU63" s="44">
        <f t="shared" si="11"/>
        <v>-45278.866024854826</v>
      </c>
      <c r="AV63" s="44">
        <f t="shared" si="12"/>
        <v>45278.866024854826</v>
      </c>
      <c r="AW63" s="44">
        <f t="shared" si="13"/>
        <v>2050175708.4967527</v>
      </c>
      <c r="AX63" s="43">
        <f t="shared" si="14"/>
        <v>9.48</v>
      </c>
      <c r="AY63" s="43">
        <f t="shared" si="15"/>
        <v>9.48</v>
      </c>
    </row>
    <row r="64" spans="1:51">
      <c r="E64" s="7">
        <v>61</v>
      </c>
      <c r="G64" s="41">
        <v>477774.83799999999</v>
      </c>
      <c r="H64" s="47"/>
      <c r="I64" s="47"/>
      <c r="J64" s="47"/>
      <c r="K64" s="47"/>
      <c r="L64" s="47"/>
      <c r="R64" s="7">
        <v>61</v>
      </c>
      <c r="T64" s="44">
        <f>AVERAGE($S$4:S63)</f>
        <v>330809.67283333343</v>
      </c>
      <c r="U64" s="49"/>
      <c r="V64" s="49"/>
      <c r="W64" s="49"/>
      <c r="X64" s="49"/>
      <c r="Y64" s="49"/>
      <c r="AE64" s="7">
        <v>61</v>
      </c>
      <c r="AG64" s="49">
        <f t="shared" si="16"/>
        <v>504804.47533333331</v>
      </c>
      <c r="AH64" s="49"/>
      <c r="AI64" s="49"/>
      <c r="AJ64" s="49"/>
      <c r="AK64" s="2"/>
      <c r="AL64" s="2"/>
      <c r="AR64" s="7">
        <v>61</v>
      </c>
      <c r="AS64" s="2"/>
      <c r="AT64" s="49">
        <f t="shared" si="10"/>
        <v>486830.61120497098</v>
      </c>
      <c r="AU64" s="49"/>
      <c r="AV64" s="49"/>
      <c r="AW64" s="49"/>
      <c r="AX64" s="2"/>
      <c r="AY64" s="2"/>
    </row>
    <row r="65" spans="4:51">
      <c r="G65" s="36" t="s">
        <v>21</v>
      </c>
      <c r="H65" s="48">
        <f>SUM(H5:H63)</f>
        <v>205387.83799999999</v>
      </c>
      <c r="I65" s="48">
        <f>SUM(I5:I63)</f>
        <v>4248712.5939999996</v>
      </c>
      <c r="J65" s="48">
        <f>SUM(J5:J63)</f>
        <v>455119606583.63214</v>
      </c>
      <c r="K65" s="45">
        <f>SUM(K5:K63)</f>
        <v>1452.1699999999996</v>
      </c>
      <c r="L65" s="45">
        <f>SUM(L5:L63)</f>
        <v>1452.1699999999996</v>
      </c>
      <c r="T65" s="36" t="s">
        <v>22</v>
      </c>
      <c r="U65" s="48">
        <f>SUM(U5:U63)</f>
        <v>4003897.2870114017</v>
      </c>
      <c r="V65" s="48">
        <f>SUM(V5:V63)</f>
        <v>5384694.3605921334</v>
      </c>
      <c r="W65" s="48">
        <f>SUM(W5:W63)</f>
        <v>713074327260.45703</v>
      </c>
      <c r="X65" s="45">
        <f>SUM(X5:X63)</f>
        <v>1804.1200000000003</v>
      </c>
      <c r="Y65" s="45">
        <f>SUM(Y5:Y63)</f>
        <v>1804.1200000000003</v>
      </c>
      <c r="AG65" s="50" t="s">
        <v>22</v>
      </c>
      <c r="AH65" s="48">
        <f>SUM(AH7:AH63)</f>
        <v>581021.96133333351</v>
      </c>
      <c r="AI65" s="48">
        <f>SUM(AI7:AI63)</f>
        <v>3793285.5719999997</v>
      </c>
      <c r="AJ65" s="48">
        <f>SUM(AJ7:AJ63)</f>
        <v>400403536182.78876</v>
      </c>
      <c r="AK65" s="45">
        <f>SUM(AK7:AK63)</f>
        <v>1397.8700000000001</v>
      </c>
      <c r="AL65" s="45">
        <f>SUM(AL7:AL63)</f>
        <v>1397.8700000000001</v>
      </c>
      <c r="AS65" s="2"/>
      <c r="AT65" s="50" t="s">
        <v>22</v>
      </c>
      <c r="AU65" s="48">
        <f>SUM(AU5:AU63)</f>
        <v>268054.51400621247</v>
      </c>
      <c r="AV65" s="48">
        <f>SUM(AV5:AV63)</f>
        <v>4014084.0523633678</v>
      </c>
      <c r="AW65" s="48">
        <f>SUM(AW5:AW63)</f>
        <v>406615768347.1767</v>
      </c>
      <c r="AX65" s="45">
        <f>SUM(AX5:AX63)</f>
        <v>1413.92</v>
      </c>
      <c r="AY65" s="45">
        <f>SUM(AY5:AY63)</f>
        <v>1413.92</v>
      </c>
    </row>
    <row r="67" spans="4:51" ht="43.5">
      <c r="F67" s="3" t="s">
        <v>23</v>
      </c>
      <c r="G67" s="4" t="s">
        <v>24</v>
      </c>
      <c r="H67" s="4" t="s">
        <v>25</v>
      </c>
      <c r="I67" s="5" t="s">
        <v>26</v>
      </c>
    </row>
    <row r="68" spans="4:51">
      <c r="D68" s="11"/>
      <c r="E68" s="12" t="s">
        <v>27</v>
      </c>
      <c r="F68" s="13">
        <v>72012.08</v>
      </c>
      <c r="G68" s="13">
        <v>91266.01</v>
      </c>
      <c r="H68" s="14">
        <v>66548.87</v>
      </c>
      <c r="I68" s="15">
        <v>68035.320000000007</v>
      </c>
    </row>
    <row r="69" spans="4:51">
      <c r="D69" s="18"/>
      <c r="E69" s="16" t="s">
        <v>28</v>
      </c>
      <c r="F69">
        <v>7713891637.0100002</v>
      </c>
      <c r="G69">
        <v>12086005546.790001</v>
      </c>
      <c r="H69">
        <v>7024623441.8000002</v>
      </c>
      <c r="I69" s="59">
        <v>6891792683.8500004</v>
      </c>
    </row>
    <row r="70" spans="4:51">
      <c r="D70" s="18"/>
      <c r="E70" s="21" t="s">
        <v>29</v>
      </c>
      <c r="F70" s="22">
        <v>0.25</v>
      </c>
      <c r="G70" s="22">
        <v>0.31</v>
      </c>
      <c r="H70" s="22">
        <v>0.25</v>
      </c>
      <c r="I70" s="55">
        <v>0.24</v>
      </c>
    </row>
    <row r="71" spans="4:51">
      <c r="D71" s="25"/>
      <c r="E71" s="26" t="s">
        <v>30</v>
      </c>
      <c r="F71" s="52">
        <v>477774.83799999999</v>
      </c>
      <c r="G71" s="52">
        <v>330809.67283333343</v>
      </c>
      <c r="H71" s="52">
        <v>338499</v>
      </c>
      <c r="I71" s="60">
        <v>486830.61120497098</v>
      </c>
    </row>
    <row r="74" spans="4:51">
      <c r="E74" s="27" t="s">
        <v>54</v>
      </c>
      <c r="F74" s="28"/>
      <c r="G74" s="28"/>
      <c r="H74" s="28"/>
      <c r="I74" s="29"/>
    </row>
    <row r="75" spans="4:51">
      <c r="F75" s="30"/>
    </row>
    <row r="76" spans="4:51">
      <c r="E76" s="31" t="s">
        <v>32</v>
      </c>
      <c r="F76" s="13"/>
      <c r="G76" s="15"/>
    </row>
    <row r="77" spans="4:51">
      <c r="E77" s="32"/>
      <c r="F77" t="s">
        <v>33</v>
      </c>
      <c r="G77" s="20"/>
    </row>
    <row r="78" spans="4:51">
      <c r="E78" s="33"/>
      <c r="F78" s="34" t="s">
        <v>34</v>
      </c>
      <c r="G78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72D1-FCFF-4D22-99C6-8CB434B2FE93}">
  <dimension ref="A1:BC78"/>
  <sheetViews>
    <sheetView topLeftCell="A55" workbookViewId="0">
      <selection activeCell="E75" sqref="E75"/>
    </sheetView>
  </sheetViews>
  <sheetFormatPr defaultRowHeight="14.45"/>
  <cols>
    <col min="2" max="2" width="14.140625" bestFit="1" customWidth="1"/>
    <col min="6" max="6" width="15.5703125" customWidth="1"/>
    <col min="7" max="8" width="14.140625" bestFit="1" customWidth="1"/>
    <col min="9" max="9" width="15.5703125" bestFit="1" customWidth="1"/>
    <col min="10" max="10" width="22.42578125" bestFit="1" customWidth="1"/>
    <col min="11" max="12" width="9.5703125" bestFit="1" customWidth="1"/>
    <col min="16" max="16" width="16.42578125" bestFit="1" customWidth="1"/>
    <col min="19" max="21" width="14.140625" bestFit="1" customWidth="1"/>
    <col min="22" max="22" width="14.5703125" bestFit="1" customWidth="1"/>
    <col min="23" max="23" width="22.5703125" bestFit="1" customWidth="1"/>
    <col min="24" max="25" width="9" bestFit="1" customWidth="1"/>
    <col min="29" max="29" width="16.42578125" bestFit="1" customWidth="1"/>
    <col min="32" max="34" width="14.140625" bestFit="1" customWidth="1"/>
    <col min="35" max="35" width="14.5703125" bestFit="1" customWidth="1"/>
    <col min="36" max="36" width="22.5703125" bestFit="1" customWidth="1"/>
    <col min="42" max="42" width="16.42578125" bestFit="1" customWidth="1"/>
    <col min="45" max="47" width="14.140625" bestFit="1" customWidth="1"/>
    <col min="48" max="48" width="14.5703125" bestFit="1" customWidth="1"/>
    <col min="49" max="49" width="22.5703125" bestFit="1" customWidth="1"/>
    <col min="50" max="51" width="9" bestFit="1" customWidth="1"/>
    <col min="55" max="55" width="16.42578125" bestFit="1" customWidth="1"/>
  </cols>
  <sheetData>
    <row r="1" spans="1:55">
      <c r="A1" s="1" t="s">
        <v>55</v>
      </c>
      <c r="B1" s="2"/>
    </row>
    <row r="2" spans="1:55">
      <c r="A2" s="2"/>
      <c r="B2" s="2"/>
    </row>
    <row r="3" spans="1:55" ht="57.95">
      <c r="A3" s="39" t="s">
        <v>1</v>
      </c>
      <c r="B3" s="39" t="s">
        <v>2</v>
      </c>
      <c r="E3" s="40" t="str">
        <f>A3</f>
        <v>Month</v>
      </c>
      <c r="F3" s="40" t="str">
        <f>B3</f>
        <v>Value</v>
      </c>
      <c r="G3" s="40" t="s">
        <v>3</v>
      </c>
      <c r="H3" s="40" t="s">
        <v>4</v>
      </c>
      <c r="I3" s="40" t="s">
        <v>5</v>
      </c>
      <c r="J3" s="40" t="s">
        <v>6</v>
      </c>
      <c r="K3" s="40" t="s">
        <v>7</v>
      </c>
      <c r="L3" s="40" t="s">
        <v>8</v>
      </c>
      <c r="R3" s="40" t="str">
        <f>A3</f>
        <v>Month</v>
      </c>
      <c r="S3" s="40" t="str">
        <f>B3</f>
        <v>Value</v>
      </c>
      <c r="T3" s="40" t="s">
        <v>9</v>
      </c>
      <c r="U3" s="40" t="s">
        <v>4</v>
      </c>
      <c r="V3" s="40" t="s">
        <v>5</v>
      </c>
      <c r="W3" s="40" t="s">
        <v>6</v>
      </c>
      <c r="X3" s="40" t="s">
        <v>7</v>
      </c>
      <c r="Y3" s="40" t="s">
        <v>8</v>
      </c>
      <c r="AE3" s="40" t="str">
        <f>E3</f>
        <v>Month</v>
      </c>
      <c r="AF3" s="40" t="str">
        <f>F3</f>
        <v>Value</v>
      </c>
      <c r="AG3" s="40" t="s">
        <v>10</v>
      </c>
      <c r="AH3" s="40" t="s">
        <v>4</v>
      </c>
      <c r="AI3" s="40" t="s">
        <v>5</v>
      </c>
      <c r="AJ3" s="40" t="s">
        <v>6</v>
      </c>
      <c r="AK3" s="40" t="s">
        <v>7</v>
      </c>
      <c r="AL3" s="40" t="s">
        <v>8</v>
      </c>
      <c r="AR3" s="40" t="str">
        <f>E3</f>
        <v>Month</v>
      </c>
      <c r="AS3" s="51" t="str">
        <f>[1]Forecasting!F3</f>
        <v>Units Sold</v>
      </c>
      <c r="AT3" s="51" t="s">
        <v>11</v>
      </c>
      <c r="AU3" s="51" t="s">
        <v>4</v>
      </c>
      <c r="AV3" s="51" t="s">
        <v>5</v>
      </c>
      <c r="AW3" s="51" t="s">
        <v>6</v>
      </c>
      <c r="AX3" s="51" t="s">
        <v>7</v>
      </c>
      <c r="AY3" s="51" t="s">
        <v>8</v>
      </c>
    </row>
    <row r="4" spans="1:55">
      <c r="A4" s="6">
        <v>1</v>
      </c>
      <c r="B4" s="41">
        <v>107271</v>
      </c>
      <c r="E4" s="7">
        <v>1</v>
      </c>
      <c r="F4" s="41">
        <v>107271</v>
      </c>
      <c r="G4" s="8"/>
      <c r="H4" s="8"/>
      <c r="I4" s="8"/>
      <c r="J4" s="8"/>
      <c r="K4" s="9"/>
      <c r="L4" s="8"/>
      <c r="O4" s="10" t="s">
        <v>12</v>
      </c>
      <c r="R4" s="7">
        <v>1</v>
      </c>
      <c r="S4" s="41">
        <v>107271</v>
      </c>
      <c r="T4" s="7"/>
      <c r="U4" s="7"/>
      <c r="V4" s="7"/>
      <c r="W4" s="7"/>
      <c r="X4" s="37"/>
      <c r="Y4" s="7"/>
      <c r="AB4" s="10" t="s">
        <v>13</v>
      </c>
      <c r="AE4" s="7">
        <v>1</v>
      </c>
      <c r="AF4" s="41">
        <v>107271</v>
      </c>
      <c r="AG4" s="2"/>
      <c r="AH4" s="42"/>
      <c r="AI4" s="42"/>
      <c r="AJ4" s="42"/>
      <c r="AK4" s="43"/>
      <c r="AL4" s="42"/>
      <c r="AO4" s="10" t="s">
        <v>14</v>
      </c>
      <c r="AR4" s="7">
        <v>1</v>
      </c>
      <c r="AS4" s="41">
        <v>107271</v>
      </c>
      <c r="AT4" s="2"/>
      <c r="AU4" s="42"/>
      <c r="AV4" s="42"/>
      <c r="AW4" s="42"/>
      <c r="AX4" s="43"/>
      <c r="AY4" s="42"/>
      <c r="BB4" s="38" t="s">
        <v>15</v>
      </c>
    </row>
    <row r="5" spans="1:55">
      <c r="A5" s="6">
        <v>2</v>
      </c>
      <c r="B5" s="41">
        <v>81956</v>
      </c>
      <c r="E5" s="7">
        <v>2</v>
      </c>
      <c r="F5" s="41">
        <v>81956</v>
      </c>
      <c r="G5" s="41">
        <v>107271</v>
      </c>
      <c r="H5" s="44">
        <f>F5-G5</f>
        <v>-25315</v>
      </c>
      <c r="I5" s="44">
        <f>ABS(H5)</f>
        <v>25315</v>
      </c>
      <c r="J5" s="44">
        <f>H5^2</f>
        <v>640849225</v>
      </c>
      <c r="K5" s="43">
        <f>ROUND((I5/F5)*100,2)</f>
        <v>30.89</v>
      </c>
      <c r="L5" s="43">
        <f>ABS(K5)</f>
        <v>30.89</v>
      </c>
      <c r="O5" s="16" t="s">
        <v>16</v>
      </c>
      <c r="P5" s="17">
        <f>ROUND(AVERAGE(I5:I63),2)</f>
        <v>79574.73</v>
      </c>
      <c r="R5" s="7">
        <v>2</v>
      </c>
      <c r="S5" s="41">
        <v>81956</v>
      </c>
      <c r="T5" s="44">
        <f>AVERAGE($S$4:S4)</f>
        <v>107271</v>
      </c>
      <c r="U5" s="44">
        <f>S5-T5</f>
        <v>-25315</v>
      </c>
      <c r="V5" s="44">
        <f>ABS(U5)</f>
        <v>25315</v>
      </c>
      <c r="W5" s="44">
        <f>U5^2</f>
        <v>640849225</v>
      </c>
      <c r="X5" s="43">
        <f>ROUND((V5/S5)*100,2)</f>
        <v>30.89</v>
      </c>
      <c r="Y5" s="43">
        <f>ABS(X5)</f>
        <v>30.89</v>
      </c>
      <c r="AB5" s="16" t="s">
        <v>16</v>
      </c>
      <c r="AC5" s="17">
        <f>ROUND(AVERAGE(V5:V63),2)</f>
        <v>68466.559999999998</v>
      </c>
      <c r="AE5" s="7">
        <v>2</v>
      </c>
      <c r="AF5" s="41">
        <v>81956</v>
      </c>
      <c r="AG5" s="2"/>
      <c r="AH5" s="43"/>
      <c r="AI5" s="43"/>
      <c r="AJ5" s="43"/>
      <c r="AK5" s="43"/>
      <c r="AL5" s="43"/>
      <c r="AO5" s="16" t="s">
        <v>16</v>
      </c>
      <c r="AP5" s="17">
        <f>ROUND(AVERAGE(AI7:AI63),2)</f>
        <v>66918.100000000006</v>
      </c>
      <c r="AR5" s="7">
        <v>2</v>
      </c>
      <c r="AS5" s="41">
        <v>81956</v>
      </c>
      <c r="AT5" s="49">
        <f>AS4</f>
        <v>107271</v>
      </c>
      <c r="AU5" s="44">
        <f>AS5-AT5</f>
        <v>-25315</v>
      </c>
      <c r="AV5" s="44">
        <f>ABS(AU5)</f>
        <v>25315</v>
      </c>
      <c r="AW5" s="44">
        <f>AU5^2</f>
        <v>640849225</v>
      </c>
      <c r="AX5" s="43">
        <f>ROUND((AV5/AS5)*100,2)</f>
        <v>30.89</v>
      </c>
      <c r="AY5" s="43">
        <f>ABS(AX5)</f>
        <v>30.89</v>
      </c>
      <c r="BB5" s="16" t="s">
        <v>16</v>
      </c>
      <c r="BC5" s="17">
        <f>ROUND(AVERAGE(AV5:AV63),2)</f>
        <v>75210.149999999994</v>
      </c>
    </row>
    <row r="6" spans="1:55">
      <c r="A6" s="6">
        <v>3</v>
      </c>
      <c r="B6" s="41">
        <v>110334</v>
      </c>
      <c r="E6" s="7">
        <v>3</v>
      </c>
      <c r="F6" s="41">
        <v>110334</v>
      </c>
      <c r="G6" s="41">
        <v>81956</v>
      </c>
      <c r="H6" s="44">
        <f t="shared" ref="H6:H63" si="0">F6-G6</f>
        <v>28378</v>
      </c>
      <c r="I6" s="44">
        <f t="shared" ref="I6:I63" si="1">ABS(H6)</f>
        <v>28378</v>
      </c>
      <c r="J6" s="44">
        <f t="shared" ref="J6:J19" si="2">H6^2</f>
        <v>805310884</v>
      </c>
      <c r="K6" s="43">
        <f t="shared" ref="K6:K63" si="3">ROUND((I6/F6)*100,2)</f>
        <v>25.72</v>
      </c>
      <c r="L6" s="43">
        <f t="shared" ref="L6:L63" si="4">ABS(K6)</f>
        <v>25.72</v>
      </c>
      <c r="O6" s="16" t="s">
        <v>17</v>
      </c>
      <c r="P6" s="17">
        <f>ROUND(AVERAGE(J5:J63),2)</f>
        <v>9700111906.7299995</v>
      </c>
      <c r="R6" s="7">
        <v>3</v>
      </c>
      <c r="S6" s="41">
        <v>110334</v>
      </c>
      <c r="T6" s="44">
        <f>AVERAGE($S$4:S5)</f>
        <v>94613.5</v>
      </c>
      <c r="U6" s="44">
        <f t="shared" ref="U6:U63" si="5">S6-T6</f>
        <v>15720.5</v>
      </c>
      <c r="V6" s="44">
        <f t="shared" ref="V6:V63" si="6">ABS(U6)</f>
        <v>15720.5</v>
      </c>
      <c r="W6" s="44">
        <f t="shared" ref="W6:W63" si="7">U6^2</f>
        <v>247134120.25</v>
      </c>
      <c r="X6" s="43">
        <f t="shared" ref="X6:X63" si="8">ROUND((V6/S6)*100,2)</f>
        <v>14.25</v>
      </c>
      <c r="Y6" s="43">
        <f t="shared" ref="Y6:Y63" si="9">ABS(X6)</f>
        <v>14.25</v>
      </c>
      <c r="AB6" s="16" t="s">
        <v>17</v>
      </c>
      <c r="AC6" s="17">
        <f>ROUND(AVERAGE(W5:W63),2)</f>
        <v>7410699404.2200003</v>
      </c>
      <c r="AE6" s="7">
        <v>3</v>
      </c>
      <c r="AF6" s="41">
        <v>110334</v>
      </c>
      <c r="AG6" s="2"/>
      <c r="AH6" s="43"/>
      <c r="AI6" s="43"/>
      <c r="AJ6" s="43"/>
      <c r="AK6" s="43"/>
      <c r="AL6" s="43"/>
      <c r="AO6" s="16" t="s">
        <v>17</v>
      </c>
      <c r="AP6" s="17">
        <f>ROUND(AVERAGE(AJ7:AJ63),2)</f>
        <v>6907147281.6499996</v>
      </c>
      <c r="AR6" s="7">
        <v>3</v>
      </c>
      <c r="AS6" s="41">
        <v>110334</v>
      </c>
      <c r="AT6" s="49">
        <f t="shared" ref="AT6:AT64" si="10">0.8*AS5+0.2*AT5</f>
        <v>87019</v>
      </c>
      <c r="AU6" s="44">
        <f t="shared" ref="AU6:AU63" si="11">AS6-AT6</f>
        <v>23315</v>
      </c>
      <c r="AV6" s="44">
        <f t="shared" ref="AV6:AV63" si="12">ABS(AU6)</f>
        <v>23315</v>
      </c>
      <c r="AW6" s="44">
        <f t="shared" ref="AW6:AW63" si="13">AU6^2</f>
        <v>543589225</v>
      </c>
      <c r="AX6" s="43">
        <f t="shared" ref="AX6:AX63" si="14">ROUND((AV6/AS6)*100,2)</f>
        <v>21.13</v>
      </c>
      <c r="AY6" s="43">
        <f t="shared" ref="AY6:AY63" si="15">ABS(AX6)</f>
        <v>21.13</v>
      </c>
      <c r="BB6" s="16" t="s">
        <v>17</v>
      </c>
      <c r="BC6" s="17">
        <f>ROUND(AVERAGE(AW5:AW63),2)</f>
        <v>8272895093.4099998</v>
      </c>
    </row>
    <row r="7" spans="1:55">
      <c r="A7" s="6">
        <v>4</v>
      </c>
      <c r="B7" s="41">
        <v>18896</v>
      </c>
      <c r="E7" s="7">
        <v>4</v>
      </c>
      <c r="F7" s="41">
        <v>18896</v>
      </c>
      <c r="G7" s="41">
        <v>110334</v>
      </c>
      <c r="H7" s="44">
        <f>F7-G7</f>
        <v>-91438</v>
      </c>
      <c r="I7" s="44">
        <f t="shared" si="1"/>
        <v>91438</v>
      </c>
      <c r="J7" s="44">
        <f t="shared" si="2"/>
        <v>8360907844</v>
      </c>
      <c r="K7" s="43">
        <f>ROUND((I7/F7)*100,2)</f>
        <v>483.9</v>
      </c>
      <c r="L7" s="43">
        <f t="shared" si="4"/>
        <v>483.9</v>
      </c>
      <c r="O7" s="16" t="s">
        <v>19</v>
      </c>
      <c r="P7" s="24">
        <f>ROUND(AVERAGE(L5:L63)/100,2)</f>
        <v>0.54</v>
      </c>
      <c r="R7" s="7">
        <v>4</v>
      </c>
      <c r="S7" s="41">
        <v>18896</v>
      </c>
      <c r="T7" s="44">
        <f>AVERAGE($S$4:S6)</f>
        <v>99853.666666666672</v>
      </c>
      <c r="U7" s="44">
        <f t="shared" si="5"/>
        <v>-80957.666666666672</v>
      </c>
      <c r="V7" s="44">
        <f t="shared" si="6"/>
        <v>80957.666666666672</v>
      </c>
      <c r="W7" s="44">
        <f t="shared" si="7"/>
        <v>6554143792.1111116</v>
      </c>
      <c r="X7" s="43">
        <f t="shared" si="8"/>
        <v>428.44</v>
      </c>
      <c r="Y7" s="43">
        <f t="shared" si="9"/>
        <v>428.44</v>
      </c>
      <c r="AB7" s="16" t="s">
        <v>19</v>
      </c>
      <c r="AC7" s="24">
        <f>ROUND(AVERAGE(Y5:Y63)/100,2)</f>
        <v>0.42</v>
      </c>
      <c r="AE7" s="7">
        <v>4</v>
      </c>
      <c r="AF7" s="41">
        <v>18896</v>
      </c>
      <c r="AG7" s="49">
        <f t="shared" ref="AG7:AG64" si="16">AVERAGE(AF4:AF6)</f>
        <v>99853.666666666672</v>
      </c>
      <c r="AH7" s="44">
        <f>AF7-AG7</f>
        <v>-80957.666666666672</v>
      </c>
      <c r="AI7" s="44">
        <f>ABS(AH7)</f>
        <v>80957.666666666672</v>
      </c>
      <c r="AJ7" s="44">
        <f>AH7^2</f>
        <v>6554143792.1111116</v>
      </c>
      <c r="AK7" s="43">
        <f t="shared" ref="AK7:AK63" si="17">ROUND((AI7/AF7)*100,2)</f>
        <v>428.44</v>
      </c>
      <c r="AL7" s="43">
        <f t="shared" ref="AL7:AL63" si="18">ABS(AK7)</f>
        <v>428.44</v>
      </c>
      <c r="AO7" s="16" t="s">
        <v>19</v>
      </c>
      <c r="AP7" s="24">
        <f>ROUND(AVERAGE(AL7:AL63)/100,2)</f>
        <v>0.46</v>
      </c>
      <c r="AR7" s="7">
        <v>4</v>
      </c>
      <c r="AS7" s="41">
        <v>18896</v>
      </c>
      <c r="AT7" s="49">
        <f t="shared" si="10"/>
        <v>105671.00000000001</v>
      </c>
      <c r="AU7" s="44">
        <f t="shared" si="11"/>
        <v>-86775.000000000015</v>
      </c>
      <c r="AV7" s="44">
        <f t="shared" si="12"/>
        <v>86775.000000000015</v>
      </c>
      <c r="AW7" s="44">
        <f t="shared" si="13"/>
        <v>7529900625.0000029</v>
      </c>
      <c r="AX7" s="43">
        <f t="shared" si="14"/>
        <v>459.22</v>
      </c>
      <c r="AY7" s="43">
        <f t="shared" si="15"/>
        <v>459.22</v>
      </c>
      <c r="BB7" s="16" t="s">
        <v>19</v>
      </c>
      <c r="BC7" s="24">
        <f>ROUND(AVERAGE(AY5:AY63)/100,2)</f>
        <v>0.5</v>
      </c>
    </row>
    <row r="8" spans="1:55">
      <c r="A8" s="6">
        <v>5</v>
      </c>
      <c r="B8" s="41">
        <v>25399</v>
      </c>
      <c r="E8" s="7">
        <v>5</v>
      </c>
      <c r="F8" s="41">
        <v>25399</v>
      </c>
      <c r="G8" s="41">
        <v>18896</v>
      </c>
      <c r="H8" s="44">
        <f t="shared" si="0"/>
        <v>6503</v>
      </c>
      <c r="I8" s="44">
        <f t="shared" si="1"/>
        <v>6503</v>
      </c>
      <c r="J8" s="44">
        <f t="shared" si="2"/>
        <v>42289009</v>
      </c>
      <c r="K8" s="43">
        <f t="shared" si="3"/>
        <v>25.6</v>
      </c>
      <c r="L8" s="43">
        <f t="shared" si="4"/>
        <v>25.6</v>
      </c>
      <c r="O8" s="16" t="s">
        <v>20</v>
      </c>
      <c r="P8" s="46">
        <f>G64</f>
        <v>187882.30600000001</v>
      </c>
      <c r="R8" s="7">
        <v>5</v>
      </c>
      <c r="S8" s="41">
        <v>25399</v>
      </c>
      <c r="T8" s="44">
        <f>AVERAGE($S$4:S7)</f>
        <v>79614.25</v>
      </c>
      <c r="U8" s="44">
        <f t="shared" si="5"/>
        <v>-54215.25</v>
      </c>
      <c r="V8" s="44">
        <f t="shared" si="6"/>
        <v>54215.25</v>
      </c>
      <c r="W8" s="44">
        <f t="shared" si="7"/>
        <v>2939293332.5625</v>
      </c>
      <c r="X8" s="43">
        <f t="shared" si="8"/>
        <v>213.45</v>
      </c>
      <c r="Y8" s="43">
        <f t="shared" si="9"/>
        <v>213.45</v>
      </c>
      <c r="AB8" s="16" t="s">
        <v>20</v>
      </c>
      <c r="AC8" s="46">
        <f>T64</f>
        <v>189930.66028452903</v>
      </c>
      <c r="AE8" s="7">
        <v>5</v>
      </c>
      <c r="AF8" s="41">
        <v>25399</v>
      </c>
      <c r="AG8" s="49">
        <f t="shared" si="16"/>
        <v>70395.333333333328</v>
      </c>
      <c r="AH8" s="44">
        <f t="shared" ref="AH8:AH63" si="19">AF8-AG8</f>
        <v>-44996.333333333328</v>
      </c>
      <c r="AI8" s="44">
        <f t="shared" ref="AI8:AI63" si="20">ABS(AH8)</f>
        <v>44996.333333333328</v>
      </c>
      <c r="AJ8" s="44">
        <f t="shared" ref="AJ8:AJ63" si="21">AH8^2</f>
        <v>2024670013.4444439</v>
      </c>
      <c r="AK8" s="43">
        <f t="shared" si="17"/>
        <v>177.16</v>
      </c>
      <c r="AL8" s="43">
        <f t="shared" si="18"/>
        <v>177.16</v>
      </c>
      <c r="AO8" s="16" t="s">
        <v>20</v>
      </c>
      <c r="AP8" s="46">
        <f>AG21</f>
        <v>176308.66666666666</v>
      </c>
      <c r="AR8" s="7">
        <v>5</v>
      </c>
      <c r="AS8" s="41">
        <v>25399</v>
      </c>
      <c r="AT8" s="49">
        <f t="shared" si="10"/>
        <v>36251.000000000007</v>
      </c>
      <c r="AU8" s="44">
        <f t="shared" si="11"/>
        <v>-10852.000000000007</v>
      </c>
      <c r="AV8" s="44">
        <f t="shared" si="12"/>
        <v>10852.000000000007</v>
      </c>
      <c r="AW8" s="44">
        <f t="shared" si="13"/>
        <v>117765904.00000016</v>
      </c>
      <c r="AX8" s="43">
        <f t="shared" si="14"/>
        <v>42.73</v>
      </c>
      <c r="AY8" s="43">
        <f t="shared" si="15"/>
        <v>42.73</v>
      </c>
      <c r="BB8" s="16" t="s">
        <v>20</v>
      </c>
      <c r="BC8" s="46">
        <f>AT64</f>
        <v>175023.05247097326</v>
      </c>
    </row>
    <row r="9" spans="1:55">
      <c r="A9" s="6">
        <v>6</v>
      </c>
      <c r="B9" s="41">
        <v>208240</v>
      </c>
      <c r="E9" s="7">
        <v>6</v>
      </c>
      <c r="F9" s="41">
        <v>208240</v>
      </c>
      <c r="G9" s="41">
        <v>25399</v>
      </c>
      <c r="H9" s="44">
        <f t="shared" si="0"/>
        <v>182841</v>
      </c>
      <c r="I9" s="44">
        <f t="shared" si="1"/>
        <v>182841</v>
      </c>
      <c r="J9" s="44">
        <f t="shared" si="2"/>
        <v>33430831281</v>
      </c>
      <c r="K9" s="43">
        <f t="shared" si="3"/>
        <v>87.8</v>
      </c>
      <c r="L9" s="43">
        <f t="shared" si="4"/>
        <v>87.8</v>
      </c>
      <c r="R9" s="7">
        <v>6</v>
      </c>
      <c r="S9" s="41">
        <v>208240</v>
      </c>
      <c r="T9" s="44">
        <f>AVERAGE($S$4:S8)</f>
        <v>68771.199999999997</v>
      </c>
      <c r="U9" s="44">
        <f t="shared" si="5"/>
        <v>139468.79999999999</v>
      </c>
      <c r="V9" s="44">
        <f t="shared" si="6"/>
        <v>139468.79999999999</v>
      </c>
      <c r="W9" s="44">
        <f t="shared" si="7"/>
        <v>19451546173.439999</v>
      </c>
      <c r="X9" s="43">
        <f t="shared" si="8"/>
        <v>66.98</v>
      </c>
      <c r="Y9" s="43">
        <f t="shared" si="9"/>
        <v>66.98</v>
      </c>
      <c r="AE9" s="7">
        <v>6</v>
      </c>
      <c r="AF9" s="41">
        <v>208240</v>
      </c>
      <c r="AG9" s="49">
        <f t="shared" si="16"/>
        <v>51543</v>
      </c>
      <c r="AH9" s="44">
        <f t="shared" si="19"/>
        <v>156697</v>
      </c>
      <c r="AI9" s="44">
        <f t="shared" si="20"/>
        <v>156697</v>
      </c>
      <c r="AJ9" s="44">
        <f t="shared" si="21"/>
        <v>24553949809</v>
      </c>
      <c r="AK9" s="43">
        <f t="shared" si="17"/>
        <v>75.25</v>
      </c>
      <c r="AL9" s="43">
        <f t="shared" si="18"/>
        <v>75.25</v>
      </c>
      <c r="AR9" s="7">
        <v>6</v>
      </c>
      <c r="AS9" s="41">
        <v>208240</v>
      </c>
      <c r="AT9" s="49">
        <f t="shared" si="10"/>
        <v>27569.4</v>
      </c>
      <c r="AU9" s="44">
        <f t="shared" si="11"/>
        <v>180670.6</v>
      </c>
      <c r="AV9" s="44">
        <f t="shared" si="12"/>
        <v>180670.6</v>
      </c>
      <c r="AW9" s="44">
        <f t="shared" si="13"/>
        <v>32641865704.360001</v>
      </c>
      <c r="AX9" s="43">
        <f t="shared" si="14"/>
        <v>86.76</v>
      </c>
      <c r="AY9" s="43">
        <f t="shared" si="15"/>
        <v>86.76</v>
      </c>
    </row>
    <row r="10" spans="1:55">
      <c r="A10" s="6">
        <v>7</v>
      </c>
      <c r="B10" s="41">
        <v>78335</v>
      </c>
      <c r="E10" s="7">
        <v>7</v>
      </c>
      <c r="F10" s="41">
        <v>78335</v>
      </c>
      <c r="G10" s="41">
        <v>208240</v>
      </c>
      <c r="H10" s="44">
        <f t="shared" si="0"/>
        <v>-129905</v>
      </c>
      <c r="I10" s="44">
        <f t="shared" si="1"/>
        <v>129905</v>
      </c>
      <c r="J10" s="44">
        <f t="shared" si="2"/>
        <v>16875309025</v>
      </c>
      <c r="K10" s="43">
        <f t="shared" si="3"/>
        <v>165.83</v>
      </c>
      <c r="L10" s="43">
        <f t="shared" si="4"/>
        <v>165.83</v>
      </c>
      <c r="R10" s="7">
        <v>7</v>
      </c>
      <c r="S10" s="41">
        <v>78335</v>
      </c>
      <c r="T10" s="44">
        <f>AVERAGE($S$4:S9)</f>
        <v>92016</v>
      </c>
      <c r="U10" s="44">
        <f t="shared" si="5"/>
        <v>-13681</v>
      </c>
      <c r="V10" s="44">
        <f t="shared" si="6"/>
        <v>13681</v>
      </c>
      <c r="W10" s="44">
        <f t="shared" si="7"/>
        <v>187169761</v>
      </c>
      <c r="X10" s="43">
        <f t="shared" si="8"/>
        <v>17.46</v>
      </c>
      <c r="Y10" s="43">
        <f t="shared" si="9"/>
        <v>17.46</v>
      </c>
      <c r="AE10" s="7">
        <v>7</v>
      </c>
      <c r="AF10" s="41">
        <v>78335</v>
      </c>
      <c r="AG10" s="49">
        <f t="shared" si="16"/>
        <v>84178.333333333328</v>
      </c>
      <c r="AH10" s="44">
        <f t="shared" si="19"/>
        <v>-5843.3333333333285</v>
      </c>
      <c r="AI10" s="44">
        <f t="shared" si="20"/>
        <v>5843.3333333333285</v>
      </c>
      <c r="AJ10" s="44">
        <f t="shared" si="21"/>
        <v>34144544.444444388</v>
      </c>
      <c r="AK10" s="43">
        <f t="shared" si="17"/>
        <v>7.46</v>
      </c>
      <c r="AL10" s="43">
        <f t="shared" si="18"/>
        <v>7.46</v>
      </c>
      <c r="AR10" s="7">
        <v>7</v>
      </c>
      <c r="AS10" s="41">
        <v>78335</v>
      </c>
      <c r="AT10" s="49">
        <f t="shared" si="10"/>
        <v>172105.88</v>
      </c>
      <c r="AU10" s="44">
        <f t="shared" si="11"/>
        <v>-93770.880000000005</v>
      </c>
      <c r="AV10" s="44">
        <f t="shared" si="12"/>
        <v>93770.880000000005</v>
      </c>
      <c r="AW10" s="44">
        <f t="shared" si="13"/>
        <v>8792977935.9744015</v>
      </c>
      <c r="AX10" s="43">
        <f t="shared" si="14"/>
        <v>119.7</v>
      </c>
      <c r="AY10" s="43">
        <f t="shared" si="15"/>
        <v>119.7</v>
      </c>
    </row>
    <row r="11" spans="1:55">
      <c r="A11" s="6">
        <v>8</v>
      </c>
      <c r="B11" s="41">
        <v>231601</v>
      </c>
      <c r="E11" s="7">
        <v>8</v>
      </c>
      <c r="F11" s="41">
        <v>231601</v>
      </c>
      <c r="G11" s="41">
        <v>78335</v>
      </c>
      <c r="H11" s="44">
        <f t="shared" si="0"/>
        <v>153266</v>
      </c>
      <c r="I11" s="44">
        <f t="shared" si="1"/>
        <v>153266</v>
      </c>
      <c r="J11" s="44">
        <f t="shared" si="2"/>
        <v>23490466756</v>
      </c>
      <c r="K11" s="43">
        <f t="shared" si="3"/>
        <v>66.180000000000007</v>
      </c>
      <c r="L11" s="43">
        <f t="shared" si="4"/>
        <v>66.180000000000007</v>
      </c>
      <c r="R11" s="7">
        <v>8</v>
      </c>
      <c r="S11" s="41">
        <v>231601</v>
      </c>
      <c r="T11" s="44">
        <f>AVERAGE($S$4:S10)</f>
        <v>90061.571428571435</v>
      </c>
      <c r="U11" s="44">
        <f t="shared" si="5"/>
        <v>141539.42857142858</v>
      </c>
      <c r="V11" s="44">
        <f t="shared" si="6"/>
        <v>141539.42857142858</v>
      </c>
      <c r="W11" s="44">
        <f t="shared" si="7"/>
        <v>20033409840.326534</v>
      </c>
      <c r="X11" s="43">
        <f t="shared" si="8"/>
        <v>61.11</v>
      </c>
      <c r="Y11" s="43">
        <f t="shared" si="9"/>
        <v>61.11</v>
      </c>
      <c r="AE11" s="7">
        <v>8</v>
      </c>
      <c r="AF11" s="41">
        <v>231601</v>
      </c>
      <c r="AG11" s="49">
        <f t="shared" si="16"/>
        <v>103991.33333333333</v>
      </c>
      <c r="AH11" s="44">
        <f t="shared" si="19"/>
        <v>127609.66666666667</v>
      </c>
      <c r="AI11" s="44">
        <f t="shared" si="20"/>
        <v>127609.66666666667</v>
      </c>
      <c r="AJ11" s="44">
        <f t="shared" si="21"/>
        <v>16284227026.777779</v>
      </c>
      <c r="AK11" s="43">
        <f t="shared" si="17"/>
        <v>55.1</v>
      </c>
      <c r="AL11" s="43">
        <f t="shared" si="18"/>
        <v>55.1</v>
      </c>
      <c r="AR11" s="7">
        <v>8</v>
      </c>
      <c r="AS11" s="41">
        <v>231601</v>
      </c>
      <c r="AT11" s="49">
        <f t="shared" si="10"/>
        <v>97089.176000000007</v>
      </c>
      <c r="AU11" s="44">
        <f t="shared" si="11"/>
        <v>134511.82399999999</v>
      </c>
      <c r="AV11" s="44">
        <f t="shared" si="12"/>
        <v>134511.82399999999</v>
      </c>
      <c r="AW11" s="44">
        <f t="shared" si="13"/>
        <v>18093430795.806973</v>
      </c>
      <c r="AX11" s="43">
        <f t="shared" si="14"/>
        <v>58.08</v>
      </c>
      <c r="AY11" s="43">
        <f t="shared" si="15"/>
        <v>58.08</v>
      </c>
    </row>
    <row r="12" spans="1:55">
      <c r="A12" s="6">
        <v>9</v>
      </c>
      <c r="B12" s="41">
        <v>165204</v>
      </c>
      <c r="E12" s="7">
        <v>9</v>
      </c>
      <c r="F12" s="41">
        <v>165204</v>
      </c>
      <c r="G12" s="41">
        <v>231601</v>
      </c>
      <c r="H12" s="44">
        <f t="shared" si="0"/>
        <v>-66397</v>
      </c>
      <c r="I12" s="44">
        <f t="shared" si="1"/>
        <v>66397</v>
      </c>
      <c r="J12" s="44">
        <f t="shared" si="2"/>
        <v>4408561609</v>
      </c>
      <c r="K12" s="43">
        <f t="shared" si="3"/>
        <v>40.19</v>
      </c>
      <c r="L12" s="43">
        <f t="shared" si="4"/>
        <v>40.19</v>
      </c>
      <c r="R12" s="7">
        <v>9</v>
      </c>
      <c r="S12" s="41">
        <v>165204</v>
      </c>
      <c r="T12" s="44">
        <f>AVERAGE($S$4:S11)</f>
        <v>107754</v>
      </c>
      <c r="U12" s="44">
        <f t="shared" si="5"/>
        <v>57450</v>
      </c>
      <c r="V12" s="44">
        <f t="shared" si="6"/>
        <v>57450</v>
      </c>
      <c r="W12" s="44">
        <f t="shared" si="7"/>
        <v>3300502500</v>
      </c>
      <c r="X12" s="43">
        <f t="shared" si="8"/>
        <v>34.78</v>
      </c>
      <c r="Y12" s="43">
        <f t="shared" si="9"/>
        <v>34.78</v>
      </c>
      <c r="AE12" s="7">
        <v>9</v>
      </c>
      <c r="AF12" s="41">
        <v>165204</v>
      </c>
      <c r="AG12" s="49">
        <f t="shared" si="16"/>
        <v>172725.33333333334</v>
      </c>
      <c r="AH12" s="44">
        <f t="shared" si="19"/>
        <v>-7521.333333333343</v>
      </c>
      <c r="AI12" s="44">
        <f t="shared" si="20"/>
        <v>7521.333333333343</v>
      </c>
      <c r="AJ12" s="44">
        <f t="shared" si="21"/>
        <v>56570455.111111253</v>
      </c>
      <c r="AK12" s="43">
        <f t="shared" si="17"/>
        <v>4.55</v>
      </c>
      <c r="AL12" s="43">
        <f t="shared" si="18"/>
        <v>4.55</v>
      </c>
      <c r="AR12" s="7">
        <v>9</v>
      </c>
      <c r="AS12" s="41">
        <v>165204</v>
      </c>
      <c r="AT12" s="49">
        <f t="shared" si="10"/>
        <v>204698.63520000002</v>
      </c>
      <c r="AU12" s="44">
        <f t="shared" si="11"/>
        <v>-39494.635200000019</v>
      </c>
      <c r="AV12" s="44">
        <f t="shared" si="12"/>
        <v>39494.635200000019</v>
      </c>
      <c r="AW12" s="44">
        <f t="shared" si="13"/>
        <v>1559826209.5810804</v>
      </c>
      <c r="AX12" s="43">
        <f t="shared" si="14"/>
        <v>23.91</v>
      </c>
      <c r="AY12" s="43">
        <f t="shared" si="15"/>
        <v>23.91</v>
      </c>
    </row>
    <row r="13" spans="1:55">
      <c r="A13" s="6">
        <v>10</v>
      </c>
      <c r="B13" s="57">
        <v>140895</v>
      </c>
      <c r="E13" s="7">
        <v>10</v>
      </c>
      <c r="F13" s="57">
        <v>140895</v>
      </c>
      <c r="G13" s="41">
        <v>165204</v>
      </c>
      <c r="H13" s="44">
        <f t="shared" si="0"/>
        <v>-24309</v>
      </c>
      <c r="I13" s="44">
        <f t="shared" si="1"/>
        <v>24309</v>
      </c>
      <c r="J13" s="44">
        <f t="shared" si="2"/>
        <v>590927481</v>
      </c>
      <c r="K13" s="43">
        <f t="shared" si="3"/>
        <v>17.25</v>
      </c>
      <c r="L13" s="43">
        <f t="shared" si="4"/>
        <v>17.25</v>
      </c>
      <c r="R13" s="7">
        <v>10</v>
      </c>
      <c r="S13" s="57">
        <v>140895</v>
      </c>
      <c r="T13" s="44">
        <f>AVERAGE($S$4:S12)</f>
        <v>114137.33333333333</v>
      </c>
      <c r="U13" s="44">
        <f t="shared" si="5"/>
        <v>26757.666666666672</v>
      </c>
      <c r="V13" s="44">
        <f t="shared" si="6"/>
        <v>26757.666666666672</v>
      </c>
      <c r="W13" s="44">
        <f t="shared" si="7"/>
        <v>715972725.44444466</v>
      </c>
      <c r="X13" s="43">
        <f t="shared" si="8"/>
        <v>18.989999999999998</v>
      </c>
      <c r="Y13" s="43">
        <f t="shared" si="9"/>
        <v>18.989999999999998</v>
      </c>
      <c r="AE13" s="7">
        <v>10</v>
      </c>
      <c r="AF13" s="57">
        <v>140895</v>
      </c>
      <c r="AG13" s="49">
        <f t="shared" si="16"/>
        <v>158380</v>
      </c>
      <c r="AH13" s="44">
        <f t="shared" si="19"/>
        <v>-17485</v>
      </c>
      <c r="AI13" s="44">
        <f t="shared" si="20"/>
        <v>17485</v>
      </c>
      <c r="AJ13" s="44">
        <f t="shared" si="21"/>
        <v>305725225</v>
      </c>
      <c r="AK13" s="43">
        <f t="shared" si="17"/>
        <v>12.41</v>
      </c>
      <c r="AL13" s="43">
        <f t="shared" si="18"/>
        <v>12.41</v>
      </c>
      <c r="AR13" s="7">
        <v>10</v>
      </c>
      <c r="AS13" s="57">
        <v>140895</v>
      </c>
      <c r="AT13" s="49">
        <f t="shared" si="10"/>
        <v>173102.92704000001</v>
      </c>
      <c r="AU13" s="44">
        <f t="shared" si="11"/>
        <v>-32207.92704000001</v>
      </c>
      <c r="AV13" s="44">
        <f t="shared" si="12"/>
        <v>32207.92704000001</v>
      </c>
      <c r="AW13" s="44">
        <f t="shared" si="13"/>
        <v>1037350564.2139637</v>
      </c>
      <c r="AX13" s="43">
        <f t="shared" si="14"/>
        <v>22.86</v>
      </c>
      <c r="AY13" s="43">
        <f t="shared" si="15"/>
        <v>22.86</v>
      </c>
    </row>
    <row r="14" spans="1:55">
      <c r="A14" s="6">
        <v>11</v>
      </c>
      <c r="B14" s="41">
        <v>169075</v>
      </c>
      <c r="E14" s="7">
        <v>11</v>
      </c>
      <c r="F14" s="41">
        <v>169075</v>
      </c>
      <c r="G14" s="57">
        <v>140895</v>
      </c>
      <c r="H14" s="44">
        <f t="shared" si="0"/>
        <v>28180</v>
      </c>
      <c r="I14" s="44">
        <f t="shared" si="1"/>
        <v>28180</v>
      </c>
      <c r="J14" s="44">
        <f t="shared" si="2"/>
        <v>794112400</v>
      </c>
      <c r="K14" s="43">
        <f t="shared" si="3"/>
        <v>16.670000000000002</v>
      </c>
      <c r="L14" s="43">
        <f t="shared" si="4"/>
        <v>16.670000000000002</v>
      </c>
      <c r="R14" s="7">
        <v>11</v>
      </c>
      <c r="S14" s="41">
        <v>169075</v>
      </c>
      <c r="T14" s="44">
        <f>AVERAGE($S$4:S13)</f>
        <v>116813.1</v>
      </c>
      <c r="U14" s="44">
        <f t="shared" si="5"/>
        <v>52261.899999999994</v>
      </c>
      <c r="V14" s="44">
        <f t="shared" si="6"/>
        <v>52261.899999999994</v>
      </c>
      <c r="W14" s="44">
        <f t="shared" si="7"/>
        <v>2731306191.6099992</v>
      </c>
      <c r="X14" s="43">
        <f t="shared" si="8"/>
        <v>30.91</v>
      </c>
      <c r="Y14" s="43">
        <f t="shared" si="9"/>
        <v>30.91</v>
      </c>
      <c r="AE14" s="7">
        <v>11</v>
      </c>
      <c r="AF14" s="41">
        <v>169075</v>
      </c>
      <c r="AG14" s="49">
        <f t="shared" si="16"/>
        <v>179233.33333333334</v>
      </c>
      <c r="AH14" s="44">
        <f t="shared" si="19"/>
        <v>-10158.333333333343</v>
      </c>
      <c r="AI14" s="44">
        <f t="shared" si="20"/>
        <v>10158.333333333343</v>
      </c>
      <c r="AJ14" s="44">
        <f t="shared" si="21"/>
        <v>103191736.11111131</v>
      </c>
      <c r="AK14" s="43">
        <f t="shared" si="17"/>
        <v>6.01</v>
      </c>
      <c r="AL14" s="43">
        <f t="shared" si="18"/>
        <v>6.01</v>
      </c>
      <c r="AR14" s="7">
        <v>11</v>
      </c>
      <c r="AS14" s="41">
        <v>169075</v>
      </c>
      <c r="AT14" s="49">
        <f t="shared" si="10"/>
        <v>147336.58540800001</v>
      </c>
      <c r="AU14" s="44">
        <f t="shared" si="11"/>
        <v>21738.414591999986</v>
      </c>
      <c r="AV14" s="44">
        <f t="shared" si="12"/>
        <v>21738.414591999986</v>
      </c>
      <c r="AW14" s="44">
        <f t="shared" si="13"/>
        <v>472558668.97367793</v>
      </c>
      <c r="AX14" s="43">
        <f t="shared" si="14"/>
        <v>12.86</v>
      </c>
      <c r="AY14" s="43">
        <f t="shared" si="15"/>
        <v>12.86</v>
      </c>
    </row>
    <row r="15" spans="1:55">
      <c r="A15" s="6">
        <v>12</v>
      </c>
      <c r="B15" s="41">
        <v>41470</v>
      </c>
      <c r="E15" s="7">
        <v>12</v>
      </c>
      <c r="F15" s="41">
        <v>41470</v>
      </c>
      <c r="G15" s="41">
        <v>169075</v>
      </c>
      <c r="H15" s="44">
        <f t="shared" si="0"/>
        <v>-127605</v>
      </c>
      <c r="I15" s="44">
        <f t="shared" si="1"/>
        <v>127605</v>
      </c>
      <c r="J15" s="44">
        <f t="shared" si="2"/>
        <v>16283036025</v>
      </c>
      <c r="K15" s="43">
        <f t="shared" si="3"/>
        <v>307.7</v>
      </c>
      <c r="L15" s="43">
        <f t="shared" si="4"/>
        <v>307.7</v>
      </c>
      <c r="R15" s="7">
        <v>12</v>
      </c>
      <c r="S15" s="41">
        <v>41470</v>
      </c>
      <c r="T15" s="44">
        <f>AVERAGE($S$4:S14)</f>
        <v>121564.18181818182</v>
      </c>
      <c r="U15" s="44">
        <f t="shared" si="5"/>
        <v>-80094.181818181823</v>
      </c>
      <c r="V15" s="44">
        <f t="shared" si="6"/>
        <v>80094.181818181823</v>
      </c>
      <c r="W15" s="44">
        <f t="shared" si="7"/>
        <v>6415077961.1239681</v>
      </c>
      <c r="X15" s="43">
        <f t="shared" si="8"/>
        <v>193.14</v>
      </c>
      <c r="Y15" s="43">
        <f t="shared" si="9"/>
        <v>193.14</v>
      </c>
      <c r="AE15" s="7">
        <v>12</v>
      </c>
      <c r="AF15" s="41">
        <v>41470</v>
      </c>
      <c r="AG15" s="49">
        <f t="shared" si="16"/>
        <v>158391.33333333334</v>
      </c>
      <c r="AH15" s="44">
        <f t="shared" si="19"/>
        <v>-116921.33333333334</v>
      </c>
      <c r="AI15" s="44">
        <f t="shared" si="20"/>
        <v>116921.33333333334</v>
      </c>
      <c r="AJ15" s="44">
        <f t="shared" si="21"/>
        <v>13670598188.444447</v>
      </c>
      <c r="AK15" s="43">
        <f t="shared" si="17"/>
        <v>281.94</v>
      </c>
      <c r="AL15" s="43">
        <f t="shared" si="18"/>
        <v>281.94</v>
      </c>
      <c r="AR15" s="7">
        <v>12</v>
      </c>
      <c r="AS15" s="41">
        <v>41470</v>
      </c>
      <c r="AT15" s="49">
        <f t="shared" si="10"/>
        <v>164727.31708160002</v>
      </c>
      <c r="AU15" s="44">
        <f t="shared" si="11"/>
        <v>-123257.31708160002</v>
      </c>
      <c r="AV15" s="44">
        <f t="shared" si="12"/>
        <v>123257.31708160002</v>
      </c>
      <c r="AW15" s="44">
        <f t="shared" si="13"/>
        <v>15192366214.154089</v>
      </c>
      <c r="AX15" s="43">
        <f t="shared" si="14"/>
        <v>297.22000000000003</v>
      </c>
      <c r="AY15" s="43">
        <f t="shared" si="15"/>
        <v>297.22000000000003</v>
      </c>
    </row>
    <row r="16" spans="1:55">
      <c r="A16" s="6">
        <v>13</v>
      </c>
      <c r="B16" s="41">
        <v>103619</v>
      </c>
      <c r="E16" s="7">
        <v>13</v>
      </c>
      <c r="F16" s="41">
        <v>103619</v>
      </c>
      <c r="G16" s="41">
        <v>41470</v>
      </c>
      <c r="H16" s="44">
        <f t="shared" si="0"/>
        <v>62149</v>
      </c>
      <c r="I16" s="44">
        <f t="shared" si="1"/>
        <v>62149</v>
      </c>
      <c r="J16" s="44">
        <f t="shared" si="2"/>
        <v>3862498201</v>
      </c>
      <c r="K16" s="43">
        <f t="shared" si="3"/>
        <v>59.98</v>
      </c>
      <c r="L16" s="43">
        <f t="shared" si="4"/>
        <v>59.98</v>
      </c>
      <c r="R16" s="7">
        <v>13</v>
      </c>
      <c r="S16" s="41">
        <v>103619</v>
      </c>
      <c r="T16" s="44">
        <f>AVERAGE($S$4:S15)</f>
        <v>114889.66666666667</v>
      </c>
      <c r="U16" s="44">
        <f t="shared" si="5"/>
        <v>-11270.666666666672</v>
      </c>
      <c r="V16" s="44">
        <f t="shared" si="6"/>
        <v>11270.666666666672</v>
      </c>
      <c r="W16" s="44">
        <f t="shared" si="7"/>
        <v>127027927.11111122</v>
      </c>
      <c r="X16" s="43">
        <f t="shared" si="8"/>
        <v>10.88</v>
      </c>
      <c r="Y16" s="43">
        <f t="shared" si="9"/>
        <v>10.88</v>
      </c>
      <c r="AE16" s="7">
        <v>13</v>
      </c>
      <c r="AF16" s="41">
        <v>103619</v>
      </c>
      <c r="AG16" s="49">
        <f t="shared" si="16"/>
        <v>117146.66666666667</v>
      </c>
      <c r="AH16" s="44">
        <f t="shared" si="19"/>
        <v>-13527.666666666672</v>
      </c>
      <c r="AI16" s="44">
        <f t="shared" si="20"/>
        <v>13527.666666666672</v>
      </c>
      <c r="AJ16" s="44">
        <f t="shared" si="21"/>
        <v>182997765.44444457</v>
      </c>
      <c r="AK16" s="43">
        <f t="shared" si="17"/>
        <v>13.06</v>
      </c>
      <c r="AL16" s="43">
        <f t="shared" si="18"/>
        <v>13.06</v>
      </c>
      <c r="AR16" s="7">
        <v>13</v>
      </c>
      <c r="AS16" s="41">
        <v>103619</v>
      </c>
      <c r="AT16" s="49">
        <f t="shared" si="10"/>
        <v>66121.46341632001</v>
      </c>
      <c r="AU16" s="44">
        <f t="shared" si="11"/>
        <v>37497.53658367999</v>
      </c>
      <c r="AV16" s="44">
        <f t="shared" si="12"/>
        <v>37497.53658367999</v>
      </c>
      <c r="AW16" s="44">
        <f t="shared" si="13"/>
        <v>1406065249.8444192</v>
      </c>
      <c r="AX16" s="43">
        <f t="shared" si="14"/>
        <v>36.19</v>
      </c>
      <c r="AY16" s="43">
        <f t="shared" si="15"/>
        <v>36.19</v>
      </c>
    </row>
    <row r="17" spans="1:51">
      <c r="A17" s="6">
        <v>14</v>
      </c>
      <c r="B17" s="41">
        <v>133678</v>
      </c>
      <c r="E17" s="7">
        <v>14</v>
      </c>
      <c r="F17" s="41">
        <v>133678</v>
      </c>
      <c r="G17" s="41">
        <v>103619</v>
      </c>
      <c r="H17" s="44">
        <f t="shared" si="0"/>
        <v>30059</v>
      </c>
      <c r="I17" s="44">
        <f t="shared" si="1"/>
        <v>30059</v>
      </c>
      <c r="J17" s="44">
        <f t="shared" si="2"/>
        <v>903543481</v>
      </c>
      <c r="K17" s="43">
        <f t="shared" si="3"/>
        <v>22.49</v>
      </c>
      <c r="L17" s="43">
        <f t="shared" si="4"/>
        <v>22.49</v>
      </c>
      <c r="R17" s="7">
        <v>14</v>
      </c>
      <c r="S17" s="41">
        <v>133678</v>
      </c>
      <c r="T17" s="44">
        <f>AVERAGE($S$4:S16)</f>
        <v>114022.69230769231</v>
      </c>
      <c r="U17" s="44">
        <f t="shared" si="5"/>
        <v>19655.307692307688</v>
      </c>
      <c r="V17" s="44">
        <f t="shared" si="6"/>
        <v>19655.307692307688</v>
      </c>
      <c r="W17" s="44">
        <f t="shared" si="7"/>
        <v>386331120.47928977</v>
      </c>
      <c r="X17" s="43">
        <f t="shared" si="8"/>
        <v>14.7</v>
      </c>
      <c r="Y17" s="43">
        <f t="shared" si="9"/>
        <v>14.7</v>
      </c>
      <c r="AE17" s="7">
        <v>14</v>
      </c>
      <c r="AF17" s="41">
        <v>133678</v>
      </c>
      <c r="AG17" s="49">
        <f t="shared" si="16"/>
        <v>104721.33333333333</v>
      </c>
      <c r="AH17" s="44">
        <f t="shared" si="19"/>
        <v>28956.666666666672</v>
      </c>
      <c r="AI17" s="44">
        <f t="shared" si="20"/>
        <v>28956.666666666672</v>
      </c>
      <c r="AJ17" s="44">
        <f t="shared" si="21"/>
        <v>838488544.44444478</v>
      </c>
      <c r="AK17" s="43">
        <f t="shared" si="17"/>
        <v>21.66</v>
      </c>
      <c r="AL17" s="43">
        <f t="shared" si="18"/>
        <v>21.66</v>
      </c>
      <c r="AR17" s="7">
        <v>14</v>
      </c>
      <c r="AS17" s="41">
        <v>133678</v>
      </c>
      <c r="AT17" s="49">
        <f t="shared" si="10"/>
        <v>96119.492683264019</v>
      </c>
      <c r="AU17" s="44">
        <f t="shared" si="11"/>
        <v>37558.507316735981</v>
      </c>
      <c r="AV17" s="44">
        <f t="shared" si="12"/>
        <v>37558.507316735981</v>
      </c>
      <c r="AW17" s="44">
        <f t="shared" si="13"/>
        <v>1410641471.8613102</v>
      </c>
      <c r="AX17" s="43">
        <f t="shared" si="14"/>
        <v>28.1</v>
      </c>
      <c r="AY17" s="43">
        <f t="shared" si="15"/>
        <v>28.1</v>
      </c>
    </row>
    <row r="18" spans="1:51">
      <c r="A18" s="6">
        <v>15</v>
      </c>
      <c r="B18" s="41">
        <v>165864</v>
      </c>
      <c r="E18" s="7">
        <v>15</v>
      </c>
      <c r="F18" s="41">
        <v>165864</v>
      </c>
      <c r="G18" s="41">
        <v>133678</v>
      </c>
      <c r="H18" s="44">
        <f t="shared" si="0"/>
        <v>32186</v>
      </c>
      <c r="I18" s="44">
        <f t="shared" si="1"/>
        <v>32186</v>
      </c>
      <c r="J18" s="44">
        <f t="shared" si="2"/>
        <v>1035938596</v>
      </c>
      <c r="K18" s="43">
        <f t="shared" si="3"/>
        <v>19.41</v>
      </c>
      <c r="L18" s="43">
        <f t="shared" si="4"/>
        <v>19.41</v>
      </c>
      <c r="R18" s="7">
        <v>15</v>
      </c>
      <c r="S18" s="41">
        <v>165864</v>
      </c>
      <c r="T18" s="44">
        <f>AVERAGE($S$4:S17)</f>
        <v>115426.64285714286</v>
      </c>
      <c r="U18" s="44">
        <f t="shared" si="5"/>
        <v>50437.357142857145</v>
      </c>
      <c r="V18" s="44">
        <f t="shared" si="6"/>
        <v>50437.357142857145</v>
      </c>
      <c r="W18" s="44">
        <f t="shared" si="7"/>
        <v>2543926995.5561228</v>
      </c>
      <c r="X18" s="43">
        <f t="shared" si="8"/>
        <v>30.41</v>
      </c>
      <c r="Y18" s="43">
        <f t="shared" si="9"/>
        <v>30.41</v>
      </c>
      <c r="AE18" s="7">
        <v>15</v>
      </c>
      <c r="AF18" s="41">
        <v>165864</v>
      </c>
      <c r="AG18" s="49">
        <f t="shared" si="16"/>
        <v>92922.333333333328</v>
      </c>
      <c r="AH18" s="44">
        <f t="shared" si="19"/>
        <v>72941.666666666672</v>
      </c>
      <c r="AI18" s="44">
        <f t="shared" si="20"/>
        <v>72941.666666666672</v>
      </c>
      <c r="AJ18" s="44">
        <f t="shared" si="21"/>
        <v>5320486736.1111116</v>
      </c>
      <c r="AK18" s="43">
        <f t="shared" si="17"/>
        <v>43.98</v>
      </c>
      <c r="AL18" s="43">
        <f t="shared" si="18"/>
        <v>43.98</v>
      </c>
      <c r="AR18" s="7">
        <v>15</v>
      </c>
      <c r="AS18" s="41">
        <v>165864</v>
      </c>
      <c r="AT18" s="49">
        <f t="shared" si="10"/>
        <v>126166.29853665282</v>
      </c>
      <c r="AU18" s="44">
        <f t="shared" si="11"/>
        <v>39697.701463347184</v>
      </c>
      <c r="AV18" s="44">
        <f t="shared" si="12"/>
        <v>39697.701463347184</v>
      </c>
      <c r="AW18" s="44">
        <f t="shared" si="13"/>
        <v>1575907501.4730372</v>
      </c>
      <c r="AX18" s="43">
        <f t="shared" si="14"/>
        <v>23.93</v>
      </c>
      <c r="AY18" s="43">
        <f t="shared" si="15"/>
        <v>23.93</v>
      </c>
    </row>
    <row r="19" spans="1:51">
      <c r="A19" s="6">
        <v>16</v>
      </c>
      <c r="B19" s="41">
        <v>211560</v>
      </c>
      <c r="E19" s="7">
        <v>16</v>
      </c>
      <c r="F19" s="41">
        <v>211560</v>
      </c>
      <c r="G19" s="41">
        <v>165864</v>
      </c>
      <c r="H19" s="44">
        <f t="shared" si="0"/>
        <v>45696</v>
      </c>
      <c r="I19" s="44">
        <f t="shared" si="1"/>
        <v>45696</v>
      </c>
      <c r="J19" s="44">
        <f t="shared" si="2"/>
        <v>2088124416</v>
      </c>
      <c r="K19" s="43">
        <f t="shared" si="3"/>
        <v>21.6</v>
      </c>
      <c r="L19" s="43">
        <f t="shared" si="4"/>
        <v>21.6</v>
      </c>
      <c r="R19" s="7">
        <v>16</v>
      </c>
      <c r="S19" s="41">
        <v>211560</v>
      </c>
      <c r="T19" s="44">
        <f>AVERAGE($S$4:S18)</f>
        <v>118789.13333333333</v>
      </c>
      <c r="U19" s="44">
        <f t="shared" si="5"/>
        <v>92770.866666666669</v>
      </c>
      <c r="V19" s="44">
        <f t="shared" si="6"/>
        <v>92770.866666666669</v>
      </c>
      <c r="W19" s="44">
        <f t="shared" si="7"/>
        <v>8606433702.084444</v>
      </c>
      <c r="X19" s="43">
        <f t="shared" si="8"/>
        <v>43.85</v>
      </c>
      <c r="Y19" s="43">
        <f t="shared" si="9"/>
        <v>43.85</v>
      </c>
      <c r="AE19" s="7">
        <v>16</v>
      </c>
      <c r="AF19" s="41">
        <v>211560</v>
      </c>
      <c r="AG19" s="49">
        <f t="shared" si="16"/>
        <v>134387</v>
      </c>
      <c r="AH19" s="44">
        <f t="shared" si="19"/>
        <v>77173</v>
      </c>
      <c r="AI19" s="44">
        <f t="shared" si="20"/>
        <v>77173</v>
      </c>
      <c r="AJ19" s="44">
        <f t="shared" si="21"/>
        <v>5955671929</v>
      </c>
      <c r="AK19" s="43">
        <f t="shared" si="17"/>
        <v>36.479999999999997</v>
      </c>
      <c r="AL19" s="43">
        <f t="shared" si="18"/>
        <v>36.479999999999997</v>
      </c>
      <c r="AR19" s="7">
        <v>16</v>
      </c>
      <c r="AS19" s="41">
        <v>211560</v>
      </c>
      <c r="AT19" s="49">
        <f t="shared" si="10"/>
        <v>157924.45970733056</v>
      </c>
      <c r="AU19" s="44">
        <f t="shared" si="11"/>
        <v>53635.540292669437</v>
      </c>
      <c r="AV19" s="44">
        <f t="shared" si="12"/>
        <v>53635.540292669437</v>
      </c>
      <c r="AW19" s="44">
        <f t="shared" si="13"/>
        <v>2876771182.4865665</v>
      </c>
      <c r="AX19" s="43">
        <f t="shared" si="14"/>
        <v>25.35</v>
      </c>
      <c r="AY19" s="43">
        <f t="shared" si="15"/>
        <v>25.35</v>
      </c>
    </row>
    <row r="20" spans="1:51">
      <c r="A20" s="6">
        <v>17</v>
      </c>
      <c r="B20" s="41">
        <v>151502</v>
      </c>
      <c r="E20" s="7">
        <v>17</v>
      </c>
      <c r="F20" s="41">
        <v>151502</v>
      </c>
      <c r="G20" s="41">
        <v>211560</v>
      </c>
      <c r="H20" s="44">
        <f t="shared" si="0"/>
        <v>-60058</v>
      </c>
      <c r="I20" s="44">
        <f t="shared" si="1"/>
        <v>60058</v>
      </c>
      <c r="J20" s="44">
        <f>H20^2</f>
        <v>3606963364</v>
      </c>
      <c r="K20" s="43">
        <f t="shared" si="3"/>
        <v>39.64</v>
      </c>
      <c r="L20" s="43">
        <f t="shared" si="4"/>
        <v>39.64</v>
      </c>
      <c r="R20" s="7">
        <v>17</v>
      </c>
      <c r="S20" s="41">
        <v>151502</v>
      </c>
      <c r="T20" s="44">
        <f>AVERAGE($S$4:S19)</f>
        <v>124587.3125</v>
      </c>
      <c r="U20" s="44">
        <f t="shared" si="5"/>
        <v>26914.6875</v>
      </c>
      <c r="V20" s="44">
        <f t="shared" si="6"/>
        <v>26914.6875</v>
      </c>
      <c r="W20" s="44">
        <f t="shared" si="7"/>
        <v>724400403.22265625</v>
      </c>
      <c r="X20" s="43">
        <f t="shared" si="8"/>
        <v>17.77</v>
      </c>
      <c r="Y20" s="43">
        <f t="shared" si="9"/>
        <v>17.77</v>
      </c>
      <c r="AE20" s="7">
        <v>17</v>
      </c>
      <c r="AF20" s="41">
        <v>151502</v>
      </c>
      <c r="AG20" s="49">
        <f t="shared" si="16"/>
        <v>170367.33333333334</v>
      </c>
      <c r="AH20" s="44">
        <f t="shared" si="19"/>
        <v>-18865.333333333343</v>
      </c>
      <c r="AI20" s="44">
        <f t="shared" si="20"/>
        <v>18865.333333333343</v>
      </c>
      <c r="AJ20" s="44">
        <f t="shared" si="21"/>
        <v>355900801.77777815</v>
      </c>
      <c r="AK20" s="43">
        <f t="shared" si="17"/>
        <v>12.45</v>
      </c>
      <c r="AL20" s="43">
        <f t="shared" si="18"/>
        <v>12.45</v>
      </c>
      <c r="AR20" s="7">
        <v>17</v>
      </c>
      <c r="AS20" s="41">
        <v>151502</v>
      </c>
      <c r="AT20" s="49">
        <f t="shared" si="10"/>
        <v>200832.89194146611</v>
      </c>
      <c r="AU20" s="44">
        <f t="shared" si="11"/>
        <v>-49330.891941466107</v>
      </c>
      <c r="AV20" s="44">
        <f t="shared" si="12"/>
        <v>49330.891941466107</v>
      </c>
      <c r="AW20" s="44">
        <f t="shared" si="13"/>
        <v>2433536899.7406058</v>
      </c>
      <c r="AX20" s="43">
        <f t="shared" si="14"/>
        <v>32.56</v>
      </c>
      <c r="AY20" s="43">
        <f t="shared" si="15"/>
        <v>32.56</v>
      </c>
    </row>
    <row r="21" spans="1:51">
      <c r="A21" s="6">
        <v>18</v>
      </c>
      <c r="B21" s="41">
        <v>154397</v>
      </c>
      <c r="E21" s="7">
        <v>18</v>
      </c>
      <c r="F21" s="41">
        <v>154397</v>
      </c>
      <c r="G21" s="41">
        <v>151502</v>
      </c>
      <c r="H21" s="44">
        <f t="shared" si="0"/>
        <v>2895</v>
      </c>
      <c r="I21" s="44">
        <f t="shared" si="1"/>
        <v>2895</v>
      </c>
      <c r="J21" s="44">
        <f t="shared" ref="J21:J63" si="22">H21^2</f>
        <v>8381025</v>
      </c>
      <c r="K21" s="43">
        <f t="shared" si="3"/>
        <v>1.88</v>
      </c>
      <c r="L21" s="43">
        <f t="shared" si="4"/>
        <v>1.88</v>
      </c>
      <c r="R21" s="7">
        <v>18</v>
      </c>
      <c r="S21" s="41">
        <v>154397</v>
      </c>
      <c r="T21" s="44">
        <f>AVERAGE($S$4:S20)</f>
        <v>126170.5294117647</v>
      </c>
      <c r="U21" s="44">
        <f t="shared" si="5"/>
        <v>28226.470588235301</v>
      </c>
      <c r="V21" s="44">
        <f t="shared" si="6"/>
        <v>28226.470588235301</v>
      </c>
      <c r="W21" s="44">
        <f t="shared" si="7"/>
        <v>796733641.86851251</v>
      </c>
      <c r="X21" s="43">
        <f t="shared" si="8"/>
        <v>18.28</v>
      </c>
      <c r="Y21" s="43">
        <f t="shared" si="9"/>
        <v>18.28</v>
      </c>
      <c r="AE21" s="7">
        <v>18</v>
      </c>
      <c r="AF21" s="41">
        <v>154397</v>
      </c>
      <c r="AG21" s="49">
        <f t="shared" si="16"/>
        <v>176308.66666666666</v>
      </c>
      <c r="AH21" s="44">
        <f t="shared" si="19"/>
        <v>-21911.666666666657</v>
      </c>
      <c r="AI21" s="44">
        <f t="shared" si="20"/>
        <v>21911.666666666657</v>
      </c>
      <c r="AJ21" s="44">
        <f t="shared" si="21"/>
        <v>480121136.11111069</v>
      </c>
      <c r="AK21" s="43">
        <f t="shared" si="17"/>
        <v>14.19</v>
      </c>
      <c r="AL21" s="43">
        <f t="shared" si="18"/>
        <v>14.19</v>
      </c>
      <c r="AR21" s="7">
        <v>18</v>
      </c>
      <c r="AS21" s="41">
        <v>154397</v>
      </c>
      <c r="AT21" s="49">
        <f t="shared" si="10"/>
        <v>161368.17838829322</v>
      </c>
      <c r="AU21" s="44">
        <f t="shared" si="11"/>
        <v>-6971.1783882932214</v>
      </c>
      <c r="AV21" s="44">
        <f t="shared" si="12"/>
        <v>6971.1783882932214</v>
      </c>
      <c r="AW21" s="44">
        <f t="shared" si="13"/>
        <v>48597328.121406473</v>
      </c>
      <c r="AX21" s="43">
        <f t="shared" si="14"/>
        <v>4.5199999999999996</v>
      </c>
      <c r="AY21" s="43">
        <f t="shared" si="15"/>
        <v>4.5199999999999996</v>
      </c>
    </row>
    <row r="22" spans="1:51">
      <c r="A22" s="6">
        <v>19</v>
      </c>
      <c r="B22" s="41">
        <v>310587</v>
      </c>
      <c r="E22" s="7">
        <v>19</v>
      </c>
      <c r="F22" s="41">
        <v>310587</v>
      </c>
      <c r="G22" s="41">
        <v>154397</v>
      </c>
      <c r="H22" s="44">
        <f t="shared" si="0"/>
        <v>156190</v>
      </c>
      <c r="I22" s="44">
        <f t="shared" si="1"/>
        <v>156190</v>
      </c>
      <c r="J22" s="44">
        <f t="shared" si="22"/>
        <v>24395316100</v>
      </c>
      <c r="K22" s="43">
        <f t="shared" si="3"/>
        <v>50.29</v>
      </c>
      <c r="L22" s="43">
        <f t="shared" si="4"/>
        <v>50.29</v>
      </c>
      <c r="R22" s="7">
        <v>19</v>
      </c>
      <c r="S22" s="41">
        <v>310587</v>
      </c>
      <c r="T22" s="44">
        <f>AVERAGE($S$4:S21)</f>
        <v>127738.66666666667</v>
      </c>
      <c r="U22" s="44">
        <f t="shared" si="5"/>
        <v>182848.33333333331</v>
      </c>
      <c r="V22" s="44">
        <f t="shared" si="6"/>
        <v>182848.33333333331</v>
      </c>
      <c r="W22" s="44">
        <f t="shared" si="7"/>
        <v>33433513002.777771</v>
      </c>
      <c r="X22" s="43">
        <f t="shared" si="8"/>
        <v>58.87</v>
      </c>
      <c r="Y22" s="43">
        <f t="shared" si="9"/>
        <v>58.87</v>
      </c>
      <c r="AE22" s="7">
        <v>19</v>
      </c>
      <c r="AF22" s="41">
        <v>310587</v>
      </c>
      <c r="AG22" s="49">
        <f t="shared" si="16"/>
        <v>172486.33333333334</v>
      </c>
      <c r="AH22" s="44">
        <f t="shared" si="19"/>
        <v>138100.66666666666</v>
      </c>
      <c r="AI22" s="44">
        <f t="shared" si="20"/>
        <v>138100.66666666666</v>
      </c>
      <c r="AJ22" s="44">
        <f t="shared" si="21"/>
        <v>19071794133.777775</v>
      </c>
      <c r="AK22" s="43">
        <f t="shared" si="17"/>
        <v>44.46</v>
      </c>
      <c r="AL22" s="43">
        <f t="shared" si="18"/>
        <v>44.46</v>
      </c>
      <c r="AR22" s="7">
        <v>19</v>
      </c>
      <c r="AS22" s="41">
        <v>310587</v>
      </c>
      <c r="AT22" s="49">
        <f t="shared" si="10"/>
        <v>155791.23567765864</v>
      </c>
      <c r="AU22" s="44">
        <f t="shared" si="11"/>
        <v>154795.76432234136</v>
      </c>
      <c r="AV22" s="44">
        <f t="shared" si="12"/>
        <v>154795.76432234136</v>
      </c>
      <c r="AW22" s="44">
        <f t="shared" si="13"/>
        <v>23961728652.137852</v>
      </c>
      <c r="AX22" s="43">
        <f t="shared" si="14"/>
        <v>49.84</v>
      </c>
      <c r="AY22" s="43">
        <f t="shared" si="15"/>
        <v>49.84</v>
      </c>
    </row>
    <row r="23" spans="1:51">
      <c r="A23" s="6">
        <v>20</v>
      </c>
      <c r="B23" s="41">
        <v>329589</v>
      </c>
      <c r="E23" s="7">
        <v>20</v>
      </c>
      <c r="F23" s="41">
        <v>329589</v>
      </c>
      <c r="G23" s="41">
        <v>310587</v>
      </c>
      <c r="H23" s="44">
        <f t="shared" si="0"/>
        <v>19002</v>
      </c>
      <c r="I23" s="44">
        <f t="shared" si="1"/>
        <v>19002</v>
      </c>
      <c r="J23" s="44">
        <f t="shared" si="22"/>
        <v>361076004</v>
      </c>
      <c r="K23" s="43">
        <f t="shared" si="3"/>
        <v>5.77</v>
      </c>
      <c r="L23" s="43">
        <f t="shared" si="4"/>
        <v>5.77</v>
      </c>
      <c r="R23" s="7">
        <v>20</v>
      </c>
      <c r="S23" s="41">
        <v>329589</v>
      </c>
      <c r="T23" s="44">
        <f>AVERAGE($S$4:S22)</f>
        <v>137362.26315789475</v>
      </c>
      <c r="U23" s="44">
        <f t="shared" si="5"/>
        <v>192226.73684210525</v>
      </c>
      <c r="V23" s="44">
        <f t="shared" si="6"/>
        <v>192226.73684210525</v>
      </c>
      <c r="W23" s="44">
        <f t="shared" si="7"/>
        <v>36951118356.963982</v>
      </c>
      <c r="X23" s="43">
        <f t="shared" si="8"/>
        <v>58.32</v>
      </c>
      <c r="Y23" s="43">
        <f t="shared" si="9"/>
        <v>58.32</v>
      </c>
      <c r="AE23" s="7">
        <v>20</v>
      </c>
      <c r="AF23" s="41">
        <v>329589</v>
      </c>
      <c r="AG23" s="49">
        <f t="shared" si="16"/>
        <v>205495.33333333334</v>
      </c>
      <c r="AH23" s="44">
        <f t="shared" si="19"/>
        <v>124093.66666666666</v>
      </c>
      <c r="AI23" s="44">
        <f t="shared" si="20"/>
        <v>124093.66666666666</v>
      </c>
      <c r="AJ23" s="44">
        <f t="shared" si="21"/>
        <v>15399238106.777775</v>
      </c>
      <c r="AK23" s="43">
        <f t="shared" si="17"/>
        <v>37.65</v>
      </c>
      <c r="AL23" s="43">
        <f t="shared" si="18"/>
        <v>37.65</v>
      </c>
      <c r="AR23" s="7">
        <v>20</v>
      </c>
      <c r="AS23" s="41">
        <v>329589</v>
      </c>
      <c r="AT23" s="49">
        <f t="shared" si="10"/>
        <v>279627.84713553172</v>
      </c>
      <c r="AU23" s="44">
        <f t="shared" si="11"/>
        <v>49961.152864468284</v>
      </c>
      <c r="AV23" s="44">
        <f t="shared" si="12"/>
        <v>49961.152864468284</v>
      </c>
      <c r="AW23" s="44">
        <f t="shared" si="13"/>
        <v>2496116795.5467672</v>
      </c>
      <c r="AX23" s="43">
        <f t="shared" si="14"/>
        <v>15.16</v>
      </c>
      <c r="AY23" s="43">
        <f t="shared" si="15"/>
        <v>15.16</v>
      </c>
    </row>
    <row r="24" spans="1:51">
      <c r="A24" s="6">
        <v>21</v>
      </c>
      <c r="B24" s="41">
        <v>242797</v>
      </c>
      <c r="E24" s="7">
        <v>21</v>
      </c>
      <c r="F24" s="41">
        <v>242797</v>
      </c>
      <c r="G24" s="41">
        <v>329589</v>
      </c>
      <c r="H24" s="44">
        <f t="shared" si="0"/>
        <v>-86792</v>
      </c>
      <c r="I24" s="44">
        <f t="shared" si="1"/>
        <v>86792</v>
      </c>
      <c r="J24" s="44">
        <f t="shared" si="22"/>
        <v>7532851264</v>
      </c>
      <c r="K24" s="43">
        <f t="shared" si="3"/>
        <v>35.75</v>
      </c>
      <c r="L24" s="43">
        <f t="shared" si="4"/>
        <v>35.75</v>
      </c>
      <c r="R24" s="7">
        <v>21</v>
      </c>
      <c r="S24" s="41">
        <v>242797</v>
      </c>
      <c r="T24" s="44">
        <f>AVERAGE($S$4:S23)</f>
        <v>146973.6</v>
      </c>
      <c r="U24" s="44">
        <f t="shared" si="5"/>
        <v>95823.4</v>
      </c>
      <c r="V24" s="44">
        <f t="shared" si="6"/>
        <v>95823.4</v>
      </c>
      <c r="W24" s="44">
        <f t="shared" si="7"/>
        <v>9182123987.5599995</v>
      </c>
      <c r="X24" s="43">
        <f t="shared" si="8"/>
        <v>39.47</v>
      </c>
      <c r="Y24" s="43">
        <f t="shared" si="9"/>
        <v>39.47</v>
      </c>
      <c r="AE24" s="7">
        <v>21</v>
      </c>
      <c r="AF24" s="41">
        <v>242797</v>
      </c>
      <c r="AG24" s="49">
        <f t="shared" si="16"/>
        <v>264857.66666666669</v>
      </c>
      <c r="AH24" s="44">
        <f t="shared" si="19"/>
        <v>-22060.666666666686</v>
      </c>
      <c r="AI24" s="44">
        <f t="shared" si="20"/>
        <v>22060.666666666686</v>
      </c>
      <c r="AJ24" s="44">
        <f t="shared" si="21"/>
        <v>486673013.77777863</v>
      </c>
      <c r="AK24" s="43">
        <f t="shared" si="17"/>
        <v>9.09</v>
      </c>
      <c r="AL24" s="43">
        <f t="shared" si="18"/>
        <v>9.09</v>
      </c>
      <c r="AR24" s="7">
        <v>21</v>
      </c>
      <c r="AS24" s="41">
        <v>242797</v>
      </c>
      <c r="AT24" s="49">
        <f t="shared" si="10"/>
        <v>319596.76942710637</v>
      </c>
      <c r="AU24" s="44">
        <f t="shared" si="11"/>
        <v>-76799.769427106366</v>
      </c>
      <c r="AV24" s="44">
        <f t="shared" si="12"/>
        <v>76799.769427106366</v>
      </c>
      <c r="AW24" s="44">
        <f t="shared" si="13"/>
        <v>5898204584.0567017</v>
      </c>
      <c r="AX24" s="43">
        <f t="shared" si="14"/>
        <v>31.63</v>
      </c>
      <c r="AY24" s="43">
        <f t="shared" si="15"/>
        <v>31.63</v>
      </c>
    </row>
    <row r="25" spans="1:51">
      <c r="A25" s="6">
        <v>22</v>
      </c>
      <c r="B25" s="41">
        <v>167396</v>
      </c>
      <c r="E25" s="7">
        <v>22</v>
      </c>
      <c r="F25" s="41">
        <v>167396</v>
      </c>
      <c r="G25" s="41">
        <v>242797</v>
      </c>
      <c r="H25" s="44">
        <f t="shared" si="0"/>
        <v>-75401</v>
      </c>
      <c r="I25" s="44">
        <f t="shared" si="1"/>
        <v>75401</v>
      </c>
      <c r="J25" s="44">
        <f t="shared" si="22"/>
        <v>5685310801</v>
      </c>
      <c r="K25" s="43">
        <f t="shared" si="3"/>
        <v>45.04</v>
      </c>
      <c r="L25" s="43">
        <f t="shared" si="4"/>
        <v>45.04</v>
      </c>
      <c r="R25" s="7">
        <v>22</v>
      </c>
      <c r="S25" s="41">
        <v>167396</v>
      </c>
      <c r="T25" s="44">
        <f>AVERAGE($S$4:S24)</f>
        <v>151536.61904761905</v>
      </c>
      <c r="U25" s="44">
        <f t="shared" si="5"/>
        <v>15859.380952380947</v>
      </c>
      <c r="V25" s="44">
        <f t="shared" si="6"/>
        <v>15859.380952380947</v>
      </c>
      <c r="W25" s="44">
        <f t="shared" si="7"/>
        <v>251519964.1927436</v>
      </c>
      <c r="X25" s="43">
        <f t="shared" si="8"/>
        <v>9.4700000000000006</v>
      </c>
      <c r="Y25" s="43">
        <f t="shared" si="9"/>
        <v>9.4700000000000006</v>
      </c>
      <c r="AE25" s="7">
        <v>22</v>
      </c>
      <c r="AF25" s="41">
        <v>167396</v>
      </c>
      <c r="AG25" s="49">
        <f t="shared" si="16"/>
        <v>294324.33333333331</v>
      </c>
      <c r="AH25" s="44">
        <f t="shared" si="19"/>
        <v>-126928.33333333331</v>
      </c>
      <c r="AI25" s="44">
        <f t="shared" si="20"/>
        <v>126928.33333333331</v>
      </c>
      <c r="AJ25" s="44">
        <f t="shared" si="21"/>
        <v>16110801802.777773</v>
      </c>
      <c r="AK25" s="43">
        <f t="shared" si="17"/>
        <v>75.83</v>
      </c>
      <c r="AL25" s="43">
        <f t="shared" si="18"/>
        <v>75.83</v>
      </c>
      <c r="AR25" s="7">
        <v>22</v>
      </c>
      <c r="AS25" s="41">
        <v>167396</v>
      </c>
      <c r="AT25" s="49">
        <f t="shared" si="10"/>
        <v>258156.95388542127</v>
      </c>
      <c r="AU25" s="44">
        <f t="shared" si="11"/>
        <v>-90760.953885421273</v>
      </c>
      <c r="AV25" s="44">
        <f t="shared" si="12"/>
        <v>90760.953885421273</v>
      </c>
      <c r="AW25" s="44">
        <f t="shared" si="13"/>
        <v>8237550750.1915665</v>
      </c>
      <c r="AX25" s="43">
        <f t="shared" si="14"/>
        <v>54.22</v>
      </c>
      <c r="AY25" s="43">
        <f t="shared" si="15"/>
        <v>54.22</v>
      </c>
    </row>
    <row r="26" spans="1:51">
      <c r="A26" s="6">
        <v>23</v>
      </c>
      <c r="B26" s="41">
        <v>175469</v>
      </c>
      <c r="E26" s="7">
        <v>23</v>
      </c>
      <c r="F26" s="41">
        <v>175469</v>
      </c>
      <c r="G26" s="41">
        <v>167396</v>
      </c>
      <c r="H26" s="44">
        <f t="shared" si="0"/>
        <v>8073</v>
      </c>
      <c r="I26" s="44">
        <f t="shared" si="1"/>
        <v>8073</v>
      </c>
      <c r="J26" s="44">
        <f t="shared" si="22"/>
        <v>65173329</v>
      </c>
      <c r="K26" s="43">
        <f t="shared" si="3"/>
        <v>4.5999999999999996</v>
      </c>
      <c r="L26" s="43">
        <f t="shared" si="4"/>
        <v>4.5999999999999996</v>
      </c>
      <c r="R26" s="7">
        <v>23</v>
      </c>
      <c r="S26" s="41">
        <v>175469</v>
      </c>
      <c r="T26" s="44">
        <f>AVERAGE($S$4:S25)</f>
        <v>152257.5</v>
      </c>
      <c r="U26" s="44">
        <f t="shared" si="5"/>
        <v>23211.5</v>
      </c>
      <c r="V26" s="44">
        <f t="shared" si="6"/>
        <v>23211.5</v>
      </c>
      <c r="W26" s="44">
        <f t="shared" si="7"/>
        <v>538773732.25</v>
      </c>
      <c r="X26" s="43">
        <f t="shared" si="8"/>
        <v>13.23</v>
      </c>
      <c r="Y26" s="43">
        <f t="shared" si="9"/>
        <v>13.23</v>
      </c>
      <c r="AE26" s="7">
        <v>23</v>
      </c>
      <c r="AF26" s="41">
        <v>175469</v>
      </c>
      <c r="AG26" s="49">
        <f t="shared" si="16"/>
        <v>246594</v>
      </c>
      <c r="AH26" s="44">
        <f t="shared" si="19"/>
        <v>-71125</v>
      </c>
      <c r="AI26" s="44">
        <f t="shared" si="20"/>
        <v>71125</v>
      </c>
      <c r="AJ26" s="44">
        <f t="shared" si="21"/>
        <v>5058765625</v>
      </c>
      <c r="AK26" s="43">
        <f t="shared" si="17"/>
        <v>40.53</v>
      </c>
      <c r="AL26" s="43">
        <f t="shared" si="18"/>
        <v>40.53</v>
      </c>
      <c r="AR26" s="7">
        <v>23</v>
      </c>
      <c r="AS26" s="41">
        <v>175469</v>
      </c>
      <c r="AT26" s="49">
        <f t="shared" si="10"/>
        <v>185548.19077708427</v>
      </c>
      <c r="AU26" s="44">
        <f t="shared" si="11"/>
        <v>-10079.190777084266</v>
      </c>
      <c r="AV26" s="44">
        <f t="shared" si="12"/>
        <v>10079.190777084266</v>
      </c>
      <c r="AW26" s="44">
        <f t="shared" si="13"/>
        <v>101590086.72086054</v>
      </c>
      <c r="AX26" s="43">
        <f t="shared" si="14"/>
        <v>5.74</v>
      </c>
      <c r="AY26" s="43">
        <f t="shared" si="15"/>
        <v>5.74</v>
      </c>
    </row>
    <row r="27" spans="1:51">
      <c r="A27" s="6">
        <v>24</v>
      </c>
      <c r="B27" s="41">
        <v>161731</v>
      </c>
      <c r="E27" s="7">
        <v>24</v>
      </c>
      <c r="F27" s="41">
        <v>161731</v>
      </c>
      <c r="G27" s="41">
        <v>175469</v>
      </c>
      <c r="H27" s="44">
        <f t="shared" si="0"/>
        <v>-13738</v>
      </c>
      <c r="I27" s="44">
        <f t="shared" si="1"/>
        <v>13738</v>
      </c>
      <c r="J27" s="44">
        <f t="shared" si="22"/>
        <v>188732644</v>
      </c>
      <c r="K27" s="43">
        <f t="shared" si="3"/>
        <v>8.49</v>
      </c>
      <c r="L27" s="43">
        <f t="shared" si="4"/>
        <v>8.49</v>
      </c>
      <c r="R27" s="7">
        <v>24</v>
      </c>
      <c r="S27" s="41">
        <v>161731</v>
      </c>
      <c r="T27" s="44">
        <f>AVERAGE($S$4:S26)</f>
        <v>153266.69565217392</v>
      </c>
      <c r="U27" s="44">
        <f t="shared" si="5"/>
        <v>8464.3043478260806</v>
      </c>
      <c r="V27" s="44">
        <f t="shared" si="6"/>
        <v>8464.3043478260806</v>
      </c>
      <c r="W27" s="44">
        <f t="shared" si="7"/>
        <v>71644448.092627496</v>
      </c>
      <c r="X27" s="43">
        <f t="shared" si="8"/>
        <v>5.23</v>
      </c>
      <c r="Y27" s="43">
        <f t="shared" si="9"/>
        <v>5.23</v>
      </c>
      <c r="AE27" s="7">
        <v>24</v>
      </c>
      <c r="AF27" s="41">
        <v>161731</v>
      </c>
      <c r="AG27" s="49">
        <f t="shared" si="16"/>
        <v>195220.66666666666</v>
      </c>
      <c r="AH27" s="44">
        <f t="shared" si="19"/>
        <v>-33489.666666666657</v>
      </c>
      <c r="AI27" s="44">
        <f t="shared" si="20"/>
        <v>33489.666666666657</v>
      </c>
      <c r="AJ27" s="44">
        <f t="shared" si="21"/>
        <v>1121557773.4444437</v>
      </c>
      <c r="AK27" s="43">
        <f t="shared" si="17"/>
        <v>20.71</v>
      </c>
      <c r="AL27" s="43">
        <f t="shared" si="18"/>
        <v>20.71</v>
      </c>
      <c r="AR27" s="7">
        <v>24</v>
      </c>
      <c r="AS27" s="41">
        <v>161731</v>
      </c>
      <c r="AT27" s="49">
        <f t="shared" si="10"/>
        <v>177484.83815541686</v>
      </c>
      <c r="AU27" s="44">
        <f t="shared" si="11"/>
        <v>-15753.838155416859</v>
      </c>
      <c r="AV27" s="44">
        <f t="shared" si="12"/>
        <v>15753.838155416859</v>
      </c>
      <c r="AW27" s="44">
        <f t="shared" si="13"/>
        <v>248183416.62706807</v>
      </c>
      <c r="AX27" s="43">
        <f t="shared" si="14"/>
        <v>9.74</v>
      </c>
      <c r="AY27" s="43">
        <f t="shared" si="15"/>
        <v>9.74</v>
      </c>
    </row>
    <row r="28" spans="1:51">
      <c r="A28" s="6">
        <v>25</v>
      </c>
      <c r="B28" s="41">
        <v>91857</v>
      </c>
      <c r="E28" s="7">
        <v>25</v>
      </c>
      <c r="F28" s="41">
        <v>91857</v>
      </c>
      <c r="G28" s="41">
        <v>161731</v>
      </c>
      <c r="H28" s="44">
        <f t="shared" si="0"/>
        <v>-69874</v>
      </c>
      <c r="I28" s="44">
        <f t="shared" si="1"/>
        <v>69874</v>
      </c>
      <c r="J28" s="44">
        <f t="shared" si="22"/>
        <v>4882375876</v>
      </c>
      <c r="K28" s="43">
        <f t="shared" si="3"/>
        <v>76.069999999999993</v>
      </c>
      <c r="L28" s="43">
        <f t="shared" si="4"/>
        <v>76.069999999999993</v>
      </c>
      <c r="R28" s="7">
        <v>25</v>
      </c>
      <c r="S28" s="41">
        <v>91857</v>
      </c>
      <c r="T28" s="44">
        <f>AVERAGE($S$4:S27)</f>
        <v>153619.375</v>
      </c>
      <c r="U28" s="44">
        <f t="shared" si="5"/>
        <v>-61762.375</v>
      </c>
      <c r="V28" s="44">
        <f t="shared" si="6"/>
        <v>61762.375</v>
      </c>
      <c r="W28" s="44">
        <f t="shared" si="7"/>
        <v>3814590965.640625</v>
      </c>
      <c r="X28" s="43">
        <f t="shared" si="8"/>
        <v>67.239999999999995</v>
      </c>
      <c r="Y28" s="43">
        <f t="shared" si="9"/>
        <v>67.239999999999995</v>
      </c>
      <c r="AE28" s="7">
        <v>25</v>
      </c>
      <c r="AF28" s="41">
        <v>91857</v>
      </c>
      <c r="AG28" s="49">
        <f t="shared" si="16"/>
        <v>168198.66666666666</v>
      </c>
      <c r="AH28" s="44">
        <f t="shared" si="19"/>
        <v>-76341.666666666657</v>
      </c>
      <c r="AI28" s="44">
        <f t="shared" si="20"/>
        <v>76341.666666666657</v>
      </c>
      <c r="AJ28" s="44">
        <f t="shared" si="21"/>
        <v>5828050069.4444427</v>
      </c>
      <c r="AK28" s="43">
        <f t="shared" si="17"/>
        <v>83.11</v>
      </c>
      <c r="AL28" s="43">
        <f t="shared" si="18"/>
        <v>83.11</v>
      </c>
      <c r="AR28" s="7">
        <v>25</v>
      </c>
      <c r="AS28" s="41">
        <v>91857</v>
      </c>
      <c r="AT28" s="49">
        <f t="shared" si="10"/>
        <v>164881.76763108338</v>
      </c>
      <c r="AU28" s="44">
        <f t="shared" si="11"/>
        <v>-73024.767631083378</v>
      </c>
      <c r="AV28" s="44">
        <f t="shared" si="12"/>
        <v>73024.767631083378</v>
      </c>
      <c r="AW28" s="44">
        <f t="shared" si="13"/>
        <v>5332616687.5737228</v>
      </c>
      <c r="AX28" s="43">
        <f t="shared" si="14"/>
        <v>79.5</v>
      </c>
      <c r="AY28" s="43">
        <f t="shared" si="15"/>
        <v>79.5</v>
      </c>
    </row>
    <row r="29" spans="1:51">
      <c r="A29" s="6">
        <v>26</v>
      </c>
      <c r="B29" s="41" t="s">
        <v>18</v>
      </c>
      <c r="E29" s="7">
        <v>26</v>
      </c>
      <c r="F29" s="41">
        <v>0</v>
      </c>
      <c r="G29" s="41">
        <v>91857</v>
      </c>
      <c r="H29" s="44">
        <f t="shared" si="0"/>
        <v>-91857</v>
      </c>
      <c r="I29" s="44">
        <f t="shared" si="1"/>
        <v>91857</v>
      </c>
      <c r="J29" s="44">
        <f t="shared" si="22"/>
        <v>8437708449</v>
      </c>
      <c r="K29" s="43">
        <v>0</v>
      </c>
      <c r="L29" s="43">
        <f t="shared" si="4"/>
        <v>0</v>
      </c>
      <c r="R29" s="7">
        <v>26</v>
      </c>
      <c r="S29" s="41">
        <v>0</v>
      </c>
      <c r="T29" s="44">
        <f>AVERAGE($S$4:S28)</f>
        <v>151148.88</v>
      </c>
      <c r="U29" s="44">
        <f t="shared" si="5"/>
        <v>-151148.88</v>
      </c>
      <c r="V29" s="44">
        <f t="shared" si="6"/>
        <v>151148.88</v>
      </c>
      <c r="W29" s="44">
        <f t="shared" si="7"/>
        <v>22845983925.254402</v>
      </c>
      <c r="X29" s="43">
        <v>0</v>
      </c>
      <c r="Y29" s="43">
        <f t="shared" si="9"/>
        <v>0</v>
      </c>
      <c r="AE29" s="7">
        <v>26</v>
      </c>
      <c r="AF29" s="41">
        <v>0</v>
      </c>
      <c r="AG29" s="49">
        <f t="shared" si="16"/>
        <v>143019</v>
      </c>
      <c r="AH29" s="44">
        <f t="shared" si="19"/>
        <v>-143019</v>
      </c>
      <c r="AI29" s="44">
        <f t="shared" si="20"/>
        <v>143019</v>
      </c>
      <c r="AJ29" s="44">
        <f t="shared" si="21"/>
        <v>20454434361</v>
      </c>
      <c r="AK29" s="43">
        <v>0</v>
      </c>
      <c r="AL29" s="43">
        <f t="shared" si="18"/>
        <v>0</v>
      </c>
      <c r="AR29" s="7">
        <v>26</v>
      </c>
      <c r="AS29" s="41">
        <v>0</v>
      </c>
      <c r="AT29" s="49">
        <f t="shared" si="10"/>
        <v>106461.95352621668</v>
      </c>
      <c r="AU29" s="44">
        <f t="shared" si="11"/>
        <v>-106461.95352621668</v>
      </c>
      <c r="AV29" s="44">
        <f t="shared" si="12"/>
        <v>106461.95352621668</v>
      </c>
      <c r="AW29" s="44">
        <f t="shared" si="13"/>
        <v>11334147548.618319</v>
      </c>
      <c r="AX29" s="43">
        <v>0</v>
      </c>
      <c r="AY29" s="43">
        <f t="shared" si="15"/>
        <v>0</v>
      </c>
    </row>
    <row r="30" spans="1:51">
      <c r="A30" s="6">
        <v>27</v>
      </c>
      <c r="B30" s="41">
        <v>190317</v>
      </c>
      <c r="E30" s="7">
        <v>27</v>
      </c>
      <c r="F30" s="41">
        <v>190317</v>
      </c>
      <c r="G30" s="41">
        <v>0</v>
      </c>
      <c r="H30" s="44">
        <f t="shared" si="0"/>
        <v>190317</v>
      </c>
      <c r="I30" s="44">
        <f t="shared" si="1"/>
        <v>190317</v>
      </c>
      <c r="J30" s="44">
        <f t="shared" si="22"/>
        <v>36220560489</v>
      </c>
      <c r="K30" s="43">
        <f t="shared" si="3"/>
        <v>100</v>
      </c>
      <c r="L30" s="43">
        <f t="shared" si="4"/>
        <v>100</v>
      </c>
      <c r="R30" s="7">
        <v>27</v>
      </c>
      <c r="S30" s="41">
        <v>190317</v>
      </c>
      <c r="T30" s="44">
        <f>AVERAGE($S$4:S29)</f>
        <v>145335.46153846153</v>
      </c>
      <c r="U30" s="44">
        <f t="shared" si="5"/>
        <v>44981.538461538468</v>
      </c>
      <c r="V30" s="44">
        <f t="shared" si="6"/>
        <v>44981.538461538468</v>
      </c>
      <c r="W30" s="44">
        <f t="shared" si="7"/>
        <v>2023338802.3668644</v>
      </c>
      <c r="X30" s="43">
        <f t="shared" si="8"/>
        <v>23.64</v>
      </c>
      <c r="Y30" s="43">
        <f t="shared" si="9"/>
        <v>23.64</v>
      </c>
      <c r="AE30" s="7">
        <v>27</v>
      </c>
      <c r="AF30" s="41">
        <v>190317</v>
      </c>
      <c r="AG30" s="49">
        <f t="shared" si="16"/>
        <v>84529.333333333328</v>
      </c>
      <c r="AH30" s="44">
        <f t="shared" si="19"/>
        <v>105787.66666666667</v>
      </c>
      <c r="AI30" s="44">
        <f t="shared" si="20"/>
        <v>105787.66666666667</v>
      </c>
      <c r="AJ30" s="44">
        <f t="shared" si="21"/>
        <v>11191030418.777779</v>
      </c>
      <c r="AK30" s="43">
        <f t="shared" si="17"/>
        <v>55.58</v>
      </c>
      <c r="AL30" s="43">
        <f t="shared" si="18"/>
        <v>55.58</v>
      </c>
      <c r="AR30" s="7">
        <v>27</v>
      </c>
      <c r="AS30" s="41">
        <v>190317</v>
      </c>
      <c r="AT30" s="49">
        <f t="shared" si="10"/>
        <v>21292.390705243335</v>
      </c>
      <c r="AU30" s="44">
        <f t="shared" si="11"/>
        <v>169024.60929475666</v>
      </c>
      <c r="AV30" s="44">
        <f t="shared" si="12"/>
        <v>169024.60929475666</v>
      </c>
      <c r="AW30" s="44">
        <f t="shared" si="13"/>
        <v>28569318547.24514</v>
      </c>
      <c r="AX30" s="43">
        <f t="shared" si="14"/>
        <v>88.81</v>
      </c>
      <c r="AY30" s="43">
        <f t="shared" si="15"/>
        <v>88.81</v>
      </c>
    </row>
    <row r="31" spans="1:51">
      <c r="A31" s="6">
        <v>28</v>
      </c>
      <c r="B31" s="41">
        <v>290063</v>
      </c>
      <c r="E31" s="7">
        <v>28</v>
      </c>
      <c r="F31" s="41">
        <v>290063</v>
      </c>
      <c r="G31" s="41">
        <v>190317</v>
      </c>
      <c r="H31" s="44">
        <f t="shared" si="0"/>
        <v>99746</v>
      </c>
      <c r="I31" s="44">
        <f t="shared" si="1"/>
        <v>99746</v>
      </c>
      <c r="J31" s="44">
        <f t="shared" si="22"/>
        <v>9949264516</v>
      </c>
      <c r="K31" s="43">
        <f t="shared" si="3"/>
        <v>34.39</v>
      </c>
      <c r="L31" s="43">
        <f t="shared" si="4"/>
        <v>34.39</v>
      </c>
      <c r="R31" s="7">
        <v>28</v>
      </c>
      <c r="S31" s="41">
        <v>290063</v>
      </c>
      <c r="T31" s="44">
        <f>AVERAGE($S$4:S30)</f>
        <v>147001.44444444444</v>
      </c>
      <c r="U31" s="44">
        <f t="shared" si="5"/>
        <v>143061.55555555556</v>
      </c>
      <c r="V31" s="44">
        <f t="shared" si="6"/>
        <v>143061.55555555556</v>
      </c>
      <c r="W31" s="44">
        <f t="shared" si="7"/>
        <v>20466608677.975311</v>
      </c>
      <c r="X31" s="43">
        <f t="shared" si="8"/>
        <v>49.32</v>
      </c>
      <c r="Y31" s="43">
        <f t="shared" si="9"/>
        <v>49.32</v>
      </c>
      <c r="AE31" s="7">
        <v>28</v>
      </c>
      <c r="AF31" s="41">
        <v>290063</v>
      </c>
      <c r="AG31" s="49">
        <f t="shared" si="16"/>
        <v>94058</v>
      </c>
      <c r="AH31" s="44">
        <f t="shared" si="19"/>
        <v>196005</v>
      </c>
      <c r="AI31" s="44">
        <f t="shared" si="20"/>
        <v>196005</v>
      </c>
      <c r="AJ31" s="44">
        <f t="shared" si="21"/>
        <v>38417960025</v>
      </c>
      <c r="AK31" s="43">
        <f t="shared" si="17"/>
        <v>67.569999999999993</v>
      </c>
      <c r="AL31" s="43">
        <f t="shared" si="18"/>
        <v>67.569999999999993</v>
      </c>
      <c r="AR31" s="7">
        <v>28</v>
      </c>
      <c r="AS31" s="41">
        <v>290063</v>
      </c>
      <c r="AT31" s="49">
        <f t="shared" si="10"/>
        <v>156512.07814104867</v>
      </c>
      <c r="AU31" s="44">
        <f t="shared" si="11"/>
        <v>133550.92185895133</v>
      </c>
      <c r="AV31" s="44">
        <f t="shared" si="12"/>
        <v>133550.92185895133</v>
      </c>
      <c r="AW31" s="44">
        <f t="shared" si="13"/>
        <v>17835848729.375725</v>
      </c>
      <c r="AX31" s="43">
        <f t="shared" si="14"/>
        <v>46.04</v>
      </c>
      <c r="AY31" s="43">
        <f t="shared" si="15"/>
        <v>46.04</v>
      </c>
    </row>
    <row r="32" spans="1:51">
      <c r="A32" s="6">
        <v>29</v>
      </c>
      <c r="B32" s="41">
        <v>174567</v>
      </c>
      <c r="E32" s="7">
        <v>29</v>
      </c>
      <c r="F32" s="41">
        <v>174567</v>
      </c>
      <c r="G32" s="41">
        <v>290063</v>
      </c>
      <c r="H32" s="44">
        <f t="shared" si="0"/>
        <v>-115496</v>
      </c>
      <c r="I32" s="44">
        <f t="shared" si="1"/>
        <v>115496</v>
      </c>
      <c r="J32" s="44">
        <f t="shared" si="22"/>
        <v>13339326016</v>
      </c>
      <c r="K32" s="43">
        <f t="shared" si="3"/>
        <v>66.16</v>
      </c>
      <c r="L32" s="43">
        <f t="shared" si="4"/>
        <v>66.16</v>
      </c>
      <c r="R32" s="7">
        <v>29</v>
      </c>
      <c r="S32" s="41">
        <v>174567</v>
      </c>
      <c r="T32" s="44">
        <f>AVERAGE($S$4:S31)</f>
        <v>152110.78571428571</v>
      </c>
      <c r="U32" s="44">
        <f t="shared" si="5"/>
        <v>22456.21428571429</v>
      </c>
      <c r="V32" s="44">
        <f t="shared" si="6"/>
        <v>22456.21428571429</v>
      </c>
      <c r="W32" s="44">
        <f t="shared" si="7"/>
        <v>504281560.04591858</v>
      </c>
      <c r="X32" s="43">
        <f t="shared" si="8"/>
        <v>12.86</v>
      </c>
      <c r="Y32" s="43">
        <f t="shared" si="9"/>
        <v>12.86</v>
      </c>
      <c r="AE32" s="7">
        <v>29</v>
      </c>
      <c r="AF32" s="41">
        <v>174567</v>
      </c>
      <c r="AG32" s="49">
        <f t="shared" si="16"/>
        <v>160126.66666666666</v>
      </c>
      <c r="AH32" s="44">
        <f t="shared" si="19"/>
        <v>14440.333333333343</v>
      </c>
      <c r="AI32" s="44">
        <f t="shared" si="20"/>
        <v>14440.333333333343</v>
      </c>
      <c r="AJ32" s="44">
        <f t="shared" si="21"/>
        <v>208523226.77777806</v>
      </c>
      <c r="AK32" s="43">
        <f t="shared" si="17"/>
        <v>8.27</v>
      </c>
      <c r="AL32" s="43">
        <f t="shared" si="18"/>
        <v>8.27</v>
      </c>
      <c r="AR32" s="7">
        <v>29</v>
      </c>
      <c r="AS32" s="41">
        <v>174567</v>
      </c>
      <c r="AT32" s="49">
        <f t="shared" si="10"/>
        <v>263352.81562820973</v>
      </c>
      <c r="AU32" s="44">
        <f t="shared" si="11"/>
        <v>-88785.815628209733</v>
      </c>
      <c r="AV32" s="44">
        <f t="shared" si="12"/>
        <v>88785.815628209733</v>
      </c>
      <c r="AW32" s="44">
        <f t="shared" si="13"/>
        <v>7882921056.7664518</v>
      </c>
      <c r="AX32" s="43">
        <f t="shared" si="14"/>
        <v>50.86</v>
      </c>
      <c r="AY32" s="43">
        <f t="shared" si="15"/>
        <v>50.86</v>
      </c>
    </row>
    <row r="33" spans="1:51">
      <c r="A33" s="6">
        <v>30</v>
      </c>
      <c r="B33" s="41">
        <v>279885</v>
      </c>
      <c r="E33" s="7">
        <v>30</v>
      </c>
      <c r="F33" s="41">
        <v>279885</v>
      </c>
      <c r="G33" s="41">
        <v>174567</v>
      </c>
      <c r="H33" s="44">
        <f t="shared" si="0"/>
        <v>105318</v>
      </c>
      <c r="I33" s="44">
        <f t="shared" si="1"/>
        <v>105318</v>
      </c>
      <c r="J33" s="44">
        <f t="shared" si="22"/>
        <v>11091881124</v>
      </c>
      <c r="K33" s="43">
        <f t="shared" si="3"/>
        <v>37.630000000000003</v>
      </c>
      <c r="L33" s="43">
        <f t="shared" si="4"/>
        <v>37.630000000000003</v>
      </c>
      <c r="R33" s="7">
        <v>30</v>
      </c>
      <c r="S33" s="41">
        <v>279885</v>
      </c>
      <c r="T33" s="44">
        <f>AVERAGE($S$4:S32)</f>
        <v>152885.13793103449</v>
      </c>
      <c r="U33" s="44">
        <f t="shared" si="5"/>
        <v>126999.86206896551</v>
      </c>
      <c r="V33" s="44">
        <f t="shared" si="6"/>
        <v>126999.86206896551</v>
      </c>
      <c r="W33" s="44">
        <f t="shared" si="7"/>
        <v>16128964965.536264</v>
      </c>
      <c r="X33" s="43">
        <f t="shared" si="8"/>
        <v>45.38</v>
      </c>
      <c r="Y33" s="43">
        <f t="shared" si="9"/>
        <v>45.38</v>
      </c>
      <c r="AE33" s="7">
        <v>30</v>
      </c>
      <c r="AF33" s="41">
        <v>279885</v>
      </c>
      <c r="AG33" s="49">
        <f t="shared" si="16"/>
        <v>218315.66666666666</v>
      </c>
      <c r="AH33" s="44">
        <f t="shared" si="19"/>
        <v>61569.333333333343</v>
      </c>
      <c r="AI33" s="44">
        <f t="shared" si="20"/>
        <v>61569.333333333343</v>
      </c>
      <c r="AJ33" s="44">
        <f t="shared" si="21"/>
        <v>3790782807.1111121</v>
      </c>
      <c r="AK33" s="43">
        <f t="shared" si="17"/>
        <v>22</v>
      </c>
      <c r="AL33" s="43">
        <f t="shared" si="18"/>
        <v>22</v>
      </c>
      <c r="AR33" s="7">
        <v>30</v>
      </c>
      <c r="AS33" s="41">
        <v>279885</v>
      </c>
      <c r="AT33" s="49">
        <f t="shared" si="10"/>
        <v>192324.16312564196</v>
      </c>
      <c r="AU33" s="44">
        <f t="shared" si="11"/>
        <v>87560.836874358036</v>
      </c>
      <c r="AV33" s="44">
        <f t="shared" si="12"/>
        <v>87560.836874358036</v>
      </c>
      <c r="AW33" s="44">
        <f t="shared" si="13"/>
        <v>7666900154.1379375</v>
      </c>
      <c r="AX33" s="43">
        <f t="shared" si="14"/>
        <v>31.28</v>
      </c>
      <c r="AY33" s="43">
        <f t="shared" si="15"/>
        <v>31.28</v>
      </c>
    </row>
    <row r="34" spans="1:51">
      <c r="A34" s="6">
        <v>31</v>
      </c>
      <c r="B34" s="41">
        <v>222314</v>
      </c>
      <c r="E34" s="7">
        <v>31</v>
      </c>
      <c r="F34" s="41">
        <v>222314</v>
      </c>
      <c r="G34" s="41">
        <v>279885</v>
      </c>
      <c r="H34" s="44">
        <f t="shared" si="0"/>
        <v>-57571</v>
      </c>
      <c r="I34" s="44">
        <f t="shared" si="1"/>
        <v>57571</v>
      </c>
      <c r="J34" s="44">
        <f t="shared" si="22"/>
        <v>3314420041</v>
      </c>
      <c r="K34" s="43">
        <f t="shared" si="3"/>
        <v>25.9</v>
      </c>
      <c r="L34" s="43">
        <f t="shared" si="4"/>
        <v>25.9</v>
      </c>
      <c r="R34" s="7">
        <v>31</v>
      </c>
      <c r="S34" s="41">
        <v>222314</v>
      </c>
      <c r="T34" s="44">
        <f>AVERAGE($S$4:S33)</f>
        <v>157118.46666666667</v>
      </c>
      <c r="U34" s="44">
        <f t="shared" si="5"/>
        <v>65195.533333333326</v>
      </c>
      <c r="V34" s="44">
        <f t="shared" si="6"/>
        <v>65195.533333333326</v>
      </c>
      <c r="W34" s="44">
        <f t="shared" si="7"/>
        <v>4250457566.6177769</v>
      </c>
      <c r="X34" s="43">
        <f t="shared" si="8"/>
        <v>29.33</v>
      </c>
      <c r="Y34" s="43">
        <f t="shared" si="9"/>
        <v>29.33</v>
      </c>
      <c r="AE34" s="7">
        <v>31</v>
      </c>
      <c r="AF34" s="41">
        <v>222314</v>
      </c>
      <c r="AG34" s="49">
        <f t="shared" si="16"/>
        <v>248171.66666666666</v>
      </c>
      <c r="AH34" s="44">
        <f t="shared" si="19"/>
        <v>-25857.666666666657</v>
      </c>
      <c r="AI34" s="44">
        <f t="shared" si="20"/>
        <v>25857.666666666657</v>
      </c>
      <c r="AJ34" s="44">
        <f t="shared" si="21"/>
        <v>668618925.44444394</v>
      </c>
      <c r="AK34" s="43">
        <f t="shared" si="17"/>
        <v>11.63</v>
      </c>
      <c r="AL34" s="43">
        <f t="shared" si="18"/>
        <v>11.63</v>
      </c>
      <c r="AR34" s="7">
        <v>31</v>
      </c>
      <c r="AS34" s="41">
        <v>222314</v>
      </c>
      <c r="AT34" s="49">
        <f t="shared" si="10"/>
        <v>262372.83262512839</v>
      </c>
      <c r="AU34" s="44">
        <f t="shared" si="11"/>
        <v>-40058.832625128387</v>
      </c>
      <c r="AV34" s="44">
        <f t="shared" si="12"/>
        <v>40058.832625128387</v>
      </c>
      <c r="AW34" s="44">
        <f t="shared" si="13"/>
        <v>1604710071.2880504</v>
      </c>
      <c r="AX34" s="43">
        <f t="shared" si="14"/>
        <v>18.02</v>
      </c>
      <c r="AY34" s="43">
        <f t="shared" si="15"/>
        <v>18.02</v>
      </c>
    </row>
    <row r="35" spans="1:51">
      <c r="A35" s="6">
        <v>32</v>
      </c>
      <c r="B35" s="41">
        <v>199521</v>
      </c>
      <c r="E35" s="7">
        <v>32</v>
      </c>
      <c r="F35" s="41">
        <v>199521</v>
      </c>
      <c r="G35" s="41">
        <v>222314</v>
      </c>
      <c r="H35" s="44">
        <f t="shared" si="0"/>
        <v>-22793</v>
      </c>
      <c r="I35" s="44">
        <f t="shared" si="1"/>
        <v>22793</v>
      </c>
      <c r="J35" s="44">
        <f t="shared" si="22"/>
        <v>519520849</v>
      </c>
      <c r="K35" s="43">
        <f t="shared" si="3"/>
        <v>11.42</v>
      </c>
      <c r="L35" s="43">
        <f t="shared" si="4"/>
        <v>11.42</v>
      </c>
      <c r="R35" s="7">
        <v>32</v>
      </c>
      <c r="S35" s="41">
        <v>199521</v>
      </c>
      <c r="T35" s="44">
        <f>AVERAGE($S$4:S34)</f>
        <v>159221.54838709679</v>
      </c>
      <c r="U35" s="44">
        <f t="shared" si="5"/>
        <v>40299.451612903213</v>
      </c>
      <c r="V35" s="44">
        <f t="shared" si="6"/>
        <v>40299.451612903213</v>
      </c>
      <c r="W35" s="44">
        <f t="shared" si="7"/>
        <v>1624045800.3007274</v>
      </c>
      <c r="X35" s="43">
        <f t="shared" si="8"/>
        <v>20.2</v>
      </c>
      <c r="Y35" s="43">
        <f t="shared" si="9"/>
        <v>20.2</v>
      </c>
      <c r="AE35" s="7">
        <v>32</v>
      </c>
      <c r="AF35" s="41">
        <v>199521</v>
      </c>
      <c r="AG35" s="49">
        <f t="shared" si="16"/>
        <v>225588.66666666666</v>
      </c>
      <c r="AH35" s="44">
        <f t="shared" si="19"/>
        <v>-26067.666666666657</v>
      </c>
      <c r="AI35" s="44">
        <f t="shared" si="20"/>
        <v>26067.666666666657</v>
      </c>
      <c r="AJ35" s="44">
        <f t="shared" si="21"/>
        <v>679523245.44444394</v>
      </c>
      <c r="AK35" s="43">
        <f t="shared" si="17"/>
        <v>13.07</v>
      </c>
      <c r="AL35" s="43">
        <f t="shared" si="18"/>
        <v>13.07</v>
      </c>
      <c r="AR35" s="7">
        <v>32</v>
      </c>
      <c r="AS35" s="41">
        <v>199521</v>
      </c>
      <c r="AT35" s="49">
        <f t="shared" si="10"/>
        <v>230325.76652502568</v>
      </c>
      <c r="AU35" s="44">
        <f t="shared" si="11"/>
        <v>-30804.766525025683</v>
      </c>
      <c r="AV35" s="44">
        <f t="shared" si="12"/>
        <v>30804.766525025683</v>
      </c>
      <c r="AW35" s="44">
        <f t="shared" si="13"/>
        <v>948933640.66134286</v>
      </c>
      <c r="AX35" s="43">
        <f t="shared" si="14"/>
        <v>15.44</v>
      </c>
      <c r="AY35" s="43">
        <f t="shared" si="15"/>
        <v>15.44</v>
      </c>
    </row>
    <row r="36" spans="1:51">
      <c r="A36" s="6">
        <v>33</v>
      </c>
      <c r="B36" s="41">
        <v>307030</v>
      </c>
      <c r="E36" s="7">
        <v>33</v>
      </c>
      <c r="F36" s="41">
        <v>307030</v>
      </c>
      <c r="G36" s="41">
        <v>199521</v>
      </c>
      <c r="H36" s="44">
        <f t="shared" si="0"/>
        <v>107509</v>
      </c>
      <c r="I36" s="44">
        <f t="shared" si="1"/>
        <v>107509</v>
      </c>
      <c r="J36" s="44">
        <f t="shared" si="22"/>
        <v>11558185081</v>
      </c>
      <c r="K36" s="43">
        <f t="shared" si="3"/>
        <v>35.020000000000003</v>
      </c>
      <c r="L36" s="43">
        <f t="shared" si="4"/>
        <v>35.020000000000003</v>
      </c>
      <c r="R36" s="7">
        <v>33</v>
      </c>
      <c r="S36" s="41">
        <v>307030</v>
      </c>
      <c r="T36" s="44">
        <f>AVERAGE($S$4:S35)</f>
        <v>160480.90625</v>
      </c>
      <c r="U36" s="44">
        <f t="shared" si="5"/>
        <v>146549.09375</v>
      </c>
      <c r="V36" s="44">
        <f t="shared" si="6"/>
        <v>146549.09375</v>
      </c>
      <c r="W36" s="44">
        <f t="shared" si="7"/>
        <v>21476636878.946289</v>
      </c>
      <c r="X36" s="43">
        <f t="shared" si="8"/>
        <v>47.73</v>
      </c>
      <c r="Y36" s="43">
        <f t="shared" si="9"/>
        <v>47.73</v>
      </c>
      <c r="AE36" s="7">
        <v>33</v>
      </c>
      <c r="AF36" s="41">
        <v>307030</v>
      </c>
      <c r="AG36" s="49">
        <f t="shared" si="16"/>
        <v>233906.66666666666</v>
      </c>
      <c r="AH36" s="44">
        <f t="shared" si="19"/>
        <v>73123.333333333343</v>
      </c>
      <c r="AI36" s="44">
        <f t="shared" si="20"/>
        <v>73123.333333333343</v>
      </c>
      <c r="AJ36" s="44">
        <f t="shared" si="21"/>
        <v>5347021877.7777796</v>
      </c>
      <c r="AK36" s="43">
        <f t="shared" si="17"/>
        <v>23.82</v>
      </c>
      <c r="AL36" s="43">
        <f t="shared" si="18"/>
        <v>23.82</v>
      </c>
      <c r="AR36" s="7">
        <v>33</v>
      </c>
      <c r="AS36" s="41">
        <v>307030</v>
      </c>
      <c r="AT36" s="49">
        <f t="shared" si="10"/>
        <v>205681.95330500515</v>
      </c>
      <c r="AU36" s="44">
        <f t="shared" si="11"/>
        <v>101348.04669499485</v>
      </c>
      <c r="AV36" s="44">
        <f t="shared" si="12"/>
        <v>101348.04669499485</v>
      </c>
      <c r="AW36" s="44">
        <f t="shared" si="13"/>
        <v>10271426568.890856</v>
      </c>
      <c r="AX36" s="43">
        <f t="shared" si="14"/>
        <v>33.01</v>
      </c>
      <c r="AY36" s="43">
        <f t="shared" si="15"/>
        <v>33.01</v>
      </c>
    </row>
    <row r="37" spans="1:51">
      <c r="A37" s="6">
        <v>34</v>
      </c>
      <c r="B37" s="41">
        <v>210440</v>
      </c>
      <c r="E37" s="7">
        <v>34</v>
      </c>
      <c r="F37" s="41">
        <v>210440</v>
      </c>
      <c r="G37" s="41">
        <v>307030</v>
      </c>
      <c r="H37" s="44">
        <f t="shared" si="0"/>
        <v>-96590</v>
      </c>
      <c r="I37" s="44">
        <f t="shared" si="1"/>
        <v>96590</v>
      </c>
      <c r="J37" s="44">
        <f t="shared" si="22"/>
        <v>9329628100</v>
      </c>
      <c r="K37" s="43">
        <f t="shared" si="3"/>
        <v>45.9</v>
      </c>
      <c r="L37" s="43">
        <f t="shared" si="4"/>
        <v>45.9</v>
      </c>
      <c r="R37" s="7">
        <v>34</v>
      </c>
      <c r="S37" s="41">
        <v>210440</v>
      </c>
      <c r="T37" s="44">
        <f>AVERAGE($S$4:S36)</f>
        <v>164921.78787878787</v>
      </c>
      <c r="U37" s="44">
        <f t="shared" si="5"/>
        <v>45518.212121212127</v>
      </c>
      <c r="V37" s="44">
        <f t="shared" si="6"/>
        <v>45518.212121212127</v>
      </c>
      <c r="W37" s="44">
        <f t="shared" si="7"/>
        <v>2071907634.7116625</v>
      </c>
      <c r="X37" s="43">
        <f t="shared" si="8"/>
        <v>21.63</v>
      </c>
      <c r="Y37" s="43">
        <f t="shared" si="9"/>
        <v>21.63</v>
      </c>
      <c r="AE37" s="7">
        <v>34</v>
      </c>
      <c r="AF37" s="41">
        <v>210440</v>
      </c>
      <c r="AG37" s="49">
        <f t="shared" si="16"/>
        <v>242955</v>
      </c>
      <c r="AH37" s="44">
        <f t="shared" si="19"/>
        <v>-32515</v>
      </c>
      <c r="AI37" s="44">
        <f t="shared" si="20"/>
        <v>32515</v>
      </c>
      <c r="AJ37" s="44">
        <f t="shared" si="21"/>
        <v>1057225225</v>
      </c>
      <c r="AK37" s="43">
        <f t="shared" si="17"/>
        <v>15.45</v>
      </c>
      <c r="AL37" s="43">
        <f t="shared" si="18"/>
        <v>15.45</v>
      </c>
      <c r="AR37" s="7">
        <v>34</v>
      </c>
      <c r="AS37" s="41">
        <v>210440</v>
      </c>
      <c r="AT37" s="49">
        <f t="shared" si="10"/>
        <v>286760.39066100103</v>
      </c>
      <c r="AU37" s="44">
        <f t="shared" si="11"/>
        <v>-76320.390661001031</v>
      </c>
      <c r="AV37" s="44">
        <f t="shared" si="12"/>
        <v>76320.390661001031</v>
      </c>
      <c r="AW37" s="44">
        <f t="shared" si="13"/>
        <v>5824802030.6478138</v>
      </c>
      <c r="AX37" s="43">
        <f t="shared" si="14"/>
        <v>36.270000000000003</v>
      </c>
      <c r="AY37" s="43">
        <f t="shared" si="15"/>
        <v>36.270000000000003</v>
      </c>
    </row>
    <row r="38" spans="1:51">
      <c r="A38" s="6">
        <v>35</v>
      </c>
      <c r="B38" s="41">
        <v>223723</v>
      </c>
      <c r="E38" s="7">
        <v>35</v>
      </c>
      <c r="F38" s="41">
        <v>223723</v>
      </c>
      <c r="G38" s="41">
        <v>210440</v>
      </c>
      <c r="H38" s="44">
        <f t="shared" si="0"/>
        <v>13283</v>
      </c>
      <c r="I38" s="44">
        <f t="shared" si="1"/>
        <v>13283</v>
      </c>
      <c r="J38" s="44">
        <f t="shared" si="22"/>
        <v>176438089</v>
      </c>
      <c r="K38" s="43">
        <f t="shared" si="3"/>
        <v>5.94</v>
      </c>
      <c r="L38" s="43">
        <f t="shared" si="4"/>
        <v>5.94</v>
      </c>
      <c r="R38" s="7">
        <v>35</v>
      </c>
      <c r="S38" s="41">
        <v>223723</v>
      </c>
      <c r="T38" s="44">
        <f>AVERAGE($S$4:S37)</f>
        <v>166260.5588235294</v>
      </c>
      <c r="U38" s="44">
        <f t="shared" si="5"/>
        <v>57462.441176470602</v>
      </c>
      <c r="V38" s="44">
        <f t="shared" si="6"/>
        <v>57462.441176470602</v>
      </c>
      <c r="W38" s="44">
        <f t="shared" si="7"/>
        <v>3301932145.9593439</v>
      </c>
      <c r="X38" s="43">
        <f t="shared" si="8"/>
        <v>25.68</v>
      </c>
      <c r="Y38" s="43">
        <f t="shared" si="9"/>
        <v>25.68</v>
      </c>
      <c r="AE38" s="7">
        <v>35</v>
      </c>
      <c r="AF38" s="41">
        <v>223723</v>
      </c>
      <c r="AG38" s="49">
        <f t="shared" si="16"/>
        <v>238997</v>
      </c>
      <c r="AH38" s="44">
        <f t="shared" si="19"/>
        <v>-15274</v>
      </c>
      <c r="AI38" s="44">
        <f t="shared" si="20"/>
        <v>15274</v>
      </c>
      <c r="AJ38" s="44">
        <f t="shared" si="21"/>
        <v>233295076</v>
      </c>
      <c r="AK38" s="43">
        <f t="shared" si="17"/>
        <v>6.83</v>
      </c>
      <c r="AL38" s="43">
        <f t="shared" si="18"/>
        <v>6.83</v>
      </c>
      <c r="AR38" s="7">
        <v>35</v>
      </c>
      <c r="AS38" s="41">
        <v>223723</v>
      </c>
      <c r="AT38" s="49">
        <f t="shared" si="10"/>
        <v>225704.0781322002</v>
      </c>
      <c r="AU38" s="44">
        <f t="shared" si="11"/>
        <v>-1981.0781322002003</v>
      </c>
      <c r="AV38" s="44">
        <f t="shared" si="12"/>
        <v>1981.0781322002003</v>
      </c>
      <c r="AW38" s="44">
        <f t="shared" si="13"/>
        <v>3924670.5658818344</v>
      </c>
      <c r="AX38" s="43">
        <f t="shared" si="14"/>
        <v>0.89</v>
      </c>
      <c r="AY38" s="43">
        <f t="shared" si="15"/>
        <v>0.89</v>
      </c>
    </row>
    <row r="39" spans="1:51">
      <c r="A39" s="6">
        <v>36</v>
      </c>
      <c r="B39" s="41">
        <v>262742</v>
      </c>
      <c r="E39" s="7">
        <v>36</v>
      </c>
      <c r="F39" s="41">
        <v>262742</v>
      </c>
      <c r="G39" s="41">
        <v>223723</v>
      </c>
      <c r="H39" s="44">
        <f t="shared" si="0"/>
        <v>39019</v>
      </c>
      <c r="I39" s="44">
        <f t="shared" si="1"/>
        <v>39019</v>
      </c>
      <c r="J39" s="44">
        <f t="shared" si="22"/>
        <v>1522482361</v>
      </c>
      <c r="K39" s="43">
        <f t="shared" si="3"/>
        <v>14.85</v>
      </c>
      <c r="L39" s="43">
        <f t="shared" si="4"/>
        <v>14.85</v>
      </c>
      <c r="R39" s="7">
        <v>36</v>
      </c>
      <c r="S39" s="41">
        <v>262742</v>
      </c>
      <c r="T39" s="44">
        <f>AVERAGE($S$4:S38)</f>
        <v>167902.34285714285</v>
      </c>
      <c r="U39" s="44">
        <f t="shared" si="5"/>
        <v>94839.657142857148</v>
      </c>
      <c r="V39" s="44">
        <f t="shared" si="6"/>
        <v>94839.657142857148</v>
      </c>
      <c r="W39" s="44">
        <f t="shared" si="7"/>
        <v>8994560566.9746952</v>
      </c>
      <c r="X39" s="43">
        <f t="shared" si="8"/>
        <v>36.1</v>
      </c>
      <c r="Y39" s="43">
        <f t="shared" si="9"/>
        <v>36.1</v>
      </c>
      <c r="AE39" s="7">
        <v>36</v>
      </c>
      <c r="AF39" s="41">
        <v>262742</v>
      </c>
      <c r="AG39" s="49">
        <f t="shared" si="16"/>
        <v>247064.33333333334</v>
      </c>
      <c r="AH39" s="44">
        <f t="shared" si="19"/>
        <v>15677.666666666657</v>
      </c>
      <c r="AI39" s="44">
        <f t="shared" si="20"/>
        <v>15677.666666666657</v>
      </c>
      <c r="AJ39" s="44">
        <f t="shared" si="21"/>
        <v>245789232.11111081</v>
      </c>
      <c r="AK39" s="43">
        <f t="shared" si="17"/>
        <v>5.97</v>
      </c>
      <c r="AL39" s="43">
        <f t="shared" si="18"/>
        <v>5.97</v>
      </c>
      <c r="AR39" s="7">
        <v>36</v>
      </c>
      <c r="AS39" s="41">
        <v>262742</v>
      </c>
      <c r="AT39" s="49">
        <f t="shared" si="10"/>
        <v>224119.21562644007</v>
      </c>
      <c r="AU39" s="44">
        <f t="shared" si="11"/>
        <v>38622.784373559931</v>
      </c>
      <c r="AV39" s="44">
        <f t="shared" si="12"/>
        <v>38622.784373559931</v>
      </c>
      <c r="AW39" s="44">
        <f t="shared" si="13"/>
        <v>1491719472.7665052</v>
      </c>
      <c r="AX39" s="43">
        <f t="shared" si="14"/>
        <v>14.7</v>
      </c>
      <c r="AY39" s="43">
        <f t="shared" si="15"/>
        <v>14.7</v>
      </c>
    </row>
    <row r="40" spans="1:51">
      <c r="A40" s="6">
        <v>37</v>
      </c>
      <c r="B40" s="41">
        <v>226438.19400000002</v>
      </c>
      <c r="E40" s="7">
        <v>37</v>
      </c>
      <c r="F40" s="41">
        <v>226438.19400000002</v>
      </c>
      <c r="G40" s="41">
        <v>262742</v>
      </c>
      <c r="H40" s="44">
        <f t="shared" si="0"/>
        <v>-36303.805999999982</v>
      </c>
      <c r="I40" s="44">
        <f t="shared" si="1"/>
        <v>36303.805999999982</v>
      </c>
      <c r="J40" s="44">
        <f t="shared" si="22"/>
        <v>1317966330.0856347</v>
      </c>
      <c r="K40" s="43">
        <f t="shared" si="3"/>
        <v>16.03</v>
      </c>
      <c r="L40" s="43">
        <f t="shared" si="4"/>
        <v>16.03</v>
      </c>
      <c r="R40" s="7">
        <v>37</v>
      </c>
      <c r="S40" s="41">
        <v>226438.19400000002</v>
      </c>
      <c r="T40" s="44">
        <f>AVERAGE($S$4:S39)</f>
        <v>170536.77777777778</v>
      </c>
      <c r="U40" s="44">
        <f t="shared" si="5"/>
        <v>55901.416222222237</v>
      </c>
      <c r="V40" s="44">
        <f t="shared" si="6"/>
        <v>55901.416222222237</v>
      </c>
      <c r="W40" s="44">
        <f t="shared" si="7"/>
        <v>3124968335.6501312</v>
      </c>
      <c r="X40" s="43">
        <f t="shared" si="8"/>
        <v>24.69</v>
      </c>
      <c r="Y40" s="43">
        <f t="shared" si="9"/>
        <v>24.69</v>
      </c>
      <c r="AE40" s="7">
        <v>37</v>
      </c>
      <c r="AF40" s="41">
        <v>226438.19400000002</v>
      </c>
      <c r="AG40" s="49">
        <f t="shared" si="16"/>
        <v>232301.66666666666</v>
      </c>
      <c r="AH40" s="44">
        <f t="shared" si="19"/>
        <v>-5863.4726666666393</v>
      </c>
      <c r="AI40" s="44">
        <f t="shared" si="20"/>
        <v>5863.4726666666393</v>
      </c>
      <c r="AJ40" s="44">
        <f t="shared" si="21"/>
        <v>34380311.712746792</v>
      </c>
      <c r="AK40" s="43">
        <f t="shared" si="17"/>
        <v>2.59</v>
      </c>
      <c r="AL40" s="43">
        <f t="shared" si="18"/>
        <v>2.59</v>
      </c>
      <c r="AR40" s="7">
        <v>37</v>
      </c>
      <c r="AS40" s="41">
        <v>226438.19400000002</v>
      </c>
      <c r="AT40" s="49">
        <f t="shared" si="10"/>
        <v>255017.44312528803</v>
      </c>
      <c r="AU40" s="44">
        <f t="shared" si="11"/>
        <v>-28579.249125288014</v>
      </c>
      <c r="AV40" s="44">
        <f t="shared" si="12"/>
        <v>28579.249125288014</v>
      </c>
      <c r="AW40" s="44">
        <f t="shared" si="13"/>
        <v>816773480.56527567</v>
      </c>
      <c r="AX40" s="43">
        <f t="shared" si="14"/>
        <v>12.62</v>
      </c>
      <c r="AY40" s="43">
        <f t="shared" si="15"/>
        <v>12.62</v>
      </c>
    </row>
    <row r="41" spans="1:51">
      <c r="A41" s="6">
        <v>38</v>
      </c>
      <c r="B41" s="41">
        <v>204103.633</v>
      </c>
      <c r="E41" s="7">
        <v>38</v>
      </c>
      <c r="F41" s="41">
        <v>204103.633</v>
      </c>
      <c r="G41" s="41">
        <v>226438.19400000002</v>
      </c>
      <c r="H41" s="44">
        <f t="shared" si="0"/>
        <v>-22334.561000000016</v>
      </c>
      <c r="I41" s="44">
        <f t="shared" si="1"/>
        <v>22334.561000000016</v>
      </c>
      <c r="J41" s="44">
        <f t="shared" si="22"/>
        <v>498832615.06272173</v>
      </c>
      <c r="K41" s="43">
        <f t="shared" si="3"/>
        <v>10.94</v>
      </c>
      <c r="L41" s="43">
        <f t="shared" si="4"/>
        <v>10.94</v>
      </c>
      <c r="R41" s="7">
        <v>38</v>
      </c>
      <c r="S41" s="41">
        <v>204103.633</v>
      </c>
      <c r="T41" s="44">
        <f>AVERAGE($S$4:S40)</f>
        <v>172047.62686486487</v>
      </c>
      <c r="U41" s="44">
        <f t="shared" si="5"/>
        <v>32056.006135135132</v>
      </c>
      <c r="V41" s="44">
        <f t="shared" si="6"/>
        <v>32056.006135135132</v>
      </c>
      <c r="W41" s="44">
        <f t="shared" si="7"/>
        <v>1027587529.3358213</v>
      </c>
      <c r="X41" s="43">
        <f t="shared" si="8"/>
        <v>15.71</v>
      </c>
      <c r="Y41" s="43">
        <f t="shared" si="9"/>
        <v>15.71</v>
      </c>
      <c r="AE41" s="7">
        <v>38</v>
      </c>
      <c r="AF41" s="41">
        <v>204103.633</v>
      </c>
      <c r="AG41" s="49">
        <f t="shared" si="16"/>
        <v>237634.39800000002</v>
      </c>
      <c r="AH41" s="44">
        <f t="shared" si="19"/>
        <v>-33530.765000000014</v>
      </c>
      <c r="AI41" s="44">
        <f t="shared" si="20"/>
        <v>33530.765000000014</v>
      </c>
      <c r="AJ41" s="44">
        <f t="shared" si="21"/>
        <v>1124312201.4852259</v>
      </c>
      <c r="AK41" s="43">
        <f t="shared" si="17"/>
        <v>16.43</v>
      </c>
      <c r="AL41" s="43">
        <f t="shared" si="18"/>
        <v>16.43</v>
      </c>
      <c r="AR41" s="7">
        <v>38</v>
      </c>
      <c r="AS41" s="41">
        <v>204103.633</v>
      </c>
      <c r="AT41" s="49">
        <f t="shared" si="10"/>
        <v>232154.04382505763</v>
      </c>
      <c r="AU41" s="44">
        <f t="shared" si="11"/>
        <v>-28050.410825057625</v>
      </c>
      <c r="AV41" s="44">
        <f t="shared" si="12"/>
        <v>28050.410825057625</v>
      </c>
      <c r="AW41" s="44">
        <f t="shared" si="13"/>
        <v>786825547.45450997</v>
      </c>
      <c r="AX41" s="43">
        <f t="shared" si="14"/>
        <v>13.74</v>
      </c>
      <c r="AY41" s="43">
        <f t="shared" si="15"/>
        <v>13.74</v>
      </c>
    </row>
    <row r="42" spans="1:51">
      <c r="A42" s="6">
        <v>39</v>
      </c>
      <c r="B42" s="41">
        <v>283468.95899999997</v>
      </c>
      <c r="E42" s="7">
        <v>39</v>
      </c>
      <c r="F42" s="41">
        <v>283468.95899999997</v>
      </c>
      <c r="G42" s="41">
        <v>204103.633</v>
      </c>
      <c r="H42" s="44">
        <f t="shared" si="0"/>
        <v>79365.325999999972</v>
      </c>
      <c r="I42" s="44">
        <f t="shared" si="1"/>
        <v>79365.325999999972</v>
      </c>
      <c r="J42" s="44">
        <f t="shared" si="22"/>
        <v>6298854971.0862713</v>
      </c>
      <c r="K42" s="43">
        <f t="shared" si="3"/>
        <v>28</v>
      </c>
      <c r="L42" s="43">
        <f t="shared" si="4"/>
        <v>28</v>
      </c>
      <c r="R42" s="7">
        <v>39</v>
      </c>
      <c r="S42" s="41">
        <v>283468.95899999997</v>
      </c>
      <c r="T42" s="44">
        <f>AVERAGE($S$4:S41)</f>
        <v>172891.20597368423</v>
      </c>
      <c r="U42" s="44">
        <f t="shared" si="5"/>
        <v>110577.75302631574</v>
      </c>
      <c r="V42" s="44">
        <f t="shared" si="6"/>
        <v>110577.75302631574</v>
      </c>
      <c r="W42" s="44">
        <f t="shared" si="7"/>
        <v>12227439464.348879</v>
      </c>
      <c r="X42" s="43">
        <f t="shared" si="8"/>
        <v>39.01</v>
      </c>
      <c r="Y42" s="43">
        <f t="shared" si="9"/>
        <v>39.01</v>
      </c>
      <c r="AE42" s="7">
        <v>39</v>
      </c>
      <c r="AF42" s="41">
        <v>283468.95899999997</v>
      </c>
      <c r="AG42" s="49">
        <f t="shared" si="16"/>
        <v>231094.60900000003</v>
      </c>
      <c r="AH42" s="44">
        <f t="shared" si="19"/>
        <v>52374.349999999948</v>
      </c>
      <c r="AI42" s="44">
        <f t="shared" si="20"/>
        <v>52374.349999999948</v>
      </c>
      <c r="AJ42" s="44">
        <f t="shared" si="21"/>
        <v>2743072537.9224944</v>
      </c>
      <c r="AK42" s="43">
        <f t="shared" si="17"/>
        <v>18.48</v>
      </c>
      <c r="AL42" s="43">
        <f t="shared" si="18"/>
        <v>18.48</v>
      </c>
      <c r="AR42" s="7">
        <v>39</v>
      </c>
      <c r="AS42" s="41">
        <v>283468.95899999997</v>
      </c>
      <c r="AT42" s="49">
        <f t="shared" si="10"/>
        <v>209713.71516501153</v>
      </c>
      <c r="AU42" s="44">
        <f t="shared" si="11"/>
        <v>73755.243834988447</v>
      </c>
      <c r="AV42" s="44">
        <f t="shared" si="12"/>
        <v>73755.243834988447</v>
      </c>
      <c r="AW42" s="44">
        <f t="shared" si="13"/>
        <v>5439835993.1586018</v>
      </c>
      <c r="AX42" s="43">
        <f t="shared" si="14"/>
        <v>26.02</v>
      </c>
      <c r="AY42" s="43">
        <f t="shared" si="15"/>
        <v>26.02</v>
      </c>
    </row>
    <row r="43" spans="1:51">
      <c r="A43" s="6">
        <v>40</v>
      </c>
      <c r="B43" s="41">
        <v>313604.2</v>
      </c>
      <c r="E43" s="7">
        <v>40</v>
      </c>
      <c r="F43" s="41">
        <v>313604.2</v>
      </c>
      <c r="G43" s="41">
        <v>283468.95899999997</v>
      </c>
      <c r="H43" s="44">
        <f t="shared" si="0"/>
        <v>30135.241000000038</v>
      </c>
      <c r="I43" s="44">
        <f t="shared" si="1"/>
        <v>30135.241000000038</v>
      </c>
      <c r="J43" s="44">
        <f t="shared" si="22"/>
        <v>908132750.12808335</v>
      </c>
      <c r="K43" s="43">
        <f t="shared" si="3"/>
        <v>9.61</v>
      </c>
      <c r="L43" s="43">
        <f t="shared" si="4"/>
        <v>9.61</v>
      </c>
      <c r="R43" s="7">
        <v>40</v>
      </c>
      <c r="S43" s="41">
        <v>313604.2</v>
      </c>
      <c r="T43" s="44">
        <f>AVERAGE($S$4:S42)</f>
        <v>175726.53297435897</v>
      </c>
      <c r="U43" s="44">
        <f t="shared" si="5"/>
        <v>137877.66702564104</v>
      </c>
      <c r="V43" s="44">
        <f t="shared" si="6"/>
        <v>137877.66702564104</v>
      </c>
      <c r="W43" s="44">
        <f t="shared" si="7"/>
        <v>19010251064.433544</v>
      </c>
      <c r="X43" s="43">
        <f t="shared" si="8"/>
        <v>43.97</v>
      </c>
      <c r="Y43" s="43">
        <f t="shared" si="9"/>
        <v>43.97</v>
      </c>
      <c r="AE43" s="7">
        <v>40</v>
      </c>
      <c r="AF43" s="41">
        <v>313604.2</v>
      </c>
      <c r="AG43" s="49">
        <f t="shared" si="16"/>
        <v>238003.59533333336</v>
      </c>
      <c r="AH43" s="44">
        <f t="shared" si="19"/>
        <v>75600.604666666652</v>
      </c>
      <c r="AI43" s="44">
        <f t="shared" si="20"/>
        <v>75600.604666666652</v>
      </c>
      <c r="AJ43" s="44">
        <f t="shared" si="21"/>
        <v>5715451425.9656191</v>
      </c>
      <c r="AK43" s="43">
        <f t="shared" si="17"/>
        <v>24.11</v>
      </c>
      <c r="AL43" s="43">
        <f t="shared" si="18"/>
        <v>24.11</v>
      </c>
      <c r="AR43" s="7">
        <v>40</v>
      </c>
      <c r="AS43" s="41">
        <v>313604.2</v>
      </c>
      <c r="AT43" s="49">
        <f t="shared" si="10"/>
        <v>268717.91023300227</v>
      </c>
      <c r="AU43" s="44">
        <f t="shared" si="11"/>
        <v>44886.289766997739</v>
      </c>
      <c r="AV43" s="44">
        <f t="shared" si="12"/>
        <v>44886.289766997739</v>
      </c>
      <c r="AW43" s="44">
        <f t="shared" si="13"/>
        <v>2014779009.046886</v>
      </c>
      <c r="AX43" s="43">
        <f t="shared" si="14"/>
        <v>14.31</v>
      </c>
      <c r="AY43" s="43">
        <f t="shared" si="15"/>
        <v>14.31</v>
      </c>
    </row>
    <row r="44" spans="1:51">
      <c r="A44" s="6">
        <v>41</v>
      </c>
      <c r="B44" s="41">
        <v>260233.77499999999</v>
      </c>
      <c r="E44" s="7">
        <v>41</v>
      </c>
      <c r="F44" s="41">
        <v>260233.77499999999</v>
      </c>
      <c r="G44" s="41">
        <v>313604.2</v>
      </c>
      <c r="H44" s="44">
        <f t="shared" si="0"/>
        <v>-53370.425000000017</v>
      </c>
      <c r="I44" s="44">
        <f t="shared" si="1"/>
        <v>53370.425000000017</v>
      </c>
      <c r="J44" s="44">
        <f t="shared" si="22"/>
        <v>2848402264.6806269</v>
      </c>
      <c r="K44" s="43">
        <f t="shared" si="3"/>
        <v>20.51</v>
      </c>
      <c r="L44" s="43">
        <f t="shared" si="4"/>
        <v>20.51</v>
      </c>
      <c r="R44" s="7">
        <v>41</v>
      </c>
      <c r="S44" s="41">
        <v>260233.77499999999</v>
      </c>
      <c r="T44" s="44">
        <f>AVERAGE($S$4:S43)</f>
        <v>179173.47465000002</v>
      </c>
      <c r="U44" s="44">
        <f t="shared" si="5"/>
        <v>81060.300349999976</v>
      </c>
      <c r="V44" s="44">
        <f t="shared" si="6"/>
        <v>81060.300349999976</v>
      </c>
      <c r="W44" s="44">
        <f t="shared" si="7"/>
        <v>6570772292.8322058</v>
      </c>
      <c r="X44" s="43">
        <f t="shared" si="8"/>
        <v>31.15</v>
      </c>
      <c r="Y44" s="43">
        <f t="shared" si="9"/>
        <v>31.15</v>
      </c>
      <c r="AE44" s="7">
        <v>41</v>
      </c>
      <c r="AF44" s="41">
        <v>260233.77499999999</v>
      </c>
      <c r="AG44" s="49">
        <f t="shared" si="16"/>
        <v>267058.93066666665</v>
      </c>
      <c r="AH44" s="44">
        <f t="shared" si="19"/>
        <v>-6825.1556666666584</v>
      </c>
      <c r="AI44" s="44">
        <f t="shared" si="20"/>
        <v>6825.1556666666584</v>
      </c>
      <c r="AJ44" s="44">
        <f t="shared" si="21"/>
        <v>46582749.874231994</v>
      </c>
      <c r="AK44" s="43">
        <f t="shared" si="17"/>
        <v>2.62</v>
      </c>
      <c r="AL44" s="43">
        <f t="shared" si="18"/>
        <v>2.62</v>
      </c>
      <c r="AR44" s="7">
        <v>41</v>
      </c>
      <c r="AS44" s="41">
        <v>260233.77499999999</v>
      </c>
      <c r="AT44" s="49">
        <f t="shared" si="10"/>
        <v>304626.94204660045</v>
      </c>
      <c r="AU44" s="44">
        <f t="shared" si="11"/>
        <v>-44393.167046600458</v>
      </c>
      <c r="AV44" s="44">
        <f t="shared" si="12"/>
        <v>44393.167046600458</v>
      </c>
      <c r="AW44" s="44">
        <f t="shared" si="13"/>
        <v>1970753280.4273729</v>
      </c>
      <c r="AX44" s="43">
        <f t="shared" si="14"/>
        <v>17.059999999999999</v>
      </c>
      <c r="AY44" s="43">
        <f t="shared" si="15"/>
        <v>17.059999999999999</v>
      </c>
    </row>
    <row r="45" spans="1:51">
      <c r="A45" s="6">
        <v>42</v>
      </c>
      <c r="B45" s="41">
        <v>147228.62</v>
      </c>
      <c r="E45" s="7">
        <v>42</v>
      </c>
      <c r="F45" s="41">
        <v>147228.62</v>
      </c>
      <c r="G45" s="41">
        <v>260233.77499999999</v>
      </c>
      <c r="H45" s="44">
        <f t="shared" si="0"/>
        <v>-113005.155</v>
      </c>
      <c r="I45" s="44">
        <f t="shared" si="1"/>
        <v>113005.155</v>
      </c>
      <c r="J45" s="44">
        <f t="shared" si="22"/>
        <v>12770165056.574024</v>
      </c>
      <c r="K45" s="43">
        <f t="shared" si="3"/>
        <v>76.75</v>
      </c>
      <c r="L45" s="43">
        <f t="shared" si="4"/>
        <v>76.75</v>
      </c>
      <c r="R45" s="7">
        <v>42</v>
      </c>
      <c r="S45" s="41">
        <v>147228.62</v>
      </c>
      <c r="T45" s="44">
        <f>AVERAGE($S$4:S44)</f>
        <v>181150.55514634147</v>
      </c>
      <c r="U45" s="44">
        <f t="shared" si="5"/>
        <v>-33921.935146341479</v>
      </c>
      <c r="V45" s="44">
        <f t="shared" si="6"/>
        <v>33921.935146341479</v>
      </c>
      <c r="W45" s="44">
        <f t="shared" si="7"/>
        <v>1150697684.0725973</v>
      </c>
      <c r="X45" s="43">
        <f t="shared" si="8"/>
        <v>23.04</v>
      </c>
      <c r="Y45" s="43">
        <f t="shared" si="9"/>
        <v>23.04</v>
      </c>
      <c r="AE45" s="7">
        <v>42</v>
      </c>
      <c r="AF45" s="41">
        <v>147228.62</v>
      </c>
      <c r="AG45" s="49">
        <f t="shared" si="16"/>
        <v>285768.978</v>
      </c>
      <c r="AH45" s="44">
        <f t="shared" si="19"/>
        <v>-138540.35800000001</v>
      </c>
      <c r="AI45" s="44">
        <f t="shared" si="20"/>
        <v>138540.35800000001</v>
      </c>
      <c r="AJ45" s="44">
        <f t="shared" si="21"/>
        <v>19193430794.768166</v>
      </c>
      <c r="AK45" s="43">
        <f t="shared" si="17"/>
        <v>94.1</v>
      </c>
      <c r="AL45" s="43">
        <f t="shared" si="18"/>
        <v>94.1</v>
      </c>
      <c r="AR45" s="7">
        <v>42</v>
      </c>
      <c r="AS45" s="41">
        <v>147228.62</v>
      </c>
      <c r="AT45" s="49">
        <f t="shared" si="10"/>
        <v>269112.40840932011</v>
      </c>
      <c r="AU45" s="44">
        <f t="shared" si="11"/>
        <v>-121883.78840932011</v>
      </c>
      <c r="AV45" s="44">
        <f t="shared" si="12"/>
        <v>121883.78840932011</v>
      </c>
      <c r="AW45" s="44">
        <f t="shared" si="13"/>
        <v>14855657877.007915</v>
      </c>
      <c r="AX45" s="43">
        <f t="shared" si="14"/>
        <v>82.79</v>
      </c>
      <c r="AY45" s="43">
        <f t="shared" si="15"/>
        <v>82.79</v>
      </c>
    </row>
    <row r="46" spans="1:51">
      <c r="A46" s="6">
        <v>43</v>
      </c>
      <c r="B46" s="41">
        <v>285916.52</v>
      </c>
      <c r="E46" s="7">
        <v>43</v>
      </c>
      <c r="F46" s="41">
        <v>285916.52</v>
      </c>
      <c r="G46" s="41">
        <v>147228.62</v>
      </c>
      <c r="H46" s="44">
        <f t="shared" si="0"/>
        <v>138687.90000000002</v>
      </c>
      <c r="I46" s="44">
        <f t="shared" si="1"/>
        <v>138687.90000000002</v>
      </c>
      <c r="J46" s="44">
        <f t="shared" si="22"/>
        <v>19234333606.410007</v>
      </c>
      <c r="K46" s="43">
        <f t="shared" si="3"/>
        <v>48.51</v>
      </c>
      <c r="L46" s="43">
        <f t="shared" si="4"/>
        <v>48.51</v>
      </c>
      <c r="R46" s="7">
        <v>43</v>
      </c>
      <c r="S46" s="41">
        <v>285916.52</v>
      </c>
      <c r="T46" s="44">
        <f>AVERAGE($S$4:S45)</f>
        <v>180342.89002380954</v>
      </c>
      <c r="U46" s="44">
        <f t="shared" si="5"/>
        <v>105573.62997619048</v>
      </c>
      <c r="V46" s="44">
        <f t="shared" si="6"/>
        <v>105573.62997619048</v>
      </c>
      <c r="W46" s="44">
        <f t="shared" si="7"/>
        <v>11145791346.349585</v>
      </c>
      <c r="X46" s="43">
        <f t="shared" si="8"/>
        <v>36.92</v>
      </c>
      <c r="Y46" s="43">
        <f t="shared" si="9"/>
        <v>36.92</v>
      </c>
      <c r="AE46" s="7">
        <v>43</v>
      </c>
      <c r="AF46" s="41">
        <v>285916.52</v>
      </c>
      <c r="AG46" s="49">
        <f t="shared" si="16"/>
        <v>240355.53166666665</v>
      </c>
      <c r="AH46" s="44">
        <f t="shared" si="19"/>
        <v>45560.988333333371</v>
      </c>
      <c r="AI46" s="44">
        <f t="shared" si="20"/>
        <v>45560.988333333371</v>
      </c>
      <c r="AJ46" s="44">
        <f t="shared" si="21"/>
        <v>2075803657.9101396</v>
      </c>
      <c r="AK46" s="43">
        <f t="shared" si="17"/>
        <v>15.94</v>
      </c>
      <c r="AL46" s="43">
        <f t="shared" si="18"/>
        <v>15.94</v>
      </c>
      <c r="AR46" s="7">
        <v>43</v>
      </c>
      <c r="AS46" s="41">
        <v>285916.52</v>
      </c>
      <c r="AT46" s="49">
        <f t="shared" si="10"/>
        <v>171605.37768186402</v>
      </c>
      <c r="AU46" s="44">
        <f t="shared" si="11"/>
        <v>114311.142318136</v>
      </c>
      <c r="AV46" s="44">
        <f t="shared" si="12"/>
        <v>114311.142318136</v>
      </c>
      <c r="AW46" s="44">
        <f t="shared" si="13"/>
        <v>13067037258.077143</v>
      </c>
      <c r="AX46" s="43">
        <f t="shared" si="14"/>
        <v>39.979999999999997</v>
      </c>
      <c r="AY46" s="43">
        <f t="shared" si="15"/>
        <v>39.979999999999997</v>
      </c>
    </row>
    <row r="47" spans="1:51">
      <c r="A47" s="6">
        <v>44</v>
      </c>
      <c r="B47" s="41">
        <v>330177.56300000002</v>
      </c>
      <c r="E47" s="7">
        <v>44</v>
      </c>
      <c r="F47" s="41">
        <v>330177.56300000002</v>
      </c>
      <c r="G47" s="41">
        <v>285916.52</v>
      </c>
      <c r="H47" s="44">
        <f t="shared" si="0"/>
        <v>44261.043000000005</v>
      </c>
      <c r="I47" s="44">
        <f t="shared" si="1"/>
        <v>44261.043000000005</v>
      </c>
      <c r="J47" s="44">
        <f t="shared" si="22"/>
        <v>1959039927.4478495</v>
      </c>
      <c r="K47" s="43">
        <f t="shared" si="3"/>
        <v>13.41</v>
      </c>
      <c r="L47" s="43">
        <f t="shared" si="4"/>
        <v>13.41</v>
      </c>
      <c r="R47" s="7">
        <v>44</v>
      </c>
      <c r="S47" s="41">
        <v>330177.56300000002</v>
      </c>
      <c r="T47" s="44">
        <f>AVERAGE($S$4:S46)</f>
        <v>182798.09072093025</v>
      </c>
      <c r="U47" s="44">
        <f t="shared" si="5"/>
        <v>147379.47227906977</v>
      </c>
      <c r="V47" s="44">
        <f t="shared" si="6"/>
        <v>147379.47227906977</v>
      </c>
      <c r="W47" s="44">
        <f t="shared" si="7"/>
        <v>21720708849.257095</v>
      </c>
      <c r="X47" s="43">
        <f t="shared" si="8"/>
        <v>44.64</v>
      </c>
      <c r="Y47" s="43">
        <f t="shared" si="9"/>
        <v>44.64</v>
      </c>
      <c r="AE47" s="7">
        <v>44</v>
      </c>
      <c r="AF47" s="41">
        <v>330177.56300000002</v>
      </c>
      <c r="AG47" s="49">
        <f t="shared" si="16"/>
        <v>231126.30500000002</v>
      </c>
      <c r="AH47" s="44">
        <f t="shared" si="19"/>
        <v>99051.258000000002</v>
      </c>
      <c r="AI47" s="44">
        <f t="shared" si="20"/>
        <v>99051.258000000002</v>
      </c>
      <c r="AJ47" s="44">
        <f t="shared" si="21"/>
        <v>9811151711.3825645</v>
      </c>
      <c r="AK47" s="43">
        <f t="shared" si="17"/>
        <v>30</v>
      </c>
      <c r="AL47" s="43">
        <f t="shared" si="18"/>
        <v>30</v>
      </c>
      <c r="AR47" s="7">
        <v>44</v>
      </c>
      <c r="AS47" s="41">
        <v>330177.56300000002</v>
      </c>
      <c r="AT47" s="49">
        <f t="shared" si="10"/>
        <v>263054.2915363728</v>
      </c>
      <c r="AU47" s="44">
        <f t="shared" si="11"/>
        <v>67123.271463627229</v>
      </c>
      <c r="AV47" s="44">
        <f t="shared" si="12"/>
        <v>67123.271463627229</v>
      </c>
      <c r="AW47" s="44">
        <f t="shared" si="13"/>
        <v>4505533571.9797935</v>
      </c>
      <c r="AX47" s="43">
        <f t="shared" si="14"/>
        <v>20.329999999999998</v>
      </c>
      <c r="AY47" s="43">
        <f t="shared" si="15"/>
        <v>20.329999999999998</v>
      </c>
    </row>
    <row r="48" spans="1:51">
      <c r="A48" s="6">
        <v>45</v>
      </c>
      <c r="B48" s="41">
        <v>129878.274</v>
      </c>
      <c r="E48" s="7">
        <v>45</v>
      </c>
      <c r="F48" s="41">
        <v>129878.274</v>
      </c>
      <c r="G48" s="41">
        <v>330177.56300000002</v>
      </c>
      <c r="H48" s="44">
        <f t="shared" si="0"/>
        <v>-200299.28900000002</v>
      </c>
      <c r="I48" s="44">
        <f t="shared" si="1"/>
        <v>200299.28900000002</v>
      </c>
      <c r="J48" s="44">
        <f t="shared" si="22"/>
        <v>40119805173.905525</v>
      </c>
      <c r="K48" s="43">
        <f t="shared" si="3"/>
        <v>154.22</v>
      </c>
      <c r="L48" s="43">
        <f t="shared" si="4"/>
        <v>154.22</v>
      </c>
      <c r="R48" s="7">
        <v>45</v>
      </c>
      <c r="S48" s="41">
        <v>129878.274</v>
      </c>
      <c r="T48" s="44">
        <f>AVERAGE($S$4:S47)</f>
        <v>186147.62418181819</v>
      </c>
      <c r="U48" s="44">
        <f t="shared" si="5"/>
        <v>-56269.350181818183</v>
      </c>
      <c r="V48" s="44">
        <f t="shared" si="6"/>
        <v>56269.350181818183</v>
      </c>
      <c r="W48" s="44">
        <f t="shared" si="7"/>
        <v>3166239769.8840818</v>
      </c>
      <c r="X48" s="43">
        <f t="shared" si="8"/>
        <v>43.32</v>
      </c>
      <c r="Y48" s="43">
        <f t="shared" si="9"/>
        <v>43.32</v>
      </c>
      <c r="AE48" s="7">
        <v>45</v>
      </c>
      <c r="AF48" s="41">
        <v>129878.274</v>
      </c>
      <c r="AG48" s="49">
        <f t="shared" si="16"/>
        <v>254440.90099999998</v>
      </c>
      <c r="AH48" s="44">
        <f t="shared" si="19"/>
        <v>-124562.62699999998</v>
      </c>
      <c r="AI48" s="44">
        <f t="shared" si="20"/>
        <v>124562.62699999998</v>
      </c>
      <c r="AJ48" s="44">
        <f t="shared" si="21"/>
        <v>15515848045.141123</v>
      </c>
      <c r="AK48" s="43">
        <f t="shared" si="17"/>
        <v>95.91</v>
      </c>
      <c r="AL48" s="43">
        <f t="shared" si="18"/>
        <v>95.91</v>
      </c>
      <c r="AR48" s="7">
        <v>45</v>
      </c>
      <c r="AS48" s="41">
        <v>129878.274</v>
      </c>
      <c r="AT48" s="49">
        <f t="shared" si="10"/>
        <v>316752.90870727459</v>
      </c>
      <c r="AU48" s="44">
        <f t="shared" si="11"/>
        <v>-186874.63470727458</v>
      </c>
      <c r="AV48" s="44">
        <f t="shared" si="12"/>
        <v>186874.63470727458</v>
      </c>
      <c r="AW48" s="44">
        <f t="shared" si="13"/>
        <v>34922129096.977318</v>
      </c>
      <c r="AX48" s="43">
        <f t="shared" si="14"/>
        <v>143.88</v>
      </c>
      <c r="AY48" s="43">
        <f t="shared" si="15"/>
        <v>143.88</v>
      </c>
    </row>
    <row r="49" spans="1:51">
      <c r="A49" s="6">
        <v>46</v>
      </c>
      <c r="B49" s="41">
        <v>150257.342</v>
      </c>
      <c r="E49" s="7">
        <v>46</v>
      </c>
      <c r="F49" s="41">
        <v>150257.342</v>
      </c>
      <c r="G49" s="41">
        <v>129878.274</v>
      </c>
      <c r="H49" s="44">
        <f t="shared" si="0"/>
        <v>20379.067999999999</v>
      </c>
      <c r="I49" s="44">
        <f t="shared" si="1"/>
        <v>20379.067999999999</v>
      </c>
      <c r="J49" s="44">
        <f t="shared" si="22"/>
        <v>415306412.54862398</v>
      </c>
      <c r="K49" s="43">
        <f t="shared" si="3"/>
        <v>13.56</v>
      </c>
      <c r="L49" s="43">
        <f t="shared" si="4"/>
        <v>13.56</v>
      </c>
      <c r="R49" s="7">
        <v>46</v>
      </c>
      <c r="S49" s="41">
        <v>150257.342</v>
      </c>
      <c r="T49" s="44">
        <f>AVERAGE($S$4:S48)</f>
        <v>184897.1941777778</v>
      </c>
      <c r="U49" s="44">
        <f t="shared" si="5"/>
        <v>-34639.852177777793</v>
      </c>
      <c r="V49" s="44">
        <f t="shared" si="6"/>
        <v>34639.852177777793</v>
      </c>
      <c r="W49" s="44">
        <f t="shared" si="7"/>
        <v>1199919358.8982968</v>
      </c>
      <c r="X49" s="43">
        <f t="shared" si="8"/>
        <v>23.05</v>
      </c>
      <c r="Y49" s="43">
        <f t="shared" si="9"/>
        <v>23.05</v>
      </c>
      <c r="AE49" s="7">
        <v>46</v>
      </c>
      <c r="AF49" s="41">
        <v>150257.342</v>
      </c>
      <c r="AG49" s="49">
        <f t="shared" si="16"/>
        <v>248657.45233333335</v>
      </c>
      <c r="AH49" s="44">
        <f t="shared" si="19"/>
        <v>-98400.110333333345</v>
      </c>
      <c r="AI49" s="44">
        <f t="shared" si="20"/>
        <v>98400.110333333345</v>
      </c>
      <c r="AJ49" s="44">
        <f t="shared" si="21"/>
        <v>9682581713.612175</v>
      </c>
      <c r="AK49" s="43">
        <f t="shared" si="17"/>
        <v>65.489999999999995</v>
      </c>
      <c r="AL49" s="43">
        <f t="shared" si="18"/>
        <v>65.489999999999995</v>
      </c>
      <c r="AR49" s="7">
        <v>46</v>
      </c>
      <c r="AS49" s="41">
        <v>150257.342</v>
      </c>
      <c r="AT49" s="49">
        <f t="shared" si="10"/>
        <v>167253.20094145494</v>
      </c>
      <c r="AU49" s="44">
        <f t="shared" si="11"/>
        <v>-16995.858941454935</v>
      </c>
      <c r="AV49" s="44">
        <f t="shared" si="12"/>
        <v>16995.858941454935</v>
      </c>
      <c r="AW49" s="44">
        <f t="shared" si="13"/>
        <v>288859221.1578337</v>
      </c>
      <c r="AX49" s="43">
        <f t="shared" si="14"/>
        <v>11.31</v>
      </c>
      <c r="AY49" s="43">
        <f t="shared" si="15"/>
        <v>11.31</v>
      </c>
    </row>
    <row r="50" spans="1:51">
      <c r="A50" s="6">
        <v>47</v>
      </c>
      <c r="B50" s="41">
        <v>126405.29700000001</v>
      </c>
      <c r="E50" s="7">
        <v>47</v>
      </c>
      <c r="F50" s="41">
        <v>126405.29700000001</v>
      </c>
      <c r="G50" s="41">
        <v>150257.342</v>
      </c>
      <c r="H50" s="44">
        <f t="shared" si="0"/>
        <v>-23852.044999999998</v>
      </c>
      <c r="I50" s="44">
        <f t="shared" si="1"/>
        <v>23852.044999999998</v>
      </c>
      <c r="J50" s="44">
        <f t="shared" si="22"/>
        <v>568920050.68202496</v>
      </c>
      <c r="K50" s="43">
        <f t="shared" si="3"/>
        <v>18.87</v>
      </c>
      <c r="L50" s="43">
        <f t="shared" si="4"/>
        <v>18.87</v>
      </c>
      <c r="R50" s="7">
        <v>47</v>
      </c>
      <c r="S50" s="41">
        <v>126405.29700000001</v>
      </c>
      <c r="T50" s="44">
        <f>AVERAGE($S$4:S49)</f>
        <v>184144.15391304347</v>
      </c>
      <c r="U50" s="44">
        <f t="shared" si="5"/>
        <v>-57738.856913043463</v>
      </c>
      <c r="V50" s="44">
        <f t="shared" si="6"/>
        <v>57738.856913043463</v>
      </c>
      <c r="W50" s="44">
        <f t="shared" si="7"/>
        <v>3333775597.624907</v>
      </c>
      <c r="X50" s="43">
        <f t="shared" si="8"/>
        <v>45.68</v>
      </c>
      <c r="Y50" s="43">
        <f t="shared" si="9"/>
        <v>45.68</v>
      </c>
      <c r="AE50" s="7">
        <v>47</v>
      </c>
      <c r="AF50" s="41">
        <v>126405.29700000001</v>
      </c>
      <c r="AG50" s="49">
        <f t="shared" si="16"/>
        <v>203437.72633333332</v>
      </c>
      <c r="AH50" s="44">
        <f t="shared" si="19"/>
        <v>-77032.429333333319</v>
      </c>
      <c r="AI50" s="44">
        <f t="shared" si="20"/>
        <v>77032.429333333319</v>
      </c>
      <c r="AJ50" s="44">
        <f t="shared" si="21"/>
        <v>5933995168.9949913</v>
      </c>
      <c r="AK50" s="43">
        <f t="shared" si="17"/>
        <v>60.94</v>
      </c>
      <c r="AL50" s="43">
        <f t="shared" si="18"/>
        <v>60.94</v>
      </c>
      <c r="AR50" s="7">
        <v>47</v>
      </c>
      <c r="AS50" s="41">
        <v>126405.29700000001</v>
      </c>
      <c r="AT50" s="49">
        <f t="shared" si="10"/>
        <v>153656.51378829099</v>
      </c>
      <c r="AU50" s="44">
        <f t="shared" si="11"/>
        <v>-27251.216788290985</v>
      </c>
      <c r="AV50" s="44">
        <f t="shared" si="12"/>
        <v>27251.216788290985</v>
      </c>
      <c r="AW50" s="44">
        <f t="shared" si="13"/>
        <v>742628816.4424324</v>
      </c>
      <c r="AX50" s="43">
        <f t="shared" si="14"/>
        <v>21.56</v>
      </c>
      <c r="AY50" s="43">
        <f t="shared" si="15"/>
        <v>21.56</v>
      </c>
    </row>
    <row r="51" spans="1:51">
      <c r="A51" s="6">
        <v>48</v>
      </c>
      <c r="B51" s="41">
        <v>169476.35200000001</v>
      </c>
      <c r="E51" s="7">
        <v>48</v>
      </c>
      <c r="F51" s="41">
        <v>169476.35200000001</v>
      </c>
      <c r="G51" s="41">
        <v>126405.29700000001</v>
      </c>
      <c r="H51" s="44">
        <f t="shared" si="0"/>
        <v>43071.055000000008</v>
      </c>
      <c r="I51" s="44">
        <f t="shared" si="1"/>
        <v>43071.055000000008</v>
      </c>
      <c r="J51" s="44">
        <f t="shared" si="22"/>
        <v>1855115778.8130257</v>
      </c>
      <c r="K51" s="43">
        <f t="shared" si="3"/>
        <v>25.41</v>
      </c>
      <c r="L51" s="43">
        <f t="shared" si="4"/>
        <v>25.41</v>
      </c>
      <c r="R51" s="7">
        <v>48</v>
      </c>
      <c r="S51" s="41">
        <v>169476.35200000001</v>
      </c>
      <c r="T51" s="44">
        <f>AVERAGE($S$4:S50)</f>
        <v>182915.66759574469</v>
      </c>
      <c r="U51" s="44">
        <f t="shared" si="5"/>
        <v>-13439.315595744672</v>
      </c>
      <c r="V51" s="44">
        <f t="shared" si="6"/>
        <v>13439.315595744672</v>
      </c>
      <c r="W51" s="44">
        <f t="shared" si="7"/>
        <v>180615203.68202597</v>
      </c>
      <c r="X51" s="43">
        <f t="shared" si="8"/>
        <v>7.93</v>
      </c>
      <c r="Y51" s="43">
        <f t="shared" si="9"/>
        <v>7.93</v>
      </c>
      <c r="AE51" s="7">
        <v>48</v>
      </c>
      <c r="AF51" s="41">
        <v>169476.35200000001</v>
      </c>
      <c r="AG51" s="49">
        <f t="shared" si="16"/>
        <v>135513.63766666668</v>
      </c>
      <c r="AH51" s="44">
        <f t="shared" si="19"/>
        <v>33962.714333333337</v>
      </c>
      <c r="AI51" s="44">
        <f t="shared" si="20"/>
        <v>33962.714333333337</v>
      </c>
      <c r="AJ51" s="44">
        <f t="shared" si="21"/>
        <v>1153465964.8876057</v>
      </c>
      <c r="AK51" s="43">
        <f t="shared" si="17"/>
        <v>20.04</v>
      </c>
      <c r="AL51" s="43">
        <f t="shared" si="18"/>
        <v>20.04</v>
      </c>
      <c r="AR51" s="7">
        <v>48</v>
      </c>
      <c r="AS51" s="41">
        <v>169476.35200000001</v>
      </c>
      <c r="AT51" s="49">
        <f t="shared" si="10"/>
        <v>131855.5403576582</v>
      </c>
      <c r="AU51" s="44">
        <f t="shared" si="11"/>
        <v>37620.811642341811</v>
      </c>
      <c r="AV51" s="44">
        <f t="shared" si="12"/>
        <v>37620.811642341811</v>
      </c>
      <c r="AW51" s="44">
        <f t="shared" si="13"/>
        <v>1415325468.628561</v>
      </c>
      <c r="AX51" s="43">
        <f t="shared" si="14"/>
        <v>22.2</v>
      </c>
      <c r="AY51" s="43">
        <f t="shared" si="15"/>
        <v>22.2</v>
      </c>
    </row>
    <row r="52" spans="1:51">
      <c r="A52" s="6">
        <v>49</v>
      </c>
      <c r="B52" s="41">
        <v>336219.92800000001</v>
      </c>
      <c r="E52" s="7">
        <v>49</v>
      </c>
      <c r="F52" s="41">
        <v>336219.92800000001</v>
      </c>
      <c r="G52" s="41">
        <v>169476.35200000001</v>
      </c>
      <c r="H52" s="44">
        <f t="shared" si="0"/>
        <v>166743.576</v>
      </c>
      <c r="I52" s="44">
        <f t="shared" si="1"/>
        <v>166743.576</v>
      </c>
      <c r="J52" s="44">
        <f t="shared" si="22"/>
        <v>27803420137.267776</v>
      </c>
      <c r="K52" s="43">
        <f t="shared" si="3"/>
        <v>49.59</v>
      </c>
      <c r="L52" s="43">
        <f t="shared" si="4"/>
        <v>49.59</v>
      </c>
      <c r="R52" s="7">
        <v>49</v>
      </c>
      <c r="S52" s="41">
        <v>336219.92800000001</v>
      </c>
      <c r="T52" s="44">
        <f>AVERAGE($S$4:S51)</f>
        <v>182635.68185416667</v>
      </c>
      <c r="U52" s="44">
        <f t="shared" si="5"/>
        <v>153584.24614583334</v>
      </c>
      <c r="V52" s="44">
        <f t="shared" si="6"/>
        <v>153584.24614583334</v>
      </c>
      <c r="W52" s="44">
        <f t="shared" si="7"/>
        <v>23588120664.183926</v>
      </c>
      <c r="X52" s="43">
        <f t="shared" si="8"/>
        <v>45.68</v>
      </c>
      <c r="Y52" s="43">
        <f t="shared" si="9"/>
        <v>45.68</v>
      </c>
      <c r="AE52" s="7">
        <v>49</v>
      </c>
      <c r="AF52" s="41">
        <v>336219.92800000001</v>
      </c>
      <c r="AG52" s="49">
        <f t="shared" si="16"/>
        <v>148712.997</v>
      </c>
      <c r="AH52" s="44">
        <f t="shared" si="19"/>
        <v>187506.93100000001</v>
      </c>
      <c r="AI52" s="44">
        <f t="shared" si="20"/>
        <v>187506.93100000001</v>
      </c>
      <c r="AJ52" s="44">
        <f t="shared" si="21"/>
        <v>35158849173.038765</v>
      </c>
      <c r="AK52" s="43">
        <f t="shared" si="17"/>
        <v>55.77</v>
      </c>
      <c r="AL52" s="43">
        <f t="shared" si="18"/>
        <v>55.77</v>
      </c>
      <c r="AR52" s="7">
        <v>49</v>
      </c>
      <c r="AS52" s="41">
        <v>336219.92800000001</v>
      </c>
      <c r="AT52" s="49">
        <f t="shared" si="10"/>
        <v>161952.18967153164</v>
      </c>
      <c r="AU52" s="44">
        <f t="shared" si="11"/>
        <v>174267.73832846837</v>
      </c>
      <c r="AV52" s="44">
        <f t="shared" si="12"/>
        <v>174267.73832846837</v>
      </c>
      <c r="AW52" s="44">
        <f t="shared" si="13"/>
        <v>30369244622.119526</v>
      </c>
      <c r="AX52" s="43">
        <f t="shared" si="14"/>
        <v>51.83</v>
      </c>
      <c r="AY52" s="43">
        <f t="shared" si="15"/>
        <v>51.83</v>
      </c>
    </row>
    <row r="53" spans="1:51">
      <c r="A53" s="6">
        <v>50</v>
      </c>
      <c r="B53" s="41">
        <v>133869.78899999999</v>
      </c>
      <c r="E53" s="7">
        <v>50</v>
      </c>
      <c r="F53" s="41">
        <v>133869.78899999999</v>
      </c>
      <c r="G53" s="41">
        <v>336219.92800000001</v>
      </c>
      <c r="H53" s="44">
        <f t="shared" si="0"/>
        <v>-202350.13900000002</v>
      </c>
      <c r="I53" s="44">
        <f t="shared" si="1"/>
        <v>202350.13900000002</v>
      </c>
      <c r="J53" s="44">
        <f t="shared" si="22"/>
        <v>40945578753.319328</v>
      </c>
      <c r="K53" s="43">
        <f t="shared" si="3"/>
        <v>151.15</v>
      </c>
      <c r="L53" s="43">
        <f t="shared" si="4"/>
        <v>151.15</v>
      </c>
      <c r="R53" s="7">
        <v>50</v>
      </c>
      <c r="S53" s="41">
        <v>133869.78899999999</v>
      </c>
      <c r="T53" s="44">
        <f>AVERAGE($S$4:S52)</f>
        <v>185770.05422448978</v>
      </c>
      <c r="U53" s="44">
        <f t="shared" si="5"/>
        <v>-51900.265224489791</v>
      </c>
      <c r="V53" s="44">
        <f t="shared" si="6"/>
        <v>51900.265224489791</v>
      </c>
      <c r="W53" s="44">
        <f t="shared" si="7"/>
        <v>2693637530.3723845</v>
      </c>
      <c r="X53" s="43">
        <f t="shared" si="8"/>
        <v>38.770000000000003</v>
      </c>
      <c r="Y53" s="43">
        <f t="shared" si="9"/>
        <v>38.770000000000003</v>
      </c>
      <c r="AE53" s="7">
        <v>50</v>
      </c>
      <c r="AF53" s="41">
        <v>133869.78899999999</v>
      </c>
      <c r="AG53" s="49">
        <f t="shared" si="16"/>
        <v>210700.52566666668</v>
      </c>
      <c r="AH53" s="44">
        <f t="shared" si="19"/>
        <v>-76830.736666666693</v>
      </c>
      <c r="AI53" s="44">
        <f t="shared" si="20"/>
        <v>76830.736666666693</v>
      </c>
      <c r="AJ53" s="44">
        <f t="shared" si="21"/>
        <v>5902962096.7426815</v>
      </c>
      <c r="AK53" s="43">
        <f t="shared" si="17"/>
        <v>57.39</v>
      </c>
      <c r="AL53" s="43">
        <f t="shared" si="18"/>
        <v>57.39</v>
      </c>
      <c r="AR53" s="7">
        <v>50</v>
      </c>
      <c r="AS53" s="41">
        <v>133869.78899999999</v>
      </c>
      <c r="AT53" s="49">
        <f t="shared" si="10"/>
        <v>301366.38033430633</v>
      </c>
      <c r="AU53" s="44">
        <f t="shared" si="11"/>
        <v>-167496.59133430634</v>
      </c>
      <c r="AV53" s="44">
        <f t="shared" si="12"/>
        <v>167496.59133430634</v>
      </c>
      <c r="AW53" s="44">
        <f t="shared" si="13"/>
        <v>28055108108.611626</v>
      </c>
      <c r="AX53" s="43">
        <f t="shared" si="14"/>
        <v>125.12</v>
      </c>
      <c r="AY53" s="43">
        <f t="shared" si="15"/>
        <v>125.12</v>
      </c>
    </row>
    <row r="54" spans="1:51">
      <c r="A54" s="6">
        <v>51</v>
      </c>
      <c r="B54" s="41">
        <v>355333.701</v>
      </c>
      <c r="E54" s="7">
        <v>51</v>
      </c>
      <c r="F54" s="41">
        <v>355333.701</v>
      </c>
      <c r="G54" s="41">
        <v>133869.78899999999</v>
      </c>
      <c r="H54" s="44">
        <f t="shared" si="0"/>
        <v>221463.91200000001</v>
      </c>
      <c r="I54" s="44">
        <f t="shared" si="1"/>
        <v>221463.91200000001</v>
      </c>
      <c r="J54" s="44">
        <f t="shared" si="22"/>
        <v>49046264318.34375</v>
      </c>
      <c r="K54" s="43">
        <f t="shared" si="3"/>
        <v>62.33</v>
      </c>
      <c r="L54" s="43">
        <f t="shared" si="4"/>
        <v>62.33</v>
      </c>
      <c r="R54" s="7">
        <v>51</v>
      </c>
      <c r="S54" s="41">
        <v>355333.701</v>
      </c>
      <c r="T54" s="44">
        <f>AVERAGE($S$4:S53)</f>
        <v>184732.04892</v>
      </c>
      <c r="U54" s="44">
        <f t="shared" si="5"/>
        <v>170601.65208</v>
      </c>
      <c r="V54" s="44">
        <f t="shared" si="6"/>
        <v>170601.65208</v>
      </c>
      <c r="W54" s="44">
        <f t="shared" si="7"/>
        <v>29104923692.425369</v>
      </c>
      <c r="X54" s="43">
        <f t="shared" si="8"/>
        <v>48.01</v>
      </c>
      <c r="Y54" s="43">
        <f t="shared" si="9"/>
        <v>48.01</v>
      </c>
      <c r="AE54" s="7">
        <v>51</v>
      </c>
      <c r="AF54" s="41">
        <v>355333.701</v>
      </c>
      <c r="AG54" s="49">
        <f t="shared" si="16"/>
        <v>213188.68966666667</v>
      </c>
      <c r="AH54" s="44">
        <f t="shared" si="19"/>
        <v>142145.01133333333</v>
      </c>
      <c r="AI54" s="44">
        <f t="shared" si="20"/>
        <v>142145.01133333333</v>
      </c>
      <c r="AJ54" s="44">
        <f t="shared" si="21"/>
        <v>20205204246.953461</v>
      </c>
      <c r="AK54" s="43">
        <f t="shared" si="17"/>
        <v>40</v>
      </c>
      <c r="AL54" s="43">
        <f t="shared" si="18"/>
        <v>40</v>
      </c>
      <c r="AR54" s="7">
        <v>51</v>
      </c>
      <c r="AS54" s="41">
        <v>355333.701</v>
      </c>
      <c r="AT54" s="49">
        <f t="shared" si="10"/>
        <v>167369.10726686128</v>
      </c>
      <c r="AU54" s="44">
        <f t="shared" si="11"/>
        <v>187964.59373313872</v>
      </c>
      <c r="AV54" s="44">
        <f t="shared" si="12"/>
        <v>187964.59373313872</v>
      </c>
      <c r="AW54" s="44">
        <f t="shared" si="13"/>
        <v>35330688497.263893</v>
      </c>
      <c r="AX54" s="43">
        <f t="shared" si="14"/>
        <v>52.9</v>
      </c>
      <c r="AY54" s="43">
        <f t="shared" si="15"/>
        <v>52.9</v>
      </c>
    </row>
    <row r="55" spans="1:51">
      <c r="A55" s="6">
        <v>52</v>
      </c>
      <c r="B55" s="41">
        <v>182079.50200000001</v>
      </c>
      <c r="E55" s="7">
        <v>52</v>
      </c>
      <c r="F55" s="41">
        <v>182079.50200000001</v>
      </c>
      <c r="G55" s="41">
        <v>355333.701</v>
      </c>
      <c r="H55" s="44">
        <f t="shared" si="0"/>
        <v>-173254.19899999999</v>
      </c>
      <c r="I55" s="44">
        <f t="shared" si="1"/>
        <v>173254.19899999999</v>
      </c>
      <c r="J55" s="44">
        <f t="shared" si="22"/>
        <v>30017017471.131599</v>
      </c>
      <c r="K55" s="43">
        <f t="shared" si="3"/>
        <v>95.15</v>
      </c>
      <c r="L55" s="43">
        <f t="shared" si="4"/>
        <v>95.15</v>
      </c>
      <c r="R55" s="7">
        <v>52</v>
      </c>
      <c r="S55" s="41">
        <v>182079.50200000001</v>
      </c>
      <c r="T55" s="44">
        <f>AVERAGE($S$4:S54)</f>
        <v>188077.17935294117</v>
      </c>
      <c r="U55" s="44">
        <f t="shared" si="5"/>
        <v>-5997.6773529411585</v>
      </c>
      <c r="V55" s="44">
        <f t="shared" si="6"/>
        <v>5997.6773529411585</v>
      </c>
      <c r="W55" s="44">
        <f t="shared" si="7"/>
        <v>35972133.629983261</v>
      </c>
      <c r="X55" s="43">
        <f t="shared" si="8"/>
        <v>3.29</v>
      </c>
      <c r="Y55" s="43">
        <f t="shared" si="9"/>
        <v>3.29</v>
      </c>
      <c r="AE55" s="7">
        <v>52</v>
      </c>
      <c r="AF55" s="41">
        <v>182079.50200000001</v>
      </c>
      <c r="AG55" s="49">
        <f t="shared" si="16"/>
        <v>275141.13933333335</v>
      </c>
      <c r="AH55" s="44">
        <f t="shared" si="19"/>
        <v>-93061.637333333347</v>
      </c>
      <c r="AI55" s="44">
        <f t="shared" si="20"/>
        <v>93061.637333333347</v>
      </c>
      <c r="AJ55" s="44">
        <f t="shared" si="21"/>
        <v>8660468343.1608639</v>
      </c>
      <c r="AK55" s="43">
        <f t="shared" si="17"/>
        <v>51.11</v>
      </c>
      <c r="AL55" s="43">
        <f t="shared" si="18"/>
        <v>51.11</v>
      </c>
      <c r="AR55" s="7">
        <v>52</v>
      </c>
      <c r="AS55" s="41">
        <v>182079.50200000001</v>
      </c>
      <c r="AT55" s="49">
        <f t="shared" si="10"/>
        <v>317740.78225337225</v>
      </c>
      <c r="AU55" s="44">
        <f t="shared" si="11"/>
        <v>-135661.28025337224</v>
      </c>
      <c r="AV55" s="44">
        <f t="shared" si="12"/>
        <v>135661.28025337224</v>
      </c>
      <c r="AW55" s="44">
        <f t="shared" si="13"/>
        <v>18403982959.984005</v>
      </c>
      <c r="AX55" s="43">
        <f t="shared" si="14"/>
        <v>74.510000000000005</v>
      </c>
      <c r="AY55" s="43">
        <f t="shared" si="15"/>
        <v>74.510000000000005</v>
      </c>
    </row>
    <row r="56" spans="1:51">
      <c r="A56" s="6">
        <v>53</v>
      </c>
      <c r="B56" s="41">
        <v>187196.89499999999</v>
      </c>
      <c r="E56" s="7">
        <v>53</v>
      </c>
      <c r="F56" s="41">
        <v>187196.89499999999</v>
      </c>
      <c r="G56" s="41">
        <v>182079.50200000001</v>
      </c>
      <c r="H56" s="44">
        <f t="shared" si="0"/>
        <v>5117.3929999999818</v>
      </c>
      <c r="I56" s="44">
        <f t="shared" si="1"/>
        <v>5117.3929999999818</v>
      </c>
      <c r="J56" s="44">
        <f t="shared" si="22"/>
        <v>26187711.116448816</v>
      </c>
      <c r="K56" s="43">
        <f t="shared" si="3"/>
        <v>2.73</v>
      </c>
      <c r="L56" s="43">
        <f t="shared" si="4"/>
        <v>2.73</v>
      </c>
      <c r="R56" s="7">
        <v>53</v>
      </c>
      <c r="S56" s="41">
        <v>187196.89499999999</v>
      </c>
      <c r="T56" s="44">
        <f>AVERAGE($S$4:S55)</f>
        <v>187961.83940384616</v>
      </c>
      <c r="U56" s="44">
        <f t="shared" si="5"/>
        <v>-764.9444038461661</v>
      </c>
      <c r="V56" s="44">
        <f t="shared" si="6"/>
        <v>764.9444038461661</v>
      </c>
      <c r="W56" s="44">
        <f t="shared" si="7"/>
        <v>585139.94097556639</v>
      </c>
      <c r="X56" s="43">
        <f t="shared" si="8"/>
        <v>0.41</v>
      </c>
      <c r="Y56" s="43">
        <f t="shared" si="9"/>
        <v>0.41</v>
      </c>
      <c r="AE56" s="7">
        <v>53</v>
      </c>
      <c r="AF56" s="41">
        <v>187196.89499999999</v>
      </c>
      <c r="AG56" s="49">
        <f t="shared" si="16"/>
        <v>223760.99733333333</v>
      </c>
      <c r="AH56" s="44">
        <f t="shared" si="19"/>
        <v>-36564.102333333343</v>
      </c>
      <c r="AI56" s="44">
        <f t="shared" si="20"/>
        <v>36564.102333333343</v>
      </c>
      <c r="AJ56" s="44">
        <f t="shared" si="21"/>
        <v>1336933579.4424729</v>
      </c>
      <c r="AK56" s="43">
        <f t="shared" si="17"/>
        <v>19.53</v>
      </c>
      <c r="AL56" s="43">
        <f t="shared" si="18"/>
        <v>19.53</v>
      </c>
      <c r="AR56" s="7">
        <v>53</v>
      </c>
      <c r="AS56" s="41">
        <v>187196.89499999999</v>
      </c>
      <c r="AT56" s="49">
        <f t="shared" si="10"/>
        <v>209211.75805067449</v>
      </c>
      <c r="AU56" s="44">
        <f t="shared" si="11"/>
        <v>-22014.863050674496</v>
      </c>
      <c r="AV56" s="44">
        <f t="shared" si="12"/>
        <v>22014.863050674496</v>
      </c>
      <c r="AW56" s="44">
        <f t="shared" si="13"/>
        <v>484654195.13995314</v>
      </c>
      <c r="AX56" s="43">
        <f t="shared" si="14"/>
        <v>11.76</v>
      </c>
      <c r="AY56" s="43">
        <f t="shared" si="15"/>
        <v>11.76</v>
      </c>
    </row>
    <row r="57" spans="1:51">
      <c r="A57" s="6">
        <v>54</v>
      </c>
      <c r="B57" s="41">
        <v>311109.40000000002</v>
      </c>
      <c r="E57" s="7">
        <v>54</v>
      </c>
      <c r="F57" s="41">
        <v>311109.40000000002</v>
      </c>
      <c r="G57" s="41">
        <v>187196.89499999999</v>
      </c>
      <c r="H57" s="44">
        <f t="shared" si="0"/>
        <v>123912.50500000003</v>
      </c>
      <c r="I57" s="44">
        <f t="shared" si="1"/>
        <v>123912.50500000003</v>
      </c>
      <c r="J57" s="44">
        <f t="shared" si="22"/>
        <v>15354308895.375032</v>
      </c>
      <c r="K57" s="43">
        <f t="shared" si="3"/>
        <v>39.83</v>
      </c>
      <c r="L57" s="43">
        <f t="shared" si="4"/>
        <v>39.83</v>
      </c>
      <c r="R57" s="7">
        <v>54</v>
      </c>
      <c r="S57" s="41">
        <v>311109.40000000002</v>
      </c>
      <c r="T57" s="44">
        <f>AVERAGE($S$4:S56)</f>
        <v>187947.40649056603</v>
      </c>
      <c r="U57" s="44">
        <f t="shared" si="5"/>
        <v>123161.99350943399</v>
      </c>
      <c r="V57" s="44">
        <f t="shared" si="6"/>
        <v>123161.99350943399</v>
      </c>
      <c r="W57" s="44">
        <f t="shared" si="7"/>
        <v>15168876645.217859</v>
      </c>
      <c r="X57" s="43">
        <f t="shared" si="8"/>
        <v>39.590000000000003</v>
      </c>
      <c r="Y57" s="43">
        <f t="shared" si="9"/>
        <v>39.590000000000003</v>
      </c>
      <c r="AE57" s="7">
        <v>54</v>
      </c>
      <c r="AF57" s="41">
        <v>311109.40000000002</v>
      </c>
      <c r="AG57" s="49">
        <f t="shared" si="16"/>
        <v>241536.69933333332</v>
      </c>
      <c r="AH57" s="44">
        <f t="shared" si="19"/>
        <v>69572.7006666667</v>
      </c>
      <c r="AI57" s="44">
        <f t="shared" si="20"/>
        <v>69572.7006666667</v>
      </c>
      <c r="AJ57" s="44">
        <f t="shared" si="21"/>
        <v>4840360678.0536051</v>
      </c>
      <c r="AK57" s="43">
        <f t="shared" si="17"/>
        <v>22.36</v>
      </c>
      <c r="AL57" s="43">
        <f t="shared" si="18"/>
        <v>22.36</v>
      </c>
      <c r="AR57" s="7">
        <v>54</v>
      </c>
      <c r="AS57" s="41">
        <v>311109.40000000002</v>
      </c>
      <c r="AT57" s="49">
        <f t="shared" si="10"/>
        <v>191599.86761013491</v>
      </c>
      <c r="AU57" s="44">
        <f t="shared" si="11"/>
        <v>119509.53238986511</v>
      </c>
      <c r="AV57" s="44">
        <f t="shared" si="12"/>
        <v>119509.53238986511</v>
      </c>
      <c r="AW57" s="44">
        <f t="shared" si="13"/>
        <v>14282528332.044218</v>
      </c>
      <c r="AX57" s="43">
        <f t="shared" si="14"/>
        <v>38.409999999999997</v>
      </c>
      <c r="AY57" s="43">
        <f t="shared" si="15"/>
        <v>38.409999999999997</v>
      </c>
    </row>
    <row r="58" spans="1:51">
      <c r="A58" s="6">
        <v>55</v>
      </c>
      <c r="B58" s="41">
        <v>193897.56099999999</v>
      </c>
      <c r="E58" s="7">
        <v>55</v>
      </c>
      <c r="F58" s="41">
        <v>193897.56099999999</v>
      </c>
      <c r="G58" s="41">
        <v>311109.40000000002</v>
      </c>
      <c r="H58" s="44">
        <f t="shared" si="0"/>
        <v>-117211.83900000004</v>
      </c>
      <c r="I58" s="44">
        <f t="shared" si="1"/>
        <v>117211.83900000004</v>
      </c>
      <c r="J58" s="44">
        <f t="shared" si="22"/>
        <v>13738615201.76193</v>
      </c>
      <c r="K58" s="43">
        <f t="shared" si="3"/>
        <v>60.45</v>
      </c>
      <c r="L58" s="43">
        <f t="shared" si="4"/>
        <v>60.45</v>
      </c>
      <c r="R58" s="7">
        <v>55</v>
      </c>
      <c r="S58" s="41">
        <v>193897.56099999999</v>
      </c>
      <c r="T58" s="44">
        <f>AVERAGE($S$4:S57)</f>
        <v>190228.18414814814</v>
      </c>
      <c r="U58" s="44">
        <f t="shared" si="5"/>
        <v>3669.3768518518482</v>
      </c>
      <c r="V58" s="44">
        <f t="shared" si="6"/>
        <v>3669.3768518518482</v>
      </c>
      <c r="W58" s="44">
        <f t="shared" si="7"/>
        <v>13464326.480906181</v>
      </c>
      <c r="X58" s="43">
        <f t="shared" si="8"/>
        <v>1.89</v>
      </c>
      <c r="Y58" s="43">
        <f t="shared" si="9"/>
        <v>1.89</v>
      </c>
      <c r="AE58" s="7">
        <v>55</v>
      </c>
      <c r="AF58" s="41">
        <v>193897.56099999999</v>
      </c>
      <c r="AG58" s="49">
        <f t="shared" si="16"/>
        <v>226795.26566666667</v>
      </c>
      <c r="AH58" s="44">
        <f t="shared" si="19"/>
        <v>-32897.704666666687</v>
      </c>
      <c r="AI58" s="44">
        <f t="shared" si="20"/>
        <v>32897.704666666687</v>
      </c>
      <c r="AJ58" s="44">
        <f t="shared" si="21"/>
        <v>1082258972.3352232</v>
      </c>
      <c r="AK58" s="43">
        <f t="shared" si="17"/>
        <v>16.97</v>
      </c>
      <c r="AL58" s="43">
        <f t="shared" si="18"/>
        <v>16.97</v>
      </c>
      <c r="AR58" s="7">
        <v>55</v>
      </c>
      <c r="AS58" s="41">
        <v>193897.56099999999</v>
      </c>
      <c r="AT58" s="49">
        <f t="shared" si="10"/>
        <v>287207.49352202698</v>
      </c>
      <c r="AU58" s="44">
        <f t="shared" si="11"/>
        <v>-93309.932522026997</v>
      </c>
      <c r="AV58" s="44">
        <f t="shared" si="12"/>
        <v>93309.932522026997</v>
      </c>
      <c r="AW58" s="44">
        <f t="shared" si="13"/>
        <v>8706743507.2652321</v>
      </c>
      <c r="AX58" s="43">
        <f t="shared" si="14"/>
        <v>48.12</v>
      </c>
      <c r="AY58" s="43">
        <f t="shared" si="15"/>
        <v>48.12</v>
      </c>
    </row>
    <row r="59" spans="1:51">
      <c r="A59" s="6">
        <v>56</v>
      </c>
      <c r="B59" s="41">
        <v>169662.90107174177</v>
      </c>
      <c r="E59" s="7">
        <v>56</v>
      </c>
      <c r="F59" s="41">
        <v>169662.90107174177</v>
      </c>
      <c r="G59" s="41">
        <v>193897.56099999999</v>
      </c>
      <c r="H59" s="44">
        <f t="shared" si="0"/>
        <v>-24234.659928258217</v>
      </c>
      <c r="I59" s="44">
        <f t="shared" si="1"/>
        <v>24234.659928258217</v>
      </c>
      <c r="J59" s="44">
        <f t="shared" si="22"/>
        <v>587318741.83832455</v>
      </c>
      <c r="K59" s="43">
        <f t="shared" si="3"/>
        <v>14.28</v>
      </c>
      <c r="L59" s="43">
        <f t="shared" si="4"/>
        <v>14.28</v>
      </c>
      <c r="R59" s="7">
        <v>56</v>
      </c>
      <c r="S59" s="41">
        <v>169662.90107174177</v>
      </c>
      <c r="T59" s="44">
        <f>AVERAGE($S$4:S58)</f>
        <v>190294.9000909091</v>
      </c>
      <c r="U59" s="44">
        <f t="shared" si="5"/>
        <v>-20631.999019167328</v>
      </c>
      <c r="V59" s="44">
        <f t="shared" si="6"/>
        <v>20631.999019167328</v>
      </c>
      <c r="W59" s="44">
        <f t="shared" si="7"/>
        <v>425679383.52692157</v>
      </c>
      <c r="X59" s="43">
        <f t="shared" si="8"/>
        <v>12.16</v>
      </c>
      <c r="Y59" s="43">
        <f t="shared" si="9"/>
        <v>12.16</v>
      </c>
      <c r="AE59" s="7">
        <v>56</v>
      </c>
      <c r="AF59" s="41">
        <v>169662.90107174177</v>
      </c>
      <c r="AG59" s="49">
        <f t="shared" si="16"/>
        <v>230734.61866666668</v>
      </c>
      <c r="AH59" s="44">
        <f t="shared" si="19"/>
        <v>-61071.717594924907</v>
      </c>
      <c r="AI59" s="44">
        <f t="shared" si="20"/>
        <v>61071.717594924907</v>
      </c>
      <c r="AJ59" s="44">
        <f t="shared" si="21"/>
        <v>3729754689.9942603</v>
      </c>
      <c r="AK59" s="43">
        <f t="shared" si="17"/>
        <v>36</v>
      </c>
      <c r="AL59" s="43">
        <f t="shared" si="18"/>
        <v>36</v>
      </c>
      <c r="AR59" s="7">
        <v>56</v>
      </c>
      <c r="AS59" s="41">
        <v>169662.90107174177</v>
      </c>
      <c r="AT59" s="49">
        <f t="shared" si="10"/>
        <v>212559.54750440537</v>
      </c>
      <c r="AU59" s="44">
        <f t="shared" si="11"/>
        <v>-42896.646432663605</v>
      </c>
      <c r="AV59" s="44">
        <f t="shared" si="12"/>
        <v>42896.646432663605</v>
      </c>
      <c r="AW59" s="44">
        <f t="shared" si="13"/>
        <v>1840122275.1689513</v>
      </c>
      <c r="AX59" s="43">
        <f t="shared" si="14"/>
        <v>25.28</v>
      </c>
      <c r="AY59" s="43">
        <f t="shared" si="15"/>
        <v>25.28</v>
      </c>
    </row>
    <row r="60" spans="1:51">
      <c r="A60" s="6">
        <v>57</v>
      </c>
      <c r="B60" s="41">
        <v>292062.69099999999</v>
      </c>
      <c r="E60" s="7">
        <v>57</v>
      </c>
      <c r="F60" s="41">
        <v>292062.69099999999</v>
      </c>
      <c r="G60" s="41">
        <v>169662.90107174177</v>
      </c>
      <c r="H60" s="44">
        <f t="shared" si="0"/>
        <v>122399.78992825822</v>
      </c>
      <c r="I60" s="44">
        <f t="shared" si="1"/>
        <v>122399.78992825822</v>
      </c>
      <c r="J60" s="44">
        <f t="shared" si="22"/>
        <v>14981708574.481743</v>
      </c>
      <c r="K60" s="43">
        <f t="shared" si="3"/>
        <v>41.91</v>
      </c>
      <c r="L60" s="43">
        <f t="shared" si="4"/>
        <v>41.91</v>
      </c>
      <c r="R60" s="7">
        <v>57</v>
      </c>
      <c r="S60" s="41">
        <v>292062.69099999999</v>
      </c>
      <c r="T60" s="44">
        <f>AVERAGE($S$4:S59)</f>
        <v>189926.47153699541</v>
      </c>
      <c r="U60" s="44">
        <f t="shared" si="5"/>
        <v>102136.21946300459</v>
      </c>
      <c r="V60" s="44">
        <f t="shared" si="6"/>
        <v>102136.21946300459</v>
      </c>
      <c r="W60" s="44">
        <f t="shared" si="7"/>
        <v>10431807326.195036</v>
      </c>
      <c r="X60" s="43">
        <f t="shared" si="8"/>
        <v>34.97</v>
      </c>
      <c r="Y60" s="43">
        <f t="shared" si="9"/>
        <v>34.97</v>
      </c>
      <c r="AE60" s="7">
        <v>57</v>
      </c>
      <c r="AF60" s="41">
        <v>292062.69099999999</v>
      </c>
      <c r="AG60" s="49">
        <f t="shared" si="16"/>
        <v>224889.95402391395</v>
      </c>
      <c r="AH60" s="44">
        <f t="shared" si="19"/>
        <v>67172.736976086046</v>
      </c>
      <c r="AI60" s="44">
        <f t="shared" si="20"/>
        <v>67172.736976086046</v>
      </c>
      <c r="AJ60" s="44">
        <f t="shared" si="21"/>
        <v>4512176592.8584375</v>
      </c>
      <c r="AK60" s="43">
        <f t="shared" si="17"/>
        <v>23</v>
      </c>
      <c r="AL60" s="43">
        <f t="shared" si="18"/>
        <v>23</v>
      </c>
      <c r="AR60" s="7">
        <v>57</v>
      </c>
      <c r="AS60" s="41">
        <v>292062.69099999999</v>
      </c>
      <c r="AT60" s="49">
        <f t="shared" si="10"/>
        <v>178242.23035827448</v>
      </c>
      <c r="AU60" s="44">
        <f t="shared" si="11"/>
        <v>113820.46064172551</v>
      </c>
      <c r="AV60" s="44">
        <f t="shared" si="12"/>
        <v>113820.46064172551</v>
      </c>
      <c r="AW60" s="44">
        <f t="shared" si="13"/>
        <v>12955097260.694586</v>
      </c>
      <c r="AX60" s="43">
        <f t="shared" si="14"/>
        <v>38.97</v>
      </c>
      <c r="AY60" s="43">
        <f t="shared" si="15"/>
        <v>38.97</v>
      </c>
    </row>
    <row r="61" spans="1:51">
      <c r="A61" s="6">
        <v>58</v>
      </c>
      <c r="B61" s="41">
        <v>173743.245</v>
      </c>
      <c r="E61" s="7">
        <v>58</v>
      </c>
      <c r="F61" s="41">
        <v>173743.245</v>
      </c>
      <c r="G61" s="41">
        <v>292062.69099999999</v>
      </c>
      <c r="H61" s="44">
        <f t="shared" si="0"/>
        <v>-118319.446</v>
      </c>
      <c r="I61" s="44">
        <f t="shared" si="1"/>
        <v>118319.446</v>
      </c>
      <c r="J61" s="44">
        <f t="shared" si="22"/>
        <v>13999491301.746916</v>
      </c>
      <c r="K61" s="43">
        <f t="shared" si="3"/>
        <v>68.099999999999994</v>
      </c>
      <c r="L61" s="43">
        <f t="shared" si="4"/>
        <v>68.099999999999994</v>
      </c>
      <c r="R61" s="7">
        <v>58</v>
      </c>
      <c r="S61" s="41">
        <v>173743.245</v>
      </c>
      <c r="T61" s="44">
        <f>AVERAGE($S$4:S60)</f>
        <v>191718.33503634637</v>
      </c>
      <c r="U61" s="44">
        <f t="shared" si="5"/>
        <v>-17975.090036346373</v>
      </c>
      <c r="V61" s="44">
        <f t="shared" si="6"/>
        <v>17975.090036346373</v>
      </c>
      <c r="W61" s="44">
        <f t="shared" si="7"/>
        <v>323103861.81475866</v>
      </c>
      <c r="X61" s="43">
        <f t="shared" si="8"/>
        <v>10.35</v>
      </c>
      <c r="Y61" s="43">
        <f t="shared" si="9"/>
        <v>10.35</v>
      </c>
      <c r="AE61" s="7">
        <v>58</v>
      </c>
      <c r="AF61" s="41">
        <v>173743.245</v>
      </c>
      <c r="AG61" s="49">
        <f t="shared" si="16"/>
        <v>218541.05102391393</v>
      </c>
      <c r="AH61" s="44">
        <f t="shared" si="19"/>
        <v>-44797.80602391393</v>
      </c>
      <c r="AI61" s="44">
        <f t="shared" si="20"/>
        <v>44797.80602391393</v>
      </c>
      <c r="AJ61" s="44">
        <f t="shared" si="21"/>
        <v>2006843424.5562193</v>
      </c>
      <c r="AK61" s="43">
        <f t="shared" si="17"/>
        <v>25.78</v>
      </c>
      <c r="AL61" s="43">
        <f t="shared" si="18"/>
        <v>25.78</v>
      </c>
      <c r="AR61" s="7">
        <v>58</v>
      </c>
      <c r="AS61" s="41">
        <v>173743.245</v>
      </c>
      <c r="AT61" s="49">
        <f t="shared" si="10"/>
        <v>269298.59887165489</v>
      </c>
      <c r="AU61" s="44">
        <f t="shared" si="11"/>
        <v>-95555.353871654894</v>
      </c>
      <c r="AV61" s="44">
        <f t="shared" si="12"/>
        <v>95555.353871654894</v>
      </c>
      <c r="AW61" s="44">
        <f t="shared" si="13"/>
        <v>9130825653.5371914</v>
      </c>
      <c r="AX61" s="43">
        <f t="shared" si="14"/>
        <v>55</v>
      </c>
      <c r="AY61" s="43">
        <f t="shared" si="15"/>
        <v>55</v>
      </c>
    </row>
    <row r="62" spans="1:51">
      <c r="A62" s="6">
        <v>59</v>
      </c>
      <c r="B62" s="41">
        <v>106268.969</v>
      </c>
      <c r="E62" s="7">
        <v>59</v>
      </c>
      <c r="F62" s="41">
        <v>106268.969</v>
      </c>
      <c r="G62" s="41">
        <v>173743.245</v>
      </c>
      <c r="H62" s="44">
        <f t="shared" si="0"/>
        <v>-67474.275999999998</v>
      </c>
      <c r="I62" s="44">
        <f t="shared" si="1"/>
        <v>67474.275999999998</v>
      </c>
      <c r="J62" s="44">
        <f t="shared" si="22"/>
        <v>4552777921.7241755</v>
      </c>
      <c r="K62" s="43">
        <f t="shared" si="3"/>
        <v>63.49</v>
      </c>
      <c r="L62" s="43">
        <f t="shared" si="4"/>
        <v>63.49</v>
      </c>
      <c r="R62" s="7">
        <v>59</v>
      </c>
      <c r="S62" s="41">
        <v>106268.969</v>
      </c>
      <c r="T62" s="44">
        <f>AVERAGE($S$4:S61)</f>
        <v>191408.4196908921</v>
      </c>
      <c r="U62" s="44">
        <f t="shared" si="5"/>
        <v>-85139.450690892103</v>
      </c>
      <c r="V62" s="44">
        <f t="shared" si="6"/>
        <v>85139.450690892103</v>
      </c>
      <c r="W62" s="44">
        <f t="shared" si="7"/>
        <v>7248726063.9468479</v>
      </c>
      <c r="X62" s="43">
        <f t="shared" si="8"/>
        <v>80.12</v>
      </c>
      <c r="Y62" s="43">
        <f t="shared" si="9"/>
        <v>80.12</v>
      </c>
      <c r="AE62" s="7">
        <v>59</v>
      </c>
      <c r="AF62" s="41">
        <v>106268.969</v>
      </c>
      <c r="AG62" s="49">
        <f t="shared" si="16"/>
        <v>211822.94569058056</v>
      </c>
      <c r="AH62" s="44">
        <f t="shared" si="19"/>
        <v>-105553.97669058056</v>
      </c>
      <c r="AI62" s="44">
        <f t="shared" si="20"/>
        <v>105553.97669058056</v>
      </c>
      <c r="AJ62" s="44">
        <f t="shared" si="21"/>
        <v>11141641995.195623</v>
      </c>
      <c r="AK62" s="43">
        <f t="shared" si="17"/>
        <v>99.33</v>
      </c>
      <c r="AL62" s="43">
        <f t="shared" si="18"/>
        <v>99.33</v>
      </c>
      <c r="AR62" s="7">
        <v>59</v>
      </c>
      <c r="AS62" s="41">
        <v>106268.969</v>
      </c>
      <c r="AT62" s="49">
        <f t="shared" si="10"/>
        <v>192854.31577433099</v>
      </c>
      <c r="AU62" s="44">
        <f t="shared" si="11"/>
        <v>-86585.346774330988</v>
      </c>
      <c r="AV62" s="44">
        <f t="shared" si="12"/>
        <v>86585.346774330988</v>
      </c>
      <c r="AW62" s="44">
        <f t="shared" si="13"/>
        <v>7497022276.0311499</v>
      </c>
      <c r="AX62" s="43">
        <f t="shared" si="14"/>
        <v>81.48</v>
      </c>
      <c r="AY62" s="43">
        <f t="shared" si="15"/>
        <v>81.48</v>
      </c>
    </row>
    <row r="63" spans="1:51">
      <c r="A63" s="6">
        <v>60</v>
      </c>
      <c r="B63" s="41">
        <v>187882.30600000001</v>
      </c>
      <c r="E63" s="7">
        <v>60</v>
      </c>
      <c r="F63" s="41">
        <v>187882.30600000001</v>
      </c>
      <c r="G63" s="41">
        <v>106268.969</v>
      </c>
      <c r="H63" s="44">
        <f t="shared" si="0"/>
        <v>81613.337000000014</v>
      </c>
      <c r="I63" s="44">
        <f t="shared" si="1"/>
        <v>81613.337000000014</v>
      </c>
      <c r="J63" s="44">
        <f t="shared" si="22"/>
        <v>6660736776.2755709</v>
      </c>
      <c r="K63" s="43">
        <f t="shared" si="3"/>
        <v>43.44</v>
      </c>
      <c r="L63" s="43">
        <f t="shared" si="4"/>
        <v>43.44</v>
      </c>
      <c r="R63" s="7">
        <v>60</v>
      </c>
      <c r="S63" s="41">
        <v>187882.30600000001</v>
      </c>
      <c r="T63" s="44">
        <f>AVERAGE($S$4:S62)</f>
        <v>189965.37815375836</v>
      </c>
      <c r="U63" s="44">
        <f t="shared" si="5"/>
        <v>-2083.0721537583449</v>
      </c>
      <c r="V63" s="44">
        <f t="shared" si="6"/>
        <v>2083.0721537583449</v>
      </c>
      <c r="W63" s="44">
        <f t="shared" si="7"/>
        <v>4339189.5977634294</v>
      </c>
      <c r="X63" s="43">
        <f t="shared" si="8"/>
        <v>1.1100000000000001</v>
      </c>
      <c r="Y63" s="43">
        <f t="shared" si="9"/>
        <v>1.1100000000000001</v>
      </c>
      <c r="AE63" s="7">
        <v>60</v>
      </c>
      <c r="AF63" s="41">
        <v>187882.30600000001</v>
      </c>
      <c r="AG63" s="49">
        <f t="shared" si="16"/>
        <v>190691.63500000001</v>
      </c>
      <c r="AH63" s="44">
        <f t="shared" si="19"/>
        <v>-2809.3289999999979</v>
      </c>
      <c r="AI63" s="44">
        <f t="shared" si="20"/>
        <v>2809.3289999999979</v>
      </c>
      <c r="AJ63" s="44">
        <f t="shared" si="21"/>
        <v>7892329.4302409878</v>
      </c>
      <c r="AK63" s="43">
        <f t="shared" si="17"/>
        <v>1.5</v>
      </c>
      <c r="AL63" s="43">
        <f t="shared" si="18"/>
        <v>1.5</v>
      </c>
      <c r="AR63" s="7">
        <v>60</v>
      </c>
      <c r="AS63" s="41">
        <v>187882.30600000001</v>
      </c>
      <c r="AT63" s="49">
        <f t="shared" si="10"/>
        <v>123586.03835486621</v>
      </c>
      <c r="AU63" s="44">
        <f t="shared" si="11"/>
        <v>64296.267645133805</v>
      </c>
      <c r="AV63" s="44">
        <f t="shared" si="12"/>
        <v>64296.267645133805</v>
      </c>
      <c r="AW63" s="44">
        <f t="shared" si="13"/>
        <v>4134010033.0946803</v>
      </c>
      <c r="AX63" s="43">
        <f t="shared" si="14"/>
        <v>34.22</v>
      </c>
      <c r="AY63" s="43">
        <f t="shared" si="15"/>
        <v>34.22</v>
      </c>
    </row>
    <row r="64" spans="1:51">
      <c r="E64" s="7">
        <v>61</v>
      </c>
      <c r="G64" s="41">
        <v>187882.30600000001</v>
      </c>
      <c r="H64" s="47"/>
      <c r="I64" s="47"/>
      <c r="J64" s="47"/>
      <c r="K64" s="47"/>
      <c r="L64" s="47"/>
      <c r="R64" s="7">
        <v>61</v>
      </c>
      <c r="T64" s="44">
        <f>AVERAGE($S$4:S63)</f>
        <v>189930.66028452903</v>
      </c>
      <c r="U64" s="49"/>
      <c r="V64" s="49"/>
      <c r="W64" s="49"/>
      <c r="X64" s="49"/>
      <c r="Y64" s="49"/>
      <c r="AE64" s="7">
        <v>61</v>
      </c>
      <c r="AG64" s="49">
        <f t="shared" si="16"/>
        <v>155964.84</v>
      </c>
      <c r="AH64" s="49"/>
      <c r="AI64" s="49"/>
      <c r="AJ64" s="49"/>
      <c r="AK64" s="2"/>
      <c r="AL64" s="2"/>
      <c r="AR64" s="7">
        <v>61</v>
      </c>
      <c r="AS64" s="2"/>
      <c r="AT64" s="49">
        <f t="shared" si="10"/>
        <v>175023.05247097326</v>
      </c>
      <c r="AU64" s="49"/>
      <c r="AV64" s="49"/>
      <c r="AW64" s="49"/>
      <c r="AX64" s="2"/>
      <c r="AY64" s="2"/>
    </row>
    <row r="65" spans="4:51">
      <c r="G65" s="36" t="s">
        <v>21</v>
      </c>
      <c r="H65" s="48">
        <f>SUM(H5:H63)</f>
        <v>80611.306000000011</v>
      </c>
      <c r="I65" s="48">
        <f>SUM(I5:I63)</f>
        <v>4694908.9858565163</v>
      </c>
      <c r="J65" s="48">
        <f>SUM(J5:J63)</f>
        <v>572306602496.80701</v>
      </c>
      <c r="K65" s="45">
        <f>SUM(K5:K63)</f>
        <v>3164.2200000000003</v>
      </c>
      <c r="L65" s="45">
        <f>SUM(L5:L63)</f>
        <v>3164.2200000000003</v>
      </c>
      <c r="T65" s="36" t="s">
        <v>22</v>
      </c>
      <c r="U65" s="48">
        <f>SUM(U5:U63)</f>
        <v>2321633.1038293741</v>
      </c>
      <c r="V65" s="48">
        <f>SUM(V5:V63)</f>
        <v>4039526.761924739</v>
      </c>
      <c r="W65" s="48">
        <f>SUM(W5:W63)</f>
        <v>437231264849.05945</v>
      </c>
      <c r="X65" s="45">
        <f>SUM(X5:X63)</f>
        <v>2505.4499999999998</v>
      </c>
      <c r="Y65" s="45">
        <f>SUM(Y5:Y63)</f>
        <v>2505.4499999999998</v>
      </c>
      <c r="AG65" s="50" t="s">
        <v>22</v>
      </c>
      <c r="AH65" s="48">
        <f>SUM(AH7:AH63)</f>
        <v>115914.36700000019</v>
      </c>
      <c r="AI65" s="48">
        <f>SUM(AI7:AI63)</f>
        <v>3814331.5569521724</v>
      </c>
      <c r="AJ65" s="48">
        <f>SUM(AJ7:AJ63)</f>
        <v>393707395054.19672</v>
      </c>
      <c r="AK65" s="45">
        <f>SUM(AK7:AK63)</f>
        <v>2627.1</v>
      </c>
      <c r="AL65" s="45">
        <f>SUM(AL7:AL63)</f>
        <v>2627.1</v>
      </c>
      <c r="AS65" s="2"/>
      <c r="AT65" s="50" t="s">
        <v>22</v>
      </c>
      <c r="AU65" s="48">
        <f>SUM(AU5:AU63)</f>
        <v>84690.065588716228</v>
      </c>
      <c r="AV65" s="48">
        <f>SUM(AV5:AV63)</f>
        <v>4437399.1190038556</v>
      </c>
      <c r="AW65" s="48">
        <f>SUM(AW5:AW63)</f>
        <v>488100810511.2887</v>
      </c>
      <c r="AX65" s="45">
        <f>SUM(AX5:AX63)</f>
        <v>2970.5599999999995</v>
      </c>
      <c r="AY65" s="45">
        <f>SUM(AY5:AY63)</f>
        <v>2970.5599999999995</v>
      </c>
    </row>
    <row r="67" spans="4:51" ht="43.5">
      <c r="F67" s="3" t="s">
        <v>23</v>
      </c>
      <c r="G67" s="4" t="s">
        <v>24</v>
      </c>
      <c r="H67" s="4" t="s">
        <v>25</v>
      </c>
      <c r="I67" s="5" t="s">
        <v>26</v>
      </c>
    </row>
    <row r="68" spans="4:51">
      <c r="D68" s="11"/>
      <c r="E68" s="12" t="s">
        <v>27</v>
      </c>
      <c r="F68" s="13">
        <v>79574.73</v>
      </c>
      <c r="G68" s="13">
        <v>68466.559999999998</v>
      </c>
      <c r="H68" s="14">
        <v>66918.100000000006</v>
      </c>
      <c r="I68" s="15">
        <v>75210.149999999994</v>
      </c>
    </row>
    <row r="69" spans="4:51">
      <c r="D69" s="18"/>
      <c r="E69" s="16" t="s">
        <v>28</v>
      </c>
      <c r="F69">
        <v>9700111906.7299995</v>
      </c>
      <c r="G69">
        <v>7410699404.2200003</v>
      </c>
      <c r="H69" s="19">
        <v>6907147281.6499996</v>
      </c>
      <c r="I69" s="20">
        <v>8272895093.4099998</v>
      </c>
    </row>
    <row r="70" spans="4:51">
      <c r="D70" s="18"/>
      <c r="E70" s="21" t="s">
        <v>29</v>
      </c>
      <c r="F70" s="22">
        <v>0.54</v>
      </c>
      <c r="G70" s="23">
        <v>0.42</v>
      </c>
      <c r="H70" s="22">
        <v>0.46</v>
      </c>
      <c r="I70" s="56">
        <v>0.5</v>
      </c>
    </row>
    <row r="71" spans="4:51">
      <c r="D71" s="25"/>
      <c r="E71" s="26" t="s">
        <v>30</v>
      </c>
      <c r="F71" s="52">
        <v>187882.30600000001</v>
      </c>
      <c r="G71" s="52">
        <v>189930.66028452903</v>
      </c>
      <c r="H71" s="53">
        <v>176308.66666666666</v>
      </c>
      <c r="I71" s="54">
        <v>175023.05247097326</v>
      </c>
    </row>
    <row r="74" spans="4:51">
      <c r="E74" s="27" t="s">
        <v>56</v>
      </c>
      <c r="F74" s="28"/>
      <c r="G74" s="28"/>
      <c r="H74" s="28"/>
      <c r="I74" s="29"/>
    </row>
    <row r="75" spans="4:51">
      <c r="F75" s="30"/>
    </row>
    <row r="76" spans="4:51">
      <c r="E76" s="31" t="s">
        <v>32</v>
      </c>
      <c r="F76" s="13"/>
      <c r="G76" s="15"/>
    </row>
    <row r="77" spans="4:51">
      <c r="E77" s="32"/>
      <c r="F77" t="s">
        <v>33</v>
      </c>
      <c r="G77" s="20"/>
    </row>
    <row r="78" spans="4:51">
      <c r="E78" s="33"/>
      <c r="F78" s="34" t="s">
        <v>34</v>
      </c>
      <c r="G78" s="3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2560A-80E6-42EC-B281-189820C7ECFD}">
  <dimension ref="A1:BC78"/>
  <sheetViews>
    <sheetView topLeftCell="A61" workbookViewId="0">
      <selection activeCell="F80" sqref="F80"/>
    </sheetView>
  </sheetViews>
  <sheetFormatPr defaultRowHeight="14.45"/>
  <cols>
    <col min="2" max="2" width="14.140625" bestFit="1" customWidth="1"/>
    <col min="6" max="6" width="15.5703125" customWidth="1"/>
    <col min="7" max="8" width="14.140625" bestFit="1" customWidth="1"/>
    <col min="9" max="9" width="15.5703125" bestFit="1" customWidth="1"/>
    <col min="10" max="10" width="22.42578125" bestFit="1" customWidth="1"/>
    <col min="11" max="12" width="9.5703125" bestFit="1" customWidth="1"/>
    <col min="16" max="16" width="16.42578125" bestFit="1" customWidth="1"/>
    <col min="19" max="21" width="14.140625" bestFit="1" customWidth="1"/>
    <col min="22" max="22" width="14.5703125" bestFit="1" customWidth="1"/>
    <col min="23" max="23" width="22.5703125" bestFit="1" customWidth="1"/>
    <col min="24" max="25" width="9" bestFit="1" customWidth="1"/>
    <col min="29" max="29" width="16.42578125" bestFit="1" customWidth="1"/>
    <col min="32" max="34" width="14.140625" bestFit="1" customWidth="1"/>
    <col min="35" max="35" width="14.5703125" bestFit="1" customWidth="1"/>
    <col min="36" max="36" width="22.5703125" bestFit="1" customWidth="1"/>
    <col min="42" max="42" width="16.42578125" bestFit="1" customWidth="1"/>
    <col min="45" max="47" width="14.140625" bestFit="1" customWidth="1"/>
    <col min="48" max="48" width="14.5703125" bestFit="1" customWidth="1"/>
    <col min="49" max="49" width="22.5703125" bestFit="1" customWidth="1"/>
    <col min="50" max="51" width="9" bestFit="1" customWidth="1"/>
    <col min="55" max="55" width="16.42578125" bestFit="1" customWidth="1"/>
  </cols>
  <sheetData>
    <row r="1" spans="1:55">
      <c r="A1" s="1" t="s">
        <v>57</v>
      </c>
      <c r="B1" s="2"/>
    </row>
    <row r="2" spans="1:55">
      <c r="A2" s="2"/>
      <c r="B2" s="2"/>
    </row>
    <row r="3" spans="1:55" ht="57.95">
      <c r="A3" s="39" t="s">
        <v>1</v>
      </c>
      <c r="B3" s="39" t="s">
        <v>2</v>
      </c>
      <c r="E3" s="40" t="str">
        <f>A3</f>
        <v>Month</v>
      </c>
      <c r="F3" s="40" t="str">
        <f>B3</f>
        <v>Value</v>
      </c>
      <c r="G3" s="40" t="s">
        <v>3</v>
      </c>
      <c r="H3" s="40" t="s">
        <v>4</v>
      </c>
      <c r="I3" s="40" t="s">
        <v>5</v>
      </c>
      <c r="J3" s="40" t="s">
        <v>6</v>
      </c>
      <c r="K3" s="40" t="s">
        <v>7</v>
      </c>
      <c r="L3" s="40" t="s">
        <v>8</v>
      </c>
      <c r="R3" s="40" t="str">
        <f>A3</f>
        <v>Month</v>
      </c>
      <c r="S3" s="40" t="str">
        <f>B3</f>
        <v>Value</v>
      </c>
      <c r="T3" s="40" t="s">
        <v>9</v>
      </c>
      <c r="U3" s="40" t="s">
        <v>4</v>
      </c>
      <c r="V3" s="40" t="s">
        <v>5</v>
      </c>
      <c r="W3" s="40" t="s">
        <v>6</v>
      </c>
      <c r="X3" s="40" t="s">
        <v>7</v>
      </c>
      <c r="Y3" s="40" t="s">
        <v>8</v>
      </c>
      <c r="AE3" s="40" t="str">
        <f>E3</f>
        <v>Month</v>
      </c>
      <c r="AF3" s="40" t="str">
        <f>F3</f>
        <v>Value</v>
      </c>
      <c r="AG3" s="40" t="s">
        <v>10</v>
      </c>
      <c r="AH3" s="40" t="s">
        <v>4</v>
      </c>
      <c r="AI3" s="40" t="s">
        <v>5</v>
      </c>
      <c r="AJ3" s="40" t="s">
        <v>6</v>
      </c>
      <c r="AK3" s="40" t="s">
        <v>7</v>
      </c>
      <c r="AL3" s="40" t="s">
        <v>8</v>
      </c>
      <c r="AR3" s="40" t="str">
        <f>E3</f>
        <v>Month</v>
      </c>
      <c r="AS3" s="51" t="str">
        <f>[1]Forecasting!F3</f>
        <v>Units Sold</v>
      </c>
      <c r="AT3" s="51" t="s">
        <v>11</v>
      </c>
      <c r="AU3" s="51" t="s">
        <v>4</v>
      </c>
      <c r="AV3" s="51" t="s">
        <v>5</v>
      </c>
      <c r="AW3" s="51" t="s">
        <v>6</v>
      </c>
      <c r="AX3" s="51" t="s">
        <v>7</v>
      </c>
      <c r="AY3" s="51" t="s">
        <v>8</v>
      </c>
    </row>
    <row r="4" spans="1:55">
      <c r="A4" s="6">
        <v>1</v>
      </c>
      <c r="B4" s="41">
        <v>302380</v>
      </c>
      <c r="E4" s="7">
        <v>1</v>
      </c>
      <c r="F4" s="41">
        <v>302380</v>
      </c>
      <c r="G4" s="8"/>
      <c r="H4" s="8"/>
      <c r="I4" s="8"/>
      <c r="J4" s="8"/>
      <c r="K4" s="9"/>
      <c r="L4" s="8"/>
      <c r="O4" s="10" t="s">
        <v>12</v>
      </c>
      <c r="R4" s="7">
        <v>1</v>
      </c>
      <c r="S4" s="41">
        <v>302380</v>
      </c>
      <c r="T4" s="7"/>
      <c r="U4" s="7"/>
      <c r="V4" s="7"/>
      <c r="W4" s="7"/>
      <c r="X4" s="37"/>
      <c r="Y4" s="7"/>
      <c r="AB4" s="10" t="s">
        <v>13</v>
      </c>
      <c r="AE4" s="7">
        <v>1</v>
      </c>
      <c r="AF4" s="41">
        <v>302380</v>
      </c>
      <c r="AG4" s="2"/>
      <c r="AH4" s="42"/>
      <c r="AI4" s="42"/>
      <c r="AJ4" s="42"/>
      <c r="AK4" s="43"/>
      <c r="AL4" s="42"/>
      <c r="AO4" s="10" t="s">
        <v>14</v>
      </c>
      <c r="AR4" s="7">
        <v>1</v>
      </c>
      <c r="AS4" s="41">
        <v>302380</v>
      </c>
      <c r="AT4" s="2"/>
      <c r="AU4" s="42"/>
      <c r="AV4" s="42"/>
      <c r="AW4" s="42"/>
      <c r="AX4" s="43"/>
      <c r="AY4" s="42"/>
      <c r="BB4" s="38" t="s">
        <v>15</v>
      </c>
    </row>
    <row r="5" spans="1:55">
      <c r="A5" s="6">
        <v>2</v>
      </c>
      <c r="B5" s="41">
        <v>269123</v>
      </c>
      <c r="E5" s="7">
        <v>2</v>
      </c>
      <c r="F5" s="41">
        <v>269123</v>
      </c>
      <c r="G5" s="41">
        <v>302380</v>
      </c>
      <c r="H5" s="44">
        <f>F5-G5</f>
        <v>-33257</v>
      </c>
      <c r="I5" s="44">
        <f>ABS(H5)</f>
        <v>33257</v>
      </c>
      <c r="J5" s="44">
        <f>H5^2</f>
        <v>1106028049</v>
      </c>
      <c r="K5" s="43">
        <f>ROUND((I5/F5)*100,2)</f>
        <v>12.36</v>
      </c>
      <c r="L5" s="43">
        <f>ABS(K5)</f>
        <v>12.36</v>
      </c>
      <c r="O5" s="16" t="s">
        <v>16</v>
      </c>
      <c r="P5" s="17">
        <f>ROUND(AVERAGE(I5:I63),2)</f>
        <v>102446.59</v>
      </c>
      <c r="R5" s="7">
        <v>2</v>
      </c>
      <c r="S5" s="41">
        <v>269123</v>
      </c>
      <c r="T5" s="44">
        <f>AVERAGE($S$4:S4)</f>
        <v>302380</v>
      </c>
      <c r="U5" s="44">
        <f>S5-T5</f>
        <v>-33257</v>
      </c>
      <c r="V5" s="44">
        <f>ABS(U5)</f>
        <v>33257</v>
      </c>
      <c r="W5" s="44">
        <f>U5^2</f>
        <v>1106028049</v>
      </c>
      <c r="X5" s="43">
        <f>ROUND((V5/S5)*100,2)</f>
        <v>12.36</v>
      </c>
      <c r="Y5" s="43">
        <f>ABS(X5)</f>
        <v>12.36</v>
      </c>
      <c r="AB5" s="16" t="s">
        <v>16</v>
      </c>
      <c r="AC5" s="17">
        <f>ROUND(AVERAGE(V5:V63),2)</f>
        <v>105452.06</v>
      </c>
      <c r="AE5" s="7">
        <v>2</v>
      </c>
      <c r="AF5" s="41">
        <v>269123</v>
      </c>
      <c r="AG5" s="2"/>
      <c r="AH5" s="43"/>
      <c r="AI5" s="43"/>
      <c r="AJ5" s="43"/>
      <c r="AK5" s="43"/>
      <c r="AL5" s="43"/>
      <c r="AO5" s="16" t="s">
        <v>16</v>
      </c>
      <c r="AP5" s="17">
        <f>ROUND(AVERAGE(AI7:AI63),2)</f>
        <v>88293.88</v>
      </c>
      <c r="AR5" s="7">
        <v>2</v>
      </c>
      <c r="AS5" s="41">
        <v>269123</v>
      </c>
      <c r="AT5" s="49">
        <f>AS4</f>
        <v>302380</v>
      </c>
      <c r="AU5" s="44">
        <f>AS5-AT5</f>
        <v>-33257</v>
      </c>
      <c r="AV5" s="44">
        <f>ABS(AU5)</f>
        <v>33257</v>
      </c>
      <c r="AW5" s="44">
        <f>AU5^2</f>
        <v>1106028049</v>
      </c>
      <c r="AX5" s="43">
        <f>ROUND((AV5/AS5)*100,2)</f>
        <v>12.36</v>
      </c>
      <c r="AY5" s="43">
        <f>ABS(AX5)</f>
        <v>12.36</v>
      </c>
      <c r="BB5" s="16" t="s">
        <v>16</v>
      </c>
      <c r="BC5" s="17">
        <f>ROUND(AVERAGE(AV5:AV63),2)</f>
        <v>93699.32</v>
      </c>
    </row>
    <row r="6" spans="1:55">
      <c r="A6" s="6">
        <v>3</v>
      </c>
      <c r="B6" s="41">
        <v>353469</v>
      </c>
      <c r="E6" s="7">
        <v>3</v>
      </c>
      <c r="F6" s="41">
        <v>353469</v>
      </c>
      <c r="G6" s="41">
        <v>269123</v>
      </c>
      <c r="H6" s="44">
        <f t="shared" ref="H6:H63" si="0">F6-G6</f>
        <v>84346</v>
      </c>
      <c r="I6" s="44">
        <f t="shared" ref="I6:I63" si="1">ABS(H6)</f>
        <v>84346</v>
      </c>
      <c r="J6" s="44">
        <f t="shared" ref="J6:J19" si="2">H6^2</f>
        <v>7114247716</v>
      </c>
      <c r="K6" s="43">
        <f t="shared" ref="K6:K63" si="3">ROUND((I6/F6)*100,2)</f>
        <v>23.86</v>
      </c>
      <c r="L6" s="43">
        <f t="shared" ref="L6:L63" si="4">ABS(K6)</f>
        <v>23.86</v>
      </c>
      <c r="O6" s="16" t="s">
        <v>17</v>
      </c>
      <c r="P6" s="17">
        <f>ROUND(AVERAGE(J5:J63),2)</f>
        <v>18161365912.16</v>
      </c>
      <c r="R6" s="7">
        <v>3</v>
      </c>
      <c r="S6" s="41">
        <v>353469</v>
      </c>
      <c r="T6" s="44">
        <f>AVERAGE($S$4:S5)</f>
        <v>285751.5</v>
      </c>
      <c r="U6" s="44">
        <f t="shared" ref="U6:U63" si="5">S6-T6</f>
        <v>67717.5</v>
      </c>
      <c r="V6" s="44">
        <f t="shared" ref="V6:V63" si="6">ABS(U6)</f>
        <v>67717.5</v>
      </c>
      <c r="W6" s="44">
        <f t="shared" ref="W6:W63" si="7">U6^2</f>
        <v>4585659806.25</v>
      </c>
      <c r="X6" s="43">
        <f t="shared" ref="X6:X63" si="8">ROUND((V6/S6)*100,2)</f>
        <v>19.16</v>
      </c>
      <c r="Y6" s="43">
        <f t="shared" ref="Y6:Y63" si="9">ABS(X6)</f>
        <v>19.16</v>
      </c>
      <c r="AB6" s="16" t="s">
        <v>17</v>
      </c>
      <c r="AC6" s="17">
        <f>ROUND(AVERAGE(W5:W63),2)</f>
        <v>20622875110.16</v>
      </c>
      <c r="AE6" s="7">
        <v>3</v>
      </c>
      <c r="AF6" s="41">
        <v>353469</v>
      </c>
      <c r="AG6" s="2"/>
      <c r="AH6" s="43"/>
      <c r="AI6" s="43"/>
      <c r="AJ6" s="43"/>
      <c r="AK6" s="43"/>
      <c r="AL6" s="43"/>
      <c r="AO6" s="16" t="s">
        <v>17</v>
      </c>
      <c r="AP6" s="17">
        <f>ROUND(AVERAGE(AJ7:AJ63),2)</f>
        <v>13533671475.18</v>
      </c>
      <c r="AR6" s="7">
        <v>3</v>
      </c>
      <c r="AS6" s="41">
        <v>353469</v>
      </c>
      <c r="AT6" s="49">
        <f t="shared" ref="AT6:AT64" si="10">0.8*AS5+0.2*AT5</f>
        <v>275774.40000000002</v>
      </c>
      <c r="AU6" s="44">
        <f t="shared" ref="AU6:AU63" si="11">AS6-AT6</f>
        <v>77694.599999999977</v>
      </c>
      <c r="AV6" s="44">
        <f t="shared" ref="AV6:AV63" si="12">ABS(AU6)</f>
        <v>77694.599999999977</v>
      </c>
      <c r="AW6" s="44">
        <f t="shared" ref="AW6:AW63" si="13">AU6^2</f>
        <v>6036450869.159996</v>
      </c>
      <c r="AX6" s="43">
        <f t="shared" ref="AX6:AX63" si="14">ROUND((AV6/AS6)*100,2)</f>
        <v>21.98</v>
      </c>
      <c r="AY6" s="43">
        <f t="shared" ref="AY6:AY63" si="15">ABS(AX6)</f>
        <v>21.98</v>
      </c>
      <c r="BB6" s="16" t="s">
        <v>17</v>
      </c>
      <c r="BC6" s="17">
        <f>ROUND(AVERAGE(AW5:AW63),2)</f>
        <v>15310523967.92</v>
      </c>
    </row>
    <row r="7" spans="1:55">
      <c r="A7" s="6">
        <v>4</v>
      </c>
      <c r="B7" s="41">
        <v>18586</v>
      </c>
      <c r="E7" s="7">
        <v>4</v>
      </c>
      <c r="F7" s="41">
        <v>18586</v>
      </c>
      <c r="G7" s="41">
        <v>353469</v>
      </c>
      <c r="H7" s="44">
        <f>F7-G7</f>
        <v>-334883</v>
      </c>
      <c r="I7" s="44">
        <f t="shared" si="1"/>
        <v>334883</v>
      </c>
      <c r="J7" s="44">
        <f t="shared" si="2"/>
        <v>112146623689</v>
      </c>
      <c r="K7" s="43">
        <f>ROUND((I7/F7)*100,2)</f>
        <v>1801.8</v>
      </c>
      <c r="L7" s="43">
        <f t="shared" si="4"/>
        <v>1801.8</v>
      </c>
      <c r="O7" s="16" t="s">
        <v>19</v>
      </c>
      <c r="P7" s="24">
        <f>ROUND(AVERAGE(L5:L63)/100,2)</f>
        <v>0.63</v>
      </c>
      <c r="R7" s="7">
        <v>4</v>
      </c>
      <c r="S7" s="41">
        <v>18586</v>
      </c>
      <c r="T7" s="44">
        <f>AVERAGE($S$4:S6)</f>
        <v>308324</v>
      </c>
      <c r="U7" s="44">
        <f t="shared" si="5"/>
        <v>-289738</v>
      </c>
      <c r="V7" s="44">
        <f t="shared" si="6"/>
        <v>289738</v>
      </c>
      <c r="W7" s="44">
        <f t="shared" si="7"/>
        <v>83948108644</v>
      </c>
      <c r="X7" s="43">
        <f t="shared" si="8"/>
        <v>1558.9</v>
      </c>
      <c r="Y7" s="43">
        <f t="shared" si="9"/>
        <v>1558.9</v>
      </c>
      <c r="AB7" s="16" t="s">
        <v>19</v>
      </c>
      <c r="AC7" s="24">
        <f>ROUND(AVERAGE(Y5:Y63)/100,2)</f>
        <v>0.56999999999999995</v>
      </c>
      <c r="AE7" s="7">
        <v>4</v>
      </c>
      <c r="AF7" s="41">
        <v>18586</v>
      </c>
      <c r="AG7" s="49">
        <f t="shared" ref="AG7:AG64" si="16">AVERAGE(AF4:AF6)</f>
        <v>308324</v>
      </c>
      <c r="AH7" s="44">
        <f>AF7-AG7</f>
        <v>-289738</v>
      </c>
      <c r="AI7" s="44">
        <f>ABS(AH7)</f>
        <v>289738</v>
      </c>
      <c r="AJ7" s="44">
        <f>AH7^2</f>
        <v>83948108644</v>
      </c>
      <c r="AK7" s="43">
        <f t="shared" ref="AK7:AK63" si="17">ROUND((AI7/AF7)*100,2)</f>
        <v>1558.9</v>
      </c>
      <c r="AL7" s="43">
        <f t="shared" ref="AL7:AL63" si="18">ABS(AK7)</f>
        <v>1558.9</v>
      </c>
      <c r="AO7" s="16" t="s">
        <v>19</v>
      </c>
      <c r="AP7" s="24">
        <f>ROUND(AVERAGE(AL7:AL63)/100,2)</f>
        <v>0.55000000000000004</v>
      </c>
      <c r="AR7" s="7">
        <v>4</v>
      </c>
      <c r="AS7" s="41">
        <v>18586</v>
      </c>
      <c r="AT7" s="49">
        <f t="shared" si="10"/>
        <v>337930.08</v>
      </c>
      <c r="AU7" s="44">
        <f t="shared" si="11"/>
        <v>-319344.08</v>
      </c>
      <c r="AV7" s="44">
        <f t="shared" si="12"/>
        <v>319344.08</v>
      </c>
      <c r="AW7" s="44">
        <f t="shared" si="13"/>
        <v>101980641431.04642</v>
      </c>
      <c r="AX7" s="43">
        <f t="shared" si="14"/>
        <v>1718.2</v>
      </c>
      <c r="AY7" s="43">
        <f t="shared" si="15"/>
        <v>1718.2</v>
      </c>
      <c r="BB7" s="16" t="s">
        <v>19</v>
      </c>
      <c r="BC7" s="24">
        <f>ROUND(AVERAGE(AY5:AY63)/100,2)</f>
        <v>0.57999999999999996</v>
      </c>
    </row>
    <row r="8" spans="1:55">
      <c r="A8" s="6">
        <v>5</v>
      </c>
      <c r="B8" s="41">
        <v>200429</v>
      </c>
      <c r="E8" s="7">
        <v>5</v>
      </c>
      <c r="F8" s="41">
        <v>200429</v>
      </c>
      <c r="G8" s="41">
        <v>18586</v>
      </c>
      <c r="H8" s="44">
        <f t="shared" si="0"/>
        <v>181843</v>
      </c>
      <c r="I8" s="44">
        <f t="shared" si="1"/>
        <v>181843</v>
      </c>
      <c r="J8" s="44">
        <f t="shared" si="2"/>
        <v>33066876649</v>
      </c>
      <c r="K8" s="43">
        <f t="shared" si="3"/>
        <v>90.73</v>
      </c>
      <c r="L8" s="43">
        <f t="shared" si="4"/>
        <v>90.73</v>
      </c>
      <c r="O8" s="16" t="s">
        <v>20</v>
      </c>
      <c r="P8" s="46">
        <f>G64</f>
        <v>444696.18599999999</v>
      </c>
      <c r="R8" s="7">
        <v>5</v>
      </c>
      <c r="S8" s="41">
        <v>200429</v>
      </c>
      <c r="T8" s="44">
        <f>AVERAGE($S$4:S7)</f>
        <v>235889.5</v>
      </c>
      <c r="U8" s="44">
        <f t="shared" si="5"/>
        <v>-35460.5</v>
      </c>
      <c r="V8" s="44">
        <f t="shared" si="6"/>
        <v>35460.5</v>
      </c>
      <c r="W8" s="44">
        <f t="shared" si="7"/>
        <v>1257447060.25</v>
      </c>
      <c r="X8" s="43">
        <f t="shared" si="8"/>
        <v>17.690000000000001</v>
      </c>
      <c r="Y8" s="43">
        <f t="shared" si="9"/>
        <v>17.690000000000001</v>
      </c>
      <c r="AB8" s="16" t="s">
        <v>20</v>
      </c>
      <c r="AC8" s="46">
        <f>T64</f>
        <v>319021.3098166667</v>
      </c>
      <c r="AE8" s="7">
        <v>5</v>
      </c>
      <c r="AF8" s="41">
        <v>200429</v>
      </c>
      <c r="AG8" s="49">
        <f t="shared" si="16"/>
        <v>213726</v>
      </c>
      <c r="AH8" s="44">
        <f t="shared" ref="AH8:AH63" si="19">AF8-AG8</f>
        <v>-13297</v>
      </c>
      <c r="AI8" s="44">
        <f t="shared" ref="AI8:AI63" si="20">ABS(AH8)</f>
        <v>13297</v>
      </c>
      <c r="AJ8" s="44">
        <f t="shared" ref="AJ8:AJ63" si="21">AH8^2</f>
        <v>176810209</v>
      </c>
      <c r="AK8" s="43">
        <f t="shared" si="17"/>
        <v>6.63</v>
      </c>
      <c r="AL8" s="43">
        <f t="shared" si="18"/>
        <v>6.63</v>
      </c>
      <c r="AO8" s="16" t="s">
        <v>20</v>
      </c>
      <c r="AP8" s="46">
        <f>AG21</f>
        <v>289307</v>
      </c>
      <c r="AR8" s="7">
        <v>5</v>
      </c>
      <c r="AS8" s="41">
        <v>200429</v>
      </c>
      <c r="AT8" s="49">
        <f t="shared" si="10"/>
        <v>82454.816000000006</v>
      </c>
      <c r="AU8" s="44">
        <f t="shared" si="11"/>
        <v>117974.18399999999</v>
      </c>
      <c r="AV8" s="44">
        <f t="shared" si="12"/>
        <v>117974.18399999999</v>
      </c>
      <c r="AW8" s="44">
        <f t="shared" si="13"/>
        <v>13917908090.465855</v>
      </c>
      <c r="AX8" s="43">
        <f t="shared" si="14"/>
        <v>58.86</v>
      </c>
      <c r="AY8" s="43">
        <f t="shared" si="15"/>
        <v>58.86</v>
      </c>
      <c r="BB8" s="16" t="s">
        <v>20</v>
      </c>
      <c r="BC8" s="46">
        <f>AT64</f>
        <v>449408.44335591764</v>
      </c>
    </row>
    <row r="9" spans="1:55">
      <c r="A9" s="6">
        <v>6</v>
      </c>
      <c r="B9" s="41">
        <v>397798</v>
      </c>
      <c r="E9" s="7">
        <v>6</v>
      </c>
      <c r="F9" s="41">
        <v>397798</v>
      </c>
      <c r="G9" s="41">
        <v>200429</v>
      </c>
      <c r="H9" s="44">
        <f t="shared" si="0"/>
        <v>197369</v>
      </c>
      <c r="I9" s="44">
        <f t="shared" si="1"/>
        <v>197369</v>
      </c>
      <c r="J9" s="44">
        <f t="shared" si="2"/>
        <v>38954522161</v>
      </c>
      <c r="K9" s="43">
        <f t="shared" si="3"/>
        <v>49.62</v>
      </c>
      <c r="L9" s="43">
        <f t="shared" si="4"/>
        <v>49.62</v>
      </c>
      <c r="R9" s="7">
        <v>6</v>
      </c>
      <c r="S9" s="41">
        <v>397798</v>
      </c>
      <c r="T9" s="44">
        <f>AVERAGE($S$4:S8)</f>
        <v>228797.4</v>
      </c>
      <c r="U9" s="44">
        <f t="shared" si="5"/>
        <v>169000.6</v>
      </c>
      <c r="V9" s="44">
        <f t="shared" si="6"/>
        <v>169000.6</v>
      </c>
      <c r="W9" s="44">
        <f t="shared" si="7"/>
        <v>28561202800.360001</v>
      </c>
      <c r="X9" s="43">
        <f t="shared" si="8"/>
        <v>42.48</v>
      </c>
      <c r="Y9" s="43">
        <f t="shared" si="9"/>
        <v>42.48</v>
      </c>
      <c r="AE9" s="7">
        <v>6</v>
      </c>
      <c r="AF9" s="41">
        <v>397798</v>
      </c>
      <c r="AG9" s="49">
        <f t="shared" si="16"/>
        <v>190828</v>
      </c>
      <c r="AH9" s="44">
        <f t="shared" si="19"/>
        <v>206970</v>
      </c>
      <c r="AI9" s="44">
        <f t="shared" si="20"/>
        <v>206970</v>
      </c>
      <c r="AJ9" s="44">
        <f t="shared" si="21"/>
        <v>42836580900</v>
      </c>
      <c r="AK9" s="43">
        <f t="shared" si="17"/>
        <v>52.03</v>
      </c>
      <c r="AL9" s="43">
        <f t="shared" si="18"/>
        <v>52.03</v>
      </c>
      <c r="AR9" s="7">
        <v>6</v>
      </c>
      <c r="AS9" s="41">
        <v>397798</v>
      </c>
      <c r="AT9" s="49">
        <f t="shared" si="10"/>
        <v>176834.16320000001</v>
      </c>
      <c r="AU9" s="44">
        <f t="shared" si="11"/>
        <v>220963.83679999999</v>
      </c>
      <c r="AV9" s="44">
        <f t="shared" si="12"/>
        <v>220963.83679999999</v>
      </c>
      <c r="AW9" s="44">
        <f t="shared" si="13"/>
        <v>48825017173.377029</v>
      </c>
      <c r="AX9" s="43">
        <f t="shared" si="14"/>
        <v>55.55</v>
      </c>
      <c r="AY9" s="43">
        <f t="shared" si="15"/>
        <v>55.55</v>
      </c>
    </row>
    <row r="10" spans="1:55">
      <c r="A10" s="6">
        <v>7</v>
      </c>
      <c r="B10" s="41">
        <v>232565</v>
      </c>
      <c r="E10" s="7">
        <v>7</v>
      </c>
      <c r="F10" s="41">
        <v>232565</v>
      </c>
      <c r="G10" s="41">
        <v>397798</v>
      </c>
      <c r="H10" s="44">
        <f t="shared" si="0"/>
        <v>-165233</v>
      </c>
      <c r="I10" s="44">
        <f t="shared" si="1"/>
        <v>165233</v>
      </c>
      <c r="J10" s="44">
        <f t="shared" si="2"/>
        <v>27301944289</v>
      </c>
      <c r="K10" s="43">
        <f t="shared" si="3"/>
        <v>71.05</v>
      </c>
      <c r="L10" s="43">
        <f t="shared" si="4"/>
        <v>71.05</v>
      </c>
      <c r="R10" s="7">
        <v>7</v>
      </c>
      <c r="S10" s="41">
        <v>232565</v>
      </c>
      <c r="T10" s="44">
        <f>AVERAGE($S$4:S9)</f>
        <v>256964.16666666666</v>
      </c>
      <c r="U10" s="44">
        <f t="shared" si="5"/>
        <v>-24399.166666666657</v>
      </c>
      <c r="V10" s="44">
        <f t="shared" si="6"/>
        <v>24399.166666666657</v>
      </c>
      <c r="W10" s="44">
        <f t="shared" si="7"/>
        <v>595319334.02777731</v>
      </c>
      <c r="X10" s="43">
        <f t="shared" si="8"/>
        <v>10.49</v>
      </c>
      <c r="Y10" s="43">
        <f t="shared" si="9"/>
        <v>10.49</v>
      </c>
      <c r="AE10" s="7">
        <v>7</v>
      </c>
      <c r="AF10" s="41">
        <v>232565</v>
      </c>
      <c r="AG10" s="49">
        <f t="shared" si="16"/>
        <v>205604.33333333334</v>
      </c>
      <c r="AH10" s="44">
        <f t="shared" si="19"/>
        <v>26960.666666666657</v>
      </c>
      <c r="AI10" s="44">
        <f t="shared" si="20"/>
        <v>26960.666666666657</v>
      </c>
      <c r="AJ10" s="44">
        <f t="shared" si="21"/>
        <v>726877547.11111057</v>
      </c>
      <c r="AK10" s="43">
        <f t="shared" si="17"/>
        <v>11.59</v>
      </c>
      <c r="AL10" s="43">
        <f t="shared" si="18"/>
        <v>11.59</v>
      </c>
      <c r="AR10" s="7">
        <v>7</v>
      </c>
      <c r="AS10" s="41">
        <v>232565</v>
      </c>
      <c r="AT10" s="49">
        <f t="shared" si="10"/>
        <v>353605.23264</v>
      </c>
      <c r="AU10" s="44">
        <f t="shared" si="11"/>
        <v>-121040.23264</v>
      </c>
      <c r="AV10" s="44">
        <f t="shared" si="12"/>
        <v>121040.23264</v>
      </c>
      <c r="AW10" s="44">
        <f t="shared" si="13"/>
        <v>14650737917.545322</v>
      </c>
      <c r="AX10" s="43">
        <f t="shared" si="14"/>
        <v>52.05</v>
      </c>
      <c r="AY10" s="43">
        <f t="shared" si="15"/>
        <v>52.05</v>
      </c>
    </row>
    <row r="11" spans="1:55">
      <c r="A11" s="6">
        <v>8</v>
      </c>
      <c r="B11" s="41">
        <v>237263</v>
      </c>
      <c r="E11" s="7">
        <v>8</v>
      </c>
      <c r="F11" s="41">
        <v>237263</v>
      </c>
      <c r="G11" s="41">
        <v>232565</v>
      </c>
      <c r="H11" s="44">
        <f t="shared" si="0"/>
        <v>4698</v>
      </c>
      <c r="I11" s="44">
        <f t="shared" si="1"/>
        <v>4698</v>
      </c>
      <c r="J11" s="44">
        <f t="shared" si="2"/>
        <v>22071204</v>
      </c>
      <c r="K11" s="43">
        <f t="shared" si="3"/>
        <v>1.98</v>
      </c>
      <c r="L11" s="43">
        <f t="shared" si="4"/>
        <v>1.98</v>
      </c>
      <c r="R11" s="7">
        <v>8</v>
      </c>
      <c r="S11" s="41">
        <v>237263</v>
      </c>
      <c r="T11" s="44">
        <f>AVERAGE($S$4:S10)</f>
        <v>253478.57142857142</v>
      </c>
      <c r="U11" s="44">
        <f t="shared" si="5"/>
        <v>-16215.57142857142</v>
      </c>
      <c r="V11" s="44">
        <f t="shared" si="6"/>
        <v>16215.57142857142</v>
      </c>
      <c r="W11" s="44">
        <f t="shared" si="7"/>
        <v>262944756.75510177</v>
      </c>
      <c r="X11" s="43">
        <f t="shared" si="8"/>
        <v>6.83</v>
      </c>
      <c r="Y11" s="43">
        <f t="shared" si="9"/>
        <v>6.83</v>
      </c>
      <c r="AE11" s="7">
        <v>8</v>
      </c>
      <c r="AF11" s="41">
        <v>237263</v>
      </c>
      <c r="AG11" s="49">
        <f t="shared" si="16"/>
        <v>276930.66666666669</v>
      </c>
      <c r="AH11" s="44">
        <f t="shared" si="19"/>
        <v>-39667.666666666686</v>
      </c>
      <c r="AI11" s="44">
        <f t="shared" si="20"/>
        <v>39667.666666666686</v>
      </c>
      <c r="AJ11" s="44">
        <f t="shared" si="21"/>
        <v>1573523778.7777793</v>
      </c>
      <c r="AK11" s="43">
        <f t="shared" si="17"/>
        <v>16.72</v>
      </c>
      <c r="AL11" s="43">
        <f t="shared" si="18"/>
        <v>16.72</v>
      </c>
      <c r="AR11" s="7">
        <v>8</v>
      </c>
      <c r="AS11" s="41">
        <v>237263</v>
      </c>
      <c r="AT11" s="49">
        <f t="shared" si="10"/>
        <v>256773.04652800001</v>
      </c>
      <c r="AU11" s="44">
        <f t="shared" si="11"/>
        <v>-19510.046528000006</v>
      </c>
      <c r="AV11" s="44">
        <f t="shared" si="12"/>
        <v>19510.046528000006</v>
      </c>
      <c r="AW11" s="44">
        <f t="shared" si="13"/>
        <v>380641915.52472508</v>
      </c>
      <c r="AX11" s="43">
        <f t="shared" si="14"/>
        <v>8.2200000000000006</v>
      </c>
      <c r="AY11" s="43">
        <f t="shared" si="15"/>
        <v>8.2200000000000006</v>
      </c>
    </row>
    <row r="12" spans="1:55">
      <c r="A12" s="6">
        <v>9</v>
      </c>
      <c r="B12" s="57">
        <v>211046</v>
      </c>
      <c r="E12" s="7">
        <v>9</v>
      </c>
      <c r="F12" s="57">
        <v>211046</v>
      </c>
      <c r="G12" s="41">
        <v>237263</v>
      </c>
      <c r="H12" s="44">
        <f t="shared" si="0"/>
        <v>-26217</v>
      </c>
      <c r="I12" s="44">
        <f t="shared" si="1"/>
        <v>26217</v>
      </c>
      <c r="J12" s="44">
        <f t="shared" si="2"/>
        <v>687331089</v>
      </c>
      <c r="K12" s="43">
        <f t="shared" si="3"/>
        <v>12.42</v>
      </c>
      <c r="L12" s="43">
        <f t="shared" si="4"/>
        <v>12.42</v>
      </c>
      <c r="R12" s="7">
        <v>9</v>
      </c>
      <c r="S12" s="57">
        <v>211046</v>
      </c>
      <c r="T12" s="44">
        <f>AVERAGE($S$4:S11)</f>
        <v>251451.625</v>
      </c>
      <c r="U12" s="44">
        <f t="shared" si="5"/>
        <v>-40405.625</v>
      </c>
      <c r="V12" s="44">
        <f t="shared" si="6"/>
        <v>40405.625</v>
      </c>
      <c r="W12" s="44">
        <f t="shared" si="7"/>
        <v>1632614531.640625</v>
      </c>
      <c r="X12" s="43">
        <f t="shared" si="8"/>
        <v>19.149999999999999</v>
      </c>
      <c r="Y12" s="43">
        <f t="shared" si="9"/>
        <v>19.149999999999999</v>
      </c>
      <c r="AE12" s="7">
        <v>9</v>
      </c>
      <c r="AF12" s="57">
        <v>211046</v>
      </c>
      <c r="AG12" s="49">
        <f t="shared" si="16"/>
        <v>289208.66666666669</v>
      </c>
      <c r="AH12" s="44">
        <f t="shared" si="19"/>
        <v>-78162.666666666686</v>
      </c>
      <c r="AI12" s="44">
        <f t="shared" si="20"/>
        <v>78162.666666666686</v>
      </c>
      <c r="AJ12" s="44">
        <f t="shared" si="21"/>
        <v>6109402460.4444475</v>
      </c>
      <c r="AK12" s="43">
        <f t="shared" si="17"/>
        <v>37.04</v>
      </c>
      <c r="AL12" s="43">
        <f t="shared" si="18"/>
        <v>37.04</v>
      </c>
      <c r="AR12" s="7">
        <v>9</v>
      </c>
      <c r="AS12" s="57">
        <v>211046</v>
      </c>
      <c r="AT12" s="49">
        <f t="shared" si="10"/>
        <v>241165.00930560002</v>
      </c>
      <c r="AU12" s="44">
        <f t="shared" si="11"/>
        <v>-30119.009305600019</v>
      </c>
      <c r="AV12" s="44">
        <f t="shared" si="12"/>
        <v>30119.009305600019</v>
      </c>
      <c r="AW12" s="44">
        <f t="shared" si="13"/>
        <v>907154721.55082047</v>
      </c>
      <c r="AX12" s="43">
        <f t="shared" si="14"/>
        <v>14.27</v>
      </c>
      <c r="AY12" s="43">
        <f t="shared" si="15"/>
        <v>14.27</v>
      </c>
    </row>
    <row r="13" spans="1:55">
      <c r="A13" s="6">
        <v>10</v>
      </c>
      <c r="B13" s="57">
        <v>258179</v>
      </c>
      <c r="E13" s="7">
        <v>10</v>
      </c>
      <c r="F13" s="57">
        <v>258179</v>
      </c>
      <c r="G13" s="57">
        <v>211046</v>
      </c>
      <c r="H13" s="44">
        <f t="shared" si="0"/>
        <v>47133</v>
      </c>
      <c r="I13" s="44">
        <f t="shared" si="1"/>
        <v>47133</v>
      </c>
      <c r="J13" s="44">
        <f t="shared" si="2"/>
        <v>2221519689</v>
      </c>
      <c r="K13" s="43">
        <f t="shared" si="3"/>
        <v>18.260000000000002</v>
      </c>
      <c r="L13" s="43">
        <f t="shared" si="4"/>
        <v>18.260000000000002</v>
      </c>
      <c r="R13" s="7">
        <v>10</v>
      </c>
      <c r="S13" s="57">
        <v>258179</v>
      </c>
      <c r="T13" s="44">
        <f>AVERAGE($S$4:S12)</f>
        <v>246962.11111111112</v>
      </c>
      <c r="U13" s="44">
        <f t="shared" si="5"/>
        <v>11216.888888888876</v>
      </c>
      <c r="V13" s="44">
        <f t="shared" si="6"/>
        <v>11216.888888888876</v>
      </c>
      <c r="W13" s="44">
        <f t="shared" si="7"/>
        <v>125818596.34567872</v>
      </c>
      <c r="X13" s="43">
        <f t="shared" si="8"/>
        <v>4.34</v>
      </c>
      <c r="Y13" s="43">
        <f t="shared" si="9"/>
        <v>4.34</v>
      </c>
      <c r="AE13" s="7">
        <v>10</v>
      </c>
      <c r="AF13" s="57">
        <v>258179</v>
      </c>
      <c r="AG13" s="49">
        <f t="shared" si="16"/>
        <v>226958</v>
      </c>
      <c r="AH13" s="44">
        <f t="shared" si="19"/>
        <v>31221</v>
      </c>
      <c r="AI13" s="44">
        <f t="shared" si="20"/>
        <v>31221</v>
      </c>
      <c r="AJ13" s="44">
        <f t="shared" si="21"/>
        <v>974750841</v>
      </c>
      <c r="AK13" s="43">
        <f t="shared" si="17"/>
        <v>12.09</v>
      </c>
      <c r="AL13" s="43">
        <f t="shared" si="18"/>
        <v>12.09</v>
      </c>
      <c r="AR13" s="7">
        <v>10</v>
      </c>
      <c r="AS13" s="57">
        <v>258179</v>
      </c>
      <c r="AT13" s="49">
        <f t="shared" si="10"/>
        <v>217069.80186112004</v>
      </c>
      <c r="AU13" s="44">
        <f t="shared" si="11"/>
        <v>41109.198138879961</v>
      </c>
      <c r="AV13" s="44">
        <f t="shared" si="12"/>
        <v>41109.198138879961</v>
      </c>
      <c r="AW13" s="44">
        <f t="shared" si="13"/>
        <v>1689966171.6216917</v>
      </c>
      <c r="AX13" s="43">
        <f t="shared" si="14"/>
        <v>15.92</v>
      </c>
      <c r="AY13" s="43">
        <f t="shared" si="15"/>
        <v>15.92</v>
      </c>
    </row>
    <row r="14" spans="1:55">
      <c r="A14" s="6">
        <v>11</v>
      </c>
      <c r="B14" s="41">
        <v>199132</v>
      </c>
      <c r="E14" s="7">
        <v>11</v>
      </c>
      <c r="F14" s="41">
        <v>199132</v>
      </c>
      <c r="G14" s="57">
        <v>258179</v>
      </c>
      <c r="H14" s="44">
        <f t="shared" si="0"/>
        <v>-59047</v>
      </c>
      <c r="I14" s="44">
        <f t="shared" si="1"/>
        <v>59047</v>
      </c>
      <c r="J14" s="44">
        <f t="shared" si="2"/>
        <v>3486548209</v>
      </c>
      <c r="K14" s="43">
        <f t="shared" si="3"/>
        <v>29.65</v>
      </c>
      <c r="L14" s="43">
        <f t="shared" si="4"/>
        <v>29.65</v>
      </c>
      <c r="R14" s="7">
        <v>11</v>
      </c>
      <c r="S14" s="41">
        <v>199132</v>
      </c>
      <c r="T14" s="44">
        <f>AVERAGE($S$4:S13)</f>
        <v>248083.8</v>
      </c>
      <c r="U14" s="44">
        <f t="shared" si="5"/>
        <v>-48951.799999999988</v>
      </c>
      <c r="V14" s="44">
        <f t="shared" si="6"/>
        <v>48951.799999999988</v>
      </c>
      <c r="W14" s="44">
        <f t="shared" si="7"/>
        <v>2396278723.2399988</v>
      </c>
      <c r="X14" s="43">
        <f t="shared" si="8"/>
        <v>24.58</v>
      </c>
      <c r="Y14" s="43">
        <f t="shared" si="9"/>
        <v>24.58</v>
      </c>
      <c r="AE14" s="7">
        <v>11</v>
      </c>
      <c r="AF14" s="41">
        <v>199132</v>
      </c>
      <c r="AG14" s="49">
        <f t="shared" si="16"/>
        <v>235496</v>
      </c>
      <c r="AH14" s="44">
        <f t="shared" si="19"/>
        <v>-36364</v>
      </c>
      <c r="AI14" s="44">
        <f t="shared" si="20"/>
        <v>36364</v>
      </c>
      <c r="AJ14" s="44">
        <f t="shared" si="21"/>
        <v>1322340496</v>
      </c>
      <c r="AK14" s="43">
        <f t="shared" si="17"/>
        <v>18.260000000000002</v>
      </c>
      <c r="AL14" s="43">
        <f t="shared" si="18"/>
        <v>18.260000000000002</v>
      </c>
      <c r="AR14" s="7">
        <v>11</v>
      </c>
      <c r="AS14" s="41">
        <v>199132</v>
      </c>
      <c r="AT14" s="49">
        <f t="shared" si="10"/>
        <v>249957.16037222403</v>
      </c>
      <c r="AU14" s="44">
        <f t="shared" si="11"/>
        <v>-50825.160372224025</v>
      </c>
      <c r="AV14" s="44">
        <f t="shared" si="12"/>
        <v>50825.160372224025</v>
      </c>
      <c r="AW14" s="44">
        <f t="shared" si="13"/>
        <v>2583196926.8622913</v>
      </c>
      <c r="AX14" s="43">
        <f t="shared" si="14"/>
        <v>25.52</v>
      </c>
      <c r="AY14" s="43">
        <f t="shared" si="15"/>
        <v>25.52</v>
      </c>
    </row>
    <row r="15" spans="1:55">
      <c r="A15" s="6">
        <v>12</v>
      </c>
      <c r="B15" s="41">
        <v>349437</v>
      </c>
      <c r="E15" s="7">
        <v>12</v>
      </c>
      <c r="F15" s="41">
        <v>349437</v>
      </c>
      <c r="G15" s="41">
        <v>199132</v>
      </c>
      <c r="H15" s="44">
        <f t="shared" si="0"/>
        <v>150305</v>
      </c>
      <c r="I15" s="44">
        <f t="shared" si="1"/>
        <v>150305</v>
      </c>
      <c r="J15" s="44">
        <f t="shared" si="2"/>
        <v>22591593025</v>
      </c>
      <c r="K15" s="43">
        <f t="shared" si="3"/>
        <v>43.01</v>
      </c>
      <c r="L15" s="43">
        <f t="shared" si="4"/>
        <v>43.01</v>
      </c>
      <c r="R15" s="7">
        <v>12</v>
      </c>
      <c r="S15" s="41">
        <v>349437</v>
      </c>
      <c r="T15" s="44">
        <f>AVERAGE($S$4:S14)</f>
        <v>243633.63636363635</v>
      </c>
      <c r="U15" s="44">
        <f t="shared" si="5"/>
        <v>105803.36363636365</v>
      </c>
      <c r="V15" s="44">
        <f t="shared" si="6"/>
        <v>105803.36363636365</v>
      </c>
      <c r="W15" s="44">
        <f t="shared" si="7"/>
        <v>11194351756.768597</v>
      </c>
      <c r="X15" s="43">
        <f t="shared" si="8"/>
        <v>30.28</v>
      </c>
      <c r="Y15" s="43">
        <f t="shared" si="9"/>
        <v>30.28</v>
      </c>
      <c r="AE15" s="7">
        <v>12</v>
      </c>
      <c r="AF15" s="41">
        <v>349437</v>
      </c>
      <c r="AG15" s="49">
        <f t="shared" si="16"/>
        <v>222785.66666666666</v>
      </c>
      <c r="AH15" s="44">
        <f t="shared" si="19"/>
        <v>126651.33333333334</v>
      </c>
      <c r="AI15" s="44">
        <f t="shared" si="20"/>
        <v>126651.33333333334</v>
      </c>
      <c r="AJ15" s="44">
        <f t="shared" si="21"/>
        <v>16040560235.111115</v>
      </c>
      <c r="AK15" s="43">
        <f t="shared" si="17"/>
        <v>36.24</v>
      </c>
      <c r="AL15" s="43">
        <f t="shared" si="18"/>
        <v>36.24</v>
      </c>
      <c r="AR15" s="7">
        <v>12</v>
      </c>
      <c r="AS15" s="41">
        <v>349437</v>
      </c>
      <c r="AT15" s="49">
        <f t="shared" si="10"/>
        <v>209297.03207444481</v>
      </c>
      <c r="AU15" s="44">
        <f t="shared" si="11"/>
        <v>140139.96792555519</v>
      </c>
      <c r="AV15" s="44">
        <f t="shared" si="12"/>
        <v>140139.96792555519</v>
      </c>
      <c r="AW15" s="44">
        <f t="shared" si="13"/>
        <v>19639210610.175636</v>
      </c>
      <c r="AX15" s="43">
        <f t="shared" si="14"/>
        <v>40.1</v>
      </c>
      <c r="AY15" s="43">
        <f t="shared" si="15"/>
        <v>40.1</v>
      </c>
    </row>
    <row r="16" spans="1:55">
      <c r="A16" s="6">
        <v>13</v>
      </c>
      <c r="B16" s="41">
        <v>270637</v>
      </c>
      <c r="E16" s="7">
        <v>13</v>
      </c>
      <c r="F16" s="41">
        <v>270637</v>
      </c>
      <c r="G16" s="41">
        <v>349437</v>
      </c>
      <c r="H16" s="44">
        <f t="shared" si="0"/>
        <v>-78800</v>
      </c>
      <c r="I16" s="44">
        <f t="shared" si="1"/>
        <v>78800</v>
      </c>
      <c r="J16" s="44">
        <f t="shared" si="2"/>
        <v>6209440000</v>
      </c>
      <c r="K16" s="43">
        <f t="shared" si="3"/>
        <v>29.12</v>
      </c>
      <c r="L16" s="43">
        <f t="shared" si="4"/>
        <v>29.12</v>
      </c>
      <c r="R16" s="7">
        <v>13</v>
      </c>
      <c r="S16" s="41">
        <v>270637</v>
      </c>
      <c r="T16" s="44">
        <f>AVERAGE($S$4:S15)</f>
        <v>252450.58333333334</v>
      </c>
      <c r="U16" s="44">
        <f t="shared" si="5"/>
        <v>18186.416666666657</v>
      </c>
      <c r="V16" s="44">
        <f t="shared" si="6"/>
        <v>18186.416666666657</v>
      </c>
      <c r="W16" s="44">
        <f t="shared" si="7"/>
        <v>330745751.17361075</v>
      </c>
      <c r="X16" s="43">
        <f t="shared" si="8"/>
        <v>6.72</v>
      </c>
      <c r="Y16" s="43">
        <f t="shared" si="9"/>
        <v>6.72</v>
      </c>
      <c r="AE16" s="7">
        <v>13</v>
      </c>
      <c r="AF16" s="41">
        <v>270637</v>
      </c>
      <c r="AG16" s="49">
        <f t="shared" si="16"/>
        <v>268916</v>
      </c>
      <c r="AH16" s="44">
        <f t="shared" si="19"/>
        <v>1721</v>
      </c>
      <c r="AI16" s="44">
        <f t="shared" si="20"/>
        <v>1721</v>
      </c>
      <c r="AJ16" s="44">
        <f t="shared" si="21"/>
        <v>2961841</v>
      </c>
      <c r="AK16" s="43">
        <f t="shared" si="17"/>
        <v>0.64</v>
      </c>
      <c r="AL16" s="43">
        <f t="shared" si="18"/>
        <v>0.64</v>
      </c>
      <c r="AR16" s="7">
        <v>13</v>
      </c>
      <c r="AS16" s="41">
        <v>270637</v>
      </c>
      <c r="AT16" s="49">
        <f t="shared" si="10"/>
        <v>321409.00641488901</v>
      </c>
      <c r="AU16" s="44">
        <f t="shared" si="11"/>
        <v>-50772.006414889009</v>
      </c>
      <c r="AV16" s="44">
        <f t="shared" si="12"/>
        <v>50772.006414889009</v>
      </c>
      <c r="AW16" s="44">
        <f t="shared" si="13"/>
        <v>2577796635.3935308</v>
      </c>
      <c r="AX16" s="43">
        <f t="shared" si="14"/>
        <v>18.760000000000002</v>
      </c>
      <c r="AY16" s="43">
        <f t="shared" si="15"/>
        <v>18.760000000000002</v>
      </c>
    </row>
    <row r="17" spans="1:51">
      <c r="A17" s="6">
        <v>14</v>
      </c>
      <c r="B17" s="41">
        <v>326017</v>
      </c>
      <c r="E17" s="7">
        <v>14</v>
      </c>
      <c r="F17" s="41">
        <v>326017</v>
      </c>
      <c r="G17" s="41">
        <v>270637</v>
      </c>
      <c r="H17" s="44">
        <f t="shared" si="0"/>
        <v>55380</v>
      </c>
      <c r="I17" s="44">
        <f t="shared" si="1"/>
        <v>55380</v>
      </c>
      <c r="J17" s="44">
        <f t="shared" si="2"/>
        <v>3066944400</v>
      </c>
      <c r="K17" s="43">
        <f t="shared" si="3"/>
        <v>16.989999999999998</v>
      </c>
      <c r="L17" s="43">
        <f t="shared" si="4"/>
        <v>16.989999999999998</v>
      </c>
      <c r="R17" s="7">
        <v>14</v>
      </c>
      <c r="S17" s="41">
        <v>326017</v>
      </c>
      <c r="T17" s="44">
        <f>AVERAGE($S$4:S16)</f>
        <v>253849.53846153847</v>
      </c>
      <c r="U17" s="44">
        <f t="shared" si="5"/>
        <v>72167.461538461532</v>
      </c>
      <c r="V17" s="44">
        <f t="shared" si="6"/>
        <v>72167.461538461532</v>
      </c>
      <c r="W17" s="44">
        <f t="shared" si="7"/>
        <v>5208142504.9053249</v>
      </c>
      <c r="X17" s="43">
        <f t="shared" si="8"/>
        <v>22.14</v>
      </c>
      <c r="Y17" s="43">
        <f t="shared" si="9"/>
        <v>22.14</v>
      </c>
      <c r="AE17" s="7">
        <v>14</v>
      </c>
      <c r="AF17" s="41">
        <v>326017</v>
      </c>
      <c r="AG17" s="49">
        <f t="shared" si="16"/>
        <v>273068.66666666669</v>
      </c>
      <c r="AH17" s="44">
        <f t="shared" si="19"/>
        <v>52948.333333333314</v>
      </c>
      <c r="AI17" s="44">
        <f t="shared" si="20"/>
        <v>52948.333333333314</v>
      </c>
      <c r="AJ17" s="44">
        <f t="shared" si="21"/>
        <v>2803526002.7777758</v>
      </c>
      <c r="AK17" s="43">
        <f t="shared" si="17"/>
        <v>16.239999999999998</v>
      </c>
      <c r="AL17" s="43">
        <f t="shared" si="18"/>
        <v>16.239999999999998</v>
      </c>
      <c r="AR17" s="7">
        <v>14</v>
      </c>
      <c r="AS17" s="41">
        <v>326017</v>
      </c>
      <c r="AT17" s="49">
        <f t="shared" si="10"/>
        <v>280791.40128297778</v>
      </c>
      <c r="AU17" s="44">
        <f t="shared" si="11"/>
        <v>45225.598717022222</v>
      </c>
      <c r="AV17" s="44">
        <f t="shared" si="12"/>
        <v>45225.598717022222</v>
      </c>
      <c r="AW17" s="44">
        <f t="shared" si="13"/>
        <v>2045354779.313122</v>
      </c>
      <c r="AX17" s="43">
        <f t="shared" si="14"/>
        <v>13.87</v>
      </c>
      <c r="AY17" s="43">
        <f t="shared" si="15"/>
        <v>13.87</v>
      </c>
    </row>
    <row r="18" spans="1:51">
      <c r="A18" s="6">
        <v>15</v>
      </c>
      <c r="B18" s="41">
        <v>321913</v>
      </c>
      <c r="E18" s="7">
        <v>15</v>
      </c>
      <c r="F18" s="41">
        <v>321913</v>
      </c>
      <c r="G18" s="41">
        <v>326017</v>
      </c>
      <c r="H18" s="44">
        <f t="shared" si="0"/>
        <v>-4104</v>
      </c>
      <c r="I18" s="44">
        <f t="shared" si="1"/>
        <v>4104</v>
      </c>
      <c r="J18" s="44">
        <f t="shared" si="2"/>
        <v>16842816</v>
      </c>
      <c r="K18" s="43">
        <f t="shared" si="3"/>
        <v>1.27</v>
      </c>
      <c r="L18" s="43">
        <f t="shared" si="4"/>
        <v>1.27</v>
      </c>
      <c r="R18" s="7">
        <v>15</v>
      </c>
      <c r="S18" s="41">
        <v>321913</v>
      </c>
      <c r="T18" s="44">
        <f>AVERAGE($S$4:S17)</f>
        <v>259004.35714285713</v>
      </c>
      <c r="U18" s="44">
        <f t="shared" si="5"/>
        <v>62908.64285714287</v>
      </c>
      <c r="V18" s="44">
        <f t="shared" si="6"/>
        <v>62908.64285714287</v>
      </c>
      <c r="W18" s="44">
        <f t="shared" si="7"/>
        <v>3957497346.1275525</v>
      </c>
      <c r="X18" s="43">
        <f t="shared" si="8"/>
        <v>19.54</v>
      </c>
      <c r="Y18" s="43">
        <f t="shared" si="9"/>
        <v>19.54</v>
      </c>
      <c r="AE18" s="7">
        <v>15</v>
      </c>
      <c r="AF18" s="41">
        <v>321913</v>
      </c>
      <c r="AG18" s="49">
        <f t="shared" si="16"/>
        <v>315363.66666666669</v>
      </c>
      <c r="AH18" s="44">
        <f t="shared" si="19"/>
        <v>6549.3333333333139</v>
      </c>
      <c r="AI18" s="44">
        <f t="shared" si="20"/>
        <v>6549.3333333333139</v>
      </c>
      <c r="AJ18" s="44">
        <f t="shared" si="21"/>
        <v>42893767.111110859</v>
      </c>
      <c r="AK18" s="43">
        <f t="shared" si="17"/>
        <v>2.0299999999999998</v>
      </c>
      <c r="AL18" s="43">
        <f t="shared" si="18"/>
        <v>2.0299999999999998</v>
      </c>
      <c r="AR18" s="7">
        <v>15</v>
      </c>
      <c r="AS18" s="41">
        <v>321913</v>
      </c>
      <c r="AT18" s="49">
        <f t="shared" si="10"/>
        <v>316971.88025659556</v>
      </c>
      <c r="AU18" s="44">
        <f t="shared" si="11"/>
        <v>4941.1197434044443</v>
      </c>
      <c r="AV18" s="44">
        <f t="shared" si="12"/>
        <v>4941.1197434044443</v>
      </c>
      <c r="AW18" s="44">
        <f t="shared" si="13"/>
        <v>24414664.318661202</v>
      </c>
      <c r="AX18" s="43">
        <f t="shared" si="14"/>
        <v>1.53</v>
      </c>
      <c r="AY18" s="43">
        <f t="shared" si="15"/>
        <v>1.53</v>
      </c>
    </row>
    <row r="19" spans="1:51">
      <c r="A19" s="6">
        <v>16</v>
      </c>
      <c r="B19" s="41">
        <v>256643</v>
      </c>
      <c r="E19" s="7">
        <v>16</v>
      </c>
      <c r="F19" s="41">
        <v>256643</v>
      </c>
      <c r="G19" s="41">
        <v>321913</v>
      </c>
      <c r="H19" s="44">
        <f t="shared" si="0"/>
        <v>-65270</v>
      </c>
      <c r="I19" s="44">
        <f t="shared" si="1"/>
        <v>65270</v>
      </c>
      <c r="J19" s="44">
        <f t="shared" si="2"/>
        <v>4260172900</v>
      </c>
      <c r="K19" s="43">
        <f t="shared" si="3"/>
        <v>25.43</v>
      </c>
      <c r="L19" s="43">
        <f t="shared" si="4"/>
        <v>25.43</v>
      </c>
      <c r="R19" s="7">
        <v>16</v>
      </c>
      <c r="S19" s="41">
        <v>256643</v>
      </c>
      <c r="T19" s="44">
        <f>AVERAGE($S$4:S18)</f>
        <v>263198.26666666666</v>
      </c>
      <c r="U19" s="44">
        <f t="shared" si="5"/>
        <v>-6555.2666666666628</v>
      </c>
      <c r="V19" s="44">
        <f t="shared" si="6"/>
        <v>6555.2666666666628</v>
      </c>
      <c r="W19" s="44">
        <f t="shared" si="7"/>
        <v>42971521.071111061</v>
      </c>
      <c r="X19" s="43">
        <f t="shared" si="8"/>
        <v>2.5499999999999998</v>
      </c>
      <c r="Y19" s="43">
        <f t="shared" si="9"/>
        <v>2.5499999999999998</v>
      </c>
      <c r="AE19" s="7">
        <v>16</v>
      </c>
      <c r="AF19" s="41">
        <v>256643</v>
      </c>
      <c r="AG19" s="49">
        <f t="shared" si="16"/>
        <v>306189</v>
      </c>
      <c r="AH19" s="44">
        <f t="shared" si="19"/>
        <v>-49546</v>
      </c>
      <c r="AI19" s="44">
        <f t="shared" si="20"/>
        <v>49546</v>
      </c>
      <c r="AJ19" s="44">
        <f t="shared" si="21"/>
        <v>2454806116</v>
      </c>
      <c r="AK19" s="43">
        <f t="shared" si="17"/>
        <v>19.309999999999999</v>
      </c>
      <c r="AL19" s="43">
        <f t="shared" si="18"/>
        <v>19.309999999999999</v>
      </c>
      <c r="AR19" s="7">
        <v>16</v>
      </c>
      <c r="AS19" s="41">
        <v>256643</v>
      </c>
      <c r="AT19" s="49">
        <f t="shared" si="10"/>
        <v>320924.77605131915</v>
      </c>
      <c r="AU19" s="44">
        <f t="shared" si="11"/>
        <v>-64281.776051319146</v>
      </c>
      <c r="AV19" s="44">
        <f t="shared" si="12"/>
        <v>64281.776051319146</v>
      </c>
      <c r="AW19" s="44">
        <f t="shared" si="13"/>
        <v>4132146732.3119478</v>
      </c>
      <c r="AX19" s="43">
        <f t="shared" si="14"/>
        <v>25.05</v>
      </c>
      <c r="AY19" s="43">
        <f t="shared" si="15"/>
        <v>25.05</v>
      </c>
    </row>
    <row r="20" spans="1:51">
      <c r="A20" s="6">
        <v>17</v>
      </c>
      <c r="B20" s="41">
        <v>289365</v>
      </c>
      <c r="E20" s="7">
        <v>17</v>
      </c>
      <c r="F20" s="41">
        <v>289365</v>
      </c>
      <c r="G20" s="41">
        <v>256643</v>
      </c>
      <c r="H20" s="44">
        <f t="shared" si="0"/>
        <v>32722</v>
      </c>
      <c r="I20" s="44">
        <f t="shared" si="1"/>
        <v>32722</v>
      </c>
      <c r="J20" s="44">
        <f>H20^2</f>
        <v>1070729284</v>
      </c>
      <c r="K20" s="43">
        <f t="shared" si="3"/>
        <v>11.31</v>
      </c>
      <c r="L20" s="43">
        <f t="shared" si="4"/>
        <v>11.31</v>
      </c>
      <c r="R20" s="7">
        <v>17</v>
      </c>
      <c r="S20" s="41">
        <v>289365</v>
      </c>
      <c r="T20" s="44">
        <f>AVERAGE($S$4:S19)</f>
        <v>262788.5625</v>
      </c>
      <c r="U20" s="44">
        <f t="shared" si="5"/>
        <v>26576.4375</v>
      </c>
      <c r="V20" s="44">
        <f t="shared" si="6"/>
        <v>26576.4375</v>
      </c>
      <c r="W20" s="44">
        <f t="shared" si="7"/>
        <v>706307030.19140625</v>
      </c>
      <c r="X20" s="43">
        <f t="shared" si="8"/>
        <v>9.18</v>
      </c>
      <c r="Y20" s="43">
        <f t="shared" si="9"/>
        <v>9.18</v>
      </c>
      <c r="AE20" s="7">
        <v>17</v>
      </c>
      <c r="AF20" s="41">
        <v>289365</v>
      </c>
      <c r="AG20" s="49">
        <f t="shared" si="16"/>
        <v>301524.33333333331</v>
      </c>
      <c r="AH20" s="44">
        <f t="shared" si="19"/>
        <v>-12159.333333333314</v>
      </c>
      <c r="AI20" s="44">
        <f t="shared" si="20"/>
        <v>12159.333333333314</v>
      </c>
      <c r="AJ20" s="44">
        <f t="shared" si="21"/>
        <v>147849387.11111063</v>
      </c>
      <c r="AK20" s="43">
        <f t="shared" si="17"/>
        <v>4.2</v>
      </c>
      <c r="AL20" s="43">
        <f t="shared" si="18"/>
        <v>4.2</v>
      </c>
      <c r="AR20" s="7">
        <v>17</v>
      </c>
      <c r="AS20" s="41">
        <v>289365</v>
      </c>
      <c r="AT20" s="49">
        <f t="shared" si="10"/>
        <v>269499.35521026386</v>
      </c>
      <c r="AU20" s="44">
        <f t="shared" si="11"/>
        <v>19865.644789736136</v>
      </c>
      <c r="AV20" s="44">
        <f t="shared" si="12"/>
        <v>19865.644789736136</v>
      </c>
      <c r="AW20" s="44">
        <f t="shared" si="13"/>
        <v>394643842.9119705</v>
      </c>
      <c r="AX20" s="43">
        <f t="shared" si="14"/>
        <v>6.87</v>
      </c>
      <c r="AY20" s="43">
        <f t="shared" si="15"/>
        <v>6.87</v>
      </c>
    </row>
    <row r="21" spans="1:51">
      <c r="A21" s="6">
        <v>18</v>
      </c>
      <c r="B21" s="41">
        <v>232228</v>
      </c>
      <c r="E21" s="7">
        <v>18</v>
      </c>
      <c r="F21" s="41">
        <v>232228</v>
      </c>
      <c r="G21" s="41">
        <v>289365</v>
      </c>
      <c r="H21" s="44">
        <f t="shared" si="0"/>
        <v>-57137</v>
      </c>
      <c r="I21" s="44">
        <f t="shared" si="1"/>
        <v>57137</v>
      </c>
      <c r="J21" s="44">
        <f t="shared" ref="J21:J63" si="22">H21^2</f>
        <v>3264636769</v>
      </c>
      <c r="K21" s="43">
        <f t="shared" si="3"/>
        <v>24.6</v>
      </c>
      <c r="L21" s="43">
        <f t="shared" si="4"/>
        <v>24.6</v>
      </c>
      <c r="R21" s="7">
        <v>18</v>
      </c>
      <c r="S21" s="41">
        <v>232228</v>
      </c>
      <c r="T21" s="44">
        <f>AVERAGE($S$4:S20)</f>
        <v>264351.8823529412</v>
      </c>
      <c r="U21" s="44">
        <f t="shared" si="5"/>
        <v>-32123.882352941204</v>
      </c>
      <c r="V21" s="44">
        <f t="shared" si="6"/>
        <v>32123.882352941204</v>
      </c>
      <c r="W21" s="44">
        <f t="shared" si="7"/>
        <v>1031943817.4256073</v>
      </c>
      <c r="X21" s="43">
        <f t="shared" si="8"/>
        <v>13.83</v>
      </c>
      <c r="Y21" s="43">
        <f t="shared" si="9"/>
        <v>13.83</v>
      </c>
      <c r="AE21" s="7">
        <v>18</v>
      </c>
      <c r="AF21" s="41">
        <v>232228</v>
      </c>
      <c r="AG21" s="49">
        <f t="shared" si="16"/>
        <v>289307</v>
      </c>
      <c r="AH21" s="44">
        <f t="shared" si="19"/>
        <v>-57079</v>
      </c>
      <c r="AI21" s="44">
        <f t="shared" si="20"/>
        <v>57079</v>
      </c>
      <c r="AJ21" s="44">
        <f t="shared" si="21"/>
        <v>3258012241</v>
      </c>
      <c r="AK21" s="43">
        <f t="shared" si="17"/>
        <v>24.58</v>
      </c>
      <c r="AL21" s="43">
        <f t="shared" si="18"/>
        <v>24.58</v>
      </c>
      <c r="AR21" s="7">
        <v>18</v>
      </c>
      <c r="AS21" s="41">
        <v>232228</v>
      </c>
      <c r="AT21" s="49">
        <f t="shared" si="10"/>
        <v>285391.87104205275</v>
      </c>
      <c r="AU21" s="44">
        <f t="shared" si="11"/>
        <v>-53163.87104205275</v>
      </c>
      <c r="AV21" s="44">
        <f t="shared" si="12"/>
        <v>53163.87104205275</v>
      </c>
      <c r="AW21" s="44">
        <f t="shared" si="13"/>
        <v>2826397184.1760149</v>
      </c>
      <c r="AX21" s="43">
        <f t="shared" si="14"/>
        <v>22.89</v>
      </c>
      <c r="AY21" s="43">
        <f t="shared" si="15"/>
        <v>22.89</v>
      </c>
    </row>
    <row r="22" spans="1:51">
      <c r="A22" s="6">
        <v>19</v>
      </c>
      <c r="B22" s="41">
        <v>146689</v>
      </c>
      <c r="E22" s="7">
        <v>19</v>
      </c>
      <c r="F22" s="41">
        <v>146689</v>
      </c>
      <c r="G22" s="41">
        <v>232228</v>
      </c>
      <c r="H22" s="44">
        <f t="shared" si="0"/>
        <v>-85539</v>
      </c>
      <c r="I22" s="44">
        <f t="shared" si="1"/>
        <v>85539</v>
      </c>
      <c r="J22" s="44">
        <f t="shared" si="22"/>
        <v>7316920521</v>
      </c>
      <c r="K22" s="43">
        <f t="shared" si="3"/>
        <v>58.31</v>
      </c>
      <c r="L22" s="43">
        <f t="shared" si="4"/>
        <v>58.31</v>
      </c>
      <c r="R22" s="7">
        <v>19</v>
      </c>
      <c r="S22" s="41">
        <v>146689</v>
      </c>
      <c r="T22" s="44">
        <f>AVERAGE($S$4:S21)</f>
        <v>262567.22222222225</v>
      </c>
      <c r="U22" s="44">
        <f t="shared" si="5"/>
        <v>-115878.22222222225</v>
      </c>
      <c r="V22" s="44">
        <f t="shared" si="6"/>
        <v>115878.22222222225</v>
      </c>
      <c r="W22" s="44">
        <f t="shared" si="7"/>
        <v>13427762385.382723</v>
      </c>
      <c r="X22" s="43">
        <f t="shared" si="8"/>
        <v>79</v>
      </c>
      <c r="Y22" s="43">
        <f t="shared" si="9"/>
        <v>79</v>
      </c>
      <c r="AE22" s="7">
        <v>19</v>
      </c>
      <c r="AF22" s="41">
        <v>146689</v>
      </c>
      <c r="AG22" s="49">
        <f t="shared" si="16"/>
        <v>259412</v>
      </c>
      <c r="AH22" s="44">
        <f t="shared" si="19"/>
        <v>-112723</v>
      </c>
      <c r="AI22" s="44">
        <f t="shared" si="20"/>
        <v>112723</v>
      </c>
      <c r="AJ22" s="44">
        <f t="shared" si="21"/>
        <v>12706474729</v>
      </c>
      <c r="AK22" s="43">
        <f t="shared" si="17"/>
        <v>76.84</v>
      </c>
      <c r="AL22" s="43">
        <f t="shared" si="18"/>
        <v>76.84</v>
      </c>
      <c r="AR22" s="7">
        <v>19</v>
      </c>
      <c r="AS22" s="41">
        <v>146689</v>
      </c>
      <c r="AT22" s="49">
        <f t="shared" si="10"/>
        <v>242860.77420841058</v>
      </c>
      <c r="AU22" s="44">
        <f t="shared" si="11"/>
        <v>-96171.774208410585</v>
      </c>
      <c r="AV22" s="44">
        <f t="shared" si="12"/>
        <v>96171.774208410585</v>
      </c>
      <c r="AW22" s="44">
        <f t="shared" si="13"/>
        <v>9249010154.393507</v>
      </c>
      <c r="AX22" s="43">
        <f t="shared" si="14"/>
        <v>65.56</v>
      </c>
      <c r="AY22" s="43">
        <f t="shared" si="15"/>
        <v>65.56</v>
      </c>
    </row>
    <row r="23" spans="1:51">
      <c r="A23" s="6">
        <v>20</v>
      </c>
      <c r="B23" s="41">
        <v>155880</v>
      </c>
      <c r="E23" s="7">
        <v>20</v>
      </c>
      <c r="F23" s="41">
        <v>155880</v>
      </c>
      <c r="G23" s="41">
        <v>146689</v>
      </c>
      <c r="H23" s="44">
        <f t="shared" si="0"/>
        <v>9191</v>
      </c>
      <c r="I23" s="44">
        <f t="shared" si="1"/>
        <v>9191</v>
      </c>
      <c r="J23" s="44">
        <f t="shared" si="22"/>
        <v>84474481</v>
      </c>
      <c r="K23" s="43">
        <f t="shared" si="3"/>
        <v>5.9</v>
      </c>
      <c r="L23" s="43">
        <f t="shared" si="4"/>
        <v>5.9</v>
      </c>
      <c r="R23" s="7">
        <v>20</v>
      </c>
      <c r="S23" s="41">
        <v>155880</v>
      </c>
      <c r="T23" s="44">
        <f>AVERAGE($S$4:S22)</f>
        <v>256468.36842105264</v>
      </c>
      <c r="U23" s="44">
        <f t="shared" si="5"/>
        <v>-100588.36842105264</v>
      </c>
      <c r="V23" s="44">
        <f t="shared" si="6"/>
        <v>100588.36842105264</v>
      </c>
      <c r="W23" s="44">
        <f t="shared" si="7"/>
        <v>10118019861.609421</v>
      </c>
      <c r="X23" s="43">
        <f t="shared" si="8"/>
        <v>64.53</v>
      </c>
      <c r="Y23" s="43">
        <f t="shared" si="9"/>
        <v>64.53</v>
      </c>
      <c r="AE23" s="7">
        <v>20</v>
      </c>
      <c r="AF23" s="41">
        <v>155880</v>
      </c>
      <c r="AG23" s="49">
        <f t="shared" si="16"/>
        <v>222760.66666666666</v>
      </c>
      <c r="AH23" s="44">
        <f t="shared" si="19"/>
        <v>-66880.666666666657</v>
      </c>
      <c r="AI23" s="44">
        <f t="shared" si="20"/>
        <v>66880.666666666657</v>
      </c>
      <c r="AJ23" s="44">
        <f t="shared" si="21"/>
        <v>4473023573.7777767</v>
      </c>
      <c r="AK23" s="43">
        <f t="shared" si="17"/>
        <v>42.91</v>
      </c>
      <c r="AL23" s="43">
        <f t="shared" si="18"/>
        <v>42.91</v>
      </c>
      <c r="AR23" s="7">
        <v>20</v>
      </c>
      <c r="AS23" s="41">
        <v>155880</v>
      </c>
      <c r="AT23" s="49">
        <f t="shared" si="10"/>
        <v>165923.35484168213</v>
      </c>
      <c r="AU23" s="44">
        <f t="shared" si="11"/>
        <v>-10043.354841682129</v>
      </c>
      <c r="AV23" s="44">
        <f t="shared" si="12"/>
        <v>10043.354841682129</v>
      </c>
      <c r="AW23" s="44">
        <f t="shared" si="13"/>
        <v>100868976.47593985</v>
      </c>
      <c r="AX23" s="43">
        <f t="shared" si="14"/>
        <v>6.44</v>
      </c>
      <c r="AY23" s="43">
        <f t="shared" si="15"/>
        <v>6.44</v>
      </c>
    </row>
    <row r="24" spans="1:51">
      <c r="A24" s="6">
        <v>21</v>
      </c>
      <c r="B24" s="41">
        <v>206108</v>
      </c>
      <c r="E24" s="7">
        <v>21</v>
      </c>
      <c r="F24" s="41">
        <v>206108</v>
      </c>
      <c r="G24" s="41">
        <v>155880</v>
      </c>
      <c r="H24" s="44">
        <f t="shared" si="0"/>
        <v>50228</v>
      </c>
      <c r="I24" s="44">
        <f t="shared" si="1"/>
        <v>50228</v>
      </c>
      <c r="J24" s="44">
        <f t="shared" si="22"/>
        <v>2522851984</v>
      </c>
      <c r="K24" s="43">
        <f t="shared" si="3"/>
        <v>24.37</v>
      </c>
      <c r="L24" s="43">
        <f t="shared" si="4"/>
        <v>24.37</v>
      </c>
      <c r="R24" s="7">
        <v>21</v>
      </c>
      <c r="S24" s="41">
        <v>206108</v>
      </c>
      <c r="T24" s="44">
        <f>AVERAGE($S$4:S23)</f>
        <v>251438.95</v>
      </c>
      <c r="U24" s="44">
        <f t="shared" si="5"/>
        <v>-45330.950000000012</v>
      </c>
      <c r="V24" s="44">
        <f t="shared" si="6"/>
        <v>45330.950000000012</v>
      </c>
      <c r="W24" s="44">
        <f t="shared" si="7"/>
        <v>2054895027.9025011</v>
      </c>
      <c r="X24" s="43">
        <f t="shared" si="8"/>
        <v>21.99</v>
      </c>
      <c r="Y24" s="43">
        <f t="shared" si="9"/>
        <v>21.99</v>
      </c>
      <c r="AE24" s="7">
        <v>21</v>
      </c>
      <c r="AF24" s="41">
        <v>206108</v>
      </c>
      <c r="AG24" s="49">
        <f t="shared" si="16"/>
        <v>178265.66666666666</v>
      </c>
      <c r="AH24" s="44">
        <f t="shared" si="19"/>
        <v>27842.333333333343</v>
      </c>
      <c r="AI24" s="44">
        <f t="shared" si="20"/>
        <v>27842.333333333343</v>
      </c>
      <c r="AJ24" s="44">
        <f t="shared" si="21"/>
        <v>775195525.44444501</v>
      </c>
      <c r="AK24" s="43">
        <f t="shared" si="17"/>
        <v>13.51</v>
      </c>
      <c r="AL24" s="43">
        <f t="shared" si="18"/>
        <v>13.51</v>
      </c>
      <c r="AR24" s="7">
        <v>21</v>
      </c>
      <c r="AS24" s="41">
        <v>206108</v>
      </c>
      <c r="AT24" s="49">
        <f t="shared" si="10"/>
        <v>157888.67096833643</v>
      </c>
      <c r="AU24" s="44">
        <f t="shared" si="11"/>
        <v>48219.329031663568</v>
      </c>
      <c r="AV24" s="44">
        <f t="shared" si="12"/>
        <v>48219.329031663568</v>
      </c>
      <c r="AW24" s="44">
        <f t="shared" si="13"/>
        <v>2325103692.263833</v>
      </c>
      <c r="AX24" s="43">
        <f t="shared" si="14"/>
        <v>23.4</v>
      </c>
      <c r="AY24" s="43">
        <f t="shared" si="15"/>
        <v>23.4</v>
      </c>
    </row>
    <row r="25" spans="1:51">
      <c r="A25" s="6">
        <v>22</v>
      </c>
      <c r="B25" s="41">
        <v>264519</v>
      </c>
      <c r="E25" s="7">
        <v>22</v>
      </c>
      <c r="F25" s="41">
        <v>264519</v>
      </c>
      <c r="G25" s="41">
        <v>206108</v>
      </c>
      <c r="H25" s="44">
        <f t="shared" si="0"/>
        <v>58411</v>
      </c>
      <c r="I25" s="44">
        <f t="shared" si="1"/>
        <v>58411</v>
      </c>
      <c r="J25" s="44">
        <f t="shared" si="22"/>
        <v>3411844921</v>
      </c>
      <c r="K25" s="43">
        <f t="shared" si="3"/>
        <v>22.08</v>
      </c>
      <c r="L25" s="43">
        <f t="shared" si="4"/>
        <v>22.08</v>
      </c>
      <c r="R25" s="7">
        <v>22</v>
      </c>
      <c r="S25" s="41">
        <v>264519</v>
      </c>
      <c r="T25" s="44">
        <f>AVERAGE($S$4:S24)</f>
        <v>249280.33333333334</v>
      </c>
      <c r="U25" s="44">
        <f t="shared" si="5"/>
        <v>15238.666666666657</v>
      </c>
      <c r="V25" s="44">
        <f t="shared" si="6"/>
        <v>15238.666666666657</v>
      </c>
      <c r="W25" s="44">
        <f t="shared" si="7"/>
        <v>232216961.77777749</v>
      </c>
      <c r="X25" s="43">
        <f t="shared" si="8"/>
        <v>5.76</v>
      </c>
      <c r="Y25" s="43">
        <f t="shared" si="9"/>
        <v>5.76</v>
      </c>
      <c r="AE25" s="7">
        <v>22</v>
      </c>
      <c r="AF25" s="41">
        <v>264519</v>
      </c>
      <c r="AG25" s="49">
        <f t="shared" si="16"/>
        <v>169559</v>
      </c>
      <c r="AH25" s="44">
        <f t="shared" si="19"/>
        <v>94960</v>
      </c>
      <c r="AI25" s="44">
        <f t="shared" si="20"/>
        <v>94960</v>
      </c>
      <c r="AJ25" s="44">
        <f t="shared" si="21"/>
        <v>9017401600</v>
      </c>
      <c r="AK25" s="43">
        <f t="shared" si="17"/>
        <v>35.9</v>
      </c>
      <c r="AL25" s="43">
        <f t="shared" si="18"/>
        <v>35.9</v>
      </c>
      <c r="AR25" s="7">
        <v>22</v>
      </c>
      <c r="AS25" s="41">
        <v>264519</v>
      </c>
      <c r="AT25" s="49">
        <f t="shared" si="10"/>
        <v>196464.13419366733</v>
      </c>
      <c r="AU25" s="44">
        <f t="shared" si="11"/>
        <v>68054.865806332673</v>
      </c>
      <c r="AV25" s="44">
        <f t="shared" si="12"/>
        <v>68054.865806332673</v>
      </c>
      <c r="AW25" s="44">
        <f t="shared" si="13"/>
        <v>4631464759.9179478</v>
      </c>
      <c r="AX25" s="43">
        <f t="shared" si="14"/>
        <v>25.73</v>
      </c>
      <c r="AY25" s="43">
        <f t="shared" si="15"/>
        <v>25.73</v>
      </c>
    </row>
    <row r="26" spans="1:51">
      <c r="A26" s="6">
        <v>23</v>
      </c>
      <c r="B26" s="41">
        <v>197961</v>
      </c>
      <c r="E26" s="7">
        <v>23</v>
      </c>
      <c r="F26" s="41">
        <v>197961</v>
      </c>
      <c r="G26" s="41">
        <v>264519</v>
      </c>
      <c r="H26" s="44">
        <f t="shared" si="0"/>
        <v>-66558</v>
      </c>
      <c r="I26" s="44">
        <f t="shared" si="1"/>
        <v>66558</v>
      </c>
      <c r="J26" s="44">
        <f t="shared" si="22"/>
        <v>4429967364</v>
      </c>
      <c r="K26" s="43">
        <f t="shared" si="3"/>
        <v>33.619999999999997</v>
      </c>
      <c r="L26" s="43">
        <f t="shared" si="4"/>
        <v>33.619999999999997</v>
      </c>
      <c r="R26" s="7">
        <v>23</v>
      </c>
      <c r="S26" s="41">
        <v>197961</v>
      </c>
      <c r="T26" s="44">
        <f>AVERAGE($S$4:S25)</f>
        <v>249973</v>
      </c>
      <c r="U26" s="44">
        <f t="shared" si="5"/>
        <v>-52012</v>
      </c>
      <c r="V26" s="44">
        <f t="shared" si="6"/>
        <v>52012</v>
      </c>
      <c r="W26" s="44">
        <f t="shared" si="7"/>
        <v>2705248144</v>
      </c>
      <c r="X26" s="43">
        <f t="shared" si="8"/>
        <v>26.27</v>
      </c>
      <c r="Y26" s="43">
        <f t="shared" si="9"/>
        <v>26.27</v>
      </c>
      <c r="AE26" s="7">
        <v>23</v>
      </c>
      <c r="AF26" s="41">
        <v>197961</v>
      </c>
      <c r="AG26" s="49">
        <f t="shared" si="16"/>
        <v>208835.66666666666</v>
      </c>
      <c r="AH26" s="44">
        <f t="shared" si="19"/>
        <v>-10874.666666666657</v>
      </c>
      <c r="AI26" s="44">
        <f t="shared" si="20"/>
        <v>10874.666666666657</v>
      </c>
      <c r="AJ26" s="44">
        <f t="shared" si="21"/>
        <v>118258375.1111109</v>
      </c>
      <c r="AK26" s="43">
        <f t="shared" si="17"/>
        <v>5.49</v>
      </c>
      <c r="AL26" s="43">
        <f t="shared" si="18"/>
        <v>5.49</v>
      </c>
      <c r="AR26" s="7">
        <v>23</v>
      </c>
      <c r="AS26" s="41">
        <v>197961</v>
      </c>
      <c r="AT26" s="49">
        <f t="shared" si="10"/>
        <v>250908.02683873347</v>
      </c>
      <c r="AU26" s="44">
        <f t="shared" si="11"/>
        <v>-52947.026838733465</v>
      </c>
      <c r="AV26" s="44">
        <f t="shared" si="12"/>
        <v>52947.026838733465</v>
      </c>
      <c r="AW26" s="44">
        <f t="shared" si="13"/>
        <v>2803387651.0615621</v>
      </c>
      <c r="AX26" s="43">
        <f t="shared" si="14"/>
        <v>26.75</v>
      </c>
      <c r="AY26" s="43">
        <f t="shared" si="15"/>
        <v>26.75</v>
      </c>
    </row>
    <row r="27" spans="1:51">
      <c r="A27" s="6">
        <v>24</v>
      </c>
      <c r="B27" s="41">
        <v>259950</v>
      </c>
      <c r="E27" s="7">
        <v>24</v>
      </c>
      <c r="F27" s="41">
        <v>259950</v>
      </c>
      <c r="G27" s="41">
        <v>197961</v>
      </c>
      <c r="H27" s="44">
        <f t="shared" si="0"/>
        <v>61989</v>
      </c>
      <c r="I27" s="44">
        <f t="shared" si="1"/>
        <v>61989</v>
      </c>
      <c r="J27" s="44">
        <f t="shared" si="22"/>
        <v>3842636121</v>
      </c>
      <c r="K27" s="43">
        <f t="shared" si="3"/>
        <v>23.85</v>
      </c>
      <c r="L27" s="43">
        <f t="shared" si="4"/>
        <v>23.85</v>
      </c>
      <c r="R27" s="7">
        <v>24</v>
      </c>
      <c r="S27" s="41">
        <v>259950</v>
      </c>
      <c r="T27" s="44">
        <f>AVERAGE($S$4:S26)</f>
        <v>247711.60869565216</v>
      </c>
      <c r="U27" s="44">
        <f t="shared" si="5"/>
        <v>12238.391304347839</v>
      </c>
      <c r="V27" s="44">
        <f t="shared" si="6"/>
        <v>12238.391304347839</v>
      </c>
      <c r="W27" s="44">
        <f t="shared" si="7"/>
        <v>149778221.71833679</v>
      </c>
      <c r="X27" s="43">
        <f t="shared" si="8"/>
        <v>4.71</v>
      </c>
      <c r="Y27" s="43">
        <f t="shared" si="9"/>
        <v>4.71</v>
      </c>
      <c r="AE27" s="7">
        <v>24</v>
      </c>
      <c r="AF27" s="41">
        <v>259950</v>
      </c>
      <c r="AG27" s="49">
        <f t="shared" si="16"/>
        <v>222862.66666666666</v>
      </c>
      <c r="AH27" s="44">
        <f t="shared" si="19"/>
        <v>37087.333333333343</v>
      </c>
      <c r="AI27" s="44">
        <f t="shared" si="20"/>
        <v>37087.333333333343</v>
      </c>
      <c r="AJ27" s="44">
        <f t="shared" si="21"/>
        <v>1375470293.7777784</v>
      </c>
      <c r="AK27" s="43">
        <f t="shared" si="17"/>
        <v>14.27</v>
      </c>
      <c r="AL27" s="43">
        <f t="shared" si="18"/>
        <v>14.27</v>
      </c>
      <c r="AR27" s="7">
        <v>24</v>
      </c>
      <c r="AS27" s="41">
        <v>259950</v>
      </c>
      <c r="AT27" s="49">
        <f t="shared" si="10"/>
        <v>208550.40536774672</v>
      </c>
      <c r="AU27" s="44">
        <f t="shared" si="11"/>
        <v>51399.594632253284</v>
      </c>
      <c r="AV27" s="44">
        <f t="shared" si="12"/>
        <v>51399.594632253284</v>
      </c>
      <c r="AW27" s="44">
        <f t="shared" si="13"/>
        <v>2641918328.3599606</v>
      </c>
      <c r="AX27" s="43">
        <f t="shared" si="14"/>
        <v>19.77</v>
      </c>
      <c r="AY27" s="43">
        <f t="shared" si="15"/>
        <v>19.77</v>
      </c>
    </row>
    <row r="28" spans="1:51">
      <c r="A28" s="6">
        <v>25</v>
      </c>
      <c r="B28" s="41">
        <v>225800</v>
      </c>
      <c r="E28" s="7">
        <v>25</v>
      </c>
      <c r="F28" s="41">
        <v>225800</v>
      </c>
      <c r="G28" s="41">
        <v>259950</v>
      </c>
      <c r="H28" s="44">
        <f t="shared" si="0"/>
        <v>-34150</v>
      </c>
      <c r="I28" s="44">
        <f t="shared" si="1"/>
        <v>34150</v>
      </c>
      <c r="J28" s="44">
        <f t="shared" si="22"/>
        <v>1166222500</v>
      </c>
      <c r="K28" s="43">
        <f t="shared" si="3"/>
        <v>15.12</v>
      </c>
      <c r="L28" s="43">
        <f t="shared" si="4"/>
        <v>15.12</v>
      </c>
      <c r="R28" s="7">
        <v>25</v>
      </c>
      <c r="S28" s="41">
        <v>225800</v>
      </c>
      <c r="T28" s="44">
        <f>AVERAGE($S$4:S27)</f>
        <v>248221.54166666666</v>
      </c>
      <c r="U28" s="44">
        <f t="shared" si="5"/>
        <v>-22421.541666666657</v>
      </c>
      <c r="V28" s="44">
        <f t="shared" si="6"/>
        <v>22421.541666666657</v>
      </c>
      <c r="W28" s="44">
        <f t="shared" si="7"/>
        <v>502725530.710069</v>
      </c>
      <c r="X28" s="43">
        <f t="shared" si="8"/>
        <v>9.93</v>
      </c>
      <c r="Y28" s="43">
        <f t="shared" si="9"/>
        <v>9.93</v>
      </c>
      <c r="AE28" s="7">
        <v>25</v>
      </c>
      <c r="AF28" s="41">
        <v>225800</v>
      </c>
      <c r="AG28" s="49">
        <f t="shared" si="16"/>
        <v>240810</v>
      </c>
      <c r="AH28" s="44">
        <f t="shared" si="19"/>
        <v>-15010</v>
      </c>
      <c r="AI28" s="44">
        <f t="shared" si="20"/>
        <v>15010</v>
      </c>
      <c r="AJ28" s="44">
        <f t="shared" si="21"/>
        <v>225300100</v>
      </c>
      <c r="AK28" s="43">
        <f t="shared" si="17"/>
        <v>6.65</v>
      </c>
      <c r="AL28" s="43">
        <f t="shared" si="18"/>
        <v>6.65</v>
      </c>
      <c r="AR28" s="7">
        <v>25</v>
      </c>
      <c r="AS28" s="41">
        <v>225800</v>
      </c>
      <c r="AT28" s="49">
        <f t="shared" si="10"/>
        <v>249670.08107354934</v>
      </c>
      <c r="AU28" s="44">
        <f t="shared" si="11"/>
        <v>-23870.081073549343</v>
      </c>
      <c r="AV28" s="44">
        <f t="shared" si="12"/>
        <v>23870.081073549343</v>
      </c>
      <c r="AW28" s="44">
        <f t="shared" si="13"/>
        <v>569780770.45781863</v>
      </c>
      <c r="AX28" s="43">
        <f t="shared" si="14"/>
        <v>10.57</v>
      </c>
      <c r="AY28" s="43">
        <f t="shared" si="15"/>
        <v>10.57</v>
      </c>
    </row>
    <row r="29" spans="1:51">
      <c r="A29" s="6">
        <v>26</v>
      </c>
      <c r="B29" s="41">
        <v>249714</v>
      </c>
      <c r="E29" s="7">
        <v>26</v>
      </c>
      <c r="F29" s="41">
        <v>249714</v>
      </c>
      <c r="G29" s="41">
        <v>225800</v>
      </c>
      <c r="H29" s="44">
        <f t="shared" si="0"/>
        <v>23914</v>
      </c>
      <c r="I29" s="44">
        <f t="shared" si="1"/>
        <v>23914</v>
      </c>
      <c r="J29" s="44">
        <f t="shared" si="22"/>
        <v>571879396</v>
      </c>
      <c r="K29" s="43">
        <f t="shared" si="3"/>
        <v>9.58</v>
      </c>
      <c r="L29" s="43">
        <f t="shared" si="4"/>
        <v>9.58</v>
      </c>
      <c r="R29" s="7">
        <v>26</v>
      </c>
      <c r="S29" s="41">
        <v>249714</v>
      </c>
      <c r="T29" s="44">
        <f>AVERAGE($S$4:S28)</f>
        <v>247324.68</v>
      </c>
      <c r="U29" s="44">
        <f t="shared" si="5"/>
        <v>2389.320000000007</v>
      </c>
      <c r="V29" s="44">
        <f t="shared" si="6"/>
        <v>2389.320000000007</v>
      </c>
      <c r="W29" s="44">
        <f t="shared" si="7"/>
        <v>5708850.0624000337</v>
      </c>
      <c r="X29" s="43">
        <f t="shared" si="8"/>
        <v>0.96</v>
      </c>
      <c r="Y29" s="43">
        <f t="shared" si="9"/>
        <v>0.96</v>
      </c>
      <c r="AE29" s="7">
        <v>26</v>
      </c>
      <c r="AF29" s="41">
        <v>249714</v>
      </c>
      <c r="AG29" s="49">
        <f t="shared" si="16"/>
        <v>227903.66666666666</v>
      </c>
      <c r="AH29" s="44">
        <f t="shared" si="19"/>
        <v>21810.333333333343</v>
      </c>
      <c r="AI29" s="44">
        <f t="shared" si="20"/>
        <v>21810.333333333343</v>
      </c>
      <c r="AJ29" s="44">
        <f t="shared" si="21"/>
        <v>475690640.11111152</v>
      </c>
      <c r="AK29" s="43">
        <f t="shared" si="17"/>
        <v>8.73</v>
      </c>
      <c r="AL29" s="43">
        <f t="shared" si="18"/>
        <v>8.73</v>
      </c>
      <c r="AR29" s="7">
        <v>26</v>
      </c>
      <c r="AS29" s="41">
        <v>249714</v>
      </c>
      <c r="AT29" s="49">
        <f t="shared" si="10"/>
        <v>230574.01621470987</v>
      </c>
      <c r="AU29" s="44">
        <f t="shared" si="11"/>
        <v>19139.983785290126</v>
      </c>
      <c r="AV29" s="44">
        <f t="shared" si="12"/>
        <v>19139.983785290126</v>
      </c>
      <c r="AW29" s="44">
        <f t="shared" si="13"/>
        <v>366338979.30116892</v>
      </c>
      <c r="AX29" s="43">
        <f t="shared" si="14"/>
        <v>7.66</v>
      </c>
      <c r="AY29" s="43">
        <f t="shared" si="15"/>
        <v>7.66</v>
      </c>
    </row>
    <row r="30" spans="1:51">
      <c r="A30" s="6">
        <v>27</v>
      </c>
      <c r="B30" s="41">
        <v>83344</v>
      </c>
      <c r="E30" s="7">
        <v>27</v>
      </c>
      <c r="F30" s="41">
        <v>83344</v>
      </c>
      <c r="G30" s="41">
        <v>249714</v>
      </c>
      <c r="H30" s="44">
        <f t="shared" si="0"/>
        <v>-166370</v>
      </c>
      <c r="I30" s="44">
        <f t="shared" si="1"/>
        <v>166370</v>
      </c>
      <c r="J30" s="44">
        <f t="shared" si="22"/>
        <v>27678976900</v>
      </c>
      <c r="K30" s="43">
        <f t="shared" si="3"/>
        <v>199.62</v>
      </c>
      <c r="L30" s="43">
        <f t="shared" si="4"/>
        <v>199.62</v>
      </c>
      <c r="R30" s="7">
        <v>27</v>
      </c>
      <c r="S30" s="41">
        <v>83344</v>
      </c>
      <c r="T30" s="44">
        <f>AVERAGE($S$4:S29)</f>
        <v>247416.57692307694</v>
      </c>
      <c r="U30" s="44">
        <f t="shared" si="5"/>
        <v>-164072.57692307694</v>
      </c>
      <c r="V30" s="44">
        <f t="shared" si="6"/>
        <v>164072.57692307694</v>
      </c>
      <c r="W30" s="44">
        <f t="shared" si="7"/>
        <v>26919810498.178997</v>
      </c>
      <c r="X30" s="43">
        <f t="shared" si="8"/>
        <v>196.86</v>
      </c>
      <c r="Y30" s="43">
        <f t="shared" si="9"/>
        <v>196.86</v>
      </c>
      <c r="AE30" s="7">
        <v>27</v>
      </c>
      <c r="AF30" s="41">
        <v>83344</v>
      </c>
      <c r="AG30" s="49">
        <f t="shared" si="16"/>
        <v>245154.66666666666</v>
      </c>
      <c r="AH30" s="44">
        <f t="shared" si="19"/>
        <v>-161810.66666666666</v>
      </c>
      <c r="AI30" s="44">
        <f t="shared" si="20"/>
        <v>161810.66666666666</v>
      </c>
      <c r="AJ30" s="44">
        <f t="shared" si="21"/>
        <v>26182691847.111107</v>
      </c>
      <c r="AK30" s="43">
        <f t="shared" si="17"/>
        <v>194.15</v>
      </c>
      <c r="AL30" s="43">
        <f t="shared" si="18"/>
        <v>194.15</v>
      </c>
      <c r="AR30" s="7">
        <v>27</v>
      </c>
      <c r="AS30" s="41">
        <v>83344</v>
      </c>
      <c r="AT30" s="49">
        <f t="shared" si="10"/>
        <v>245886.00324294198</v>
      </c>
      <c r="AU30" s="44">
        <f t="shared" si="11"/>
        <v>-162542.00324294198</v>
      </c>
      <c r="AV30" s="44">
        <f t="shared" si="12"/>
        <v>162542.00324294198</v>
      </c>
      <c r="AW30" s="44">
        <f t="shared" si="13"/>
        <v>26419902818.228561</v>
      </c>
      <c r="AX30" s="43">
        <f t="shared" si="14"/>
        <v>195.03</v>
      </c>
      <c r="AY30" s="43">
        <f t="shared" si="15"/>
        <v>195.03</v>
      </c>
    </row>
    <row r="31" spans="1:51">
      <c r="A31" s="6">
        <v>28</v>
      </c>
      <c r="B31" s="41">
        <v>129961</v>
      </c>
      <c r="E31" s="7">
        <v>28</v>
      </c>
      <c r="F31" s="41">
        <v>129961</v>
      </c>
      <c r="G31" s="41">
        <v>83344</v>
      </c>
      <c r="H31" s="44">
        <f t="shared" si="0"/>
        <v>46617</v>
      </c>
      <c r="I31" s="44">
        <f t="shared" si="1"/>
        <v>46617</v>
      </c>
      <c r="J31" s="44">
        <f t="shared" si="22"/>
        <v>2173144689</v>
      </c>
      <c r="K31" s="43">
        <f t="shared" si="3"/>
        <v>35.869999999999997</v>
      </c>
      <c r="L31" s="43">
        <f t="shared" si="4"/>
        <v>35.869999999999997</v>
      </c>
      <c r="R31" s="7">
        <v>28</v>
      </c>
      <c r="S31" s="41">
        <v>129961</v>
      </c>
      <c r="T31" s="44">
        <f>AVERAGE($S$4:S30)</f>
        <v>241339.8148148148</v>
      </c>
      <c r="U31" s="44">
        <f t="shared" si="5"/>
        <v>-111378.8148148148</v>
      </c>
      <c r="V31" s="44">
        <f t="shared" si="6"/>
        <v>111378.8148148148</v>
      </c>
      <c r="W31" s="44">
        <f t="shared" si="7"/>
        <v>12405240389.552809</v>
      </c>
      <c r="X31" s="43">
        <f t="shared" si="8"/>
        <v>85.7</v>
      </c>
      <c r="Y31" s="43">
        <f t="shared" si="9"/>
        <v>85.7</v>
      </c>
      <c r="AE31" s="7">
        <v>28</v>
      </c>
      <c r="AF31" s="41">
        <v>129961</v>
      </c>
      <c r="AG31" s="49">
        <f t="shared" si="16"/>
        <v>186286</v>
      </c>
      <c r="AH31" s="44">
        <f t="shared" si="19"/>
        <v>-56325</v>
      </c>
      <c r="AI31" s="44">
        <f t="shared" si="20"/>
        <v>56325</v>
      </c>
      <c r="AJ31" s="44">
        <f t="shared" si="21"/>
        <v>3172505625</v>
      </c>
      <c r="AK31" s="43">
        <f t="shared" si="17"/>
        <v>43.34</v>
      </c>
      <c r="AL31" s="43">
        <f t="shared" si="18"/>
        <v>43.34</v>
      </c>
      <c r="AR31" s="7">
        <v>28</v>
      </c>
      <c r="AS31" s="41">
        <v>129961</v>
      </c>
      <c r="AT31" s="49">
        <f t="shared" si="10"/>
        <v>115852.4006485884</v>
      </c>
      <c r="AU31" s="44">
        <f t="shared" si="11"/>
        <v>14108.599351411598</v>
      </c>
      <c r="AV31" s="44">
        <f t="shared" si="12"/>
        <v>14108.599351411598</v>
      </c>
      <c r="AW31" s="44">
        <f t="shared" si="13"/>
        <v>199052575.65865177</v>
      </c>
      <c r="AX31" s="43">
        <f t="shared" si="14"/>
        <v>10.86</v>
      </c>
      <c r="AY31" s="43">
        <f t="shared" si="15"/>
        <v>10.86</v>
      </c>
    </row>
    <row r="32" spans="1:51">
      <c r="A32" s="6">
        <v>29</v>
      </c>
      <c r="B32" s="41">
        <v>198996</v>
      </c>
      <c r="E32" s="7">
        <v>29</v>
      </c>
      <c r="F32" s="41">
        <v>198996</v>
      </c>
      <c r="G32" s="41">
        <v>129961</v>
      </c>
      <c r="H32" s="44">
        <f t="shared" si="0"/>
        <v>69035</v>
      </c>
      <c r="I32" s="44">
        <f t="shared" si="1"/>
        <v>69035</v>
      </c>
      <c r="J32" s="44">
        <f t="shared" si="22"/>
        <v>4765831225</v>
      </c>
      <c r="K32" s="43">
        <f t="shared" si="3"/>
        <v>34.69</v>
      </c>
      <c r="L32" s="43">
        <f t="shared" si="4"/>
        <v>34.69</v>
      </c>
      <c r="R32" s="7">
        <v>29</v>
      </c>
      <c r="S32" s="41">
        <v>198996</v>
      </c>
      <c r="T32" s="44">
        <f>AVERAGE($S$4:S31)</f>
        <v>237362</v>
      </c>
      <c r="U32" s="44">
        <f t="shared" si="5"/>
        <v>-38366</v>
      </c>
      <c r="V32" s="44">
        <f t="shared" si="6"/>
        <v>38366</v>
      </c>
      <c r="W32" s="44">
        <f t="shared" si="7"/>
        <v>1471949956</v>
      </c>
      <c r="X32" s="43">
        <f t="shared" si="8"/>
        <v>19.28</v>
      </c>
      <c r="Y32" s="43">
        <f t="shared" si="9"/>
        <v>19.28</v>
      </c>
      <c r="AE32" s="7">
        <v>29</v>
      </c>
      <c r="AF32" s="41">
        <v>198996</v>
      </c>
      <c r="AG32" s="49">
        <f t="shared" si="16"/>
        <v>154339.66666666666</v>
      </c>
      <c r="AH32" s="44">
        <f t="shared" si="19"/>
        <v>44656.333333333343</v>
      </c>
      <c r="AI32" s="44">
        <f t="shared" si="20"/>
        <v>44656.333333333343</v>
      </c>
      <c r="AJ32" s="44">
        <f t="shared" si="21"/>
        <v>1994188106.7777786</v>
      </c>
      <c r="AK32" s="43">
        <f t="shared" si="17"/>
        <v>22.44</v>
      </c>
      <c r="AL32" s="43">
        <f t="shared" si="18"/>
        <v>22.44</v>
      </c>
      <c r="AR32" s="7">
        <v>29</v>
      </c>
      <c r="AS32" s="41">
        <v>198996</v>
      </c>
      <c r="AT32" s="49">
        <f t="shared" si="10"/>
        <v>127139.28012971769</v>
      </c>
      <c r="AU32" s="44">
        <f t="shared" si="11"/>
        <v>71856.719870282308</v>
      </c>
      <c r="AV32" s="44">
        <f t="shared" si="12"/>
        <v>71856.719870282308</v>
      </c>
      <c r="AW32" s="44">
        <f t="shared" si="13"/>
        <v>5163388190.5162239</v>
      </c>
      <c r="AX32" s="43">
        <f t="shared" si="14"/>
        <v>36.11</v>
      </c>
      <c r="AY32" s="43">
        <f t="shared" si="15"/>
        <v>36.11</v>
      </c>
    </row>
    <row r="33" spans="1:51">
      <c r="A33" s="6">
        <v>30</v>
      </c>
      <c r="B33" s="41">
        <v>147330</v>
      </c>
      <c r="E33" s="7">
        <v>30</v>
      </c>
      <c r="F33" s="41">
        <v>147330</v>
      </c>
      <c r="G33" s="41">
        <v>198996</v>
      </c>
      <c r="H33" s="44">
        <f t="shared" si="0"/>
        <v>-51666</v>
      </c>
      <c r="I33" s="44">
        <f t="shared" si="1"/>
        <v>51666</v>
      </c>
      <c r="J33" s="44">
        <f t="shared" si="22"/>
        <v>2669375556</v>
      </c>
      <c r="K33" s="43">
        <f t="shared" si="3"/>
        <v>35.07</v>
      </c>
      <c r="L33" s="43">
        <f t="shared" si="4"/>
        <v>35.07</v>
      </c>
      <c r="R33" s="7">
        <v>30</v>
      </c>
      <c r="S33" s="41">
        <v>147330</v>
      </c>
      <c r="T33" s="44">
        <f>AVERAGE($S$4:S32)</f>
        <v>236039.03448275861</v>
      </c>
      <c r="U33" s="44">
        <f t="shared" si="5"/>
        <v>-88709.034482758609</v>
      </c>
      <c r="V33" s="44">
        <f t="shared" si="6"/>
        <v>88709.034482758609</v>
      </c>
      <c r="W33" s="44">
        <f t="shared" si="7"/>
        <v>7869292798.8632555</v>
      </c>
      <c r="X33" s="43">
        <f t="shared" si="8"/>
        <v>60.21</v>
      </c>
      <c r="Y33" s="43">
        <f t="shared" si="9"/>
        <v>60.21</v>
      </c>
      <c r="AE33" s="7">
        <v>30</v>
      </c>
      <c r="AF33" s="41">
        <v>147330</v>
      </c>
      <c r="AG33" s="49">
        <f t="shared" si="16"/>
        <v>137433.66666666666</v>
      </c>
      <c r="AH33" s="44">
        <f t="shared" si="19"/>
        <v>9896.333333333343</v>
      </c>
      <c r="AI33" s="44">
        <f t="shared" si="20"/>
        <v>9896.333333333343</v>
      </c>
      <c r="AJ33" s="44">
        <f t="shared" si="21"/>
        <v>97937413.444444641</v>
      </c>
      <c r="AK33" s="43">
        <f t="shared" si="17"/>
        <v>6.72</v>
      </c>
      <c r="AL33" s="43">
        <f t="shared" si="18"/>
        <v>6.72</v>
      </c>
      <c r="AR33" s="7">
        <v>30</v>
      </c>
      <c r="AS33" s="41">
        <v>147330</v>
      </c>
      <c r="AT33" s="49">
        <f t="shared" si="10"/>
        <v>184624.65602594355</v>
      </c>
      <c r="AU33" s="44">
        <f t="shared" si="11"/>
        <v>-37294.65602594355</v>
      </c>
      <c r="AV33" s="44">
        <f t="shared" si="12"/>
        <v>37294.65602594355</v>
      </c>
      <c r="AW33" s="44">
        <f t="shared" si="13"/>
        <v>1390891368.0934474</v>
      </c>
      <c r="AX33" s="43">
        <f t="shared" si="14"/>
        <v>25.31</v>
      </c>
      <c r="AY33" s="43">
        <f t="shared" si="15"/>
        <v>25.31</v>
      </c>
    </row>
    <row r="34" spans="1:51">
      <c r="A34" s="6">
        <v>31</v>
      </c>
      <c r="B34" s="41">
        <v>171786</v>
      </c>
      <c r="E34" s="7">
        <v>31</v>
      </c>
      <c r="F34" s="41">
        <v>171786</v>
      </c>
      <c r="G34" s="41">
        <v>147330</v>
      </c>
      <c r="H34" s="44">
        <f t="shared" si="0"/>
        <v>24456</v>
      </c>
      <c r="I34" s="44">
        <f t="shared" si="1"/>
        <v>24456</v>
      </c>
      <c r="J34" s="44">
        <f t="shared" si="22"/>
        <v>598095936</v>
      </c>
      <c r="K34" s="43">
        <f t="shared" si="3"/>
        <v>14.24</v>
      </c>
      <c r="L34" s="43">
        <f t="shared" si="4"/>
        <v>14.24</v>
      </c>
      <c r="R34" s="7">
        <v>31</v>
      </c>
      <c r="S34" s="41">
        <v>171786</v>
      </c>
      <c r="T34" s="44">
        <f>AVERAGE($S$4:S33)</f>
        <v>233082.06666666668</v>
      </c>
      <c r="U34" s="44">
        <f t="shared" si="5"/>
        <v>-61296.06666666668</v>
      </c>
      <c r="V34" s="44">
        <f t="shared" si="6"/>
        <v>61296.06666666668</v>
      </c>
      <c r="W34" s="44">
        <f t="shared" si="7"/>
        <v>3757207788.8044462</v>
      </c>
      <c r="X34" s="43">
        <f t="shared" si="8"/>
        <v>35.68</v>
      </c>
      <c r="Y34" s="43">
        <f t="shared" si="9"/>
        <v>35.68</v>
      </c>
      <c r="AE34" s="7">
        <v>31</v>
      </c>
      <c r="AF34" s="41">
        <v>171786</v>
      </c>
      <c r="AG34" s="49">
        <f t="shared" si="16"/>
        <v>158762.33333333334</v>
      </c>
      <c r="AH34" s="44">
        <f t="shared" si="19"/>
        <v>13023.666666666657</v>
      </c>
      <c r="AI34" s="44">
        <f t="shared" si="20"/>
        <v>13023.666666666657</v>
      </c>
      <c r="AJ34" s="44">
        <f t="shared" si="21"/>
        <v>169615893.44444418</v>
      </c>
      <c r="AK34" s="43">
        <f t="shared" si="17"/>
        <v>7.58</v>
      </c>
      <c r="AL34" s="43">
        <f t="shared" si="18"/>
        <v>7.58</v>
      </c>
      <c r="AR34" s="7">
        <v>31</v>
      </c>
      <c r="AS34" s="41">
        <v>171786</v>
      </c>
      <c r="AT34" s="49">
        <f t="shared" si="10"/>
        <v>154788.93120518871</v>
      </c>
      <c r="AU34" s="44">
        <f t="shared" si="11"/>
        <v>16997.06879481129</v>
      </c>
      <c r="AV34" s="44">
        <f t="shared" si="12"/>
        <v>16997.06879481129</v>
      </c>
      <c r="AW34" s="44">
        <f t="shared" si="13"/>
        <v>288900347.61554772</v>
      </c>
      <c r="AX34" s="43">
        <f t="shared" si="14"/>
        <v>9.89</v>
      </c>
      <c r="AY34" s="43">
        <f t="shared" si="15"/>
        <v>9.89</v>
      </c>
    </row>
    <row r="35" spans="1:51">
      <c r="A35" s="6">
        <v>32</v>
      </c>
      <c r="B35" s="41">
        <v>271131</v>
      </c>
      <c r="E35" s="7">
        <v>32</v>
      </c>
      <c r="F35" s="41">
        <v>271131</v>
      </c>
      <c r="G35" s="41">
        <v>171786</v>
      </c>
      <c r="H35" s="44">
        <f t="shared" si="0"/>
        <v>99345</v>
      </c>
      <c r="I35" s="44">
        <f t="shared" si="1"/>
        <v>99345</v>
      </c>
      <c r="J35" s="44">
        <f t="shared" si="22"/>
        <v>9869429025</v>
      </c>
      <c r="K35" s="43">
        <f t="shared" si="3"/>
        <v>36.64</v>
      </c>
      <c r="L35" s="43">
        <f t="shared" si="4"/>
        <v>36.64</v>
      </c>
      <c r="R35" s="7">
        <v>32</v>
      </c>
      <c r="S35" s="41">
        <v>271131</v>
      </c>
      <c r="T35" s="44">
        <f>AVERAGE($S$4:S34)</f>
        <v>231104.77419354839</v>
      </c>
      <c r="U35" s="44">
        <f t="shared" si="5"/>
        <v>40026.225806451606</v>
      </c>
      <c r="V35" s="44">
        <f t="shared" si="6"/>
        <v>40026.225806451606</v>
      </c>
      <c r="W35" s="44">
        <f t="shared" si="7"/>
        <v>1602098752.3090525</v>
      </c>
      <c r="X35" s="43">
        <f t="shared" si="8"/>
        <v>14.76</v>
      </c>
      <c r="Y35" s="43">
        <f t="shared" si="9"/>
        <v>14.76</v>
      </c>
      <c r="AE35" s="7">
        <v>32</v>
      </c>
      <c r="AF35" s="41">
        <v>271131</v>
      </c>
      <c r="AG35" s="49">
        <f t="shared" si="16"/>
        <v>172704</v>
      </c>
      <c r="AH35" s="44">
        <f t="shared" si="19"/>
        <v>98427</v>
      </c>
      <c r="AI35" s="44">
        <f t="shared" si="20"/>
        <v>98427</v>
      </c>
      <c r="AJ35" s="44">
        <f t="shared" si="21"/>
        <v>9687874329</v>
      </c>
      <c r="AK35" s="43">
        <f t="shared" si="17"/>
        <v>36.299999999999997</v>
      </c>
      <c r="AL35" s="43">
        <f t="shared" si="18"/>
        <v>36.299999999999997</v>
      </c>
      <c r="AR35" s="7">
        <v>32</v>
      </c>
      <c r="AS35" s="41">
        <v>271131</v>
      </c>
      <c r="AT35" s="49">
        <f t="shared" si="10"/>
        <v>168386.58624103776</v>
      </c>
      <c r="AU35" s="44">
        <f t="shared" si="11"/>
        <v>102744.41375896224</v>
      </c>
      <c r="AV35" s="44">
        <f t="shared" si="12"/>
        <v>102744.41375896224</v>
      </c>
      <c r="AW35" s="44">
        <f t="shared" si="13"/>
        <v>10556414558.672829</v>
      </c>
      <c r="AX35" s="43">
        <f t="shared" si="14"/>
        <v>37.89</v>
      </c>
      <c r="AY35" s="43">
        <f t="shared" si="15"/>
        <v>37.89</v>
      </c>
    </row>
    <row r="36" spans="1:51">
      <c r="A36" s="6">
        <v>33</v>
      </c>
      <c r="B36" s="41">
        <v>209795</v>
      </c>
      <c r="E36" s="7">
        <v>33</v>
      </c>
      <c r="F36" s="41">
        <v>209795</v>
      </c>
      <c r="G36" s="41">
        <v>271131</v>
      </c>
      <c r="H36" s="44">
        <f t="shared" si="0"/>
        <v>-61336</v>
      </c>
      <c r="I36" s="44">
        <f t="shared" si="1"/>
        <v>61336</v>
      </c>
      <c r="J36" s="44">
        <f t="shared" si="22"/>
        <v>3762104896</v>
      </c>
      <c r="K36" s="43">
        <f t="shared" si="3"/>
        <v>29.24</v>
      </c>
      <c r="L36" s="43">
        <f t="shared" si="4"/>
        <v>29.24</v>
      </c>
      <c r="R36" s="7">
        <v>33</v>
      </c>
      <c r="S36" s="41">
        <v>209795</v>
      </c>
      <c r="T36" s="44">
        <f>AVERAGE($S$4:S35)</f>
        <v>232355.59375</v>
      </c>
      <c r="U36" s="44">
        <f t="shared" si="5"/>
        <v>-22560.59375</v>
      </c>
      <c r="V36" s="44">
        <f t="shared" si="6"/>
        <v>22560.59375</v>
      </c>
      <c r="W36" s="44">
        <f t="shared" si="7"/>
        <v>508980390.35253906</v>
      </c>
      <c r="X36" s="43">
        <f t="shared" si="8"/>
        <v>10.75</v>
      </c>
      <c r="Y36" s="43">
        <f t="shared" si="9"/>
        <v>10.75</v>
      </c>
      <c r="AE36" s="7">
        <v>33</v>
      </c>
      <c r="AF36" s="41">
        <v>209795</v>
      </c>
      <c r="AG36" s="49">
        <f t="shared" si="16"/>
        <v>196749</v>
      </c>
      <c r="AH36" s="44">
        <f t="shared" si="19"/>
        <v>13046</v>
      </c>
      <c r="AI36" s="44">
        <f t="shared" si="20"/>
        <v>13046</v>
      </c>
      <c r="AJ36" s="44">
        <f t="shared" si="21"/>
        <v>170198116</v>
      </c>
      <c r="AK36" s="43">
        <f t="shared" si="17"/>
        <v>6.22</v>
      </c>
      <c r="AL36" s="43">
        <f t="shared" si="18"/>
        <v>6.22</v>
      </c>
      <c r="AR36" s="7">
        <v>33</v>
      </c>
      <c r="AS36" s="41">
        <v>209795</v>
      </c>
      <c r="AT36" s="49">
        <f t="shared" si="10"/>
        <v>250582.11724820756</v>
      </c>
      <c r="AU36" s="44">
        <f t="shared" si="11"/>
        <v>-40787.117248207564</v>
      </c>
      <c r="AV36" s="44">
        <f t="shared" si="12"/>
        <v>40787.117248207564</v>
      </c>
      <c r="AW36" s="44">
        <f t="shared" si="13"/>
        <v>1663588933.4190309</v>
      </c>
      <c r="AX36" s="43">
        <f t="shared" si="14"/>
        <v>19.440000000000001</v>
      </c>
      <c r="AY36" s="43">
        <f t="shared" si="15"/>
        <v>19.440000000000001</v>
      </c>
    </row>
    <row r="37" spans="1:51">
      <c r="A37" s="6">
        <v>34</v>
      </c>
      <c r="B37" s="41">
        <v>418272</v>
      </c>
      <c r="E37" s="7">
        <v>34</v>
      </c>
      <c r="F37" s="41">
        <v>418272</v>
      </c>
      <c r="G37" s="41">
        <v>209795</v>
      </c>
      <c r="H37" s="44">
        <f t="shared" si="0"/>
        <v>208477</v>
      </c>
      <c r="I37" s="44">
        <f t="shared" si="1"/>
        <v>208477</v>
      </c>
      <c r="J37" s="44">
        <f t="shared" si="22"/>
        <v>43462659529</v>
      </c>
      <c r="K37" s="43">
        <f t="shared" si="3"/>
        <v>49.84</v>
      </c>
      <c r="L37" s="43">
        <f t="shared" si="4"/>
        <v>49.84</v>
      </c>
      <c r="R37" s="7">
        <v>34</v>
      </c>
      <c r="S37" s="41">
        <v>418272</v>
      </c>
      <c r="T37" s="44">
        <f>AVERAGE($S$4:S36)</f>
        <v>231671.93939393939</v>
      </c>
      <c r="U37" s="44">
        <f t="shared" si="5"/>
        <v>186600.06060606061</v>
      </c>
      <c r="V37" s="44">
        <f t="shared" si="6"/>
        <v>186600.06060606061</v>
      </c>
      <c r="W37" s="44">
        <f t="shared" si="7"/>
        <v>34819582618.185493</v>
      </c>
      <c r="X37" s="43">
        <f t="shared" si="8"/>
        <v>44.61</v>
      </c>
      <c r="Y37" s="43">
        <f t="shared" si="9"/>
        <v>44.61</v>
      </c>
      <c r="AE37" s="7">
        <v>34</v>
      </c>
      <c r="AF37" s="41">
        <v>418272</v>
      </c>
      <c r="AG37" s="49">
        <f t="shared" si="16"/>
        <v>217570.66666666666</v>
      </c>
      <c r="AH37" s="44">
        <f t="shared" si="19"/>
        <v>200701.33333333334</v>
      </c>
      <c r="AI37" s="44">
        <f t="shared" si="20"/>
        <v>200701.33333333334</v>
      </c>
      <c r="AJ37" s="44">
        <f t="shared" si="21"/>
        <v>40281025201.777779</v>
      </c>
      <c r="AK37" s="43">
        <f t="shared" si="17"/>
        <v>47.98</v>
      </c>
      <c r="AL37" s="43">
        <f t="shared" si="18"/>
        <v>47.98</v>
      </c>
      <c r="AR37" s="7">
        <v>34</v>
      </c>
      <c r="AS37" s="41">
        <v>418272</v>
      </c>
      <c r="AT37" s="49">
        <f t="shared" si="10"/>
        <v>217952.4234496415</v>
      </c>
      <c r="AU37" s="44">
        <f t="shared" si="11"/>
        <v>200319.5765503585</v>
      </c>
      <c r="AV37" s="44">
        <f t="shared" si="12"/>
        <v>200319.5765503585</v>
      </c>
      <c r="AW37" s="44">
        <f t="shared" si="13"/>
        <v>40127932749.314941</v>
      </c>
      <c r="AX37" s="43">
        <f t="shared" si="14"/>
        <v>47.89</v>
      </c>
      <c r="AY37" s="43">
        <f t="shared" si="15"/>
        <v>47.89</v>
      </c>
    </row>
    <row r="38" spans="1:51">
      <c r="A38" s="6">
        <v>35</v>
      </c>
      <c r="B38" s="41">
        <v>403560</v>
      </c>
      <c r="E38" s="7">
        <v>35</v>
      </c>
      <c r="F38" s="41">
        <v>403560</v>
      </c>
      <c r="G38" s="41">
        <v>418272</v>
      </c>
      <c r="H38" s="44">
        <f t="shared" si="0"/>
        <v>-14712</v>
      </c>
      <c r="I38" s="44">
        <f t="shared" si="1"/>
        <v>14712</v>
      </c>
      <c r="J38" s="44">
        <f t="shared" si="22"/>
        <v>216442944</v>
      </c>
      <c r="K38" s="43">
        <f t="shared" si="3"/>
        <v>3.65</v>
      </c>
      <c r="L38" s="43">
        <f t="shared" si="4"/>
        <v>3.65</v>
      </c>
      <c r="R38" s="7">
        <v>35</v>
      </c>
      <c r="S38" s="41">
        <v>403560</v>
      </c>
      <c r="T38" s="44">
        <f>AVERAGE($S$4:S37)</f>
        <v>237160.17647058822</v>
      </c>
      <c r="U38" s="44">
        <f t="shared" si="5"/>
        <v>166399.82352941178</v>
      </c>
      <c r="V38" s="44">
        <f t="shared" si="6"/>
        <v>166399.82352941178</v>
      </c>
      <c r="W38" s="44">
        <f t="shared" si="7"/>
        <v>27688901270.619381</v>
      </c>
      <c r="X38" s="43">
        <f t="shared" si="8"/>
        <v>41.23</v>
      </c>
      <c r="Y38" s="43">
        <f t="shared" si="9"/>
        <v>41.23</v>
      </c>
      <c r="AE38" s="7">
        <v>35</v>
      </c>
      <c r="AF38" s="41">
        <v>403560</v>
      </c>
      <c r="AG38" s="49">
        <f t="shared" si="16"/>
        <v>299732.66666666669</v>
      </c>
      <c r="AH38" s="44">
        <f t="shared" si="19"/>
        <v>103827.33333333331</v>
      </c>
      <c r="AI38" s="44">
        <f t="shared" si="20"/>
        <v>103827.33333333331</v>
      </c>
      <c r="AJ38" s="44">
        <f t="shared" si="21"/>
        <v>10780115147.111107</v>
      </c>
      <c r="AK38" s="43">
        <f t="shared" si="17"/>
        <v>25.73</v>
      </c>
      <c r="AL38" s="43">
        <f t="shared" si="18"/>
        <v>25.73</v>
      </c>
      <c r="AR38" s="7">
        <v>35</v>
      </c>
      <c r="AS38" s="41">
        <v>403560</v>
      </c>
      <c r="AT38" s="49">
        <f t="shared" si="10"/>
        <v>378208.08468992834</v>
      </c>
      <c r="AU38" s="44">
        <f t="shared" si="11"/>
        <v>25351.915310071665</v>
      </c>
      <c r="AV38" s="44">
        <f t="shared" si="12"/>
        <v>25351.915310071665</v>
      </c>
      <c r="AW38" s="44">
        <f t="shared" si="13"/>
        <v>642719609.88904607</v>
      </c>
      <c r="AX38" s="43">
        <f t="shared" si="14"/>
        <v>6.28</v>
      </c>
      <c r="AY38" s="43">
        <f t="shared" si="15"/>
        <v>6.28</v>
      </c>
    </row>
    <row r="39" spans="1:51">
      <c r="A39" s="6">
        <v>36</v>
      </c>
      <c r="B39" s="41">
        <v>308419</v>
      </c>
      <c r="E39" s="7">
        <v>36</v>
      </c>
      <c r="F39" s="41">
        <v>308419</v>
      </c>
      <c r="G39" s="41">
        <v>403560</v>
      </c>
      <c r="H39" s="44">
        <f t="shared" si="0"/>
        <v>-95141</v>
      </c>
      <c r="I39" s="44">
        <f t="shared" si="1"/>
        <v>95141</v>
      </c>
      <c r="J39" s="44">
        <f t="shared" si="22"/>
        <v>9051809881</v>
      </c>
      <c r="K39" s="43">
        <f t="shared" si="3"/>
        <v>30.85</v>
      </c>
      <c r="L39" s="43">
        <f t="shared" si="4"/>
        <v>30.85</v>
      </c>
      <c r="R39" s="7">
        <v>36</v>
      </c>
      <c r="S39" s="41">
        <v>308419</v>
      </c>
      <c r="T39" s="44">
        <f>AVERAGE($S$4:S38)</f>
        <v>241914.45714285714</v>
      </c>
      <c r="U39" s="44">
        <f t="shared" si="5"/>
        <v>66504.542857142864</v>
      </c>
      <c r="V39" s="44">
        <f t="shared" si="6"/>
        <v>66504.542857142864</v>
      </c>
      <c r="W39" s="44">
        <f t="shared" si="7"/>
        <v>4422854220.6375523</v>
      </c>
      <c r="X39" s="43">
        <f t="shared" si="8"/>
        <v>21.56</v>
      </c>
      <c r="Y39" s="43">
        <f t="shared" si="9"/>
        <v>21.56</v>
      </c>
      <c r="AE39" s="7">
        <v>36</v>
      </c>
      <c r="AF39" s="41">
        <v>308419</v>
      </c>
      <c r="AG39" s="49">
        <f t="shared" si="16"/>
        <v>343875.66666666669</v>
      </c>
      <c r="AH39" s="44">
        <f t="shared" si="19"/>
        <v>-35456.666666666686</v>
      </c>
      <c r="AI39" s="44">
        <f t="shared" si="20"/>
        <v>35456.666666666686</v>
      </c>
      <c r="AJ39" s="44">
        <f t="shared" si="21"/>
        <v>1257175211.1111126</v>
      </c>
      <c r="AK39" s="43">
        <f t="shared" si="17"/>
        <v>11.5</v>
      </c>
      <c r="AL39" s="43">
        <f t="shared" si="18"/>
        <v>11.5</v>
      </c>
      <c r="AR39" s="7">
        <v>36</v>
      </c>
      <c r="AS39" s="41">
        <v>308419</v>
      </c>
      <c r="AT39" s="49">
        <f t="shared" si="10"/>
        <v>398489.61693798564</v>
      </c>
      <c r="AU39" s="44">
        <f t="shared" si="11"/>
        <v>-90070.616937985644</v>
      </c>
      <c r="AV39" s="44">
        <f t="shared" si="12"/>
        <v>90070.616937985644</v>
      </c>
      <c r="AW39" s="44">
        <f t="shared" si="13"/>
        <v>8112716035.5893459</v>
      </c>
      <c r="AX39" s="43">
        <f t="shared" si="14"/>
        <v>29.2</v>
      </c>
      <c r="AY39" s="43">
        <f t="shared" si="15"/>
        <v>29.2</v>
      </c>
    </row>
    <row r="40" spans="1:51">
      <c r="A40" s="6">
        <v>37</v>
      </c>
      <c r="B40" s="41">
        <v>173344.731</v>
      </c>
      <c r="E40" s="7">
        <v>37</v>
      </c>
      <c r="F40" s="41">
        <v>173344.731</v>
      </c>
      <c r="G40" s="41">
        <v>308419</v>
      </c>
      <c r="H40" s="44">
        <f t="shared" si="0"/>
        <v>-135074.269</v>
      </c>
      <c r="I40" s="44">
        <f t="shared" si="1"/>
        <v>135074.269</v>
      </c>
      <c r="J40" s="44">
        <f t="shared" si="22"/>
        <v>18245058145.884361</v>
      </c>
      <c r="K40" s="43">
        <f t="shared" si="3"/>
        <v>77.92</v>
      </c>
      <c r="L40" s="43">
        <f t="shared" si="4"/>
        <v>77.92</v>
      </c>
      <c r="R40" s="7">
        <v>37</v>
      </c>
      <c r="S40" s="41">
        <v>173344.731</v>
      </c>
      <c r="T40" s="44">
        <f>AVERAGE($S$4:S39)</f>
        <v>243761.80555555556</v>
      </c>
      <c r="U40" s="44">
        <f t="shared" si="5"/>
        <v>-70417.074555555562</v>
      </c>
      <c r="V40" s="44">
        <f t="shared" si="6"/>
        <v>70417.074555555562</v>
      </c>
      <c r="W40" s="44">
        <f t="shared" si="7"/>
        <v>4958564388.9626703</v>
      </c>
      <c r="X40" s="43">
        <f t="shared" si="8"/>
        <v>40.619999999999997</v>
      </c>
      <c r="Y40" s="43">
        <f t="shared" si="9"/>
        <v>40.619999999999997</v>
      </c>
      <c r="AE40" s="7">
        <v>37</v>
      </c>
      <c r="AF40" s="41">
        <v>173344.731</v>
      </c>
      <c r="AG40" s="49">
        <f t="shared" si="16"/>
        <v>376750.33333333331</v>
      </c>
      <c r="AH40" s="44">
        <f t="shared" si="19"/>
        <v>-203405.60233333331</v>
      </c>
      <c r="AI40" s="44">
        <f t="shared" si="20"/>
        <v>203405.60233333331</v>
      </c>
      <c r="AJ40" s="44">
        <f t="shared" si="21"/>
        <v>41373839060.586128</v>
      </c>
      <c r="AK40" s="43">
        <f t="shared" si="17"/>
        <v>117.34</v>
      </c>
      <c r="AL40" s="43">
        <f t="shared" si="18"/>
        <v>117.34</v>
      </c>
      <c r="AR40" s="7">
        <v>37</v>
      </c>
      <c r="AS40" s="41">
        <v>173344.731</v>
      </c>
      <c r="AT40" s="49">
        <f t="shared" si="10"/>
        <v>326433.12338759715</v>
      </c>
      <c r="AU40" s="44">
        <f t="shared" si="11"/>
        <v>-153088.39238759715</v>
      </c>
      <c r="AV40" s="44">
        <f t="shared" si="12"/>
        <v>153088.39238759715</v>
      </c>
      <c r="AW40" s="44">
        <f t="shared" si="13"/>
        <v>23436055883.818913</v>
      </c>
      <c r="AX40" s="43">
        <f t="shared" si="14"/>
        <v>88.31</v>
      </c>
      <c r="AY40" s="43">
        <f t="shared" si="15"/>
        <v>88.31</v>
      </c>
    </row>
    <row r="41" spans="1:51">
      <c r="A41" s="6">
        <v>38</v>
      </c>
      <c r="B41" s="41">
        <v>401236.30299999996</v>
      </c>
      <c r="E41" s="7">
        <v>38</v>
      </c>
      <c r="F41" s="41">
        <v>401236.30299999996</v>
      </c>
      <c r="G41" s="41">
        <v>173344.731</v>
      </c>
      <c r="H41" s="44">
        <f t="shared" si="0"/>
        <v>227891.57199999996</v>
      </c>
      <c r="I41" s="44">
        <f t="shared" si="1"/>
        <v>227891.57199999996</v>
      </c>
      <c r="J41" s="44">
        <f t="shared" si="22"/>
        <v>51934568588.631165</v>
      </c>
      <c r="K41" s="43">
        <f t="shared" si="3"/>
        <v>56.8</v>
      </c>
      <c r="L41" s="43">
        <f t="shared" si="4"/>
        <v>56.8</v>
      </c>
      <c r="R41" s="7">
        <v>38</v>
      </c>
      <c r="S41" s="41">
        <v>401236.30299999996</v>
      </c>
      <c r="T41" s="44">
        <f>AVERAGE($S$4:S40)</f>
        <v>241858.64137837841</v>
      </c>
      <c r="U41" s="44">
        <f t="shared" si="5"/>
        <v>159377.66162162155</v>
      </c>
      <c r="V41" s="44">
        <f t="shared" si="6"/>
        <v>159377.66162162155</v>
      </c>
      <c r="W41" s="44">
        <f t="shared" si="7"/>
        <v>25401239023.976097</v>
      </c>
      <c r="X41" s="43">
        <f t="shared" si="8"/>
        <v>39.72</v>
      </c>
      <c r="Y41" s="43">
        <f t="shared" si="9"/>
        <v>39.72</v>
      </c>
      <c r="AE41" s="7">
        <v>38</v>
      </c>
      <c r="AF41" s="41">
        <v>401236.30299999996</v>
      </c>
      <c r="AG41" s="49">
        <f t="shared" si="16"/>
        <v>295107.91033333336</v>
      </c>
      <c r="AH41" s="44">
        <f t="shared" si="19"/>
        <v>106128.39266666659</v>
      </c>
      <c r="AI41" s="44">
        <f t="shared" si="20"/>
        <v>106128.39266666659</v>
      </c>
      <c r="AJ41" s="44">
        <f t="shared" si="21"/>
        <v>11263235730.010172</v>
      </c>
      <c r="AK41" s="43">
        <f t="shared" si="17"/>
        <v>26.45</v>
      </c>
      <c r="AL41" s="43">
        <f t="shared" si="18"/>
        <v>26.45</v>
      </c>
      <c r="AR41" s="7">
        <v>38</v>
      </c>
      <c r="AS41" s="41">
        <v>401236.30299999996</v>
      </c>
      <c r="AT41" s="49">
        <f t="shared" si="10"/>
        <v>203962.40947751942</v>
      </c>
      <c r="AU41" s="44">
        <f t="shared" si="11"/>
        <v>197273.89352248053</v>
      </c>
      <c r="AV41" s="44">
        <f t="shared" si="12"/>
        <v>197273.89352248053</v>
      </c>
      <c r="AW41" s="44">
        <f t="shared" si="13"/>
        <v>38916989065.51899</v>
      </c>
      <c r="AX41" s="43">
        <f t="shared" si="14"/>
        <v>49.17</v>
      </c>
      <c r="AY41" s="43">
        <f t="shared" si="15"/>
        <v>49.17</v>
      </c>
    </row>
    <row r="42" spans="1:51">
      <c r="A42" s="6">
        <v>39</v>
      </c>
      <c r="B42" s="41">
        <v>357102.94900000002</v>
      </c>
      <c r="E42" s="7">
        <v>39</v>
      </c>
      <c r="F42" s="41">
        <v>357102.94900000002</v>
      </c>
      <c r="G42" s="41">
        <v>401236.30299999996</v>
      </c>
      <c r="H42" s="44">
        <f t="shared" si="0"/>
        <v>-44133.353999999934</v>
      </c>
      <c r="I42" s="44">
        <f t="shared" si="1"/>
        <v>44133.353999999934</v>
      </c>
      <c r="J42" s="44">
        <f t="shared" si="22"/>
        <v>1947752935.2893102</v>
      </c>
      <c r="K42" s="43">
        <f t="shared" si="3"/>
        <v>12.36</v>
      </c>
      <c r="L42" s="43">
        <f t="shared" si="4"/>
        <v>12.36</v>
      </c>
      <c r="R42" s="7">
        <v>39</v>
      </c>
      <c r="S42" s="41">
        <v>357102.94900000002</v>
      </c>
      <c r="T42" s="44">
        <f>AVERAGE($S$4:S41)</f>
        <v>246052.79036842106</v>
      </c>
      <c r="U42" s="44">
        <f t="shared" si="5"/>
        <v>111050.15863157896</v>
      </c>
      <c r="V42" s="44">
        <f t="shared" si="6"/>
        <v>111050.15863157896</v>
      </c>
      <c r="W42" s="44">
        <f t="shared" si="7"/>
        <v>12332137732.09885</v>
      </c>
      <c r="X42" s="43">
        <f t="shared" si="8"/>
        <v>31.1</v>
      </c>
      <c r="Y42" s="43">
        <f t="shared" si="9"/>
        <v>31.1</v>
      </c>
      <c r="AE42" s="7">
        <v>39</v>
      </c>
      <c r="AF42" s="41">
        <v>357102.94900000002</v>
      </c>
      <c r="AG42" s="49">
        <f t="shared" si="16"/>
        <v>294333.34466666664</v>
      </c>
      <c r="AH42" s="44">
        <f t="shared" si="19"/>
        <v>62769.60433333338</v>
      </c>
      <c r="AI42" s="44">
        <f t="shared" si="20"/>
        <v>62769.60433333338</v>
      </c>
      <c r="AJ42" s="44">
        <f t="shared" si="21"/>
        <v>3940023228.1632247</v>
      </c>
      <c r="AK42" s="43">
        <f t="shared" si="17"/>
        <v>17.579999999999998</v>
      </c>
      <c r="AL42" s="43">
        <f t="shared" si="18"/>
        <v>17.579999999999998</v>
      </c>
      <c r="AR42" s="7">
        <v>39</v>
      </c>
      <c r="AS42" s="41">
        <v>357102.94900000002</v>
      </c>
      <c r="AT42" s="49">
        <f t="shared" si="10"/>
        <v>361781.52429550386</v>
      </c>
      <c r="AU42" s="44">
        <f t="shared" si="11"/>
        <v>-4678.5752955038333</v>
      </c>
      <c r="AV42" s="44">
        <f t="shared" si="12"/>
        <v>4678.5752955038333</v>
      </c>
      <c r="AW42" s="44">
        <f t="shared" si="13"/>
        <v>21889066.795698781</v>
      </c>
      <c r="AX42" s="43">
        <f t="shared" si="14"/>
        <v>1.31</v>
      </c>
      <c r="AY42" s="43">
        <f t="shared" si="15"/>
        <v>1.31</v>
      </c>
    </row>
    <row r="43" spans="1:51">
      <c r="A43" s="6">
        <v>40</v>
      </c>
      <c r="B43" s="41">
        <v>248523.84299999999</v>
      </c>
      <c r="E43" s="7">
        <v>40</v>
      </c>
      <c r="F43" s="41">
        <v>248523.84299999999</v>
      </c>
      <c r="G43" s="41">
        <v>357102.94900000002</v>
      </c>
      <c r="H43" s="44">
        <f t="shared" si="0"/>
        <v>-108579.10600000003</v>
      </c>
      <c r="I43" s="44">
        <f t="shared" si="1"/>
        <v>108579.10600000003</v>
      </c>
      <c r="J43" s="44">
        <f t="shared" si="22"/>
        <v>11789422259.759243</v>
      </c>
      <c r="K43" s="43">
        <f t="shared" si="3"/>
        <v>43.69</v>
      </c>
      <c r="L43" s="43">
        <f t="shared" si="4"/>
        <v>43.69</v>
      </c>
      <c r="R43" s="7">
        <v>40</v>
      </c>
      <c r="S43" s="41">
        <v>248523.84299999999</v>
      </c>
      <c r="T43" s="44">
        <f>AVERAGE($S$4:S42)</f>
        <v>248900.23033333331</v>
      </c>
      <c r="U43" s="44">
        <f t="shared" si="5"/>
        <v>-376.38733333331766</v>
      </c>
      <c r="V43" s="44">
        <f t="shared" si="6"/>
        <v>376.38733333331766</v>
      </c>
      <c r="W43" s="44">
        <f t="shared" si="7"/>
        <v>141667.42469376596</v>
      </c>
      <c r="X43" s="43">
        <f t="shared" si="8"/>
        <v>0.15</v>
      </c>
      <c r="Y43" s="43">
        <f t="shared" si="9"/>
        <v>0.15</v>
      </c>
      <c r="AE43" s="7">
        <v>40</v>
      </c>
      <c r="AF43" s="41">
        <v>248523.84299999999</v>
      </c>
      <c r="AG43" s="49">
        <f t="shared" si="16"/>
        <v>310561.32766666665</v>
      </c>
      <c r="AH43" s="44">
        <f t="shared" si="19"/>
        <v>-62037.484666666656</v>
      </c>
      <c r="AI43" s="44">
        <f t="shared" si="20"/>
        <v>62037.484666666656</v>
      </c>
      <c r="AJ43" s="44">
        <f t="shared" si="21"/>
        <v>3848649503.7669005</v>
      </c>
      <c r="AK43" s="43">
        <f t="shared" si="17"/>
        <v>24.96</v>
      </c>
      <c r="AL43" s="43">
        <f t="shared" si="18"/>
        <v>24.96</v>
      </c>
      <c r="AR43" s="7">
        <v>40</v>
      </c>
      <c r="AS43" s="41">
        <v>248523.84299999999</v>
      </c>
      <c r="AT43" s="49">
        <f t="shared" si="10"/>
        <v>358038.66405910079</v>
      </c>
      <c r="AU43" s="44">
        <f t="shared" si="11"/>
        <v>-109514.8210591008</v>
      </c>
      <c r="AV43" s="44">
        <f t="shared" si="12"/>
        <v>109514.8210591008</v>
      </c>
      <c r="AW43" s="44">
        <f t="shared" si="13"/>
        <v>11993496031.606867</v>
      </c>
      <c r="AX43" s="43">
        <f t="shared" si="14"/>
        <v>44.07</v>
      </c>
      <c r="AY43" s="43">
        <f t="shared" si="15"/>
        <v>44.07</v>
      </c>
    </row>
    <row r="44" spans="1:51">
      <c r="A44" s="6">
        <v>41</v>
      </c>
      <c r="B44" s="41">
        <v>342639.94400000002</v>
      </c>
      <c r="E44" s="7">
        <v>41</v>
      </c>
      <c r="F44" s="41">
        <v>342639.94400000002</v>
      </c>
      <c r="G44" s="41">
        <v>248523.84299999999</v>
      </c>
      <c r="H44" s="44">
        <f t="shared" si="0"/>
        <v>94116.101000000024</v>
      </c>
      <c r="I44" s="44">
        <f t="shared" si="1"/>
        <v>94116.101000000024</v>
      </c>
      <c r="J44" s="44">
        <f t="shared" si="22"/>
        <v>8857840467.4422054</v>
      </c>
      <c r="K44" s="43">
        <f t="shared" si="3"/>
        <v>27.47</v>
      </c>
      <c r="L44" s="43">
        <f t="shared" si="4"/>
        <v>27.47</v>
      </c>
      <c r="R44" s="7">
        <v>41</v>
      </c>
      <c r="S44" s="41">
        <v>342639.94400000002</v>
      </c>
      <c r="T44" s="44">
        <f>AVERAGE($S$4:S43)</f>
        <v>248890.82064999998</v>
      </c>
      <c r="U44" s="44">
        <f t="shared" si="5"/>
        <v>93749.123350000038</v>
      </c>
      <c r="V44" s="44">
        <f t="shared" si="6"/>
        <v>93749.123350000038</v>
      </c>
      <c r="W44" s="44">
        <f t="shared" si="7"/>
        <v>8788898128.8935223</v>
      </c>
      <c r="X44" s="43">
        <f t="shared" si="8"/>
        <v>27.36</v>
      </c>
      <c r="Y44" s="43">
        <f t="shared" si="9"/>
        <v>27.36</v>
      </c>
      <c r="AE44" s="7">
        <v>41</v>
      </c>
      <c r="AF44" s="41">
        <v>342639.94400000002</v>
      </c>
      <c r="AG44" s="49">
        <f t="shared" si="16"/>
        <v>335621.03166666668</v>
      </c>
      <c r="AH44" s="44">
        <f t="shared" si="19"/>
        <v>7018.9123333333409</v>
      </c>
      <c r="AI44" s="44">
        <f t="shared" si="20"/>
        <v>7018.9123333333409</v>
      </c>
      <c r="AJ44" s="44">
        <f t="shared" si="21"/>
        <v>49265130.343018882</v>
      </c>
      <c r="AK44" s="43">
        <f t="shared" si="17"/>
        <v>2.0499999999999998</v>
      </c>
      <c r="AL44" s="43">
        <f t="shared" si="18"/>
        <v>2.0499999999999998</v>
      </c>
      <c r="AR44" s="7">
        <v>41</v>
      </c>
      <c r="AS44" s="41">
        <v>342639.94400000002</v>
      </c>
      <c r="AT44" s="49">
        <f t="shared" si="10"/>
        <v>270426.80721182015</v>
      </c>
      <c r="AU44" s="44">
        <f t="shared" si="11"/>
        <v>72213.136788179865</v>
      </c>
      <c r="AV44" s="44">
        <f t="shared" si="12"/>
        <v>72213.136788179865</v>
      </c>
      <c r="AW44" s="44">
        <f t="shared" si="13"/>
        <v>5214737124.7883759</v>
      </c>
      <c r="AX44" s="43">
        <f t="shared" si="14"/>
        <v>21.08</v>
      </c>
      <c r="AY44" s="43">
        <f t="shared" si="15"/>
        <v>21.08</v>
      </c>
    </row>
    <row r="45" spans="1:51">
      <c r="A45" s="6">
        <v>42</v>
      </c>
      <c r="B45" s="41">
        <v>396451.13199999998</v>
      </c>
      <c r="E45" s="7">
        <v>42</v>
      </c>
      <c r="F45" s="41">
        <v>396451.13199999998</v>
      </c>
      <c r="G45" s="41">
        <v>342639.94400000002</v>
      </c>
      <c r="H45" s="44">
        <f t="shared" si="0"/>
        <v>53811.187999999966</v>
      </c>
      <c r="I45" s="44">
        <f t="shared" si="1"/>
        <v>53811.187999999966</v>
      </c>
      <c r="J45" s="44">
        <f t="shared" si="22"/>
        <v>2895643953.9713402</v>
      </c>
      <c r="K45" s="43">
        <f t="shared" si="3"/>
        <v>13.57</v>
      </c>
      <c r="L45" s="43">
        <f t="shared" si="4"/>
        <v>13.57</v>
      </c>
      <c r="R45" s="7">
        <v>42</v>
      </c>
      <c r="S45" s="41">
        <v>396451.13199999998</v>
      </c>
      <c r="T45" s="44">
        <f>AVERAGE($S$4:S44)</f>
        <v>251177.38463414632</v>
      </c>
      <c r="U45" s="44">
        <f t="shared" si="5"/>
        <v>145273.74736585366</v>
      </c>
      <c r="V45" s="44">
        <f t="shared" si="6"/>
        <v>145273.74736585366</v>
      </c>
      <c r="W45" s="44">
        <f t="shared" si="7"/>
        <v>21104461673.717873</v>
      </c>
      <c r="X45" s="43">
        <f t="shared" si="8"/>
        <v>36.64</v>
      </c>
      <c r="Y45" s="43">
        <f t="shared" si="9"/>
        <v>36.64</v>
      </c>
      <c r="AE45" s="7">
        <v>42</v>
      </c>
      <c r="AF45" s="41">
        <v>396451.13199999998</v>
      </c>
      <c r="AG45" s="49">
        <f t="shared" si="16"/>
        <v>316088.91200000001</v>
      </c>
      <c r="AH45" s="44">
        <f t="shared" si="19"/>
        <v>80362.219999999972</v>
      </c>
      <c r="AI45" s="44">
        <f t="shared" si="20"/>
        <v>80362.219999999972</v>
      </c>
      <c r="AJ45" s="44">
        <f t="shared" si="21"/>
        <v>6458086403.3283958</v>
      </c>
      <c r="AK45" s="43">
        <f t="shared" si="17"/>
        <v>20.27</v>
      </c>
      <c r="AL45" s="43">
        <f t="shared" si="18"/>
        <v>20.27</v>
      </c>
      <c r="AR45" s="7">
        <v>42</v>
      </c>
      <c r="AS45" s="41">
        <v>396451.13199999998</v>
      </c>
      <c r="AT45" s="49">
        <f t="shared" si="10"/>
        <v>328197.31664236408</v>
      </c>
      <c r="AU45" s="44">
        <f t="shared" si="11"/>
        <v>68253.815357635904</v>
      </c>
      <c r="AV45" s="44">
        <f t="shared" si="12"/>
        <v>68253.815357635904</v>
      </c>
      <c r="AW45" s="44">
        <f t="shared" si="13"/>
        <v>4658583310.8742552</v>
      </c>
      <c r="AX45" s="43">
        <f t="shared" si="14"/>
        <v>17.22</v>
      </c>
      <c r="AY45" s="43">
        <f t="shared" si="15"/>
        <v>17.22</v>
      </c>
    </row>
    <row r="46" spans="1:51">
      <c r="A46" s="6">
        <v>43</v>
      </c>
      <c r="B46" s="41">
        <v>611791.11699999997</v>
      </c>
      <c r="E46" s="7">
        <v>43</v>
      </c>
      <c r="F46" s="41">
        <v>611791.11699999997</v>
      </c>
      <c r="G46" s="41">
        <v>396451.13199999998</v>
      </c>
      <c r="H46" s="44">
        <f t="shared" si="0"/>
        <v>215339.98499999999</v>
      </c>
      <c r="I46" s="44">
        <f t="shared" si="1"/>
        <v>215339.98499999999</v>
      </c>
      <c r="J46" s="44">
        <f t="shared" si="22"/>
        <v>46371309139.800217</v>
      </c>
      <c r="K46" s="43">
        <f t="shared" si="3"/>
        <v>35.200000000000003</v>
      </c>
      <c r="L46" s="43">
        <f t="shared" si="4"/>
        <v>35.200000000000003</v>
      </c>
      <c r="R46" s="7">
        <v>43</v>
      </c>
      <c r="S46" s="41">
        <v>611791.11699999997</v>
      </c>
      <c r="T46" s="44">
        <f>AVERAGE($S$4:S45)</f>
        <v>254636.28338095234</v>
      </c>
      <c r="U46" s="44">
        <f t="shared" si="5"/>
        <v>357154.83361904765</v>
      </c>
      <c r="V46" s="44">
        <f t="shared" si="6"/>
        <v>357154.83361904765</v>
      </c>
      <c r="W46" s="44">
        <f t="shared" si="7"/>
        <v>127559575177.44962</v>
      </c>
      <c r="X46" s="43">
        <f t="shared" si="8"/>
        <v>58.38</v>
      </c>
      <c r="Y46" s="43">
        <f t="shared" si="9"/>
        <v>58.38</v>
      </c>
      <c r="AE46" s="7">
        <v>43</v>
      </c>
      <c r="AF46" s="41">
        <v>611791.11699999997</v>
      </c>
      <c r="AG46" s="49">
        <f t="shared" si="16"/>
        <v>329204.973</v>
      </c>
      <c r="AH46" s="44">
        <f t="shared" si="19"/>
        <v>282586.14399999997</v>
      </c>
      <c r="AI46" s="44">
        <f t="shared" si="20"/>
        <v>282586.14399999997</v>
      </c>
      <c r="AJ46" s="44">
        <f t="shared" si="21"/>
        <v>79854928780.788727</v>
      </c>
      <c r="AK46" s="43">
        <f t="shared" si="17"/>
        <v>46.19</v>
      </c>
      <c r="AL46" s="43">
        <f t="shared" si="18"/>
        <v>46.19</v>
      </c>
      <c r="AR46" s="7">
        <v>43</v>
      </c>
      <c r="AS46" s="41">
        <v>611791.11699999997</v>
      </c>
      <c r="AT46" s="49">
        <f t="shared" si="10"/>
        <v>382800.3689284728</v>
      </c>
      <c r="AU46" s="44">
        <f t="shared" si="11"/>
        <v>228990.74807152717</v>
      </c>
      <c r="AV46" s="44">
        <f t="shared" si="12"/>
        <v>228990.74807152717</v>
      </c>
      <c r="AW46" s="44">
        <f t="shared" si="13"/>
        <v>52436762702.35762</v>
      </c>
      <c r="AX46" s="43">
        <f t="shared" si="14"/>
        <v>37.43</v>
      </c>
      <c r="AY46" s="43">
        <f t="shared" si="15"/>
        <v>37.43</v>
      </c>
    </row>
    <row r="47" spans="1:51">
      <c r="A47" s="6">
        <v>44</v>
      </c>
      <c r="B47" s="41">
        <v>454729.01899999997</v>
      </c>
      <c r="E47" s="7">
        <v>44</v>
      </c>
      <c r="F47" s="41">
        <v>454729.01899999997</v>
      </c>
      <c r="G47" s="41">
        <v>611791.11699999997</v>
      </c>
      <c r="H47" s="44">
        <f t="shared" si="0"/>
        <v>-157062.098</v>
      </c>
      <c r="I47" s="44">
        <f t="shared" si="1"/>
        <v>157062.098</v>
      </c>
      <c r="J47" s="44">
        <f t="shared" si="22"/>
        <v>24668502628.161602</v>
      </c>
      <c r="K47" s="43">
        <f t="shared" si="3"/>
        <v>34.54</v>
      </c>
      <c r="L47" s="43">
        <f t="shared" si="4"/>
        <v>34.54</v>
      </c>
      <c r="R47" s="7">
        <v>44</v>
      </c>
      <c r="S47" s="41">
        <v>454729.01899999997</v>
      </c>
      <c r="T47" s="44">
        <f>AVERAGE($S$4:S46)</f>
        <v>262942.20974418602</v>
      </c>
      <c r="U47" s="44">
        <f t="shared" si="5"/>
        <v>191786.80925581395</v>
      </c>
      <c r="V47" s="44">
        <f t="shared" si="6"/>
        <v>191786.80925581395</v>
      </c>
      <c r="W47" s="44">
        <f t="shared" si="7"/>
        <v>36782180204.525963</v>
      </c>
      <c r="X47" s="43">
        <f t="shared" si="8"/>
        <v>42.18</v>
      </c>
      <c r="Y47" s="43">
        <f t="shared" si="9"/>
        <v>42.18</v>
      </c>
      <c r="AE47" s="7">
        <v>44</v>
      </c>
      <c r="AF47" s="41">
        <v>454729.01899999997</v>
      </c>
      <c r="AG47" s="49">
        <f t="shared" si="16"/>
        <v>450294.06433333334</v>
      </c>
      <c r="AH47" s="44">
        <f t="shared" si="19"/>
        <v>4434.9546666666283</v>
      </c>
      <c r="AI47" s="44">
        <f t="shared" si="20"/>
        <v>4434.9546666666283</v>
      </c>
      <c r="AJ47" s="44">
        <f t="shared" si="21"/>
        <v>19668822.895388104</v>
      </c>
      <c r="AK47" s="43">
        <f t="shared" si="17"/>
        <v>0.98</v>
      </c>
      <c r="AL47" s="43">
        <f t="shared" si="18"/>
        <v>0.98</v>
      </c>
      <c r="AR47" s="7">
        <v>44</v>
      </c>
      <c r="AS47" s="41">
        <v>454729.01899999997</v>
      </c>
      <c r="AT47" s="49">
        <f t="shared" si="10"/>
        <v>565992.96738569462</v>
      </c>
      <c r="AU47" s="44">
        <f t="shared" si="11"/>
        <v>-111263.94838569465</v>
      </c>
      <c r="AV47" s="44">
        <f t="shared" si="12"/>
        <v>111263.94838569465</v>
      </c>
      <c r="AW47" s="44">
        <f t="shared" si="13"/>
        <v>12379666210.374523</v>
      </c>
      <c r="AX47" s="43">
        <f t="shared" si="14"/>
        <v>24.47</v>
      </c>
      <c r="AY47" s="43">
        <f t="shared" si="15"/>
        <v>24.47</v>
      </c>
    </row>
    <row r="48" spans="1:51">
      <c r="A48" s="6">
        <v>45</v>
      </c>
      <c r="B48" s="41">
        <v>570902.02599999995</v>
      </c>
      <c r="E48" s="7">
        <v>45</v>
      </c>
      <c r="F48" s="41">
        <v>570902.02599999995</v>
      </c>
      <c r="G48" s="41">
        <v>454729.01899999997</v>
      </c>
      <c r="H48" s="44">
        <f t="shared" si="0"/>
        <v>116173.00699999998</v>
      </c>
      <c r="I48" s="44">
        <f t="shared" si="1"/>
        <v>116173.00699999998</v>
      </c>
      <c r="J48" s="44">
        <f t="shared" si="22"/>
        <v>13496167555.422045</v>
      </c>
      <c r="K48" s="43">
        <f t="shared" si="3"/>
        <v>20.350000000000001</v>
      </c>
      <c r="L48" s="43">
        <f t="shared" si="4"/>
        <v>20.350000000000001</v>
      </c>
      <c r="R48" s="7">
        <v>45</v>
      </c>
      <c r="S48" s="41">
        <v>570902.02599999995</v>
      </c>
      <c r="T48" s="44">
        <f>AVERAGE($S$4:S47)</f>
        <v>267301.00086363632</v>
      </c>
      <c r="U48" s="44">
        <f t="shared" si="5"/>
        <v>303601.02513636363</v>
      </c>
      <c r="V48" s="44">
        <f t="shared" si="6"/>
        <v>303601.02513636363</v>
      </c>
      <c r="W48" s="44">
        <f t="shared" si="7"/>
        <v>92173582463.850906</v>
      </c>
      <c r="X48" s="43">
        <f t="shared" si="8"/>
        <v>53.18</v>
      </c>
      <c r="Y48" s="43">
        <f t="shared" si="9"/>
        <v>53.18</v>
      </c>
      <c r="AE48" s="7">
        <v>45</v>
      </c>
      <c r="AF48" s="41">
        <v>570902.02599999995</v>
      </c>
      <c r="AG48" s="49">
        <f t="shared" si="16"/>
        <v>487657.08933333331</v>
      </c>
      <c r="AH48" s="44">
        <f t="shared" si="19"/>
        <v>83244.936666666646</v>
      </c>
      <c r="AI48" s="44">
        <f t="shared" si="20"/>
        <v>83244.936666666646</v>
      </c>
      <c r="AJ48" s="44">
        <f t="shared" si="21"/>
        <v>6929719480.6373415</v>
      </c>
      <c r="AK48" s="43">
        <f t="shared" si="17"/>
        <v>14.58</v>
      </c>
      <c r="AL48" s="43">
        <f t="shared" si="18"/>
        <v>14.58</v>
      </c>
      <c r="AR48" s="7">
        <v>45</v>
      </c>
      <c r="AS48" s="41">
        <v>570902.02599999995</v>
      </c>
      <c r="AT48" s="49">
        <f t="shared" si="10"/>
        <v>476981.80867713888</v>
      </c>
      <c r="AU48" s="44">
        <f t="shared" si="11"/>
        <v>93920.217322861077</v>
      </c>
      <c r="AV48" s="44">
        <f t="shared" si="12"/>
        <v>93920.217322861077</v>
      </c>
      <c r="AW48" s="44">
        <f t="shared" si="13"/>
        <v>8821007221.9734535</v>
      </c>
      <c r="AX48" s="43">
        <f t="shared" si="14"/>
        <v>16.45</v>
      </c>
      <c r="AY48" s="43">
        <f t="shared" si="15"/>
        <v>16.45</v>
      </c>
    </row>
    <row r="49" spans="1:51">
      <c r="A49" s="6">
        <v>46</v>
      </c>
      <c r="B49" s="41">
        <v>435006.125</v>
      </c>
      <c r="E49" s="7">
        <v>46</v>
      </c>
      <c r="F49" s="41">
        <v>435006.125</v>
      </c>
      <c r="G49" s="41">
        <v>570902.02599999995</v>
      </c>
      <c r="H49" s="44">
        <f t="shared" si="0"/>
        <v>-135895.90099999995</v>
      </c>
      <c r="I49" s="44">
        <f t="shared" si="1"/>
        <v>135895.90099999995</v>
      </c>
      <c r="J49" s="44">
        <f t="shared" si="22"/>
        <v>18467695908.601788</v>
      </c>
      <c r="K49" s="43">
        <f t="shared" si="3"/>
        <v>31.24</v>
      </c>
      <c r="L49" s="43">
        <f t="shared" si="4"/>
        <v>31.24</v>
      </c>
      <c r="R49" s="7">
        <v>46</v>
      </c>
      <c r="S49" s="41">
        <v>435006.125</v>
      </c>
      <c r="T49" s="44">
        <f>AVERAGE($S$4:S48)</f>
        <v>274047.6903111111</v>
      </c>
      <c r="U49" s="44">
        <f t="shared" si="5"/>
        <v>160958.4346888889</v>
      </c>
      <c r="V49" s="44">
        <f t="shared" si="6"/>
        <v>160958.4346888889</v>
      </c>
      <c r="W49" s="44">
        <f t="shared" si="7"/>
        <v>25907617697.497314</v>
      </c>
      <c r="X49" s="43">
        <f t="shared" si="8"/>
        <v>37</v>
      </c>
      <c r="Y49" s="43">
        <f t="shared" si="9"/>
        <v>37</v>
      </c>
      <c r="AE49" s="7">
        <v>46</v>
      </c>
      <c r="AF49" s="41">
        <v>435006.125</v>
      </c>
      <c r="AG49" s="49">
        <f t="shared" si="16"/>
        <v>545807.38733333338</v>
      </c>
      <c r="AH49" s="44">
        <f t="shared" si="19"/>
        <v>-110801.26233333338</v>
      </c>
      <c r="AI49" s="44">
        <f t="shared" si="20"/>
        <v>110801.26233333338</v>
      </c>
      <c r="AJ49" s="44">
        <f t="shared" si="21"/>
        <v>12276919734.660162</v>
      </c>
      <c r="AK49" s="43">
        <f t="shared" si="17"/>
        <v>25.47</v>
      </c>
      <c r="AL49" s="43">
        <f t="shared" si="18"/>
        <v>25.47</v>
      </c>
      <c r="AR49" s="7">
        <v>46</v>
      </c>
      <c r="AS49" s="41">
        <v>435006.125</v>
      </c>
      <c r="AT49" s="49">
        <f t="shared" si="10"/>
        <v>552117.98253542779</v>
      </c>
      <c r="AU49" s="44">
        <f t="shared" si="11"/>
        <v>-117111.85753542779</v>
      </c>
      <c r="AV49" s="44">
        <f t="shared" si="12"/>
        <v>117111.85753542779</v>
      </c>
      <c r="AW49" s="44">
        <f t="shared" si="13"/>
        <v>13715187175.398335</v>
      </c>
      <c r="AX49" s="43">
        <f t="shared" si="14"/>
        <v>26.92</v>
      </c>
      <c r="AY49" s="43">
        <f t="shared" si="15"/>
        <v>26.92</v>
      </c>
    </row>
    <row r="50" spans="1:51">
      <c r="A50" s="6">
        <v>47</v>
      </c>
      <c r="B50" s="41">
        <v>327877.78700000001</v>
      </c>
      <c r="E50" s="7">
        <v>47</v>
      </c>
      <c r="F50" s="41">
        <v>327877.78700000001</v>
      </c>
      <c r="G50" s="41">
        <v>435006.125</v>
      </c>
      <c r="H50" s="44">
        <f t="shared" si="0"/>
        <v>-107128.33799999999</v>
      </c>
      <c r="I50" s="44">
        <f t="shared" si="1"/>
        <v>107128.33799999999</v>
      </c>
      <c r="J50" s="44">
        <f t="shared" si="22"/>
        <v>11476480802.642242</v>
      </c>
      <c r="K50" s="43">
        <f t="shared" si="3"/>
        <v>32.67</v>
      </c>
      <c r="L50" s="43">
        <f t="shared" si="4"/>
        <v>32.67</v>
      </c>
      <c r="R50" s="7">
        <v>47</v>
      </c>
      <c r="S50" s="41">
        <v>327877.78700000001</v>
      </c>
      <c r="T50" s="44">
        <f>AVERAGE($S$4:S49)</f>
        <v>277546.78671739128</v>
      </c>
      <c r="U50" s="44">
        <f t="shared" si="5"/>
        <v>50331.000282608729</v>
      </c>
      <c r="V50" s="44">
        <f t="shared" si="6"/>
        <v>50331.000282608729</v>
      </c>
      <c r="W50" s="44">
        <f t="shared" si="7"/>
        <v>2533209589.4479599</v>
      </c>
      <c r="X50" s="43">
        <f t="shared" si="8"/>
        <v>15.35</v>
      </c>
      <c r="Y50" s="43">
        <f t="shared" si="9"/>
        <v>15.35</v>
      </c>
      <c r="AE50" s="7">
        <v>47</v>
      </c>
      <c r="AF50" s="41">
        <v>327877.78700000001</v>
      </c>
      <c r="AG50" s="49">
        <f t="shared" si="16"/>
        <v>486879.05666666664</v>
      </c>
      <c r="AH50" s="44">
        <f t="shared" si="19"/>
        <v>-159001.26966666663</v>
      </c>
      <c r="AI50" s="44">
        <f t="shared" si="20"/>
        <v>159001.26966666663</v>
      </c>
      <c r="AJ50" s="44">
        <f t="shared" si="21"/>
        <v>25281403755.612041</v>
      </c>
      <c r="AK50" s="43">
        <f t="shared" si="17"/>
        <v>48.49</v>
      </c>
      <c r="AL50" s="43">
        <f t="shared" si="18"/>
        <v>48.49</v>
      </c>
      <c r="AR50" s="7">
        <v>47</v>
      </c>
      <c r="AS50" s="41">
        <v>327877.78700000001</v>
      </c>
      <c r="AT50" s="49">
        <f t="shared" si="10"/>
        <v>458428.49650708557</v>
      </c>
      <c r="AU50" s="44">
        <f t="shared" si="11"/>
        <v>-130550.70950708556</v>
      </c>
      <c r="AV50" s="44">
        <f t="shared" si="12"/>
        <v>130550.70950708556</v>
      </c>
      <c r="AW50" s="44">
        <f t="shared" si="13"/>
        <v>17043487752.80344</v>
      </c>
      <c r="AX50" s="43">
        <f t="shared" si="14"/>
        <v>39.82</v>
      </c>
      <c r="AY50" s="43">
        <f t="shared" si="15"/>
        <v>39.82</v>
      </c>
    </row>
    <row r="51" spans="1:51">
      <c r="A51" s="6">
        <v>48</v>
      </c>
      <c r="B51" s="41">
        <v>337203.50099999999</v>
      </c>
      <c r="E51" s="7">
        <v>48</v>
      </c>
      <c r="F51" s="41">
        <v>337203.50099999999</v>
      </c>
      <c r="G51" s="41">
        <v>327877.78700000001</v>
      </c>
      <c r="H51" s="44">
        <f t="shared" si="0"/>
        <v>9325.7139999999781</v>
      </c>
      <c r="I51" s="44">
        <f t="shared" si="1"/>
        <v>9325.7139999999781</v>
      </c>
      <c r="J51" s="44">
        <f t="shared" si="22"/>
        <v>86968941.609795585</v>
      </c>
      <c r="K51" s="43">
        <f t="shared" si="3"/>
        <v>2.77</v>
      </c>
      <c r="L51" s="43">
        <f t="shared" si="4"/>
        <v>2.77</v>
      </c>
      <c r="R51" s="7">
        <v>48</v>
      </c>
      <c r="S51" s="41">
        <v>337203.50099999999</v>
      </c>
      <c r="T51" s="44">
        <f>AVERAGE($S$4:S50)</f>
        <v>278617.65906382981</v>
      </c>
      <c r="U51" s="44">
        <f t="shared" si="5"/>
        <v>58585.841936170182</v>
      </c>
      <c r="V51" s="44">
        <f t="shared" si="6"/>
        <v>58585.841936170182</v>
      </c>
      <c r="W51" s="44">
        <f t="shared" si="7"/>
        <v>3432300875.3699169</v>
      </c>
      <c r="X51" s="43">
        <f t="shared" si="8"/>
        <v>17.37</v>
      </c>
      <c r="Y51" s="43">
        <f t="shared" si="9"/>
        <v>17.37</v>
      </c>
      <c r="AE51" s="7">
        <v>48</v>
      </c>
      <c r="AF51" s="41">
        <v>337203.50099999999</v>
      </c>
      <c r="AG51" s="49">
        <f t="shared" si="16"/>
        <v>444595.31266666669</v>
      </c>
      <c r="AH51" s="44">
        <f t="shared" si="19"/>
        <v>-107391.8116666667</v>
      </c>
      <c r="AI51" s="44">
        <f t="shared" si="20"/>
        <v>107391.8116666667</v>
      </c>
      <c r="AJ51" s="44">
        <f t="shared" si="21"/>
        <v>11533001213.048811</v>
      </c>
      <c r="AK51" s="43">
        <f t="shared" si="17"/>
        <v>31.85</v>
      </c>
      <c r="AL51" s="43">
        <f t="shared" si="18"/>
        <v>31.85</v>
      </c>
      <c r="AR51" s="7">
        <v>48</v>
      </c>
      <c r="AS51" s="41">
        <v>337203.50099999999</v>
      </c>
      <c r="AT51" s="49">
        <f t="shared" si="10"/>
        <v>353987.92890141712</v>
      </c>
      <c r="AU51" s="44">
        <f t="shared" si="11"/>
        <v>-16784.427901417133</v>
      </c>
      <c r="AV51" s="44">
        <f t="shared" si="12"/>
        <v>16784.427901417133</v>
      </c>
      <c r="AW51" s="44">
        <f t="shared" si="13"/>
        <v>281717019.97786993</v>
      </c>
      <c r="AX51" s="43">
        <f t="shared" si="14"/>
        <v>4.9800000000000004</v>
      </c>
      <c r="AY51" s="43">
        <f t="shared" si="15"/>
        <v>4.9800000000000004</v>
      </c>
    </row>
    <row r="52" spans="1:51">
      <c r="A52" s="6">
        <v>49</v>
      </c>
      <c r="B52" s="41">
        <v>273497.783</v>
      </c>
      <c r="E52" s="7">
        <v>49</v>
      </c>
      <c r="F52" s="41">
        <v>273497.783</v>
      </c>
      <c r="G52" s="41">
        <v>337203.50099999999</v>
      </c>
      <c r="H52" s="44">
        <f t="shared" si="0"/>
        <v>-63705.717999999993</v>
      </c>
      <c r="I52" s="44">
        <f t="shared" si="1"/>
        <v>63705.717999999993</v>
      </c>
      <c r="J52" s="44">
        <f t="shared" si="22"/>
        <v>4058418505.8955231</v>
      </c>
      <c r="K52" s="43">
        <f t="shared" si="3"/>
        <v>23.29</v>
      </c>
      <c r="L52" s="43">
        <f t="shared" si="4"/>
        <v>23.29</v>
      </c>
      <c r="R52" s="7">
        <v>49</v>
      </c>
      <c r="S52" s="41">
        <v>273497.783</v>
      </c>
      <c r="T52" s="44">
        <f>AVERAGE($S$4:S51)</f>
        <v>279838.1974375</v>
      </c>
      <c r="U52" s="44">
        <f t="shared" si="5"/>
        <v>-6340.4144375000033</v>
      </c>
      <c r="V52" s="44">
        <f t="shared" si="6"/>
        <v>6340.4144375000033</v>
      </c>
      <c r="W52" s="44">
        <f t="shared" si="7"/>
        <v>40200855.239258483</v>
      </c>
      <c r="X52" s="43">
        <f t="shared" si="8"/>
        <v>2.3199999999999998</v>
      </c>
      <c r="Y52" s="43">
        <f t="shared" si="9"/>
        <v>2.3199999999999998</v>
      </c>
      <c r="AE52" s="7">
        <v>49</v>
      </c>
      <c r="AF52" s="41">
        <v>273497.783</v>
      </c>
      <c r="AG52" s="49">
        <f t="shared" si="16"/>
        <v>366695.80433333333</v>
      </c>
      <c r="AH52" s="44">
        <f t="shared" si="19"/>
        <v>-93198.021333333338</v>
      </c>
      <c r="AI52" s="44">
        <f t="shared" si="20"/>
        <v>93198.021333333338</v>
      </c>
      <c r="AJ52" s="44">
        <f t="shared" si="21"/>
        <v>8685871180.4484558</v>
      </c>
      <c r="AK52" s="43">
        <f t="shared" si="17"/>
        <v>34.08</v>
      </c>
      <c r="AL52" s="43">
        <f t="shared" si="18"/>
        <v>34.08</v>
      </c>
      <c r="AR52" s="7">
        <v>49</v>
      </c>
      <c r="AS52" s="41">
        <v>273497.783</v>
      </c>
      <c r="AT52" s="49">
        <f t="shared" si="10"/>
        <v>340560.38658028346</v>
      </c>
      <c r="AU52" s="44">
        <f t="shared" si="11"/>
        <v>-67062.603580283467</v>
      </c>
      <c r="AV52" s="44">
        <f t="shared" si="12"/>
        <v>67062.603580283467</v>
      </c>
      <c r="AW52" s="44">
        <f t="shared" si="13"/>
        <v>4497392798.9662485</v>
      </c>
      <c r="AX52" s="43">
        <f t="shared" si="14"/>
        <v>24.52</v>
      </c>
      <c r="AY52" s="43">
        <f t="shared" si="15"/>
        <v>24.52</v>
      </c>
    </row>
    <row r="53" spans="1:51">
      <c r="A53" s="6">
        <v>50</v>
      </c>
      <c r="B53" s="41">
        <v>522619.14500000002</v>
      </c>
      <c r="E53" s="7">
        <v>50</v>
      </c>
      <c r="F53" s="41">
        <v>522619.14500000002</v>
      </c>
      <c r="G53" s="41">
        <v>273497.783</v>
      </c>
      <c r="H53" s="44">
        <f t="shared" si="0"/>
        <v>249121.36200000002</v>
      </c>
      <c r="I53" s="44">
        <f t="shared" si="1"/>
        <v>249121.36200000002</v>
      </c>
      <c r="J53" s="44">
        <f t="shared" si="22"/>
        <v>62061453004.735054</v>
      </c>
      <c r="K53" s="43">
        <f t="shared" si="3"/>
        <v>47.67</v>
      </c>
      <c r="L53" s="43">
        <f t="shared" si="4"/>
        <v>47.67</v>
      </c>
      <c r="R53" s="7">
        <v>50</v>
      </c>
      <c r="S53" s="41">
        <v>522619.14500000002</v>
      </c>
      <c r="T53" s="44">
        <f>AVERAGE($S$4:S52)</f>
        <v>279708.80122448981</v>
      </c>
      <c r="U53" s="44">
        <f t="shared" si="5"/>
        <v>242910.34377551021</v>
      </c>
      <c r="V53" s="44">
        <f t="shared" si="6"/>
        <v>242910.34377551021</v>
      </c>
      <c r="W53" s="44">
        <f t="shared" si="7"/>
        <v>59005435113.136551</v>
      </c>
      <c r="X53" s="43">
        <f t="shared" si="8"/>
        <v>46.48</v>
      </c>
      <c r="Y53" s="43">
        <f t="shared" si="9"/>
        <v>46.48</v>
      </c>
      <c r="AE53" s="7">
        <v>50</v>
      </c>
      <c r="AF53" s="41">
        <v>522619.14500000002</v>
      </c>
      <c r="AG53" s="49">
        <f t="shared" si="16"/>
        <v>312859.69033333333</v>
      </c>
      <c r="AH53" s="44">
        <f t="shared" si="19"/>
        <v>209759.45466666669</v>
      </c>
      <c r="AI53" s="44">
        <f t="shared" si="20"/>
        <v>209759.45466666669</v>
      </c>
      <c r="AJ53" s="44">
        <f t="shared" si="21"/>
        <v>43999028822.057396</v>
      </c>
      <c r="AK53" s="43">
        <f t="shared" si="17"/>
        <v>40.14</v>
      </c>
      <c r="AL53" s="43">
        <f t="shared" si="18"/>
        <v>40.14</v>
      </c>
      <c r="AR53" s="7">
        <v>50</v>
      </c>
      <c r="AS53" s="41">
        <v>522619.14500000002</v>
      </c>
      <c r="AT53" s="49">
        <f t="shared" si="10"/>
        <v>286910.30371605669</v>
      </c>
      <c r="AU53" s="44">
        <f t="shared" si="11"/>
        <v>235708.84128394333</v>
      </c>
      <c r="AV53" s="44">
        <f t="shared" si="12"/>
        <v>235708.84128394333</v>
      </c>
      <c r="AW53" s="44">
        <f t="shared" si="13"/>
        <v>55558657859.419189</v>
      </c>
      <c r="AX53" s="43">
        <f t="shared" si="14"/>
        <v>45.1</v>
      </c>
      <c r="AY53" s="43">
        <f t="shared" si="15"/>
        <v>45.1</v>
      </c>
    </row>
    <row r="54" spans="1:51">
      <c r="A54" s="6">
        <v>51</v>
      </c>
      <c r="B54" s="41">
        <v>583505.47400000005</v>
      </c>
      <c r="E54" s="7">
        <v>51</v>
      </c>
      <c r="F54" s="41">
        <v>583505.47400000005</v>
      </c>
      <c r="G54" s="41">
        <v>522619.14500000002</v>
      </c>
      <c r="H54" s="44">
        <f t="shared" si="0"/>
        <v>60886.329000000027</v>
      </c>
      <c r="I54" s="44">
        <f t="shared" si="1"/>
        <v>60886.329000000027</v>
      </c>
      <c r="J54" s="44">
        <f t="shared" si="22"/>
        <v>3707145059.0962443</v>
      </c>
      <c r="K54" s="43">
        <f t="shared" si="3"/>
        <v>10.43</v>
      </c>
      <c r="L54" s="43">
        <f t="shared" si="4"/>
        <v>10.43</v>
      </c>
      <c r="R54" s="7">
        <v>51</v>
      </c>
      <c r="S54" s="41">
        <v>583505.47400000005</v>
      </c>
      <c r="T54" s="44">
        <f>AVERAGE($S$4:S53)</f>
        <v>284567.00809999998</v>
      </c>
      <c r="U54" s="44">
        <f t="shared" si="5"/>
        <v>298938.46590000007</v>
      </c>
      <c r="V54" s="44">
        <f t="shared" si="6"/>
        <v>298938.46590000007</v>
      </c>
      <c r="W54" s="44">
        <f t="shared" si="7"/>
        <v>89364206394.645508</v>
      </c>
      <c r="X54" s="43">
        <f t="shared" si="8"/>
        <v>51.23</v>
      </c>
      <c r="Y54" s="43">
        <f t="shared" si="9"/>
        <v>51.23</v>
      </c>
      <c r="AE54" s="7">
        <v>51</v>
      </c>
      <c r="AF54" s="41">
        <v>583505.47400000005</v>
      </c>
      <c r="AG54" s="49">
        <f t="shared" si="16"/>
        <v>377773.47633333335</v>
      </c>
      <c r="AH54" s="44">
        <f t="shared" si="19"/>
        <v>205731.99766666669</v>
      </c>
      <c r="AI54" s="44">
        <f t="shared" si="20"/>
        <v>205731.99766666669</v>
      </c>
      <c r="AJ54" s="44">
        <f t="shared" si="21"/>
        <v>42325654863.917351</v>
      </c>
      <c r="AK54" s="43">
        <f t="shared" si="17"/>
        <v>35.26</v>
      </c>
      <c r="AL54" s="43">
        <f t="shared" si="18"/>
        <v>35.26</v>
      </c>
      <c r="AR54" s="7">
        <v>51</v>
      </c>
      <c r="AS54" s="41">
        <v>583505.47400000005</v>
      </c>
      <c r="AT54" s="49">
        <f t="shared" si="10"/>
        <v>475477.37674321141</v>
      </c>
      <c r="AU54" s="44">
        <f t="shared" si="11"/>
        <v>108028.09725678863</v>
      </c>
      <c r="AV54" s="44">
        <f t="shared" si="12"/>
        <v>108028.09725678863</v>
      </c>
      <c r="AW54" s="44">
        <f t="shared" si="13"/>
        <v>11670069796.922184</v>
      </c>
      <c r="AX54" s="43">
        <f t="shared" si="14"/>
        <v>18.510000000000002</v>
      </c>
      <c r="AY54" s="43">
        <f t="shared" si="15"/>
        <v>18.510000000000002</v>
      </c>
    </row>
    <row r="55" spans="1:51">
      <c r="A55" s="6">
        <v>52</v>
      </c>
      <c r="B55" s="41">
        <v>496513.76299999998</v>
      </c>
      <c r="E55" s="7">
        <v>52</v>
      </c>
      <c r="F55" s="41">
        <v>496513.76299999998</v>
      </c>
      <c r="G55" s="41">
        <v>583505.47400000005</v>
      </c>
      <c r="H55" s="44">
        <f t="shared" si="0"/>
        <v>-86991.711000000068</v>
      </c>
      <c r="I55" s="44">
        <f t="shared" si="1"/>
        <v>86991.711000000068</v>
      </c>
      <c r="J55" s="44">
        <f t="shared" si="22"/>
        <v>7567557782.7075329</v>
      </c>
      <c r="K55" s="43">
        <f t="shared" si="3"/>
        <v>17.52</v>
      </c>
      <c r="L55" s="43">
        <f t="shared" si="4"/>
        <v>17.52</v>
      </c>
      <c r="R55" s="7">
        <v>52</v>
      </c>
      <c r="S55" s="41">
        <v>496513.76299999998</v>
      </c>
      <c r="T55" s="44">
        <f>AVERAGE($S$4:S54)</f>
        <v>290428.5466470588</v>
      </c>
      <c r="U55" s="44">
        <f t="shared" si="5"/>
        <v>206085.21635294118</v>
      </c>
      <c r="V55" s="44">
        <f t="shared" si="6"/>
        <v>206085.21635294118</v>
      </c>
      <c r="W55" s="44">
        <f t="shared" si="7"/>
        <v>42471116399.238571</v>
      </c>
      <c r="X55" s="43">
        <f t="shared" si="8"/>
        <v>41.51</v>
      </c>
      <c r="Y55" s="43">
        <f t="shared" si="9"/>
        <v>41.51</v>
      </c>
      <c r="AE55" s="7">
        <v>52</v>
      </c>
      <c r="AF55" s="41">
        <v>496513.76299999998</v>
      </c>
      <c r="AG55" s="49">
        <f t="shared" si="16"/>
        <v>459874.13400000008</v>
      </c>
      <c r="AH55" s="44">
        <f t="shared" si="19"/>
        <v>36639.628999999899</v>
      </c>
      <c r="AI55" s="44">
        <f t="shared" si="20"/>
        <v>36639.628999999899</v>
      </c>
      <c r="AJ55" s="44">
        <f t="shared" si="21"/>
        <v>1342462413.2576337</v>
      </c>
      <c r="AK55" s="43">
        <f t="shared" si="17"/>
        <v>7.38</v>
      </c>
      <c r="AL55" s="43">
        <f t="shared" si="18"/>
        <v>7.38</v>
      </c>
      <c r="AR55" s="7">
        <v>52</v>
      </c>
      <c r="AS55" s="41">
        <v>496513.76299999998</v>
      </c>
      <c r="AT55" s="49">
        <f t="shared" si="10"/>
        <v>561899.85454864241</v>
      </c>
      <c r="AU55" s="44">
        <f t="shared" si="11"/>
        <v>-65386.091548642435</v>
      </c>
      <c r="AV55" s="44">
        <f t="shared" si="12"/>
        <v>65386.091548642435</v>
      </c>
      <c r="AW55" s="44">
        <f t="shared" si="13"/>
        <v>4275340968.0074496</v>
      </c>
      <c r="AX55" s="43">
        <f t="shared" si="14"/>
        <v>13.17</v>
      </c>
      <c r="AY55" s="43">
        <f t="shared" si="15"/>
        <v>13.17</v>
      </c>
    </row>
    <row r="56" spans="1:51">
      <c r="A56" s="6">
        <v>53</v>
      </c>
      <c r="B56" s="41">
        <v>382286.47100000002</v>
      </c>
      <c r="E56" s="7">
        <v>53</v>
      </c>
      <c r="F56" s="41">
        <v>382286.47100000002</v>
      </c>
      <c r="G56" s="41">
        <v>496513.76299999998</v>
      </c>
      <c r="H56" s="44">
        <f t="shared" si="0"/>
        <v>-114227.29199999996</v>
      </c>
      <c r="I56" s="44">
        <f t="shared" si="1"/>
        <v>114227.29199999996</v>
      </c>
      <c r="J56" s="44">
        <f t="shared" si="22"/>
        <v>13047874237.653254</v>
      </c>
      <c r="K56" s="43">
        <f t="shared" si="3"/>
        <v>29.88</v>
      </c>
      <c r="L56" s="43">
        <f t="shared" si="4"/>
        <v>29.88</v>
      </c>
      <c r="R56" s="7">
        <v>53</v>
      </c>
      <c r="S56" s="41">
        <v>382286.47100000002</v>
      </c>
      <c r="T56" s="44">
        <f>AVERAGE($S$4:S55)</f>
        <v>294391.72388461535</v>
      </c>
      <c r="U56" s="44">
        <f t="shared" si="5"/>
        <v>87894.747115384671</v>
      </c>
      <c r="V56" s="44">
        <f t="shared" si="6"/>
        <v>87894.747115384671</v>
      </c>
      <c r="W56" s="44">
        <f t="shared" si="7"/>
        <v>7725486570.4774218</v>
      </c>
      <c r="X56" s="43">
        <f t="shared" si="8"/>
        <v>22.99</v>
      </c>
      <c r="Y56" s="43">
        <f t="shared" si="9"/>
        <v>22.99</v>
      </c>
      <c r="AE56" s="7">
        <v>53</v>
      </c>
      <c r="AF56" s="41">
        <v>382286.47100000002</v>
      </c>
      <c r="AG56" s="49">
        <f t="shared" si="16"/>
        <v>534212.79399999999</v>
      </c>
      <c r="AH56" s="44">
        <f t="shared" si="19"/>
        <v>-151926.32299999997</v>
      </c>
      <c r="AI56" s="44">
        <f t="shared" si="20"/>
        <v>151926.32299999997</v>
      </c>
      <c r="AJ56" s="44">
        <f t="shared" si="21"/>
        <v>23081607620.30032</v>
      </c>
      <c r="AK56" s="43">
        <f t="shared" si="17"/>
        <v>39.74</v>
      </c>
      <c r="AL56" s="43">
        <f t="shared" si="18"/>
        <v>39.74</v>
      </c>
      <c r="AR56" s="7">
        <v>53</v>
      </c>
      <c r="AS56" s="41">
        <v>382286.47100000002</v>
      </c>
      <c r="AT56" s="49">
        <f t="shared" si="10"/>
        <v>509590.98130972852</v>
      </c>
      <c r="AU56" s="44">
        <f t="shared" si="11"/>
        <v>-127304.5103097285</v>
      </c>
      <c r="AV56" s="44">
        <f t="shared" si="12"/>
        <v>127304.5103097285</v>
      </c>
      <c r="AW56" s="44">
        <f t="shared" si="13"/>
        <v>16206438345.19977</v>
      </c>
      <c r="AX56" s="43">
        <f t="shared" si="14"/>
        <v>33.299999999999997</v>
      </c>
      <c r="AY56" s="43">
        <f t="shared" si="15"/>
        <v>33.299999999999997</v>
      </c>
    </row>
    <row r="57" spans="1:51">
      <c r="A57" s="6">
        <v>54</v>
      </c>
      <c r="B57" s="41">
        <v>436317.54700000002</v>
      </c>
      <c r="E57" s="7">
        <v>54</v>
      </c>
      <c r="F57" s="41">
        <v>436317.54700000002</v>
      </c>
      <c r="G57" s="41">
        <v>382286.47100000002</v>
      </c>
      <c r="H57" s="44">
        <f t="shared" si="0"/>
        <v>54031.076000000001</v>
      </c>
      <c r="I57" s="44">
        <f t="shared" si="1"/>
        <v>54031.076000000001</v>
      </c>
      <c r="J57" s="44">
        <f t="shared" si="22"/>
        <v>2919357173.7177763</v>
      </c>
      <c r="K57" s="43">
        <f t="shared" si="3"/>
        <v>12.38</v>
      </c>
      <c r="L57" s="43">
        <f t="shared" si="4"/>
        <v>12.38</v>
      </c>
      <c r="R57" s="7">
        <v>54</v>
      </c>
      <c r="S57" s="41">
        <v>436317.54700000002</v>
      </c>
      <c r="T57" s="44">
        <f>AVERAGE($S$4:S56)</f>
        <v>296050.11533962266</v>
      </c>
      <c r="U57" s="44">
        <f t="shared" si="5"/>
        <v>140267.43166037736</v>
      </c>
      <c r="V57" s="44">
        <f t="shared" si="6"/>
        <v>140267.43166037736</v>
      </c>
      <c r="W57" s="44">
        <f t="shared" si="7"/>
        <v>19674952384.598633</v>
      </c>
      <c r="X57" s="43">
        <f t="shared" si="8"/>
        <v>32.15</v>
      </c>
      <c r="Y57" s="43">
        <f t="shared" si="9"/>
        <v>32.15</v>
      </c>
      <c r="AE57" s="7">
        <v>54</v>
      </c>
      <c r="AF57" s="41">
        <v>436317.54700000002</v>
      </c>
      <c r="AG57" s="49">
        <f t="shared" si="16"/>
        <v>487435.23600000003</v>
      </c>
      <c r="AH57" s="44">
        <f t="shared" si="19"/>
        <v>-51117.689000000013</v>
      </c>
      <c r="AI57" s="44">
        <f t="shared" si="20"/>
        <v>51117.689000000013</v>
      </c>
      <c r="AJ57" s="44">
        <f t="shared" si="21"/>
        <v>2613018128.7007222</v>
      </c>
      <c r="AK57" s="43">
        <f t="shared" si="17"/>
        <v>11.72</v>
      </c>
      <c r="AL57" s="43">
        <f t="shared" si="18"/>
        <v>11.72</v>
      </c>
      <c r="AR57" s="7">
        <v>54</v>
      </c>
      <c r="AS57" s="41">
        <v>436317.54700000002</v>
      </c>
      <c r="AT57" s="49">
        <f t="shared" si="10"/>
        <v>407747.37306194572</v>
      </c>
      <c r="AU57" s="44">
        <f t="shared" si="11"/>
        <v>28570.1739380543</v>
      </c>
      <c r="AV57" s="44">
        <f t="shared" si="12"/>
        <v>28570.1739380543</v>
      </c>
      <c r="AW57" s="44">
        <f t="shared" si="13"/>
        <v>816254838.85067713</v>
      </c>
      <c r="AX57" s="43">
        <f t="shared" si="14"/>
        <v>6.55</v>
      </c>
      <c r="AY57" s="43">
        <f t="shared" si="15"/>
        <v>6.55</v>
      </c>
    </row>
    <row r="58" spans="1:51">
      <c r="A58" s="6">
        <v>55</v>
      </c>
      <c r="B58" s="41">
        <v>589323.58100000001</v>
      </c>
      <c r="E58" s="7">
        <v>55</v>
      </c>
      <c r="F58" s="41">
        <v>589323.58100000001</v>
      </c>
      <c r="G58" s="41">
        <v>436317.54700000002</v>
      </c>
      <c r="H58" s="44">
        <f t="shared" si="0"/>
        <v>153006.03399999999</v>
      </c>
      <c r="I58" s="44">
        <f t="shared" si="1"/>
        <v>153006.03399999999</v>
      </c>
      <c r="J58" s="44">
        <f t="shared" si="22"/>
        <v>23410846440.409153</v>
      </c>
      <c r="K58" s="43">
        <f t="shared" si="3"/>
        <v>25.96</v>
      </c>
      <c r="L58" s="43">
        <f t="shared" si="4"/>
        <v>25.96</v>
      </c>
      <c r="R58" s="7">
        <v>55</v>
      </c>
      <c r="S58" s="41">
        <v>589323.58100000001</v>
      </c>
      <c r="T58" s="44">
        <f>AVERAGE($S$4:S57)</f>
        <v>298647.66037037037</v>
      </c>
      <c r="U58" s="44">
        <f t="shared" si="5"/>
        <v>290675.92062962963</v>
      </c>
      <c r="V58" s="44">
        <f t="shared" si="6"/>
        <v>290675.92062962963</v>
      </c>
      <c r="W58" s="44">
        <f t="shared" si="7"/>
        <v>84492490833.882751</v>
      </c>
      <c r="X58" s="43">
        <f t="shared" si="8"/>
        <v>49.32</v>
      </c>
      <c r="Y58" s="43">
        <f t="shared" si="9"/>
        <v>49.32</v>
      </c>
      <c r="AE58" s="7">
        <v>55</v>
      </c>
      <c r="AF58" s="41">
        <v>589323.58100000001</v>
      </c>
      <c r="AG58" s="49">
        <f t="shared" si="16"/>
        <v>438372.59366666665</v>
      </c>
      <c r="AH58" s="44">
        <f t="shared" si="19"/>
        <v>150950.98733333335</v>
      </c>
      <c r="AI58" s="44">
        <f t="shared" si="20"/>
        <v>150950.98733333335</v>
      </c>
      <c r="AJ58" s="44">
        <f t="shared" si="21"/>
        <v>22786200576.908165</v>
      </c>
      <c r="AK58" s="43">
        <f t="shared" si="17"/>
        <v>25.61</v>
      </c>
      <c r="AL58" s="43">
        <f t="shared" si="18"/>
        <v>25.61</v>
      </c>
      <c r="AR58" s="7">
        <v>55</v>
      </c>
      <c r="AS58" s="41">
        <v>589323.58100000001</v>
      </c>
      <c r="AT58" s="49">
        <f t="shared" si="10"/>
        <v>430603.51221238921</v>
      </c>
      <c r="AU58" s="44">
        <f t="shared" si="11"/>
        <v>158720.0687876108</v>
      </c>
      <c r="AV58" s="44">
        <f t="shared" si="12"/>
        <v>158720.0687876108</v>
      </c>
      <c r="AW58" s="44">
        <f t="shared" si="13"/>
        <v>25192060235.943905</v>
      </c>
      <c r="AX58" s="43">
        <f t="shared" si="14"/>
        <v>26.93</v>
      </c>
      <c r="AY58" s="43">
        <f t="shared" si="15"/>
        <v>26.93</v>
      </c>
    </row>
    <row r="59" spans="1:51">
      <c r="A59" s="6">
        <v>56</v>
      </c>
      <c r="B59" s="41">
        <v>328614.21000000002</v>
      </c>
      <c r="E59" s="7">
        <v>56</v>
      </c>
      <c r="F59" s="41">
        <v>328614.21000000002</v>
      </c>
      <c r="G59" s="41">
        <v>589323.58100000001</v>
      </c>
      <c r="H59" s="44">
        <f t="shared" si="0"/>
        <v>-260709.37099999998</v>
      </c>
      <c r="I59" s="44">
        <f t="shared" si="1"/>
        <v>260709.37099999998</v>
      </c>
      <c r="J59" s="44">
        <f t="shared" si="22"/>
        <v>67969376127.21563</v>
      </c>
      <c r="K59" s="43">
        <f t="shared" si="3"/>
        <v>79.34</v>
      </c>
      <c r="L59" s="43">
        <f t="shared" si="4"/>
        <v>79.34</v>
      </c>
      <c r="R59" s="7">
        <v>56</v>
      </c>
      <c r="S59" s="41">
        <v>328614.21000000002</v>
      </c>
      <c r="T59" s="44">
        <f>AVERAGE($S$4:S58)</f>
        <v>303932.6771090909</v>
      </c>
      <c r="U59" s="44">
        <f t="shared" si="5"/>
        <v>24681.532890909119</v>
      </c>
      <c r="V59" s="44">
        <f t="shared" si="6"/>
        <v>24681.532890909119</v>
      </c>
      <c r="W59" s="44">
        <f t="shared" si="7"/>
        <v>609178065.84502864</v>
      </c>
      <c r="X59" s="43">
        <f t="shared" si="8"/>
        <v>7.51</v>
      </c>
      <c r="Y59" s="43">
        <f t="shared" si="9"/>
        <v>7.51</v>
      </c>
      <c r="AE59" s="7">
        <v>56</v>
      </c>
      <c r="AF59" s="41">
        <v>328614.21000000002</v>
      </c>
      <c r="AG59" s="49">
        <f t="shared" si="16"/>
        <v>469309.19966666662</v>
      </c>
      <c r="AH59" s="44">
        <f t="shared" si="19"/>
        <v>-140694.9896666666</v>
      </c>
      <c r="AI59" s="44">
        <f t="shared" si="20"/>
        <v>140694.9896666666</v>
      </c>
      <c r="AJ59" s="44">
        <f t="shared" si="21"/>
        <v>19795080117.303421</v>
      </c>
      <c r="AK59" s="43">
        <f t="shared" si="17"/>
        <v>42.81</v>
      </c>
      <c r="AL59" s="43">
        <f t="shared" si="18"/>
        <v>42.81</v>
      </c>
      <c r="AR59" s="7">
        <v>56</v>
      </c>
      <c r="AS59" s="41">
        <v>328614.21000000002</v>
      </c>
      <c r="AT59" s="49">
        <f t="shared" si="10"/>
        <v>557579.5672424779</v>
      </c>
      <c r="AU59" s="44">
        <f t="shared" si="11"/>
        <v>-228965.35724247788</v>
      </c>
      <c r="AV59" s="44">
        <f t="shared" si="12"/>
        <v>228965.35724247788</v>
      </c>
      <c r="AW59" s="44">
        <f t="shared" si="13"/>
        <v>52425134817.175522</v>
      </c>
      <c r="AX59" s="43">
        <f t="shared" si="14"/>
        <v>69.680000000000007</v>
      </c>
      <c r="AY59" s="43">
        <f t="shared" si="15"/>
        <v>69.680000000000007</v>
      </c>
    </row>
    <row r="60" spans="1:51">
      <c r="A60" s="6">
        <v>57</v>
      </c>
      <c r="B60" s="41">
        <v>752644.77399999998</v>
      </c>
      <c r="E60" s="7">
        <v>57</v>
      </c>
      <c r="F60" s="41">
        <v>752644.77399999998</v>
      </c>
      <c r="G60" s="41">
        <v>328614.21000000002</v>
      </c>
      <c r="H60" s="44">
        <f t="shared" si="0"/>
        <v>424030.56399999995</v>
      </c>
      <c r="I60" s="44">
        <f t="shared" si="1"/>
        <v>424030.56399999995</v>
      </c>
      <c r="J60" s="44">
        <f t="shared" si="22"/>
        <v>179801919206.15805</v>
      </c>
      <c r="K60" s="43">
        <f t="shared" si="3"/>
        <v>56.34</v>
      </c>
      <c r="L60" s="43">
        <f t="shared" si="4"/>
        <v>56.34</v>
      </c>
      <c r="R60" s="7">
        <v>57</v>
      </c>
      <c r="S60" s="41">
        <v>752644.77399999998</v>
      </c>
      <c r="T60" s="44">
        <f>AVERAGE($S$4:S59)</f>
        <v>304373.41876785719</v>
      </c>
      <c r="U60" s="44">
        <f t="shared" si="5"/>
        <v>448271.35523214279</v>
      </c>
      <c r="V60" s="44">
        <f t="shared" si="6"/>
        <v>448271.35523214279</v>
      </c>
      <c r="W60" s="44">
        <f t="shared" si="7"/>
        <v>200947207921.66196</v>
      </c>
      <c r="X60" s="43">
        <f t="shared" si="8"/>
        <v>59.56</v>
      </c>
      <c r="Y60" s="43">
        <f t="shared" si="9"/>
        <v>59.56</v>
      </c>
      <c r="AE60" s="7">
        <v>57</v>
      </c>
      <c r="AF60" s="41">
        <v>752644.77399999998</v>
      </c>
      <c r="AG60" s="49">
        <f t="shared" si="16"/>
        <v>451418.446</v>
      </c>
      <c r="AH60" s="44">
        <f t="shared" si="19"/>
        <v>301226.32799999998</v>
      </c>
      <c r="AI60" s="44">
        <f t="shared" si="20"/>
        <v>301226.32799999998</v>
      </c>
      <c r="AJ60" s="44">
        <f t="shared" si="21"/>
        <v>90737300680.363571</v>
      </c>
      <c r="AK60" s="43">
        <f t="shared" si="17"/>
        <v>40.020000000000003</v>
      </c>
      <c r="AL60" s="43">
        <f t="shared" si="18"/>
        <v>40.020000000000003</v>
      </c>
      <c r="AR60" s="7">
        <v>57</v>
      </c>
      <c r="AS60" s="41">
        <v>752644.77399999998</v>
      </c>
      <c r="AT60" s="49">
        <f t="shared" si="10"/>
        <v>374407.28144849557</v>
      </c>
      <c r="AU60" s="44">
        <f t="shared" si="11"/>
        <v>378237.4925515044</v>
      </c>
      <c r="AV60" s="44">
        <f t="shared" si="12"/>
        <v>378237.4925515044</v>
      </c>
      <c r="AW60" s="44">
        <f t="shared" si="13"/>
        <v>143063600771.64935</v>
      </c>
      <c r="AX60" s="43">
        <f t="shared" si="14"/>
        <v>50.25</v>
      </c>
      <c r="AY60" s="43">
        <f t="shared" si="15"/>
        <v>50.25</v>
      </c>
    </row>
    <row r="61" spans="1:51">
      <c r="A61" s="6">
        <v>58</v>
      </c>
      <c r="B61" s="41">
        <v>434442.75099999999</v>
      </c>
      <c r="E61" s="7">
        <v>58</v>
      </c>
      <c r="F61" s="41">
        <v>434442.75099999999</v>
      </c>
      <c r="G61" s="41">
        <v>752644.77399999998</v>
      </c>
      <c r="H61" s="44">
        <f t="shared" si="0"/>
        <v>-318202.02299999999</v>
      </c>
      <c r="I61" s="44">
        <f t="shared" si="1"/>
        <v>318202.02299999999</v>
      </c>
      <c r="J61" s="44">
        <f t="shared" si="22"/>
        <v>101252527441.29253</v>
      </c>
      <c r="K61" s="43">
        <f t="shared" si="3"/>
        <v>73.239999999999995</v>
      </c>
      <c r="L61" s="43">
        <f t="shared" si="4"/>
        <v>73.239999999999995</v>
      </c>
      <c r="R61" s="7">
        <v>58</v>
      </c>
      <c r="S61" s="41">
        <v>434442.75099999999</v>
      </c>
      <c r="T61" s="44">
        <f>AVERAGE($S$4:S60)</f>
        <v>312237.82850877196</v>
      </c>
      <c r="U61" s="44">
        <f t="shared" si="5"/>
        <v>122204.92249122803</v>
      </c>
      <c r="V61" s="44">
        <f t="shared" si="6"/>
        <v>122204.92249122803</v>
      </c>
      <c r="W61" s="44">
        <f t="shared" si="7"/>
        <v>14934043081.087051</v>
      </c>
      <c r="X61" s="43">
        <f t="shared" si="8"/>
        <v>28.13</v>
      </c>
      <c r="Y61" s="43">
        <f t="shared" si="9"/>
        <v>28.13</v>
      </c>
      <c r="AE61" s="7">
        <v>58</v>
      </c>
      <c r="AF61" s="41">
        <v>434442.75099999999</v>
      </c>
      <c r="AG61" s="49">
        <f t="shared" si="16"/>
        <v>556860.85499999998</v>
      </c>
      <c r="AH61" s="44">
        <f t="shared" si="19"/>
        <v>-122418.10399999999</v>
      </c>
      <c r="AI61" s="44">
        <f t="shared" si="20"/>
        <v>122418.10399999999</v>
      </c>
      <c r="AJ61" s="44">
        <f t="shared" si="21"/>
        <v>14986192186.954815</v>
      </c>
      <c r="AK61" s="43">
        <f t="shared" si="17"/>
        <v>28.18</v>
      </c>
      <c r="AL61" s="43">
        <f t="shared" si="18"/>
        <v>28.18</v>
      </c>
      <c r="AR61" s="7">
        <v>58</v>
      </c>
      <c r="AS61" s="41">
        <v>434442.75099999999</v>
      </c>
      <c r="AT61" s="49">
        <f t="shared" si="10"/>
        <v>676997.2754896991</v>
      </c>
      <c r="AU61" s="44">
        <f t="shared" si="11"/>
        <v>-242554.52448969911</v>
      </c>
      <c r="AV61" s="44">
        <f t="shared" si="12"/>
        <v>242554.52448969911</v>
      </c>
      <c r="AW61" s="44">
        <f t="shared" si="13"/>
        <v>58832697350.424042</v>
      </c>
      <c r="AX61" s="43">
        <f t="shared" si="14"/>
        <v>55.83</v>
      </c>
      <c r="AY61" s="43">
        <f t="shared" si="15"/>
        <v>55.83</v>
      </c>
    </row>
    <row r="62" spans="1:51">
      <c r="A62" s="6">
        <v>59</v>
      </c>
      <c r="B62" s="41">
        <v>464583.42700000003</v>
      </c>
      <c r="E62" s="7">
        <v>59</v>
      </c>
      <c r="F62" s="41">
        <v>464583.42700000003</v>
      </c>
      <c r="G62" s="41">
        <v>434442.75099999999</v>
      </c>
      <c r="H62" s="44">
        <f t="shared" si="0"/>
        <v>30140.676000000036</v>
      </c>
      <c r="I62" s="44">
        <f t="shared" si="1"/>
        <v>30140.676000000036</v>
      </c>
      <c r="J62" s="44">
        <f t="shared" si="22"/>
        <v>908460349.73697817</v>
      </c>
      <c r="K62" s="43">
        <f t="shared" si="3"/>
        <v>6.49</v>
      </c>
      <c r="L62" s="43">
        <f t="shared" si="4"/>
        <v>6.49</v>
      </c>
      <c r="R62" s="7">
        <v>59</v>
      </c>
      <c r="S62" s="41">
        <v>464583.42700000003</v>
      </c>
      <c r="T62" s="44">
        <f>AVERAGE($S$4:S61)</f>
        <v>314344.80993103446</v>
      </c>
      <c r="U62" s="44">
        <f t="shared" si="5"/>
        <v>150238.61706896557</v>
      </c>
      <c r="V62" s="44">
        <f t="shared" si="6"/>
        <v>150238.61706896557</v>
      </c>
      <c r="W62" s="44">
        <f t="shared" si="7"/>
        <v>22571642058.795273</v>
      </c>
      <c r="X62" s="43">
        <f t="shared" si="8"/>
        <v>32.340000000000003</v>
      </c>
      <c r="Y62" s="43">
        <f t="shared" si="9"/>
        <v>32.340000000000003</v>
      </c>
      <c r="AE62" s="7">
        <v>59</v>
      </c>
      <c r="AF62" s="41">
        <v>464583.42700000003</v>
      </c>
      <c r="AG62" s="49">
        <f t="shared" si="16"/>
        <v>505233.91166666662</v>
      </c>
      <c r="AH62" s="44">
        <f t="shared" si="19"/>
        <v>-40650.484666666598</v>
      </c>
      <c r="AI62" s="44">
        <f t="shared" si="20"/>
        <v>40650.484666666598</v>
      </c>
      <c r="AJ62" s="44">
        <f t="shared" si="21"/>
        <v>1652461903.6348963</v>
      </c>
      <c r="AK62" s="43">
        <f t="shared" si="17"/>
        <v>8.75</v>
      </c>
      <c r="AL62" s="43">
        <f t="shared" si="18"/>
        <v>8.75</v>
      </c>
      <c r="AR62" s="7">
        <v>59</v>
      </c>
      <c r="AS62" s="41">
        <v>464583.42700000003</v>
      </c>
      <c r="AT62" s="49">
        <f t="shared" si="10"/>
        <v>482953.65589793981</v>
      </c>
      <c r="AU62" s="44">
        <f t="shared" si="11"/>
        <v>-18370.228897939785</v>
      </c>
      <c r="AV62" s="44">
        <f t="shared" si="12"/>
        <v>18370.228897939785</v>
      </c>
      <c r="AW62" s="44">
        <f t="shared" si="13"/>
        <v>337465309.76270199</v>
      </c>
      <c r="AX62" s="43">
        <f t="shared" si="14"/>
        <v>3.95</v>
      </c>
      <c r="AY62" s="43">
        <f t="shared" si="15"/>
        <v>3.95</v>
      </c>
    </row>
    <row r="63" spans="1:51">
      <c r="A63" s="6">
        <v>60</v>
      </c>
      <c r="B63" s="41">
        <v>444696.18599999999</v>
      </c>
      <c r="E63" s="7">
        <v>60</v>
      </c>
      <c r="F63" s="41">
        <v>444696.18599999999</v>
      </c>
      <c r="G63" s="41">
        <v>464583.42700000003</v>
      </c>
      <c r="H63" s="44">
        <f t="shared" si="0"/>
        <v>-19887.241000000038</v>
      </c>
      <c r="I63" s="44">
        <f t="shared" si="1"/>
        <v>19887.241000000038</v>
      </c>
      <c r="J63" s="44">
        <f t="shared" si="22"/>
        <v>395502354.5920825</v>
      </c>
      <c r="K63" s="43">
        <f t="shared" si="3"/>
        <v>4.47</v>
      </c>
      <c r="L63" s="43">
        <f t="shared" si="4"/>
        <v>4.47</v>
      </c>
      <c r="R63" s="7">
        <v>60</v>
      </c>
      <c r="S63" s="41">
        <v>444696.18599999999</v>
      </c>
      <c r="T63" s="44">
        <f>AVERAGE($S$4:S62)</f>
        <v>316891.22716949153</v>
      </c>
      <c r="U63" s="44">
        <f t="shared" si="5"/>
        <v>127804.95883050846</v>
      </c>
      <c r="V63" s="44">
        <f t="shared" si="6"/>
        <v>127804.95883050846</v>
      </c>
      <c r="W63" s="44">
        <f t="shared" si="7"/>
        <v>16334107501.667963</v>
      </c>
      <c r="X63" s="43">
        <f t="shared" si="8"/>
        <v>28.74</v>
      </c>
      <c r="Y63" s="43">
        <f t="shared" si="9"/>
        <v>28.74</v>
      </c>
      <c r="AE63" s="7">
        <v>60</v>
      </c>
      <c r="AF63" s="41">
        <v>444696.18599999999</v>
      </c>
      <c r="AG63" s="49">
        <f t="shared" si="16"/>
        <v>550556.98400000005</v>
      </c>
      <c r="AH63" s="44">
        <f t="shared" si="19"/>
        <v>-105860.79800000007</v>
      </c>
      <c r="AI63" s="44">
        <f t="shared" si="20"/>
        <v>105860.79800000007</v>
      </c>
      <c r="AJ63" s="44">
        <f t="shared" si="21"/>
        <v>11206508553.196819</v>
      </c>
      <c r="AK63" s="43">
        <f t="shared" si="17"/>
        <v>23.81</v>
      </c>
      <c r="AL63" s="43">
        <f t="shared" si="18"/>
        <v>23.81</v>
      </c>
      <c r="AR63" s="7">
        <v>60</v>
      </c>
      <c r="AS63" s="41">
        <v>444696.18599999999</v>
      </c>
      <c r="AT63" s="49">
        <f t="shared" si="10"/>
        <v>468257.47277958802</v>
      </c>
      <c r="AU63" s="44">
        <f t="shared" si="11"/>
        <v>-23561.28677958803</v>
      </c>
      <c r="AV63" s="44">
        <f t="shared" si="12"/>
        <v>23561.28677958803</v>
      </c>
      <c r="AW63" s="44">
        <f t="shared" si="13"/>
        <v>555134234.70998967</v>
      </c>
      <c r="AX63" s="43">
        <f t="shared" si="14"/>
        <v>5.3</v>
      </c>
      <c r="AY63" s="43">
        <f t="shared" si="15"/>
        <v>5.3</v>
      </c>
    </row>
    <row r="64" spans="1:51">
      <c r="E64" s="7">
        <v>61</v>
      </c>
      <c r="G64" s="41">
        <v>444696.18599999999</v>
      </c>
      <c r="H64" s="47"/>
      <c r="I64" s="47"/>
      <c r="J64" s="47"/>
      <c r="K64" s="47"/>
      <c r="L64" s="47"/>
      <c r="R64" s="7">
        <v>61</v>
      </c>
      <c r="T64" s="44">
        <f>AVERAGE($S$4:S63)</f>
        <v>319021.3098166667</v>
      </c>
      <c r="U64" s="49"/>
      <c r="V64" s="49"/>
      <c r="W64" s="49"/>
      <c r="X64" s="49"/>
      <c r="Y64" s="49"/>
      <c r="AE64" s="7">
        <v>61</v>
      </c>
      <c r="AG64" s="49">
        <f t="shared" si="16"/>
        <v>447907.45466666669</v>
      </c>
      <c r="AH64" s="49"/>
      <c r="AI64" s="49"/>
      <c r="AJ64" s="49"/>
      <c r="AK64" s="2"/>
      <c r="AL64" s="2"/>
      <c r="AR64" s="7">
        <v>61</v>
      </c>
      <c r="AS64" s="2"/>
      <c r="AT64" s="49">
        <f t="shared" si="10"/>
        <v>449408.44335591764</v>
      </c>
      <c r="AU64" s="49"/>
      <c r="AV64" s="49"/>
      <c r="AW64" s="49"/>
      <c r="AX64" s="2"/>
      <c r="AY64" s="2"/>
    </row>
    <row r="65" spans="4:51">
      <c r="G65" s="36" t="s">
        <v>21</v>
      </c>
      <c r="H65" s="48">
        <f>SUM(H5:H63)</f>
        <v>142316.18599999999</v>
      </c>
      <c r="I65" s="48">
        <f>SUM(I5:I63)</f>
        <v>6044349.0300000012</v>
      </c>
      <c r="J65" s="48">
        <f>SUM(J5:J63)</f>
        <v>1071520588817.4247</v>
      </c>
      <c r="K65" s="45">
        <f>SUM(K5:K63)</f>
        <v>3701.5899999999988</v>
      </c>
      <c r="L65" s="45">
        <f>SUM(L5:L63)</f>
        <v>3701.5899999999988</v>
      </c>
      <c r="T65" s="36" t="s">
        <v>22</v>
      </c>
      <c r="U65" s="48">
        <f>SUM(U5:U63)</f>
        <v>3367961.6323046559</v>
      </c>
      <c r="V65" s="48">
        <f>SUM(V5:V63)</f>
        <v>6221671.3470816445</v>
      </c>
      <c r="W65" s="48">
        <f>SUM(W5:W63)</f>
        <v>1216749631499.6902</v>
      </c>
      <c r="X65" s="45">
        <f>SUM(X5:X63)</f>
        <v>3365.34</v>
      </c>
      <c r="Y65" s="45">
        <f>SUM(Y5:Y63)</f>
        <v>3365.34</v>
      </c>
      <c r="AG65" s="50" t="s">
        <v>22</v>
      </c>
      <c r="AH65" s="48">
        <f>SUM(AH7:AH63)</f>
        <v>265555.05433333322</v>
      </c>
      <c r="AI65" s="48">
        <f>SUM(AI7:AI63)</f>
        <v>5032751.4016666654</v>
      </c>
      <c r="AJ65" s="48">
        <f>SUM(AJ7:AJ63)</f>
        <v>771419274085.32837</v>
      </c>
      <c r="AK65" s="45">
        <f>SUM(AK7:AK63)</f>
        <v>3136.4699999999993</v>
      </c>
      <c r="AL65" s="45">
        <f>SUM(AL7:AL63)</f>
        <v>3136.4699999999993</v>
      </c>
      <c r="AS65" s="2"/>
      <c r="AT65" s="50" t="s">
        <v>22</v>
      </c>
      <c r="AU65" s="48">
        <f>SUM(AU5:AU63)</f>
        <v>183785.55419489584</v>
      </c>
      <c r="AV65" s="48">
        <f>SUM(AV5:AV63)</f>
        <v>5528259.849578348</v>
      </c>
      <c r="AW65" s="48">
        <f>SUM(AW5:AW63)</f>
        <v>903320914107.30396</v>
      </c>
      <c r="AX65" s="45">
        <f>SUM(AX5:AX63)</f>
        <v>3440.1</v>
      </c>
      <c r="AY65" s="45">
        <f>SUM(AY5:AY63)</f>
        <v>3440.1</v>
      </c>
    </row>
    <row r="67" spans="4:51" ht="43.5">
      <c r="F67" s="3" t="s">
        <v>23</v>
      </c>
      <c r="G67" s="4" t="s">
        <v>24</v>
      </c>
      <c r="H67" s="4" t="s">
        <v>25</v>
      </c>
      <c r="I67" s="5" t="s">
        <v>26</v>
      </c>
    </row>
    <row r="68" spans="4:51">
      <c r="D68" s="11"/>
      <c r="E68" s="12" t="s">
        <v>27</v>
      </c>
      <c r="F68" s="13">
        <v>102446.59</v>
      </c>
      <c r="G68" s="13">
        <v>105452.06</v>
      </c>
      <c r="H68" s="14">
        <v>88293.88</v>
      </c>
      <c r="I68" s="15">
        <v>93699.32</v>
      </c>
    </row>
    <row r="69" spans="4:51">
      <c r="D69" s="18"/>
      <c r="E69" s="16" t="s">
        <v>28</v>
      </c>
      <c r="F69">
        <v>18161365912.16</v>
      </c>
      <c r="G69">
        <v>20622875110.16</v>
      </c>
      <c r="H69" s="19">
        <v>13533671475.18</v>
      </c>
      <c r="I69" s="20">
        <v>15310523967.92</v>
      </c>
    </row>
    <row r="70" spans="4:51">
      <c r="D70" s="18"/>
      <c r="E70" s="21" t="s">
        <v>29</v>
      </c>
      <c r="F70" s="22">
        <v>0.63</v>
      </c>
      <c r="G70" s="22">
        <v>0.56999999999999995</v>
      </c>
      <c r="H70" s="23">
        <v>0.55000000000000004</v>
      </c>
      <c r="I70" s="56">
        <v>0.57999999999999996</v>
      </c>
    </row>
    <row r="71" spans="4:51">
      <c r="D71" s="25"/>
      <c r="E71" s="26" t="s">
        <v>30</v>
      </c>
      <c r="F71" s="52">
        <v>444696.18599999999</v>
      </c>
      <c r="G71" s="52">
        <v>319021.3098166667</v>
      </c>
      <c r="H71" s="53">
        <v>289307</v>
      </c>
      <c r="I71" s="54">
        <v>449408.44335591764</v>
      </c>
    </row>
    <row r="74" spans="4:51">
      <c r="E74" s="27" t="s">
        <v>58</v>
      </c>
      <c r="F74" s="28"/>
      <c r="G74" s="28"/>
      <c r="H74" s="28"/>
      <c r="I74" s="29"/>
    </row>
    <row r="75" spans="4:51">
      <c r="F75" s="30"/>
    </row>
    <row r="76" spans="4:51">
      <c r="E76" s="31" t="s">
        <v>32</v>
      </c>
      <c r="F76" s="13"/>
      <c r="G76" s="15"/>
    </row>
    <row r="77" spans="4:51">
      <c r="E77" s="32"/>
      <c r="F77" t="s">
        <v>33</v>
      </c>
      <c r="G77" s="20"/>
    </row>
    <row r="78" spans="4:51">
      <c r="E78" s="33"/>
      <c r="F78" s="34" t="s">
        <v>34</v>
      </c>
      <c r="G78" s="3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1FB17-A62B-43FB-99C6-04E62E5E295E}">
  <dimension ref="A1:BC78"/>
  <sheetViews>
    <sheetView topLeftCell="A58" workbookViewId="0">
      <selection activeCell="D67" sqref="D67:I71"/>
    </sheetView>
  </sheetViews>
  <sheetFormatPr defaultRowHeight="14.45"/>
  <cols>
    <col min="2" max="2" width="14.140625" bestFit="1" customWidth="1"/>
    <col min="6" max="6" width="15.5703125" customWidth="1"/>
    <col min="7" max="8" width="14.140625" bestFit="1" customWidth="1"/>
    <col min="9" max="9" width="15.5703125" bestFit="1" customWidth="1"/>
    <col min="10" max="10" width="22.42578125" bestFit="1" customWidth="1"/>
    <col min="11" max="12" width="9.5703125" bestFit="1" customWidth="1"/>
    <col min="16" max="16" width="16.42578125" bestFit="1" customWidth="1"/>
    <col min="19" max="21" width="14.140625" bestFit="1" customWidth="1"/>
    <col min="22" max="22" width="14.5703125" bestFit="1" customWidth="1"/>
    <col min="23" max="23" width="22.5703125" bestFit="1" customWidth="1"/>
    <col min="24" max="25" width="9" bestFit="1" customWidth="1"/>
    <col min="29" max="29" width="16.42578125" bestFit="1" customWidth="1"/>
    <col min="32" max="34" width="14.140625" bestFit="1" customWidth="1"/>
    <col min="35" max="35" width="14.5703125" bestFit="1" customWidth="1"/>
    <col min="36" max="36" width="22.5703125" bestFit="1" customWidth="1"/>
    <col min="42" max="42" width="16.42578125" bestFit="1" customWidth="1"/>
    <col min="45" max="47" width="14.140625" bestFit="1" customWidth="1"/>
    <col min="48" max="48" width="14.5703125" bestFit="1" customWidth="1"/>
    <col min="49" max="49" width="22.5703125" bestFit="1" customWidth="1"/>
    <col min="50" max="51" width="9" bestFit="1" customWidth="1"/>
    <col min="55" max="55" width="16.42578125" bestFit="1" customWidth="1"/>
  </cols>
  <sheetData>
    <row r="1" spans="1:55">
      <c r="A1" s="1" t="s">
        <v>59</v>
      </c>
      <c r="B1" s="2"/>
    </row>
    <row r="2" spans="1:55">
      <c r="A2" s="2"/>
      <c r="B2" s="2"/>
    </row>
    <row r="3" spans="1:55" ht="57.95">
      <c r="A3" s="39" t="s">
        <v>1</v>
      </c>
      <c r="B3" s="39" t="s">
        <v>2</v>
      </c>
      <c r="E3" s="40" t="str">
        <f>A3</f>
        <v>Month</v>
      </c>
      <c r="F3" s="40" t="str">
        <f>B3</f>
        <v>Value</v>
      </c>
      <c r="G3" s="40" t="s">
        <v>3</v>
      </c>
      <c r="H3" s="40" t="s">
        <v>4</v>
      </c>
      <c r="I3" s="40" t="s">
        <v>5</v>
      </c>
      <c r="J3" s="40" t="s">
        <v>6</v>
      </c>
      <c r="K3" s="40" t="s">
        <v>7</v>
      </c>
      <c r="L3" s="40" t="s">
        <v>8</v>
      </c>
      <c r="R3" s="40" t="str">
        <f>A3</f>
        <v>Month</v>
      </c>
      <c r="S3" s="40" t="str">
        <f>B3</f>
        <v>Value</v>
      </c>
      <c r="T3" s="40" t="s">
        <v>9</v>
      </c>
      <c r="U3" s="40" t="s">
        <v>4</v>
      </c>
      <c r="V3" s="40" t="s">
        <v>5</v>
      </c>
      <c r="W3" s="40" t="s">
        <v>6</v>
      </c>
      <c r="X3" s="40" t="s">
        <v>7</v>
      </c>
      <c r="Y3" s="40" t="s">
        <v>8</v>
      </c>
      <c r="AE3" s="40" t="str">
        <f>E3</f>
        <v>Month</v>
      </c>
      <c r="AF3" s="40" t="str">
        <f>F3</f>
        <v>Value</v>
      </c>
      <c r="AG3" s="40" t="s">
        <v>10</v>
      </c>
      <c r="AH3" s="40" t="s">
        <v>4</v>
      </c>
      <c r="AI3" s="40" t="s">
        <v>5</v>
      </c>
      <c r="AJ3" s="40" t="s">
        <v>6</v>
      </c>
      <c r="AK3" s="40" t="s">
        <v>7</v>
      </c>
      <c r="AL3" s="40" t="s">
        <v>8</v>
      </c>
      <c r="AR3" s="40" t="str">
        <f>E3</f>
        <v>Month</v>
      </c>
      <c r="AS3" s="51" t="str">
        <f>[1]Forecasting!F3</f>
        <v>Units Sold</v>
      </c>
      <c r="AT3" s="51" t="s">
        <v>11</v>
      </c>
      <c r="AU3" s="51" t="s">
        <v>4</v>
      </c>
      <c r="AV3" s="51" t="s">
        <v>5</v>
      </c>
      <c r="AW3" s="51" t="s">
        <v>6</v>
      </c>
      <c r="AX3" s="51" t="s">
        <v>7</v>
      </c>
      <c r="AY3" s="51" t="s">
        <v>8</v>
      </c>
    </row>
    <row r="4" spans="1:55">
      <c r="A4" s="6">
        <v>1</v>
      </c>
      <c r="B4" s="41">
        <v>397295</v>
      </c>
      <c r="E4" s="7">
        <v>1</v>
      </c>
      <c r="F4" s="41">
        <v>397295</v>
      </c>
      <c r="G4" s="8"/>
      <c r="H4" s="8"/>
      <c r="I4" s="8"/>
      <c r="J4" s="8"/>
      <c r="K4" s="9"/>
      <c r="L4" s="8"/>
      <c r="O4" s="10" t="s">
        <v>12</v>
      </c>
      <c r="R4" s="7">
        <v>1</v>
      </c>
      <c r="S4" s="41">
        <v>397295</v>
      </c>
      <c r="T4" s="7"/>
      <c r="U4" s="7"/>
      <c r="V4" s="7"/>
      <c r="W4" s="7"/>
      <c r="X4" s="37"/>
      <c r="Y4" s="7"/>
      <c r="AB4" s="10" t="s">
        <v>13</v>
      </c>
      <c r="AE4" s="7">
        <v>1</v>
      </c>
      <c r="AF4" s="41">
        <v>397295</v>
      </c>
      <c r="AG4" s="2"/>
      <c r="AH4" s="42"/>
      <c r="AI4" s="42"/>
      <c r="AJ4" s="42"/>
      <c r="AK4" s="43"/>
      <c r="AL4" s="42"/>
      <c r="AO4" s="10" t="s">
        <v>14</v>
      </c>
      <c r="AR4" s="7">
        <v>1</v>
      </c>
      <c r="AS4" s="41">
        <v>397295</v>
      </c>
      <c r="AT4" s="2"/>
      <c r="AU4" s="42"/>
      <c r="AV4" s="42"/>
      <c r="AW4" s="42"/>
      <c r="AX4" s="43"/>
      <c r="AY4" s="42"/>
      <c r="BB4" s="38" t="s">
        <v>15</v>
      </c>
    </row>
    <row r="5" spans="1:55">
      <c r="A5" s="6">
        <v>2</v>
      </c>
      <c r="B5" s="41">
        <v>381501</v>
      </c>
      <c r="E5" s="7">
        <v>2</v>
      </c>
      <c r="F5" s="41">
        <v>381501</v>
      </c>
      <c r="G5" s="41">
        <v>397295</v>
      </c>
      <c r="H5" s="44">
        <f>F5-G5</f>
        <v>-15794</v>
      </c>
      <c r="I5" s="44">
        <f>ABS(H5)</f>
        <v>15794</v>
      </c>
      <c r="J5" s="44">
        <f>H5^2</f>
        <v>249450436</v>
      </c>
      <c r="K5" s="43">
        <f>ROUND((I5/F5)*100,2)</f>
        <v>4.1399999999999997</v>
      </c>
      <c r="L5" s="43">
        <f>ABS(K5)</f>
        <v>4.1399999999999997</v>
      </c>
      <c r="O5" s="16" t="s">
        <v>16</v>
      </c>
      <c r="P5" s="17">
        <f>ROUND(AVERAGE(I5:I63),2)</f>
        <v>206329.60000000001</v>
      </c>
      <c r="R5" s="7">
        <v>2</v>
      </c>
      <c r="S5" s="41">
        <v>381501</v>
      </c>
      <c r="T5" s="44">
        <f>AVERAGE($S$4:S4)</f>
        <v>397295</v>
      </c>
      <c r="U5" s="44">
        <f>S5-T5</f>
        <v>-15794</v>
      </c>
      <c r="V5" s="44">
        <f>ABS(U5)</f>
        <v>15794</v>
      </c>
      <c r="W5" s="44">
        <f>U5^2</f>
        <v>249450436</v>
      </c>
      <c r="X5" s="43">
        <f>ROUND((V5/S5)*100,2)</f>
        <v>4.1399999999999997</v>
      </c>
      <c r="Y5" s="43">
        <f>ABS(X5)</f>
        <v>4.1399999999999997</v>
      </c>
      <c r="AB5" s="16" t="s">
        <v>16</v>
      </c>
      <c r="AC5" s="17">
        <f>ROUND(AVERAGE(V5:V63),2)</f>
        <v>191638.76</v>
      </c>
      <c r="AE5" s="7">
        <v>2</v>
      </c>
      <c r="AF5" s="41">
        <v>381501</v>
      </c>
      <c r="AG5" s="2"/>
      <c r="AH5" s="43"/>
      <c r="AI5" s="43"/>
      <c r="AJ5" s="43"/>
      <c r="AK5" s="43"/>
      <c r="AL5" s="43"/>
      <c r="AO5" s="16" t="s">
        <v>16</v>
      </c>
      <c r="AP5" s="17">
        <f>ROUND(AVERAGE(AI7:AI63),2)</f>
        <v>198419.46</v>
      </c>
      <c r="AR5" s="7">
        <v>2</v>
      </c>
      <c r="AS5" s="41">
        <v>381501</v>
      </c>
      <c r="AT5" s="49">
        <f>AS4</f>
        <v>397295</v>
      </c>
      <c r="AU5" s="44">
        <f>AS5-AT5</f>
        <v>-15794</v>
      </c>
      <c r="AV5" s="44">
        <f>ABS(AU5)</f>
        <v>15794</v>
      </c>
      <c r="AW5" s="44">
        <f>AU5^2</f>
        <v>249450436</v>
      </c>
      <c r="AX5" s="43">
        <f>ROUND((AV5/AS5)*100,2)</f>
        <v>4.1399999999999997</v>
      </c>
      <c r="AY5" s="43">
        <f>ABS(AX5)</f>
        <v>4.1399999999999997</v>
      </c>
      <c r="BB5" s="16" t="s">
        <v>16</v>
      </c>
      <c r="BC5" s="17">
        <f>ROUND(AVERAGE(AV5:AV63),2)</f>
        <v>191156.27</v>
      </c>
    </row>
    <row r="6" spans="1:55">
      <c r="A6" s="6">
        <v>3</v>
      </c>
      <c r="B6" s="41">
        <v>239819</v>
      </c>
      <c r="E6" s="7">
        <v>3</v>
      </c>
      <c r="F6" s="41">
        <v>239819</v>
      </c>
      <c r="G6" s="41">
        <v>381501</v>
      </c>
      <c r="H6" s="44">
        <f t="shared" ref="H6:H63" si="0">F6-G6</f>
        <v>-141682</v>
      </c>
      <c r="I6" s="44">
        <f t="shared" ref="I6:I63" si="1">ABS(H6)</f>
        <v>141682</v>
      </c>
      <c r="J6" s="44">
        <f t="shared" ref="J6:J19" si="2">H6^2</f>
        <v>20073789124</v>
      </c>
      <c r="K6" s="43">
        <f t="shared" ref="K6:K63" si="3">ROUND((I6/F6)*100,2)</f>
        <v>59.08</v>
      </c>
      <c r="L6" s="43">
        <f t="shared" ref="L6:L63" si="4">ABS(K6)</f>
        <v>59.08</v>
      </c>
      <c r="O6" s="16" t="s">
        <v>17</v>
      </c>
      <c r="P6" s="17">
        <f>ROUND(AVERAGE(J5:J63),2)</f>
        <v>88782168416.850006</v>
      </c>
      <c r="R6" s="7">
        <v>3</v>
      </c>
      <c r="S6" s="41">
        <v>239819</v>
      </c>
      <c r="T6" s="44">
        <f>AVERAGE($S$4:S5)</f>
        <v>389398</v>
      </c>
      <c r="U6" s="44">
        <f t="shared" ref="U6:U63" si="5">S6-T6</f>
        <v>-149579</v>
      </c>
      <c r="V6" s="44">
        <f t="shared" ref="V6:V63" si="6">ABS(U6)</f>
        <v>149579</v>
      </c>
      <c r="W6" s="44">
        <f t="shared" ref="W6:W63" si="7">U6^2</f>
        <v>22373877241</v>
      </c>
      <c r="X6" s="43">
        <f t="shared" ref="X6:X63" si="8">ROUND((V6/S6)*100,2)</f>
        <v>62.37</v>
      </c>
      <c r="Y6" s="43">
        <f t="shared" ref="Y6:Y63" si="9">ABS(X6)</f>
        <v>62.37</v>
      </c>
      <c r="AB6" s="16" t="s">
        <v>17</v>
      </c>
      <c r="AC6" s="17">
        <f>ROUND(AVERAGE(W5:W63),2)</f>
        <v>75658535690.330002</v>
      </c>
      <c r="AE6" s="7">
        <v>3</v>
      </c>
      <c r="AF6" s="41">
        <v>239819</v>
      </c>
      <c r="AG6" s="2"/>
      <c r="AH6" s="43"/>
      <c r="AI6" s="43"/>
      <c r="AJ6" s="43"/>
      <c r="AK6" s="43"/>
      <c r="AL6" s="43"/>
      <c r="AO6" s="16" t="s">
        <v>17</v>
      </c>
      <c r="AP6" s="17">
        <f>ROUND(AVERAGE(AJ7:AJ63),2)</f>
        <v>68957093160.940002</v>
      </c>
      <c r="AR6" s="7">
        <v>3</v>
      </c>
      <c r="AS6" s="41">
        <v>239819</v>
      </c>
      <c r="AT6" s="49">
        <f t="shared" ref="AT6:AT64" si="10">0.8*AS5+0.2*AT5</f>
        <v>384659.8</v>
      </c>
      <c r="AU6" s="44">
        <f t="shared" ref="AU6:AU63" si="11">AS6-AT6</f>
        <v>-144840.79999999999</v>
      </c>
      <c r="AV6" s="44">
        <f t="shared" ref="AV6:AV63" si="12">ABS(AU6)</f>
        <v>144840.79999999999</v>
      </c>
      <c r="AW6" s="44">
        <f t="shared" ref="AW6:AW63" si="13">AU6^2</f>
        <v>20978857344.639996</v>
      </c>
      <c r="AX6" s="43">
        <f t="shared" ref="AX6:AX63" si="14">ROUND((AV6/AS6)*100,2)</f>
        <v>60.4</v>
      </c>
      <c r="AY6" s="43">
        <f t="shared" ref="AY6:AY63" si="15">ABS(AX6)</f>
        <v>60.4</v>
      </c>
      <c r="BB6" s="16" t="s">
        <v>17</v>
      </c>
      <c r="BC6" s="17">
        <f>ROUND(AVERAGE(AW5:AW63),2)</f>
        <v>75774945896.919998</v>
      </c>
    </row>
    <row r="7" spans="1:55">
      <c r="A7" s="6">
        <v>4</v>
      </c>
      <c r="B7" s="41">
        <v>34714</v>
      </c>
      <c r="E7" s="7">
        <v>4</v>
      </c>
      <c r="F7" s="41">
        <v>34714</v>
      </c>
      <c r="G7" s="41">
        <v>239819</v>
      </c>
      <c r="H7" s="44">
        <f>F7-G7</f>
        <v>-205105</v>
      </c>
      <c r="I7" s="44">
        <f t="shared" si="1"/>
        <v>205105</v>
      </c>
      <c r="J7" s="44">
        <f t="shared" si="2"/>
        <v>42068061025</v>
      </c>
      <c r="K7" s="43">
        <f>ROUND((I7/F7)*100,2)</f>
        <v>590.84</v>
      </c>
      <c r="L7" s="43">
        <f t="shared" si="4"/>
        <v>590.84</v>
      </c>
      <c r="O7" s="16" t="s">
        <v>19</v>
      </c>
      <c r="P7" s="24">
        <f>ROUND(AVERAGE(L5:L63)/100,2)</f>
        <v>1.55</v>
      </c>
      <c r="R7" s="7">
        <v>4</v>
      </c>
      <c r="S7" s="41">
        <v>34714</v>
      </c>
      <c r="T7" s="44">
        <f>AVERAGE($S$4:S6)</f>
        <v>339538.33333333331</v>
      </c>
      <c r="U7" s="44">
        <f t="shared" si="5"/>
        <v>-304824.33333333331</v>
      </c>
      <c r="V7" s="44">
        <f t="shared" si="6"/>
        <v>304824.33333333331</v>
      </c>
      <c r="W7" s="44">
        <f t="shared" si="7"/>
        <v>92917874192.111099</v>
      </c>
      <c r="X7" s="43">
        <f t="shared" si="8"/>
        <v>878.1</v>
      </c>
      <c r="Y7" s="43">
        <f t="shared" si="9"/>
        <v>878.1</v>
      </c>
      <c r="AB7" s="16" t="s">
        <v>19</v>
      </c>
      <c r="AC7" s="24">
        <f>ROUND(AVERAGE(Y5:Y63)/100,2)</f>
        <v>4.04</v>
      </c>
      <c r="AE7" s="7">
        <v>4</v>
      </c>
      <c r="AF7" s="41">
        <v>34714</v>
      </c>
      <c r="AG7" s="49">
        <f t="shared" ref="AG7:AG64" si="16">AVERAGE(AF4:AF6)</f>
        <v>339538.33333333331</v>
      </c>
      <c r="AH7" s="44">
        <f>AF7-AG7</f>
        <v>-304824.33333333331</v>
      </c>
      <c r="AI7" s="44">
        <f>ABS(AH7)</f>
        <v>304824.33333333331</v>
      </c>
      <c r="AJ7" s="44">
        <f>AH7^2</f>
        <v>92917874192.111099</v>
      </c>
      <c r="AK7" s="43">
        <f t="shared" ref="AK7:AK63" si="17">ROUND((AI7/AF7)*100,2)</f>
        <v>878.1</v>
      </c>
      <c r="AL7" s="43">
        <f t="shared" ref="AL7:AL63" si="18">ABS(AK7)</f>
        <v>878.1</v>
      </c>
      <c r="AO7" s="16" t="s">
        <v>19</v>
      </c>
      <c r="AP7" s="24">
        <f>ROUND(AVERAGE(AL7:AL63)/100,2)</f>
        <v>3.29</v>
      </c>
      <c r="AR7" s="7">
        <v>4</v>
      </c>
      <c r="AS7" s="41">
        <v>34714</v>
      </c>
      <c r="AT7" s="49">
        <f t="shared" si="10"/>
        <v>268787.16000000003</v>
      </c>
      <c r="AU7" s="44">
        <f t="shared" si="11"/>
        <v>-234073.16000000003</v>
      </c>
      <c r="AV7" s="44">
        <f t="shared" si="12"/>
        <v>234073.16000000003</v>
      </c>
      <c r="AW7" s="44">
        <f t="shared" si="13"/>
        <v>54790244232.385612</v>
      </c>
      <c r="AX7" s="43">
        <f t="shared" si="14"/>
        <v>674.29</v>
      </c>
      <c r="AY7" s="43">
        <f t="shared" si="15"/>
        <v>674.29</v>
      </c>
      <c r="BB7" s="16" t="s">
        <v>19</v>
      </c>
      <c r="BC7" s="24">
        <f>ROUND(AVERAGE(AY5:AY63)/100,2)</f>
        <v>2.15</v>
      </c>
    </row>
    <row r="8" spans="1:55">
      <c r="A8" s="6">
        <v>5</v>
      </c>
      <c r="B8" s="41">
        <v>78268</v>
      </c>
      <c r="E8" s="7">
        <v>5</v>
      </c>
      <c r="F8" s="41">
        <v>78268</v>
      </c>
      <c r="G8" s="41">
        <v>34714</v>
      </c>
      <c r="H8" s="44">
        <f t="shared" si="0"/>
        <v>43554</v>
      </c>
      <c r="I8" s="44">
        <f t="shared" si="1"/>
        <v>43554</v>
      </c>
      <c r="J8" s="44">
        <f t="shared" si="2"/>
        <v>1896950916</v>
      </c>
      <c r="K8" s="43">
        <f t="shared" si="3"/>
        <v>55.65</v>
      </c>
      <c r="L8" s="43">
        <f t="shared" si="4"/>
        <v>55.65</v>
      </c>
      <c r="O8" s="16" t="s">
        <v>20</v>
      </c>
      <c r="P8" s="46">
        <f>G64</f>
        <v>341980.22</v>
      </c>
      <c r="R8" s="7">
        <v>5</v>
      </c>
      <c r="S8" s="41">
        <v>78268</v>
      </c>
      <c r="T8" s="44">
        <f>AVERAGE($S$4:S7)</f>
        <v>263332.25</v>
      </c>
      <c r="U8" s="44">
        <f t="shared" si="5"/>
        <v>-185064.25</v>
      </c>
      <c r="V8" s="44">
        <f t="shared" si="6"/>
        <v>185064.25</v>
      </c>
      <c r="W8" s="44">
        <f t="shared" si="7"/>
        <v>34248776628.0625</v>
      </c>
      <c r="X8" s="43">
        <f t="shared" si="8"/>
        <v>236.45</v>
      </c>
      <c r="Y8" s="43">
        <f t="shared" si="9"/>
        <v>236.45</v>
      </c>
      <c r="AB8" s="16" t="s">
        <v>20</v>
      </c>
      <c r="AC8" s="46">
        <f>T64</f>
        <v>436738.4072833333</v>
      </c>
      <c r="AE8" s="7">
        <v>5</v>
      </c>
      <c r="AF8" s="41">
        <v>78268</v>
      </c>
      <c r="AG8" s="49">
        <f t="shared" si="16"/>
        <v>218678</v>
      </c>
      <c r="AH8" s="44">
        <f t="shared" ref="AH8:AH63" si="19">AF8-AG8</f>
        <v>-140410</v>
      </c>
      <c r="AI8" s="44">
        <f t="shared" ref="AI8:AI63" si="20">ABS(AH8)</f>
        <v>140410</v>
      </c>
      <c r="AJ8" s="44">
        <f t="shared" ref="AJ8:AJ63" si="21">AH8^2</f>
        <v>19714968100</v>
      </c>
      <c r="AK8" s="43">
        <f t="shared" si="17"/>
        <v>179.4</v>
      </c>
      <c r="AL8" s="43">
        <f t="shared" si="18"/>
        <v>179.4</v>
      </c>
      <c r="AO8" s="16" t="s">
        <v>20</v>
      </c>
      <c r="AP8" s="46">
        <f>AG21</f>
        <v>258235</v>
      </c>
      <c r="AR8" s="7">
        <v>5</v>
      </c>
      <c r="AS8" s="41">
        <v>78268</v>
      </c>
      <c r="AT8" s="49">
        <f t="shared" si="10"/>
        <v>81528.632000000012</v>
      </c>
      <c r="AU8" s="44">
        <f t="shared" si="11"/>
        <v>-3260.6320000000123</v>
      </c>
      <c r="AV8" s="44">
        <f t="shared" si="12"/>
        <v>3260.6320000000123</v>
      </c>
      <c r="AW8" s="44">
        <f t="shared" si="13"/>
        <v>10631721.03942408</v>
      </c>
      <c r="AX8" s="43">
        <f t="shared" si="14"/>
        <v>4.17</v>
      </c>
      <c r="AY8" s="43">
        <f t="shared" si="15"/>
        <v>4.17</v>
      </c>
      <c r="BB8" s="16" t="s">
        <v>20</v>
      </c>
      <c r="BC8" s="46">
        <f>AT64</f>
        <v>372048.34160942858</v>
      </c>
    </row>
    <row r="9" spans="1:55">
      <c r="A9" s="6">
        <v>6</v>
      </c>
      <c r="B9" s="41">
        <v>199310</v>
      </c>
      <c r="E9" s="7">
        <v>6</v>
      </c>
      <c r="F9" s="41">
        <v>199310</v>
      </c>
      <c r="G9" s="41">
        <v>78268</v>
      </c>
      <c r="H9" s="44">
        <f t="shared" si="0"/>
        <v>121042</v>
      </c>
      <c r="I9" s="44">
        <f t="shared" si="1"/>
        <v>121042</v>
      </c>
      <c r="J9" s="44">
        <f t="shared" si="2"/>
        <v>14651165764</v>
      </c>
      <c r="K9" s="43">
        <f t="shared" si="3"/>
        <v>60.73</v>
      </c>
      <c r="L9" s="43">
        <f t="shared" si="4"/>
        <v>60.73</v>
      </c>
      <c r="R9" s="7">
        <v>6</v>
      </c>
      <c r="S9" s="41">
        <v>199310</v>
      </c>
      <c r="T9" s="44">
        <f>AVERAGE($S$4:S8)</f>
        <v>226319.4</v>
      </c>
      <c r="U9" s="44">
        <f t="shared" si="5"/>
        <v>-27009.399999999994</v>
      </c>
      <c r="V9" s="44">
        <f t="shared" si="6"/>
        <v>27009.399999999994</v>
      </c>
      <c r="W9" s="44">
        <f t="shared" si="7"/>
        <v>729507688.35999966</v>
      </c>
      <c r="X9" s="43">
        <f t="shared" si="8"/>
        <v>13.55</v>
      </c>
      <c r="Y9" s="43">
        <f t="shared" si="9"/>
        <v>13.55</v>
      </c>
      <c r="AE9" s="7">
        <v>6</v>
      </c>
      <c r="AF9" s="41">
        <v>199310</v>
      </c>
      <c r="AG9" s="49">
        <f t="shared" si="16"/>
        <v>117600.33333333333</v>
      </c>
      <c r="AH9" s="44">
        <f t="shared" si="19"/>
        <v>81709.666666666672</v>
      </c>
      <c r="AI9" s="44">
        <f t="shared" si="20"/>
        <v>81709.666666666672</v>
      </c>
      <c r="AJ9" s="44">
        <f t="shared" si="21"/>
        <v>6676469626.7777786</v>
      </c>
      <c r="AK9" s="43">
        <f t="shared" si="17"/>
        <v>41</v>
      </c>
      <c r="AL9" s="43">
        <f t="shared" si="18"/>
        <v>41</v>
      </c>
      <c r="AR9" s="7">
        <v>6</v>
      </c>
      <c r="AS9" s="41">
        <v>199310</v>
      </c>
      <c r="AT9" s="49">
        <f t="shared" si="10"/>
        <v>78920.126400000008</v>
      </c>
      <c r="AU9" s="44">
        <f t="shared" si="11"/>
        <v>120389.87359999999</v>
      </c>
      <c r="AV9" s="44">
        <f t="shared" si="12"/>
        <v>120389.87359999999</v>
      </c>
      <c r="AW9" s="44">
        <f t="shared" si="13"/>
        <v>14493721665.423975</v>
      </c>
      <c r="AX9" s="43">
        <f t="shared" si="14"/>
        <v>60.4</v>
      </c>
      <c r="AY9" s="43">
        <f t="shared" si="15"/>
        <v>60.4</v>
      </c>
    </row>
    <row r="10" spans="1:55">
      <c r="A10" s="6">
        <v>7</v>
      </c>
      <c r="B10" s="41">
        <v>177556</v>
      </c>
      <c r="E10" s="7">
        <v>7</v>
      </c>
      <c r="F10" s="41">
        <v>177556</v>
      </c>
      <c r="G10" s="41">
        <v>199310</v>
      </c>
      <c r="H10" s="44">
        <f t="shared" si="0"/>
        <v>-21754</v>
      </c>
      <c r="I10" s="44">
        <f t="shared" si="1"/>
        <v>21754</v>
      </c>
      <c r="J10" s="44">
        <f t="shared" si="2"/>
        <v>473236516</v>
      </c>
      <c r="K10" s="43">
        <f t="shared" si="3"/>
        <v>12.25</v>
      </c>
      <c r="L10" s="43">
        <f t="shared" si="4"/>
        <v>12.25</v>
      </c>
      <c r="R10" s="7">
        <v>7</v>
      </c>
      <c r="S10" s="41">
        <v>177556</v>
      </c>
      <c r="T10" s="44">
        <f>AVERAGE($S$4:S9)</f>
        <v>221817.83333333334</v>
      </c>
      <c r="U10" s="44">
        <f t="shared" si="5"/>
        <v>-44261.833333333343</v>
      </c>
      <c r="V10" s="44">
        <f t="shared" si="6"/>
        <v>44261.833333333343</v>
      </c>
      <c r="W10" s="44">
        <f t="shared" si="7"/>
        <v>1959109890.0277786</v>
      </c>
      <c r="X10" s="43">
        <f t="shared" si="8"/>
        <v>24.93</v>
      </c>
      <c r="Y10" s="43">
        <f t="shared" si="9"/>
        <v>24.93</v>
      </c>
      <c r="AE10" s="7">
        <v>7</v>
      </c>
      <c r="AF10" s="41">
        <v>177556</v>
      </c>
      <c r="AG10" s="49">
        <f t="shared" si="16"/>
        <v>104097.33333333333</v>
      </c>
      <c r="AH10" s="44">
        <f t="shared" si="19"/>
        <v>73458.666666666672</v>
      </c>
      <c r="AI10" s="44">
        <f t="shared" si="20"/>
        <v>73458.666666666672</v>
      </c>
      <c r="AJ10" s="44">
        <f t="shared" si="21"/>
        <v>5396175708.4444456</v>
      </c>
      <c r="AK10" s="43">
        <f t="shared" si="17"/>
        <v>41.37</v>
      </c>
      <c r="AL10" s="43">
        <f t="shared" si="18"/>
        <v>41.37</v>
      </c>
      <c r="AR10" s="7">
        <v>7</v>
      </c>
      <c r="AS10" s="41">
        <v>177556</v>
      </c>
      <c r="AT10" s="49">
        <f t="shared" si="10"/>
        <v>175232.02528</v>
      </c>
      <c r="AU10" s="44">
        <f t="shared" si="11"/>
        <v>2323.9747199999983</v>
      </c>
      <c r="AV10" s="44">
        <f t="shared" si="12"/>
        <v>2323.9747199999983</v>
      </c>
      <c r="AW10" s="44">
        <f t="shared" si="13"/>
        <v>5400858.499199071</v>
      </c>
      <c r="AX10" s="43">
        <f t="shared" si="14"/>
        <v>1.31</v>
      </c>
      <c r="AY10" s="43">
        <f t="shared" si="15"/>
        <v>1.31</v>
      </c>
    </row>
    <row r="11" spans="1:55">
      <c r="A11" s="6">
        <v>8</v>
      </c>
      <c r="B11" s="41">
        <v>177910</v>
      </c>
      <c r="E11" s="7">
        <v>8</v>
      </c>
      <c r="F11" s="41">
        <v>177910</v>
      </c>
      <c r="G11" s="41">
        <v>177556</v>
      </c>
      <c r="H11" s="44">
        <f t="shared" si="0"/>
        <v>354</v>
      </c>
      <c r="I11" s="44">
        <f t="shared" si="1"/>
        <v>354</v>
      </c>
      <c r="J11" s="44">
        <f t="shared" si="2"/>
        <v>125316</v>
      </c>
      <c r="K11" s="43">
        <f t="shared" si="3"/>
        <v>0.2</v>
      </c>
      <c r="L11" s="43">
        <f t="shared" si="4"/>
        <v>0.2</v>
      </c>
      <c r="R11" s="7">
        <v>8</v>
      </c>
      <c r="S11" s="41">
        <v>177910</v>
      </c>
      <c r="T11" s="44">
        <f>AVERAGE($S$4:S10)</f>
        <v>215494.71428571429</v>
      </c>
      <c r="U11" s="44">
        <f t="shared" si="5"/>
        <v>-37584.71428571429</v>
      </c>
      <c r="V11" s="44">
        <f t="shared" si="6"/>
        <v>37584.71428571429</v>
      </c>
      <c r="W11" s="44">
        <f t="shared" si="7"/>
        <v>1412610747.9387758</v>
      </c>
      <c r="X11" s="43">
        <f t="shared" si="8"/>
        <v>21.13</v>
      </c>
      <c r="Y11" s="43">
        <f t="shared" si="9"/>
        <v>21.13</v>
      </c>
      <c r="AE11" s="7">
        <v>8</v>
      </c>
      <c r="AF11" s="41">
        <v>177910</v>
      </c>
      <c r="AG11" s="49">
        <f t="shared" si="16"/>
        <v>151711.33333333334</v>
      </c>
      <c r="AH11" s="44">
        <f t="shared" si="19"/>
        <v>26198.666666666657</v>
      </c>
      <c r="AI11" s="44">
        <f t="shared" si="20"/>
        <v>26198.666666666657</v>
      </c>
      <c r="AJ11" s="44">
        <f t="shared" si="21"/>
        <v>686370135.11111057</v>
      </c>
      <c r="AK11" s="43">
        <f t="shared" si="17"/>
        <v>14.73</v>
      </c>
      <c r="AL11" s="43">
        <f t="shared" si="18"/>
        <v>14.73</v>
      </c>
      <c r="AR11" s="7">
        <v>8</v>
      </c>
      <c r="AS11" s="41">
        <v>177910</v>
      </c>
      <c r="AT11" s="49">
        <f t="shared" si="10"/>
        <v>177091.20505600004</v>
      </c>
      <c r="AU11" s="44">
        <f t="shared" si="11"/>
        <v>818.79494399996474</v>
      </c>
      <c r="AV11" s="44">
        <f t="shared" si="12"/>
        <v>818.79494399996474</v>
      </c>
      <c r="AW11" s="44">
        <f t="shared" si="13"/>
        <v>670425.16031990538</v>
      </c>
      <c r="AX11" s="43">
        <f t="shared" si="14"/>
        <v>0.46</v>
      </c>
      <c r="AY11" s="43">
        <f t="shared" si="15"/>
        <v>0.46</v>
      </c>
    </row>
    <row r="12" spans="1:55">
      <c r="A12" s="6">
        <v>9</v>
      </c>
      <c r="B12" s="41">
        <v>155142</v>
      </c>
      <c r="E12" s="7">
        <v>9</v>
      </c>
      <c r="F12" s="41">
        <v>155142</v>
      </c>
      <c r="G12" s="41">
        <v>177910</v>
      </c>
      <c r="H12" s="44">
        <f t="shared" si="0"/>
        <v>-22768</v>
      </c>
      <c r="I12" s="44">
        <f t="shared" si="1"/>
        <v>22768</v>
      </c>
      <c r="J12" s="44">
        <f t="shared" si="2"/>
        <v>518381824</v>
      </c>
      <c r="K12" s="43">
        <f t="shared" si="3"/>
        <v>14.68</v>
      </c>
      <c r="L12" s="43">
        <f t="shared" si="4"/>
        <v>14.68</v>
      </c>
      <c r="R12" s="7">
        <v>9</v>
      </c>
      <c r="S12" s="41">
        <v>155142</v>
      </c>
      <c r="T12" s="44">
        <f>AVERAGE($S$4:S11)</f>
        <v>210796.625</v>
      </c>
      <c r="U12" s="44">
        <f t="shared" si="5"/>
        <v>-55654.625</v>
      </c>
      <c r="V12" s="44">
        <f t="shared" si="6"/>
        <v>55654.625</v>
      </c>
      <c r="W12" s="44">
        <f t="shared" si="7"/>
        <v>3097437283.890625</v>
      </c>
      <c r="X12" s="43">
        <f t="shared" si="8"/>
        <v>35.869999999999997</v>
      </c>
      <c r="Y12" s="43">
        <f t="shared" si="9"/>
        <v>35.869999999999997</v>
      </c>
      <c r="AE12" s="7">
        <v>9</v>
      </c>
      <c r="AF12" s="41">
        <v>155142</v>
      </c>
      <c r="AG12" s="49">
        <f t="shared" si="16"/>
        <v>184925.33333333334</v>
      </c>
      <c r="AH12" s="44">
        <f t="shared" si="19"/>
        <v>-29783.333333333343</v>
      </c>
      <c r="AI12" s="44">
        <f t="shared" si="20"/>
        <v>29783.333333333343</v>
      </c>
      <c r="AJ12" s="44">
        <f t="shared" si="21"/>
        <v>887046944.44444501</v>
      </c>
      <c r="AK12" s="43">
        <f t="shared" si="17"/>
        <v>19.2</v>
      </c>
      <c r="AL12" s="43">
        <f t="shared" si="18"/>
        <v>19.2</v>
      </c>
      <c r="AR12" s="7">
        <v>9</v>
      </c>
      <c r="AS12" s="41">
        <v>155142</v>
      </c>
      <c r="AT12" s="49">
        <f t="shared" si="10"/>
        <v>177746.24101120001</v>
      </c>
      <c r="AU12" s="44">
        <f t="shared" si="11"/>
        <v>-22604.241011200007</v>
      </c>
      <c r="AV12" s="44">
        <f t="shared" si="12"/>
        <v>22604.241011200007</v>
      </c>
      <c r="AW12" s="44">
        <f t="shared" si="13"/>
        <v>510951711.69241631</v>
      </c>
      <c r="AX12" s="43">
        <f t="shared" si="14"/>
        <v>14.57</v>
      </c>
      <c r="AY12" s="43">
        <f t="shared" si="15"/>
        <v>14.57</v>
      </c>
    </row>
    <row r="13" spans="1:55">
      <c r="A13" s="6">
        <v>10</v>
      </c>
      <c r="B13" s="41">
        <v>188474</v>
      </c>
      <c r="E13" s="7">
        <v>10</v>
      </c>
      <c r="F13" s="41">
        <v>188474</v>
      </c>
      <c r="G13" s="41">
        <v>155142</v>
      </c>
      <c r="H13" s="44">
        <f t="shared" si="0"/>
        <v>33332</v>
      </c>
      <c r="I13" s="44">
        <f t="shared" si="1"/>
        <v>33332</v>
      </c>
      <c r="J13" s="44">
        <f t="shared" si="2"/>
        <v>1111022224</v>
      </c>
      <c r="K13" s="43">
        <f t="shared" si="3"/>
        <v>17.690000000000001</v>
      </c>
      <c r="L13" s="43">
        <f t="shared" si="4"/>
        <v>17.690000000000001</v>
      </c>
      <c r="R13" s="7">
        <v>10</v>
      </c>
      <c r="S13" s="41">
        <v>188474</v>
      </c>
      <c r="T13" s="44">
        <f>AVERAGE($S$4:S12)</f>
        <v>204612.77777777778</v>
      </c>
      <c r="U13" s="44">
        <f t="shared" si="5"/>
        <v>-16138.777777777781</v>
      </c>
      <c r="V13" s="44">
        <f t="shared" si="6"/>
        <v>16138.777777777781</v>
      </c>
      <c r="W13" s="44">
        <f t="shared" si="7"/>
        <v>260460148.16049394</v>
      </c>
      <c r="X13" s="43">
        <f t="shared" si="8"/>
        <v>8.56</v>
      </c>
      <c r="Y13" s="43">
        <f t="shared" si="9"/>
        <v>8.56</v>
      </c>
      <c r="AE13" s="7">
        <v>10</v>
      </c>
      <c r="AF13" s="41">
        <v>188474</v>
      </c>
      <c r="AG13" s="49">
        <f t="shared" si="16"/>
        <v>170202.66666666666</v>
      </c>
      <c r="AH13" s="44">
        <f t="shared" si="19"/>
        <v>18271.333333333343</v>
      </c>
      <c r="AI13" s="44">
        <f t="shared" si="20"/>
        <v>18271.333333333343</v>
      </c>
      <c r="AJ13" s="44">
        <f t="shared" si="21"/>
        <v>333841621.77777815</v>
      </c>
      <c r="AK13" s="43">
        <f t="shared" si="17"/>
        <v>9.69</v>
      </c>
      <c r="AL13" s="43">
        <f t="shared" si="18"/>
        <v>9.69</v>
      </c>
      <c r="AR13" s="7">
        <v>10</v>
      </c>
      <c r="AS13" s="41">
        <v>188474</v>
      </c>
      <c r="AT13" s="49">
        <f t="shared" si="10"/>
        <v>159662.84820224001</v>
      </c>
      <c r="AU13" s="44">
        <f t="shared" si="11"/>
        <v>28811.151797759987</v>
      </c>
      <c r="AV13" s="44">
        <f t="shared" si="12"/>
        <v>28811.151797759987</v>
      </c>
      <c r="AW13" s="44">
        <f t="shared" si="13"/>
        <v>830082467.9135685</v>
      </c>
      <c r="AX13" s="43">
        <f t="shared" si="14"/>
        <v>15.29</v>
      </c>
      <c r="AY13" s="43">
        <f t="shared" si="15"/>
        <v>15.29</v>
      </c>
    </row>
    <row r="14" spans="1:55">
      <c r="A14" s="6">
        <v>11</v>
      </c>
      <c r="B14" s="41">
        <v>162163</v>
      </c>
      <c r="E14" s="7">
        <v>11</v>
      </c>
      <c r="F14" s="41">
        <v>162163</v>
      </c>
      <c r="G14" s="41">
        <v>188474</v>
      </c>
      <c r="H14" s="44">
        <f t="shared" si="0"/>
        <v>-26311</v>
      </c>
      <c r="I14" s="44">
        <f t="shared" si="1"/>
        <v>26311</v>
      </c>
      <c r="J14" s="44">
        <f t="shared" si="2"/>
        <v>692268721</v>
      </c>
      <c r="K14" s="43">
        <f t="shared" si="3"/>
        <v>16.23</v>
      </c>
      <c r="L14" s="43">
        <f t="shared" si="4"/>
        <v>16.23</v>
      </c>
      <c r="R14" s="7">
        <v>11</v>
      </c>
      <c r="S14" s="41">
        <v>162163</v>
      </c>
      <c r="T14" s="44">
        <f>AVERAGE($S$4:S13)</f>
        <v>202998.9</v>
      </c>
      <c r="U14" s="44">
        <f t="shared" si="5"/>
        <v>-40835.899999999994</v>
      </c>
      <c r="V14" s="44">
        <f t="shared" si="6"/>
        <v>40835.899999999994</v>
      </c>
      <c r="W14" s="44">
        <f t="shared" si="7"/>
        <v>1667570728.8099995</v>
      </c>
      <c r="X14" s="43">
        <f t="shared" si="8"/>
        <v>25.18</v>
      </c>
      <c r="Y14" s="43">
        <f t="shared" si="9"/>
        <v>25.18</v>
      </c>
      <c r="AE14" s="7">
        <v>11</v>
      </c>
      <c r="AF14" s="41">
        <v>162163</v>
      </c>
      <c r="AG14" s="49">
        <f t="shared" si="16"/>
        <v>173842</v>
      </c>
      <c r="AH14" s="44">
        <f t="shared" si="19"/>
        <v>-11679</v>
      </c>
      <c r="AI14" s="44">
        <f t="shared" si="20"/>
        <v>11679</v>
      </c>
      <c r="AJ14" s="44">
        <f t="shared" si="21"/>
        <v>136399041</v>
      </c>
      <c r="AK14" s="43">
        <f t="shared" si="17"/>
        <v>7.2</v>
      </c>
      <c r="AL14" s="43">
        <f t="shared" si="18"/>
        <v>7.2</v>
      </c>
      <c r="AR14" s="7">
        <v>11</v>
      </c>
      <c r="AS14" s="41">
        <v>162163</v>
      </c>
      <c r="AT14" s="49">
        <f t="shared" si="10"/>
        <v>182711.76964044801</v>
      </c>
      <c r="AU14" s="44">
        <f t="shared" si="11"/>
        <v>-20548.769640448008</v>
      </c>
      <c r="AV14" s="44">
        <f t="shared" si="12"/>
        <v>20548.769640448008</v>
      </c>
      <c r="AW14" s="44">
        <f t="shared" si="13"/>
        <v>422251933.73619777</v>
      </c>
      <c r="AX14" s="43">
        <f t="shared" si="14"/>
        <v>12.67</v>
      </c>
      <c r="AY14" s="43">
        <f t="shared" si="15"/>
        <v>12.67</v>
      </c>
    </row>
    <row r="15" spans="1:55">
      <c r="A15" s="6">
        <v>12</v>
      </c>
      <c r="B15" s="41">
        <v>253690</v>
      </c>
      <c r="E15" s="7">
        <v>12</v>
      </c>
      <c r="F15" s="41">
        <v>253690</v>
      </c>
      <c r="G15" s="41">
        <v>162163</v>
      </c>
      <c r="H15" s="44">
        <f t="shared" si="0"/>
        <v>91527</v>
      </c>
      <c r="I15" s="44">
        <f t="shared" si="1"/>
        <v>91527</v>
      </c>
      <c r="J15" s="44">
        <f t="shared" si="2"/>
        <v>8377191729</v>
      </c>
      <c r="K15" s="43">
        <f t="shared" si="3"/>
        <v>36.08</v>
      </c>
      <c r="L15" s="43">
        <f t="shared" si="4"/>
        <v>36.08</v>
      </c>
      <c r="R15" s="7">
        <v>12</v>
      </c>
      <c r="S15" s="41">
        <v>253690</v>
      </c>
      <c r="T15" s="44">
        <f>AVERAGE($S$4:S14)</f>
        <v>199286.54545454544</v>
      </c>
      <c r="U15" s="44">
        <f t="shared" si="5"/>
        <v>54403.454545454559</v>
      </c>
      <c r="V15" s="44">
        <f t="shared" si="6"/>
        <v>54403.454545454559</v>
      </c>
      <c r="W15" s="44">
        <f t="shared" si="7"/>
        <v>2959735866.4793401</v>
      </c>
      <c r="X15" s="43">
        <f t="shared" si="8"/>
        <v>21.44</v>
      </c>
      <c r="Y15" s="43">
        <f t="shared" si="9"/>
        <v>21.44</v>
      </c>
      <c r="AE15" s="7">
        <v>12</v>
      </c>
      <c r="AF15" s="41">
        <v>253690</v>
      </c>
      <c r="AG15" s="49">
        <f t="shared" si="16"/>
        <v>168593</v>
      </c>
      <c r="AH15" s="44">
        <f t="shared" si="19"/>
        <v>85097</v>
      </c>
      <c r="AI15" s="44">
        <f t="shared" si="20"/>
        <v>85097</v>
      </c>
      <c r="AJ15" s="44">
        <f t="shared" si="21"/>
        <v>7241499409</v>
      </c>
      <c r="AK15" s="43">
        <f t="shared" si="17"/>
        <v>33.54</v>
      </c>
      <c r="AL15" s="43">
        <f t="shared" si="18"/>
        <v>33.54</v>
      </c>
      <c r="AR15" s="7">
        <v>12</v>
      </c>
      <c r="AS15" s="41">
        <v>253690</v>
      </c>
      <c r="AT15" s="49">
        <f t="shared" si="10"/>
        <v>166272.7539280896</v>
      </c>
      <c r="AU15" s="44">
        <f t="shared" si="11"/>
        <v>87417.246071910398</v>
      </c>
      <c r="AV15" s="44">
        <f t="shared" si="12"/>
        <v>87417.246071910398</v>
      </c>
      <c r="AW15" s="44">
        <f t="shared" si="13"/>
        <v>7641774910.7969341</v>
      </c>
      <c r="AX15" s="43">
        <f t="shared" si="14"/>
        <v>34.46</v>
      </c>
      <c r="AY15" s="43">
        <f t="shared" si="15"/>
        <v>34.46</v>
      </c>
    </row>
    <row r="16" spans="1:55">
      <c r="A16" s="6">
        <v>13</v>
      </c>
      <c r="B16" s="41">
        <v>352158</v>
      </c>
      <c r="E16" s="7">
        <v>13</v>
      </c>
      <c r="F16" s="41">
        <v>352158</v>
      </c>
      <c r="G16" s="41">
        <v>253690</v>
      </c>
      <c r="H16" s="44">
        <f t="shared" si="0"/>
        <v>98468</v>
      </c>
      <c r="I16" s="44">
        <f t="shared" si="1"/>
        <v>98468</v>
      </c>
      <c r="J16" s="44">
        <f t="shared" si="2"/>
        <v>9695947024</v>
      </c>
      <c r="K16" s="43">
        <f t="shared" si="3"/>
        <v>27.96</v>
      </c>
      <c r="L16" s="43">
        <f t="shared" si="4"/>
        <v>27.96</v>
      </c>
      <c r="R16" s="7">
        <v>13</v>
      </c>
      <c r="S16" s="41">
        <v>352158</v>
      </c>
      <c r="T16" s="44">
        <f>AVERAGE($S$4:S15)</f>
        <v>203820.16666666666</v>
      </c>
      <c r="U16" s="44">
        <f t="shared" si="5"/>
        <v>148337.83333333334</v>
      </c>
      <c r="V16" s="44">
        <f t="shared" si="6"/>
        <v>148337.83333333334</v>
      </c>
      <c r="W16" s="44">
        <f t="shared" si="7"/>
        <v>22004112798.027782</v>
      </c>
      <c r="X16" s="43">
        <f t="shared" si="8"/>
        <v>42.12</v>
      </c>
      <c r="Y16" s="43">
        <f t="shared" si="9"/>
        <v>42.12</v>
      </c>
      <c r="AE16" s="7">
        <v>13</v>
      </c>
      <c r="AF16" s="41">
        <v>352158</v>
      </c>
      <c r="AG16" s="49">
        <f t="shared" si="16"/>
        <v>201442.33333333334</v>
      </c>
      <c r="AH16" s="44">
        <f t="shared" si="19"/>
        <v>150715.66666666666</v>
      </c>
      <c r="AI16" s="44">
        <f t="shared" si="20"/>
        <v>150715.66666666666</v>
      </c>
      <c r="AJ16" s="44">
        <f t="shared" si="21"/>
        <v>22715212178.777775</v>
      </c>
      <c r="AK16" s="43">
        <f t="shared" si="17"/>
        <v>42.8</v>
      </c>
      <c r="AL16" s="43">
        <f t="shared" si="18"/>
        <v>42.8</v>
      </c>
      <c r="AR16" s="7">
        <v>13</v>
      </c>
      <c r="AS16" s="41">
        <v>352158</v>
      </c>
      <c r="AT16" s="49">
        <f t="shared" si="10"/>
        <v>236206.55078561793</v>
      </c>
      <c r="AU16" s="44">
        <f t="shared" si="11"/>
        <v>115951.44921438207</v>
      </c>
      <c r="AV16" s="44">
        <f t="shared" si="12"/>
        <v>115951.44921438207</v>
      </c>
      <c r="AW16" s="44">
        <f t="shared" si="13"/>
        <v>13444738574.915424</v>
      </c>
      <c r="AX16" s="43">
        <f t="shared" si="14"/>
        <v>32.93</v>
      </c>
      <c r="AY16" s="43">
        <f t="shared" si="15"/>
        <v>32.93</v>
      </c>
    </row>
    <row r="17" spans="1:51">
      <c r="A17" s="6">
        <v>14</v>
      </c>
      <c r="B17" s="41">
        <v>327402</v>
      </c>
      <c r="E17" s="7">
        <v>14</v>
      </c>
      <c r="F17" s="41">
        <v>327402</v>
      </c>
      <c r="G17" s="41">
        <v>352158</v>
      </c>
      <c r="H17" s="44">
        <f t="shared" si="0"/>
        <v>-24756</v>
      </c>
      <c r="I17" s="44">
        <f t="shared" si="1"/>
        <v>24756</v>
      </c>
      <c r="J17" s="44">
        <f t="shared" si="2"/>
        <v>612859536</v>
      </c>
      <c r="K17" s="43">
        <f t="shared" si="3"/>
        <v>7.56</v>
      </c>
      <c r="L17" s="43">
        <f t="shared" si="4"/>
        <v>7.56</v>
      </c>
      <c r="R17" s="7">
        <v>14</v>
      </c>
      <c r="S17" s="41">
        <v>327402</v>
      </c>
      <c r="T17" s="44">
        <f>AVERAGE($S$4:S16)</f>
        <v>215230.76923076922</v>
      </c>
      <c r="U17" s="44">
        <f t="shared" si="5"/>
        <v>112171.23076923078</v>
      </c>
      <c r="V17" s="44">
        <f t="shared" si="6"/>
        <v>112171.23076923078</v>
      </c>
      <c r="W17" s="44">
        <f t="shared" si="7"/>
        <v>12582385012.284027</v>
      </c>
      <c r="X17" s="43">
        <f t="shared" si="8"/>
        <v>34.26</v>
      </c>
      <c r="Y17" s="43">
        <f t="shared" si="9"/>
        <v>34.26</v>
      </c>
      <c r="AE17" s="7">
        <v>14</v>
      </c>
      <c r="AF17" s="41">
        <v>327402</v>
      </c>
      <c r="AG17" s="49">
        <f t="shared" si="16"/>
        <v>256003.66666666666</v>
      </c>
      <c r="AH17" s="44">
        <f t="shared" si="19"/>
        <v>71398.333333333343</v>
      </c>
      <c r="AI17" s="44">
        <f t="shared" si="20"/>
        <v>71398.333333333343</v>
      </c>
      <c r="AJ17" s="44">
        <f t="shared" si="21"/>
        <v>5097722002.7777796</v>
      </c>
      <c r="AK17" s="43">
        <f t="shared" si="17"/>
        <v>21.81</v>
      </c>
      <c r="AL17" s="43">
        <f t="shared" si="18"/>
        <v>21.81</v>
      </c>
      <c r="AR17" s="7">
        <v>14</v>
      </c>
      <c r="AS17" s="41">
        <v>327402</v>
      </c>
      <c r="AT17" s="49">
        <f t="shared" si="10"/>
        <v>328967.71015712363</v>
      </c>
      <c r="AU17" s="44">
        <f t="shared" si="11"/>
        <v>-1565.7101571236271</v>
      </c>
      <c r="AV17" s="44">
        <f t="shared" si="12"/>
        <v>1565.7101571236271</v>
      </c>
      <c r="AW17" s="44">
        <f t="shared" si="13"/>
        <v>2451448.2961200932</v>
      </c>
      <c r="AX17" s="43">
        <f t="shared" si="14"/>
        <v>0.48</v>
      </c>
      <c r="AY17" s="43">
        <f t="shared" si="15"/>
        <v>0.48</v>
      </c>
    </row>
    <row r="18" spans="1:51">
      <c r="A18" s="6">
        <v>15</v>
      </c>
      <c r="B18" s="41">
        <v>203889</v>
      </c>
      <c r="E18" s="7">
        <v>15</v>
      </c>
      <c r="F18" s="41">
        <v>203889</v>
      </c>
      <c r="G18" s="41">
        <v>327402</v>
      </c>
      <c r="H18" s="44">
        <f t="shared" si="0"/>
        <v>-123513</v>
      </c>
      <c r="I18" s="44">
        <f t="shared" si="1"/>
        <v>123513</v>
      </c>
      <c r="J18" s="44">
        <f t="shared" si="2"/>
        <v>15255461169</v>
      </c>
      <c r="K18" s="43">
        <f t="shared" si="3"/>
        <v>60.58</v>
      </c>
      <c r="L18" s="43">
        <f t="shared" si="4"/>
        <v>60.58</v>
      </c>
      <c r="R18" s="7">
        <v>15</v>
      </c>
      <c r="S18" s="41">
        <v>203889</v>
      </c>
      <c r="T18" s="44">
        <f>AVERAGE($S$4:S17)</f>
        <v>223243</v>
      </c>
      <c r="U18" s="44">
        <f t="shared" si="5"/>
        <v>-19354</v>
      </c>
      <c r="V18" s="44">
        <f t="shared" si="6"/>
        <v>19354</v>
      </c>
      <c r="W18" s="44">
        <f t="shared" si="7"/>
        <v>374577316</v>
      </c>
      <c r="X18" s="43">
        <f t="shared" si="8"/>
        <v>9.49</v>
      </c>
      <c r="Y18" s="43">
        <f t="shared" si="9"/>
        <v>9.49</v>
      </c>
      <c r="AE18" s="7">
        <v>15</v>
      </c>
      <c r="AF18" s="41">
        <v>203889</v>
      </c>
      <c r="AG18" s="49">
        <f t="shared" si="16"/>
        <v>311083.33333333331</v>
      </c>
      <c r="AH18" s="44">
        <f t="shared" si="19"/>
        <v>-107194.33333333331</v>
      </c>
      <c r="AI18" s="44">
        <f t="shared" si="20"/>
        <v>107194.33333333331</v>
      </c>
      <c r="AJ18" s="44">
        <f t="shared" si="21"/>
        <v>11490625098.777773</v>
      </c>
      <c r="AK18" s="43">
        <f t="shared" si="17"/>
        <v>52.57</v>
      </c>
      <c r="AL18" s="43">
        <f t="shared" si="18"/>
        <v>52.57</v>
      </c>
      <c r="AR18" s="7">
        <v>15</v>
      </c>
      <c r="AS18" s="41">
        <v>203889</v>
      </c>
      <c r="AT18" s="49">
        <f t="shared" si="10"/>
        <v>327715.14203142474</v>
      </c>
      <c r="AU18" s="44">
        <f t="shared" si="11"/>
        <v>-123826.14203142474</v>
      </c>
      <c r="AV18" s="44">
        <f t="shared" si="12"/>
        <v>123826.14203142474</v>
      </c>
      <c r="AW18" s="44">
        <f t="shared" si="13"/>
        <v>15332913450.386572</v>
      </c>
      <c r="AX18" s="43">
        <f t="shared" si="14"/>
        <v>60.73</v>
      </c>
      <c r="AY18" s="43">
        <f t="shared" si="15"/>
        <v>60.73</v>
      </c>
    </row>
    <row r="19" spans="1:51">
      <c r="A19" s="6">
        <v>16</v>
      </c>
      <c r="B19" s="41">
        <v>138510</v>
      </c>
      <c r="E19" s="7">
        <v>16</v>
      </c>
      <c r="F19" s="41">
        <v>138510</v>
      </c>
      <c r="G19" s="41">
        <v>203889</v>
      </c>
      <c r="H19" s="44">
        <f t="shared" si="0"/>
        <v>-65379</v>
      </c>
      <c r="I19" s="44">
        <f t="shared" si="1"/>
        <v>65379</v>
      </c>
      <c r="J19" s="44">
        <f t="shared" si="2"/>
        <v>4274413641</v>
      </c>
      <c r="K19" s="43">
        <f t="shared" si="3"/>
        <v>47.2</v>
      </c>
      <c r="L19" s="43">
        <f t="shared" si="4"/>
        <v>47.2</v>
      </c>
      <c r="R19" s="7">
        <v>16</v>
      </c>
      <c r="S19" s="41">
        <v>138510</v>
      </c>
      <c r="T19" s="44">
        <f>AVERAGE($S$4:S18)</f>
        <v>221952.73333333334</v>
      </c>
      <c r="U19" s="44">
        <f t="shared" si="5"/>
        <v>-83442.733333333337</v>
      </c>
      <c r="V19" s="44">
        <f t="shared" si="6"/>
        <v>83442.733333333337</v>
      </c>
      <c r="W19" s="44">
        <f t="shared" si="7"/>
        <v>6962689746.1377783</v>
      </c>
      <c r="X19" s="43">
        <f t="shared" si="8"/>
        <v>60.24</v>
      </c>
      <c r="Y19" s="43">
        <f t="shared" si="9"/>
        <v>60.24</v>
      </c>
      <c r="AE19" s="7">
        <v>16</v>
      </c>
      <c r="AF19" s="41">
        <v>138510</v>
      </c>
      <c r="AG19" s="49">
        <f t="shared" si="16"/>
        <v>294483</v>
      </c>
      <c r="AH19" s="44">
        <f t="shared" si="19"/>
        <v>-155973</v>
      </c>
      <c r="AI19" s="44">
        <f t="shared" si="20"/>
        <v>155973</v>
      </c>
      <c r="AJ19" s="44">
        <f t="shared" si="21"/>
        <v>24327576729</v>
      </c>
      <c r="AK19" s="43">
        <f t="shared" si="17"/>
        <v>112.61</v>
      </c>
      <c r="AL19" s="43">
        <f t="shared" si="18"/>
        <v>112.61</v>
      </c>
      <c r="AR19" s="7">
        <v>16</v>
      </c>
      <c r="AS19" s="41">
        <v>138510</v>
      </c>
      <c r="AT19" s="49">
        <f t="shared" si="10"/>
        <v>228654.22840628496</v>
      </c>
      <c r="AU19" s="44">
        <f t="shared" si="11"/>
        <v>-90144.228406284965</v>
      </c>
      <c r="AV19" s="44">
        <f t="shared" si="12"/>
        <v>90144.228406284965</v>
      </c>
      <c r="AW19" s="44">
        <f t="shared" si="13"/>
        <v>8125981914.9644728</v>
      </c>
      <c r="AX19" s="43">
        <f t="shared" si="14"/>
        <v>65.08</v>
      </c>
      <c r="AY19" s="43">
        <f t="shared" si="15"/>
        <v>65.08</v>
      </c>
    </row>
    <row r="20" spans="1:51">
      <c r="A20" s="6">
        <v>17</v>
      </c>
      <c r="B20" s="41">
        <v>432306</v>
      </c>
      <c r="E20" s="7">
        <v>17</v>
      </c>
      <c r="F20" s="41">
        <v>432306</v>
      </c>
      <c r="G20" s="41">
        <v>138510</v>
      </c>
      <c r="H20" s="44">
        <f t="shared" si="0"/>
        <v>293796</v>
      </c>
      <c r="I20" s="44">
        <f t="shared" si="1"/>
        <v>293796</v>
      </c>
      <c r="J20" s="44">
        <f>H20^2</f>
        <v>86316089616</v>
      </c>
      <c r="K20" s="43">
        <f t="shared" si="3"/>
        <v>67.959999999999994</v>
      </c>
      <c r="L20" s="43">
        <f t="shared" si="4"/>
        <v>67.959999999999994</v>
      </c>
      <c r="R20" s="7">
        <v>17</v>
      </c>
      <c r="S20" s="41">
        <v>432306</v>
      </c>
      <c r="T20" s="44">
        <f>AVERAGE($S$4:S19)</f>
        <v>216737.5625</v>
      </c>
      <c r="U20" s="44">
        <f t="shared" si="5"/>
        <v>215568.4375</v>
      </c>
      <c r="V20" s="44">
        <f t="shared" si="6"/>
        <v>215568.4375</v>
      </c>
      <c r="W20" s="44">
        <f t="shared" si="7"/>
        <v>46469751246.191406</v>
      </c>
      <c r="X20" s="43">
        <f t="shared" si="8"/>
        <v>49.86</v>
      </c>
      <c r="Y20" s="43">
        <f t="shared" si="9"/>
        <v>49.86</v>
      </c>
      <c r="AE20" s="7">
        <v>17</v>
      </c>
      <c r="AF20" s="41">
        <v>432306</v>
      </c>
      <c r="AG20" s="49">
        <f t="shared" si="16"/>
        <v>223267</v>
      </c>
      <c r="AH20" s="44">
        <f t="shared" si="19"/>
        <v>209039</v>
      </c>
      <c r="AI20" s="44">
        <f t="shared" si="20"/>
        <v>209039</v>
      </c>
      <c r="AJ20" s="44">
        <f t="shared" si="21"/>
        <v>43697303521</v>
      </c>
      <c r="AK20" s="43">
        <f t="shared" si="17"/>
        <v>48.35</v>
      </c>
      <c r="AL20" s="43">
        <f t="shared" si="18"/>
        <v>48.35</v>
      </c>
      <c r="AR20" s="7">
        <v>17</v>
      </c>
      <c r="AS20" s="41">
        <v>432306</v>
      </c>
      <c r="AT20" s="49">
        <f t="shared" si="10"/>
        <v>156538.84568125699</v>
      </c>
      <c r="AU20" s="44">
        <f t="shared" si="11"/>
        <v>275767.15431874304</v>
      </c>
      <c r="AV20" s="44">
        <f t="shared" si="12"/>
        <v>275767.15431874304</v>
      </c>
      <c r="AW20" s="44">
        <f t="shared" si="13"/>
        <v>76047523401.057434</v>
      </c>
      <c r="AX20" s="43">
        <f t="shared" si="14"/>
        <v>63.79</v>
      </c>
      <c r="AY20" s="43">
        <f t="shared" si="15"/>
        <v>63.79</v>
      </c>
    </row>
    <row r="21" spans="1:51">
      <c r="A21" s="6">
        <v>18</v>
      </c>
      <c r="B21" s="41">
        <v>423619</v>
      </c>
      <c r="E21" s="7">
        <v>18</v>
      </c>
      <c r="F21" s="41">
        <v>423619</v>
      </c>
      <c r="G21" s="41">
        <v>432306</v>
      </c>
      <c r="H21" s="44">
        <f t="shared" si="0"/>
        <v>-8687</v>
      </c>
      <c r="I21" s="44">
        <f t="shared" si="1"/>
        <v>8687</v>
      </c>
      <c r="J21" s="44">
        <f t="shared" ref="J21:J63" si="22">H21^2</f>
        <v>75463969</v>
      </c>
      <c r="K21" s="43">
        <f t="shared" si="3"/>
        <v>2.0499999999999998</v>
      </c>
      <c r="L21" s="43">
        <f t="shared" si="4"/>
        <v>2.0499999999999998</v>
      </c>
      <c r="R21" s="7">
        <v>18</v>
      </c>
      <c r="S21" s="41">
        <v>423619</v>
      </c>
      <c r="T21" s="44">
        <f>AVERAGE($S$4:S20)</f>
        <v>229418.0588235294</v>
      </c>
      <c r="U21" s="44">
        <f t="shared" si="5"/>
        <v>194200.9411764706</v>
      </c>
      <c r="V21" s="44">
        <f t="shared" si="6"/>
        <v>194200.9411764706</v>
      </c>
      <c r="W21" s="44">
        <f t="shared" si="7"/>
        <v>37714005553.826996</v>
      </c>
      <c r="X21" s="43">
        <f t="shared" si="8"/>
        <v>45.84</v>
      </c>
      <c r="Y21" s="43">
        <f t="shared" si="9"/>
        <v>45.84</v>
      </c>
      <c r="AE21" s="7">
        <v>18</v>
      </c>
      <c r="AF21" s="41">
        <v>423619</v>
      </c>
      <c r="AG21" s="49">
        <f t="shared" si="16"/>
        <v>258235</v>
      </c>
      <c r="AH21" s="44">
        <f t="shared" si="19"/>
        <v>165384</v>
      </c>
      <c r="AI21" s="44">
        <f t="shared" si="20"/>
        <v>165384</v>
      </c>
      <c r="AJ21" s="44">
        <f t="shared" si="21"/>
        <v>27351867456</v>
      </c>
      <c r="AK21" s="43">
        <f t="shared" si="17"/>
        <v>39.04</v>
      </c>
      <c r="AL21" s="43">
        <f t="shared" si="18"/>
        <v>39.04</v>
      </c>
      <c r="AR21" s="7">
        <v>18</v>
      </c>
      <c r="AS21" s="41">
        <v>423619</v>
      </c>
      <c r="AT21" s="49">
        <f t="shared" si="10"/>
        <v>377152.56913625146</v>
      </c>
      <c r="AU21" s="44">
        <f t="shared" si="11"/>
        <v>46466.430863748537</v>
      </c>
      <c r="AV21" s="44">
        <f t="shared" si="12"/>
        <v>46466.430863748537</v>
      </c>
      <c r="AW21" s="44">
        <f t="shared" si="13"/>
        <v>2159129197.2155228</v>
      </c>
      <c r="AX21" s="43">
        <f t="shared" si="14"/>
        <v>10.97</v>
      </c>
      <c r="AY21" s="43">
        <f t="shared" si="15"/>
        <v>10.97</v>
      </c>
    </row>
    <row r="22" spans="1:51">
      <c r="A22" s="6">
        <v>19</v>
      </c>
      <c r="B22" s="41">
        <v>376264</v>
      </c>
      <c r="E22" s="7">
        <v>19</v>
      </c>
      <c r="F22" s="41">
        <v>376264</v>
      </c>
      <c r="G22" s="41">
        <v>423619</v>
      </c>
      <c r="H22" s="44">
        <f t="shared" si="0"/>
        <v>-47355</v>
      </c>
      <c r="I22" s="44">
        <f t="shared" si="1"/>
        <v>47355</v>
      </c>
      <c r="J22" s="44">
        <f t="shared" si="22"/>
        <v>2242496025</v>
      </c>
      <c r="K22" s="43">
        <f t="shared" si="3"/>
        <v>12.59</v>
      </c>
      <c r="L22" s="43">
        <f t="shared" si="4"/>
        <v>12.59</v>
      </c>
      <c r="R22" s="7">
        <v>19</v>
      </c>
      <c r="S22" s="41">
        <v>376264</v>
      </c>
      <c r="T22" s="44">
        <f>AVERAGE($S$4:S21)</f>
        <v>240207</v>
      </c>
      <c r="U22" s="44">
        <f t="shared" si="5"/>
        <v>136057</v>
      </c>
      <c r="V22" s="44">
        <f t="shared" si="6"/>
        <v>136057</v>
      </c>
      <c r="W22" s="44">
        <f t="shared" si="7"/>
        <v>18511507249</v>
      </c>
      <c r="X22" s="43">
        <f t="shared" si="8"/>
        <v>36.159999999999997</v>
      </c>
      <c r="Y22" s="43">
        <f t="shared" si="9"/>
        <v>36.159999999999997</v>
      </c>
      <c r="AE22" s="7">
        <v>19</v>
      </c>
      <c r="AF22" s="41">
        <v>376264</v>
      </c>
      <c r="AG22" s="49">
        <f t="shared" si="16"/>
        <v>331478.33333333331</v>
      </c>
      <c r="AH22" s="44">
        <f t="shared" si="19"/>
        <v>44785.666666666686</v>
      </c>
      <c r="AI22" s="44">
        <f t="shared" si="20"/>
        <v>44785.666666666686</v>
      </c>
      <c r="AJ22" s="44">
        <f t="shared" si="21"/>
        <v>2005755938.7777796</v>
      </c>
      <c r="AK22" s="43">
        <f t="shared" si="17"/>
        <v>11.9</v>
      </c>
      <c r="AL22" s="43">
        <f t="shared" si="18"/>
        <v>11.9</v>
      </c>
      <c r="AR22" s="7">
        <v>19</v>
      </c>
      <c r="AS22" s="41">
        <v>376264</v>
      </c>
      <c r="AT22" s="49">
        <f t="shared" si="10"/>
        <v>414325.71382725029</v>
      </c>
      <c r="AU22" s="44">
        <f t="shared" si="11"/>
        <v>-38061.713827250293</v>
      </c>
      <c r="AV22" s="44">
        <f t="shared" si="12"/>
        <v>38061.713827250293</v>
      </c>
      <c r="AW22" s="44">
        <f t="shared" si="13"/>
        <v>1448694059.4674962</v>
      </c>
      <c r="AX22" s="43">
        <f t="shared" si="14"/>
        <v>10.119999999999999</v>
      </c>
      <c r="AY22" s="43">
        <f t="shared" si="15"/>
        <v>10.119999999999999</v>
      </c>
    </row>
    <row r="23" spans="1:51">
      <c r="A23" s="6">
        <v>20</v>
      </c>
      <c r="B23" s="41">
        <v>397862</v>
      </c>
      <c r="E23" s="7">
        <v>20</v>
      </c>
      <c r="F23" s="41">
        <v>397862</v>
      </c>
      <c r="G23" s="41">
        <v>376264</v>
      </c>
      <c r="H23" s="44">
        <f t="shared" si="0"/>
        <v>21598</v>
      </c>
      <c r="I23" s="44">
        <f t="shared" si="1"/>
        <v>21598</v>
      </c>
      <c r="J23" s="44">
        <f t="shared" si="22"/>
        <v>466473604</v>
      </c>
      <c r="K23" s="43">
        <f t="shared" si="3"/>
        <v>5.43</v>
      </c>
      <c r="L23" s="43">
        <f t="shared" si="4"/>
        <v>5.43</v>
      </c>
      <c r="R23" s="7">
        <v>20</v>
      </c>
      <c r="S23" s="41">
        <v>397862</v>
      </c>
      <c r="T23" s="44">
        <f>AVERAGE($S$4:S22)</f>
        <v>247367.89473684211</v>
      </c>
      <c r="U23" s="44">
        <f t="shared" si="5"/>
        <v>150494.10526315789</v>
      </c>
      <c r="V23" s="44">
        <f t="shared" si="6"/>
        <v>150494.10526315789</v>
      </c>
      <c r="W23" s="44">
        <f t="shared" si="7"/>
        <v>22648475718.958447</v>
      </c>
      <c r="X23" s="43">
        <f t="shared" si="8"/>
        <v>37.83</v>
      </c>
      <c r="Y23" s="43">
        <f t="shared" si="9"/>
        <v>37.83</v>
      </c>
      <c r="AE23" s="7">
        <v>20</v>
      </c>
      <c r="AF23" s="41">
        <v>397862</v>
      </c>
      <c r="AG23" s="49">
        <f t="shared" si="16"/>
        <v>410729.66666666669</v>
      </c>
      <c r="AH23" s="44">
        <f t="shared" si="19"/>
        <v>-12867.666666666686</v>
      </c>
      <c r="AI23" s="44">
        <f t="shared" si="20"/>
        <v>12867.666666666686</v>
      </c>
      <c r="AJ23" s="44">
        <f t="shared" si="21"/>
        <v>165576845.44444495</v>
      </c>
      <c r="AK23" s="43">
        <f t="shared" si="17"/>
        <v>3.23</v>
      </c>
      <c r="AL23" s="43">
        <f t="shared" si="18"/>
        <v>3.23</v>
      </c>
      <c r="AR23" s="7">
        <v>20</v>
      </c>
      <c r="AS23" s="41">
        <v>397862</v>
      </c>
      <c r="AT23" s="49">
        <f t="shared" si="10"/>
        <v>383876.34276545007</v>
      </c>
      <c r="AU23" s="44">
        <f t="shared" si="11"/>
        <v>13985.65723454993</v>
      </c>
      <c r="AV23" s="44">
        <f t="shared" si="12"/>
        <v>13985.65723454993</v>
      </c>
      <c r="AW23" s="44">
        <f t="shared" si="13"/>
        <v>195598608.2823188</v>
      </c>
      <c r="AX23" s="43">
        <f t="shared" si="14"/>
        <v>3.52</v>
      </c>
      <c r="AY23" s="43">
        <f t="shared" si="15"/>
        <v>3.52</v>
      </c>
    </row>
    <row r="24" spans="1:51">
      <c r="A24" s="6">
        <v>21</v>
      </c>
      <c r="B24" s="41">
        <v>617012</v>
      </c>
      <c r="E24" s="7">
        <v>21</v>
      </c>
      <c r="F24" s="41">
        <v>617012</v>
      </c>
      <c r="G24" s="41">
        <v>397862</v>
      </c>
      <c r="H24" s="44">
        <f t="shared" si="0"/>
        <v>219150</v>
      </c>
      <c r="I24" s="44">
        <f t="shared" si="1"/>
        <v>219150</v>
      </c>
      <c r="J24" s="44">
        <f t="shared" si="22"/>
        <v>48026722500</v>
      </c>
      <c r="K24" s="43">
        <f t="shared" si="3"/>
        <v>35.520000000000003</v>
      </c>
      <c r="L24" s="43">
        <f t="shared" si="4"/>
        <v>35.520000000000003</v>
      </c>
      <c r="R24" s="7">
        <v>21</v>
      </c>
      <c r="S24" s="41">
        <v>617012</v>
      </c>
      <c r="T24" s="44">
        <f>AVERAGE($S$4:S23)</f>
        <v>254892.6</v>
      </c>
      <c r="U24" s="44">
        <f t="shared" si="5"/>
        <v>362119.4</v>
      </c>
      <c r="V24" s="44">
        <f t="shared" si="6"/>
        <v>362119.4</v>
      </c>
      <c r="W24" s="44">
        <f t="shared" si="7"/>
        <v>131130459856.36002</v>
      </c>
      <c r="X24" s="43">
        <f t="shared" si="8"/>
        <v>58.69</v>
      </c>
      <c r="Y24" s="43">
        <f t="shared" si="9"/>
        <v>58.69</v>
      </c>
      <c r="AE24" s="7">
        <v>21</v>
      </c>
      <c r="AF24" s="41">
        <v>617012</v>
      </c>
      <c r="AG24" s="49">
        <f t="shared" si="16"/>
        <v>399248.33333333331</v>
      </c>
      <c r="AH24" s="44">
        <f t="shared" si="19"/>
        <v>217763.66666666669</v>
      </c>
      <c r="AI24" s="44">
        <f t="shared" si="20"/>
        <v>217763.66666666669</v>
      </c>
      <c r="AJ24" s="44">
        <f t="shared" si="21"/>
        <v>47421014520.111122</v>
      </c>
      <c r="AK24" s="43">
        <f t="shared" si="17"/>
        <v>35.29</v>
      </c>
      <c r="AL24" s="43">
        <f t="shared" si="18"/>
        <v>35.29</v>
      </c>
      <c r="AR24" s="7">
        <v>21</v>
      </c>
      <c r="AS24" s="41">
        <v>617012</v>
      </c>
      <c r="AT24" s="49">
        <f t="shared" si="10"/>
        <v>395064.86855309003</v>
      </c>
      <c r="AU24" s="44">
        <f t="shared" si="11"/>
        <v>221947.13144690997</v>
      </c>
      <c r="AV24" s="44">
        <f t="shared" si="12"/>
        <v>221947.13144690997</v>
      </c>
      <c r="AW24" s="44">
        <f t="shared" si="13"/>
        <v>49260529157.511932</v>
      </c>
      <c r="AX24" s="43">
        <f t="shared" si="14"/>
        <v>35.97</v>
      </c>
      <c r="AY24" s="43">
        <f t="shared" si="15"/>
        <v>35.97</v>
      </c>
    </row>
    <row r="25" spans="1:51">
      <c r="A25" s="6">
        <v>22</v>
      </c>
      <c r="B25" s="41">
        <v>616535</v>
      </c>
      <c r="E25" s="7">
        <v>22</v>
      </c>
      <c r="F25" s="41">
        <v>616535</v>
      </c>
      <c r="G25" s="41">
        <v>617012</v>
      </c>
      <c r="H25" s="44">
        <f t="shared" si="0"/>
        <v>-477</v>
      </c>
      <c r="I25" s="44">
        <f t="shared" si="1"/>
        <v>477</v>
      </c>
      <c r="J25" s="44">
        <f t="shared" si="22"/>
        <v>227529</v>
      </c>
      <c r="K25" s="43">
        <f t="shared" si="3"/>
        <v>0.08</v>
      </c>
      <c r="L25" s="43">
        <f t="shared" si="4"/>
        <v>0.08</v>
      </c>
      <c r="R25" s="7">
        <v>22</v>
      </c>
      <c r="S25" s="41">
        <v>616535</v>
      </c>
      <c r="T25" s="44">
        <f>AVERAGE($S$4:S24)</f>
        <v>272136.38095238095</v>
      </c>
      <c r="U25" s="44">
        <f t="shared" si="5"/>
        <v>344398.61904761905</v>
      </c>
      <c r="V25" s="44">
        <f t="shared" si="6"/>
        <v>344398.61904761905</v>
      </c>
      <c r="W25" s="44">
        <f t="shared" si="7"/>
        <v>118610408801.90703</v>
      </c>
      <c r="X25" s="43">
        <f t="shared" si="8"/>
        <v>55.86</v>
      </c>
      <c r="Y25" s="43">
        <f t="shared" si="9"/>
        <v>55.86</v>
      </c>
      <c r="AE25" s="7">
        <v>22</v>
      </c>
      <c r="AF25" s="41">
        <v>616535</v>
      </c>
      <c r="AG25" s="49">
        <f t="shared" si="16"/>
        <v>463712.66666666669</v>
      </c>
      <c r="AH25" s="44">
        <f t="shared" si="19"/>
        <v>152822.33333333331</v>
      </c>
      <c r="AI25" s="44">
        <f t="shared" si="20"/>
        <v>152822.33333333331</v>
      </c>
      <c r="AJ25" s="44">
        <f t="shared" si="21"/>
        <v>23354665565.444439</v>
      </c>
      <c r="AK25" s="43">
        <f t="shared" si="17"/>
        <v>24.79</v>
      </c>
      <c r="AL25" s="43">
        <f t="shared" si="18"/>
        <v>24.79</v>
      </c>
      <c r="AR25" s="7">
        <v>22</v>
      </c>
      <c r="AS25" s="41">
        <v>616535</v>
      </c>
      <c r="AT25" s="49">
        <f t="shared" si="10"/>
        <v>572622.57371061807</v>
      </c>
      <c r="AU25" s="44">
        <f t="shared" si="11"/>
        <v>43912.426289381925</v>
      </c>
      <c r="AV25" s="44">
        <f t="shared" si="12"/>
        <v>43912.426289381925</v>
      </c>
      <c r="AW25" s="44">
        <f t="shared" si="13"/>
        <v>1928301182.6204009</v>
      </c>
      <c r="AX25" s="43">
        <f t="shared" si="14"/>
        <v>7.12</v>
      </c>
      <c r="AY25" s="43">
        <f t="shared" si="15"/>
        <v>7.12</v>
      </c>
    </row>
    <row r="26" spans="1:51">
      <c r="A26" s="6">
        <v>23</v>
      </c>
      <c r="B26" s="41">
        <v>149981</v>
      </c>
      <c r="E26" s="7">
        <v>23</v>
      </c>
      <c r="F26" s="41">
        <v>149981</v>
      </c>
      <c r="G26" s="41">
        <v>616535</v>
      </c>
      <c r="H26" s="44">
        <f t="shared" si="0"/>
        <v>-466554</v>
      </c>
      <c r="I26" s="44">
        <f t="shared" si="1"/>
        <v>466554</v>
      </c>
      <c r="J26" s="44">
        <f t="shared" si="22"/>
        <v>217672634916</v>
      </c>
      <c r="K26" s="43">
        <f t="shared" si="3"/>
        <v>311.08</v>
      </c>
      <c r="L26" s="43">
        <f t="shared" si="4"/>
        <v>311.08</v>
      </c>
      <c r="R26" s="7">
        <v>23</v>
      </c>
      <c r="S26" s="41">
        <v>149981</v>
      </c>
      <c r="T26" s="44">
        <f>AVERAGE($S$4:S25)</f>
        <v>287790.86363636365</v>
      </c>
      <c r="U26" s="44">
        <f t="shared" si="5"/>
        <v>-137809.86363636365</v>
      </c>
      <c r="V26" s="44">
        <f t="shared" si="6"/>
        <v>137809.86363636365</v>
      </c>
      <c r="W26" s="44">
        <f t="shared" si="7"/>
        <v>18991558515.473145</v>
      </c>
      <c r="X26" s="43">
        <f t="shared" si="8"/>
        <v>91.88</v>
      </c>
      <c r="Y26" s="43">
        <f t="shared" si="9"/>
        <v>91.88</v>
      </c>
      <c r="AE26" s="7">
        <v>23</v>
      </c>
      <c r="AF26" s="41">
        <v>149981</v>
      </c>
      <c r="AG26" s="49">
        <f t="shared" si="16"/>
        <v>543803</v>
      </c>
      <c r="AH26" s="44">
        <f t="shared" si="19"/>
        <v>-393822</v>
      </c>
      <c r="AI26" s="44">
        <f t="shared" si="20"/>
        <v>393822</v>
      </c>
      <c r="AJ26" s="44">
        <f t="shared" si="21"/>
        <v>155095767684</v>
      </c>
      <c r="AK26" s="43">
        <f t="shared" si="17"/>
        <v>262.58</v>
      </c>
      <c r="AL26" s="43">
        <f t="shared" si="18"/>
        <v>262.58</v>
      </c>
      <c r="AR26" s="7">
        <v>23</v>
      </c>
      <c r="AS26" s="41">
        <v>149981</v>
      </c>
      <c r="AT26" s="49">
        <f t="shared" si="10"/>
        <v>607752.51474212366</v>
      </c>
      <c r="AU26" s="44">
        <f t="shared" si="11"/>
        <v>-457771.51474212366</v>
      </c>
      <c r="AV26" s="44">
        <f t="shared" si="12"/>
        <v>457771.51474212366</v>
      </c>
      <c r="AW26" s="44">
        <f t="shared" si="13"/>
        <v>209554759709.29834</v>
      </c>
      <c r="AX26" s="43">
        <f t="shared" si="14"/>
        <v>305.22000000000003</v>
      </c>
      <c r="AY26" s="43">
        <f t="shared" si="15"/>
        <v>305.22000000000003</v>
      </c>
    </row>
    <row r="27" spans="1:51">
      <c r="A27" s="6">
        <v>24</v>
      </c>
      <c r="B27" s="41">
        <v>186227</v>
      </c>
      <c r="E27" s="7">
        <v>24</v>
      </c>
      <c r="F27" s="41">
        <v>186227</v>
      </c>
      <c r="G27" s="41">
        <v>149981</v>
      </c>
      <c r="H27" s="44">
        <f t="shared" si="0"/>
        <v>36246</v>
      </c>
      <c r="I27" s="44">
        <f t="shared" si="1"/>
        <v>36246</v>
      </c>
      <c r="J27" s="44">
        <f t="shared" si="22"/>
        <v>1313772516</v>
      </c>
      <c r="K27" s="43">
        <f t="shared" si="3"/>
        <v>19.46</v>
      </c>
      <c r="L27" s="43">
        <f t="shared" si="4"/>
        <v>19.46</v>
      </c>
      <c r="R27" s="7">
        <v>24</v>
      </c>
      <c r="S27" s="41">
        <v>186227</v>
      </c>
      <c r="T27" s="44">
        <f>AVERAGE($S$4:S26)</f>
        <v>281799.13043478259</v>
      </c>
      <c r="U27" s="44">
        <f t="shared" si="5"/>
        <v>-95572.130434782594</v>
      </c>
      <c r="V27" s="44">
        <f t="shared" si="6"/>
        <v>95572.130434782594</v>
      </c>
      <c r="W27" s="44">
        <f t="shared" si="7"/>
        <v>9134032115.8430977</v>
      </c>
      <c r="X27" s="43">
        <f t="shared" si="8"/>
        <v>51.32</v>
      </c>
      <c r="Y27" s="43">
        <f t="shared" si="9"/>
        <v>51.32</v>
      </c>
      <c r="AE27" s="7">
        <v>24</v>
      </c>
      <c r="AF27" s="41">
        <v>186227</v>
      </c>
      <c r="AG27" s="49">
        <f t="shared" si="16"/>
        <v>461176</v>
      </c>
      <c r="AH27" s="44">
        <f t="shared" si="19"/>
        <v>-274949</v>
      </c>
      <c r="AI27" s="44">
        <f t="shared" si="20"/>
        <v>274949</v>
      </c>
      <c r="AJ27" s="44">
        <f t="shared" si="21"/>
        <v>75596952601</v>
      </c>
      <c r="AK27" s="43">
        <f t="shared" si="17"/>
        <v>147.63999999999999</v>
      </c>
      <c r="AL27" s="43">
        <f t="shared" si="18"/>
        <v>147.63999999999999</v>
      </c>
      <c r="AR27" s="7">
        <v>24</v>
      </c>
      <c r="AS27" s="41">
        <v>186227</v>
      </c>
      <c r="AT27" s="49">
        <f t="shared" si="10"/>
        <v>241535.30294842474</v>
      </c>
      <c r="AU27" s="44">
        <f t="shared" si="11"/>
        <v>-55308.302948424738</v>
      </c>
      <c r="AV27" s="44">
        <f t="shared" si="12"/>
        <v>55308.302948424738</v>
      </c>
      <c r="AW27" s="44">
        <f t="shared" si="13"/>
        <v>3059008375.0347285</v>
      </c>
      <c r="AX27" s="43">
        <f t="shared" si="14"/>
        <v>29.7</v>
      </c>
      <c r="AY27" s="43">
        <f t="shared" si="15"/>
        <v>29.7</v>
      </c>
    </row>
    <row r="28" spans="1:51">
      <c r="A28" s="6">
        <v>25</v>
      </c>
      <c r="B28" s="41">
        <v>382410</v>
      </c>
      <c r="E28" s="7">
        <v>25</v>
      </c>
      <c r="F28" s="41">
        <v>382410</v>
      </c>
      <c r="G28" s="41">
        <v>186227</v>
      </c>
      <c r="H28" s="44">
        <f t="shared" si="0"/>
        <v>196183</v>
      </c>
      <c r="I28" s="44">
        <f t="shared" si="1"/>
        <v>196183</v>
      </c>
      <c r="J28" s="44">
        <f t="shared" si="22"/>
        <v>38487769489</v>
      </c>
      <c r="K28" s="43">
        <f t="shared" si="3"/>
        <v>51.3</v>
      </c>
      <c r="L28" s="43">
        <f t="shared" si="4"/>
        <v>51.3</v>
      </c>
      <c r="R28" s="7">
        <v>25</v>
      </c>
      <c r="S28" s="41">
        <v>382410</v>
      </c>
      <c r="T28" s="44">
        <f>AVERAGE($S$4:S27)</f>
        <v>277816.95833333331</v>
      </c>
      <c r="U28" s="44">
        <f t="shared" si="5"/>
        <v>104593.04166666669</v>
      </c>
      <c r="V28" s="44">
        <f t="shared" si="6"/>
        <v>104593.04166666669</v>
      </c>
      <c r="W28" s="44">
        <f t="shared" si="7"/>
        <v>10939704365.085073</v>
      </c>
      <c r="X28" s="43">
        <f t="shared" si="8"/>
        <v>27.35</v>
      </c>
      <c r="Y28" s="43">
        <f t="shared" si="9"/>
        <v>27.35</v>
      </c>
      <c r="AE28" s="7">
        <v>25</v>
      </c>
      <c r="AF28" s="41">
        <v>382410</v>
      </c>
      <c r="AG28" s="49">
        <f t="shared" si="16"/>
        <v>317581</v>
      </c>
      <c r="AH28" s="44">
        <f t="shared" si="19"/>
        <v>64829</v>
      </c>
      <c r="AI28" s="44">
        <f t="shared" si="20"/>
        <v>64829</v>
      </c>
      <c r="AJ28" s="44">
        <f t="shared" si="21"/>
        <v>4202799241</v>
      </c>
      <c r="AK28" s="43">
        <f t="shared" si="17"/>
        <v>16.95</v>
      </c>
      <c r="AL28" s="43">
        <f t="shared" si="18"/>
        <v>16.95</v>
      </c>
      <c r="AR28" s="7">
        <v>25</v>
      </c>
      <c r="AS28" s="41">
        <v>382410</v>
      </c>
      <c r="AT28" s="49">
        <f t="shared" si="10"/>
        <v>197288.66058968497</v>
      </c>
      <c r="AU28" s="44">
        <f t="shared" si="11"/>
        <v>185121.33941031503</v>
      </c>
      <c r="AV28" s="44">
        <f t="shared" si="12"/>
        <v>185121.33941031503</v>
      </c>
      <c r="AW28" s="44">
        <f t="shared" si="13"/>
        <v>34269910305.069057</v>
      </c>
      <c r="AX28" s="43">
        <f t="shared" si="14"/>
        <v>48.41</v>
      </c>
      <c r="AY28" s="43">
        <f t="shared" si="15"/>
        <v>48.41</v>
      </c>
    </row>
    <row r="29" spans="1:51">
      <c r="A29" s="6">
        <v>26</v>
      </c>
      <c r="B29" s="41">
        <v>6730</v>
      </c>
      <c r="E29" s="7">
        <v>26</v>
      </c>
      <c r="F29" s="41">
        <v>6730</v>
      </c>
      <c r="G29" s="41">
        <v>382410</v>
      </c>
      <c r="H29" s="44">
        <f t="shared" si="0"/>
        <v>-375680</v>
      </c>
      <c r="I29" s="44">
        <f t="shared" si="1"/>
        <v>375680</v>
      </c>
      <c r="J29" s="44">
        <f t="shared" si="22"/>
        <v>141135462400</v>
      </c>
      <c r="K29" s="43">
        <f t="shared" si="3"/>
        <v>5582.17</v>
      </c>
      <c r="L29" s="43">
        <f t="shared" si="4"/>
        <v>5582.17</v>
      </c>
      <c r="R29" s="7">
        <v>26</v>
      </c>
      <c r="S29" s="41">
        <v>6730</v>
      </c>
      <c r="T29" s="44">
        <f>AVERAGE($S$4:S28)</f>
        <v>282000.68</v>
      </c>
      <c r="U29" s="44">
        <f t="shared" si="5"/>
        <v>-275270.68</v>
      </c>
      <c r="V29" s="44">
        <f t="shared" si="6"/>
        <v>275270.68</v>
      </c>
      <c r="W29" s="44">
        <f t="shared" si="7"/>
        <v>75773947267.662399</v>
      </c>
      <c r="X29" s="43">
        <f t="shared" si="8"/>
        <v>4090.2</v>
      </c>
      <c r="Y29" s="43">
        <f t="shared" si="9"/>
        <v>4090.2</v>
      </c>
      <c r="AE29" s="7">
        <v>26</v>
      </c>
      <c r="AF29" s="41">
        <v>6730</v>
      </c>
      <c r="AG29" s="49">
        <f t="shared" si="16"/>
        <v>239539.33333333334</v>
      </c>
      <c r="AH29" s="44">
        <f t="shared" si="19"/>
        <v>-232809.33333333334</v>
      </c>
      <c r="AI29" s="44">
        <f t="shared" si="20"/>
        <v>232809.33333333334</v>
      </c>
      <c r="AJ29" s="44">
        <f t="shared" si="21"/>
        <v>54200185687.111115</v>
      </c>
      <c r="AK29" s="43">
        <f t="shared" si="17"/>
        <v>3459.28</v>
      </c>
      <c r="AL29" s="43">
        <f t="shared" si="18"/>
        <v>3459.28</v>
      </c>
      <c r="AR29" s="7">
        <v>26</v>
      </c>
      <c r="AS29" s="41">
        <v>6730</v>
      </c>
      <c r="AT29" s="49">
        <f t="shared" si="10"/>
        <v>345385.732117937</v>
      </c>
      <c r="AU29" s="44">
        <f t="shared" si="11"/>
        <v>-338655.732117937</v>
      </c>
      <c r="AV29" s="44">
        <f t="shared" si="12"/>
        <v>338655.732117937</v>
      </c>
      <c r="AW29" s="44">
        <f t="shared" si="13"/>
        <v>114687704896.33591</v>
      </c>
      <c r="AX29" s="43">
        <f t="shared" si="14"/>
        <v>5032.03</v>
      </c>
      <c r="AY29" s="43">
        <f t="shared" si="15"/>
        <v>5032.03</v>
      </c>
    </row>
    <row r="30" spans="1:51">
      <c r="A30" s="6">
        <v>27</v>
      </c>
      <c r="B30" s="41">
        <v>1615</v>
      </c>
      <c r="E30" s="7">
        <v>27</v>
      </c>
      <c r="F30" s="41">
        <v>1615</v>
      </c>
      <c r="G30" s="41">
        <v>6730</v>
      </c>
      <c r="H30" s="44">
        <f t="shared" si="0"/>
        <v>-5115</v>
      </c>
      <c r="I30" s="44">
        <f t="shared" si="1"/>
        <v>5115</v>
      </c>
      <c r="J30" s="44">
        <f t="shared" si="22"/>
        <v>26163225</v>
      </c>
      <c r="K30" s="43">
        <f t="shared" si="3"/>
        <v>316.72000000000003</v>
      </c>
      <c r="L30" s="43">
        <f t="shared" si="4"/>
        <v>316.72000000000003</v>
      </c>
      <c r="R30" s="7">
        <v>27</v>
      </c>
      <c r="S30" s="41">
        <v>1615</v>
      </c>
      <c r="T30" s="44">
        <f>AVERAGE($S$4:S29)</f>
        <v>271413.34615384613</v>
      </c>
      <c r="U30" s="44">
        <f t="shared" si="5"/>
        <v>-269798.34615384613</v>
      </c>
      <c r="V30" s="44">
        <f t="shared" si="6"/>
        <v>269798.34615384613</v>
      </c>
      <c r="W30" s="44">
        <f t="shared" si="7"/>
        <v>72791147587.350571</v>
      </c>
      <c r="X30" s="43">
        <f t="shared" si="8"/>
        <v>16705.78</v>
      </c>
      <c r="Y30" s="43">
        <f t="shared" si="9"/>
        <v>16705.78</v>
      </c>
      <c r="AE30" s="7">
        <v>27</v>
      </c>
      <c r="AF30" s="41">
        <v>1615</v>
      </c>
      <c r="AG30" s="49">
        <f t="shared" si="16"/>
        <v>191789</v>
      </c>
      <c r="AH30" s="44">
        <f t="shared" si="19"/>
        <v>-190174</v>
      </c>
      <c r="AI30" s="44">
        <f t="shared" si="20"/>
        <v>190174</v>
      </c>
      <c r="AJ30" s="44">
        <f t="shared" si="21"/>
        <v>36166150276</v>
      </c>
      <c r="AK30" s="43">
        <f t="shared" si="17"/>
        <v>11775.48</v>
      </c>
      <c r="AL30" s="43">
        <f t="shared" si="18"/>
        <v>11775.48</v>
      </c>
      <c r="AR30" s="7">
        <v>27</v>
      </c>
      <c r="AS30" s="41">
        <v>1615</v>
      </c>
      <c r="AT30" s="49">
        <f t="shared" si="10"/>
        <v>74461.146423587401</v>
      </c>
      <c r="AU30" s="44">
        <f t="shared" si="11"/>
        <v>-72846.146423587401</v>
      </c>
      <c r="AV30" s="44">
        <f t="shared" si="12"/>
        <v>72846.146423587401</v>
      </c>
      <c r="AW30" s="44">
        <f t="shared" si="13"/>
        <v>5306561048.7667351</v>
      </c>
      <c r="AX30" s="43">
        <f t="shared" si="14"/>
        <v>4510.6000000000004</v>
      </c>
      <c r="AY30" s="43">
        <f t="shared" si="15"/>
        <v>4510.6000000000004</v>
      </c>
    </row>
    <row r="31" spans="1:51">
      <c r="A31" s="6">
        <v>28</v>
      </c>
      <c r="B31" s="41">
        <v>438090</v>
      </c>
      <c r="E31" s="7">
        <v>28</v>
      </c>
      <c r="F31" s="41">
        <v>438090</v>
      </c>
      <c r="G31" s="41">
        <v>1615</v>
      </c>
      <c r="H31" s="44">
        <f t="shared" si="0"/>
        <v>436475</v>
      </c>
      <c r="I31" s="44">
        <f t="shared" si="1"/>
        <v>436475</v>
      </c>
      <c r="J31" s="44">
        <f t="shared" si="22"/>
        <v>190510425625</v>
      </c>
      <c r="K31" s="43">
        <f t="shared" si="3"/>
        <v>99.63</v>
      </c>
      <c r="L31" s="43">
        <f t="shared" si="4"/>
        <v>99.63</v>
      </c>
      <c r="R31" s="7">
        <v>28</v>
      </c>
      <c r="S31" s="41">
        <v>438090</v>
      </c>
      <c r="T31" s="44">
        <f>AVERAGE($S$4:S30)</f>
        <v>261420.8148148148</v>
      </c>
      <c r="U31" s="44">
        <f t="shared" si="5"/>
        <v>176669.1851851852</v>
      </c>
      <c r="V31" s="44">
        <f t="shared" si="6"/>
        <v>176669.1851851852</v>
      </c>
      <c r="W31" s="44">
        <f t="shared" si="7"/>
        <v>31212000993.997261</v>
      </c>
      <c r="X31" s="43">
        <f t="shared" si="8"/>
        <v>40.33</v>
      </c>
      <c r="Y31" s="43">
        <f t="shared" si="9"/>
        <v>40.33</v>
      </c>
      <c r="AE31" s="7">
        <v>28</v>
      </c>
      <c r="AF31" s="41">
        <v>438090</v>
      </c>
      <c r="AG31" s="49">
        <f t="shared" si="16"/>
        <v>130251.66666666667</v>
      </c>
      <c r="AH31" s="44">
        <f t="shared" si="19"/>
        <v>307838.33333333331</v>
      </c>
      <c r="AI31" s="44">
        <f t="shared" si="20"/>
        <v>307838.33333333331</v>
      </c>
      <c r="AJ31" s="44">
        <f t="shared" si="21"/>
        <v>94764439469.444427</v>
      </c>
      <c r="AK31" s="43">
        <f t="shared" si="17"/>
        <v>70.27</v>
      </c>
      <c r="AL31" s="43">
        <f t="shared" si="18"/>
        <v>70.27</v>
      </c>
      <c r="AR31" s="7">
        <v>28</v>
      </c>
      <c r="AS31" s="41">
        <v>438090</v>
      </c>
      <c r="AT31" s="49">
        <f t="shared" si="10"/>
        <v>16184.229284717481</v>
      </c>
      <c r="AU31" s="44">
        <f t="shared" si="11"/>
        <v>421905.77071528253</v>
      </c>
      <c r="AV31" s="44">
        <f t="shared" si="12"/>
        <v>421905.77071528253</v>
      </c>
      <c r="AW31" s="44">
        <f t="shared" si="13"/>
        <v>178004479362.85657</v>
      </c>
      <c r="AX31" s="43">
        <f t="shared" si="14"/>
        <v>96.31</v>
      </c>
      <c r="AY31" s="43">
        <f t="shared" si="15"/>
        <v>96.31</v>
      </c>
    </row>
    <row r="32" spans="1:51">
      <c r="A32" s="6">
        <v>29</v>
      </c>
      <c r="B32" s="41">
        <v>431142</v>
      </c>
      <c r="E32" s="7">
        <v>29</v>
      </c>
      <c r="F32" s="41">
        <v>431142</v>
      </c>
      <c r="G32" s="41">
        <v>438090</v>
      </c>
      <c r="H32" s="44">
        <f t="shared" si="0"/>
        <v>-6948</v>
      </c>
      <c r="I32" s="44">
        <f t="shared" si="1"/>
        <v>6948</v>
      </c>
      <c r="J32" s="44">
        <f t="shared" si="22"/>
        <v>48274704</v>
      </c>
      <c r="K32" s="43">
        <f t="shared" si="3"/>
        <v>1.61</v>
      </c>
      <c r="L32" s="43">
        <f t="shared" si="4"/>
        <v>1.61</v>
      </c>
      <c r="R32" s="7">
        <v>29</v>
      </c>
      <c r="S32" s="41">
        <v>431142</v>
      </c>
      <c r="T32" s="44">
        <f>AVERAGE($S$4:S31)</f>
        <v>267730.42857142858</v>
      </c>
      <c r="U32" s="44">
        <f t="shared" si="5"/>
        <v>163411.57142857142</v>
      </c>
      <c r="V32" s="44">
        <f t="shared" si="6"/>
        <v>163411.57142857142</v>
      </c>
      <c r="W32" s="44">
        <f t="shared" si="7"/>
        <v>26703341676.7551</v>
      </c>
      <c r="X32" s="43">
        <f t="shared" si="8"/>
        <v>37.9</v>
      </c>
      <c r="Y32" s="43">
        <f t="shared" si="9"/>
        <v>37.9</v>
      </c>
      <c r="AE32" s="7">
        <v>29</v>
      </c>
      <c r="AF32" s="41">
        <v>431142</v>
      </c>
      <c r="AG32" s="49">
        <f t="shared" si="16"/>
        <v>148811.66666666666</v>
      </c>
      <c r="AH32" s="44">
        <f t="shared" si="19"/>
        <v>282330.33333333337</v>
      </c>
      <c r="AI32" s="44">
        <f t="shared" si="20"/>
        <v>282330.33333333337</v>
      </c>
      <c r="AJ32" s="44">
        <f t="shared" si="21"/>
        <v>79710417120.11113</v>
      </c>
      <c r="AK32" s="43">
        <f t="shared" si="17"/>
        <v>65.48</v>
      </c>
      <c r="AL32" s="43">
        <f t="shared" si="18"/>
        <v>65.48</v>
      </c>
      <c r="AR32" s="7">
        <v>29</v>
      </c>
      <c r="AS32" s="41">
        <v>431142</v>
      </c>
      <c r="AT32" s="49">
        <f t="shared" si="10"/>
        <v>353708.84585694352</v>
      </c>
      <c r="AU32" s="44">
        <f t="shared" si="11"/>
        <v>77433.154143056483</v>
      </c>
      <c r="AV32" s="44">
        <f t="shared" si="12"/>
        <v>77433.154143056483</v>
      </c>
      <c r="AW32" s="44">
        <f t="shared" si="13"/>
        <v>5995893360.542345</v>
      </c>
      <c r="AX32" s="43">
        <f t="shared" si="14"/>
        <v>17.96</v>
      </c>
      <c r="AY32" s="43">
        <f t="shared" si="15"/>
        <v>17.96</v>
      </c>
    </row>
    <row r="33" spans="1:51">
      <c r="A33" s="6">
        <v>30</v>
      </c>
      <c r="B33" s="41">
        <v>881280</v>
      </c>
      <c r="E33" s="7">
        <v>30</v>
      </c>
      <c r="F33" s="41">
        <v>881280</v>
      </c>
      <c r="G33" s="41">
        <v>431142</v>
      </c>
      <c r="H33" s="44">
        <f t="shared" si="0"/>
        <v>450138</v>
      </c>
      <c r="I33" s="44">
        <f t="shared" si="1"/>
        <v>450138</v>
      </c>
      <c r="J33" s="44">
        <f t="shared" si="22"/>
        <v>202624219044</v>
      </c>
      <c r="K33" s="43">
        <f t="shared" si="3"/>
        <v>51.08</v>
      </c>
      <c r="L33" s="43">
        <f t="shared" si="4"/>
        <v>51.08</v>
      </c>
      <c r="R33" s="7">
        <v>30</v>
      </c>
      <c r="S33" s="41">
        <v>881280</v>
      </c>
      <c r="T33" s="44">
        <f>AVERAGE($S$4:S32)</f>
        <v>273365.31034482759</v>
      </c>
      <c r="U33" s="44">
        <f t="shared" si="5"/>
        <v>607914.68965517241</v>
      </c>
      <c r="V33" s="44">
        <f t="shared" si="6"/>
        <v>607914.68965517241</v>
      </c>
      <c r="W33" s="44">
        <f t="shared" si="7"/>
        <v>369560269898.54456</v>
      </c>
      <c r="X33" s="43">
        <f t="shared" si="8"/>
        <v>68.98</v>
      </c>
      <c r="Y33" s="43">
        <f t="shared" si="9"/>
        <v>68.98</v>
      </c>
      <c r="AE33" s="7">
        <v>30</v>
      </c>
      <c r="AF33" s="41">
        <v>881280</v>
      </c>
      <c r="AG33" s="49">
        <f t="shared" si="16"/>
        <v>290282.33333333331</v>
      </c>
      <c r="AH33" s="44">
        <f t="shared" si="19"/>
        <v>590997.66666666674</v>
      </c>
      <c r="AI33" s="44">
        <f t="shared" si="20"/>
        <v>590997.66666666674</v>
      </c>
      <c r="AJ33" s="44">
        <f t="shared" si="21"/>
        <v>349278242005.44452</v>
      </c>
      <c r="AK33" s="43">
        <f t="shared" si="17"/>
        <v>67.06</v>
      </c>
      <c r="AL33" s="43">
        <f t="shared" si="18"/>
        <v>67.06</v>
      </c>
      <c r="AR33" s="7">
        <v>30</v>
      </c>
      <c r="AS33" s="41">
        <v>881280</v>
      </c>
      <c r="AT33" s="49">
        <f t="shared" si="10"/>
        <v>415655.36917138874</v>
      </c>
      <c r="AU33" s="44">
        <f t="shared" si="11"/>
        <v>465624.63082861126</v>
      </c>
      <c r="AV33" s="44">
        <f t="shared" si="12"/>
        <v>465624.63082861126</v>
      </c>
      <c r="AW33" s="44">
        <f t="shared" si="13"/>
        <v>216806296834.28052</v>
      </c>
      <c r="AX33" s="43">
        <f t="shared" si="14"/>
        <v>52.84</v>
      </c>
      <c r="AY33" s="43">
        <f t="shared" si="15"/>
        <v>52.84</v>
      </c>
    </row>
    <row r="34" spans="1:51">
      <c r="A34" s="6">
        <v>31</v>
      </c>
      <c r="B34" s="41">
        <v>733153</v>
      </c>
      <c r="E34" s="7">
        <v>31</v>
      </c>
      <c r="F34" s="41">
        <v>733153</v>
      </c>
      <c r="G34" s="41">
        <v>881280</v>
      </c>
      <c r="H34" s="44">
        <f t="shared" si="0"/>
        <v>-148127</v>
      </c>
      <c r="I34" s="44">
        <f t="shared" si="1"/>
        <v>148127</v>
      </c>
      <c r="J34" s="44">
        <f t="shared" si="22"/>
        <v>21941608129</v>
      </c>
      <c r="K34" s="43">
        <f t="shared" si="3"/>
        <v>20.2</v>
      </c>
      <c r="L34" s="43">
        <f t="shared" si="4"/>
        <v>20.2</v>
      </c>
      <c r="R34" s="7">
        <v>31</v>
      </c>
      <c r="S34" s="41">
        <v>733153</v>
      </c>
      <c r="T34" s="44">
        <f>AVERAGE($S$4:S33)</f>
        <v>293629.13333333336</v>
      </c>
      <c r="U34" s="44">
        <f t="shared" si="5"/>
        <v>439523.86666666664</v>
      </c>
      <c r="V34" s="44">
        <f t="shared" si="6"/>
        <v>439523.86666666664</v>
      </c>
      <c r="W34" s="44">
        <f t="shared" si="7"/>
        <v>193181229369.61777</v>
      </c>
      <c r="X34" s="43">
        <f t="shared" si="8"/>
        <v>59.95</v>
      </c>
      <c r="Y34" s="43">
        <f t="shared" si="9"/>
        <v>59.95</v>
      </c>
      <c r="AE34" s="7">
        <v>31</v>
      </c>
      <c r="AF34" s="41">
        <v>733153</v>
      </c>
      <c r="AG34" s="49">
        <f t="shared" si="16"/>
        <v>583504</v>
      </c>
      <c r="AH34" s="44">
        <f t="shared" si="19"/>
        <v>149649</v>
      </c>
      <c r="AI34" s="44">
        <f t="shared" si="20"/>
        <v>149649</v>
      </c>
      <c r="AJ34" s="44">
        <f t="shared" si="21"/>
        <v>22394823201</v>
      </c>
      <c r="AK34" s="43">
        <f t="shared" si="17"/>
        <v>20.41</v>
      </c>
      <c r="AL34" s="43">
        <f t="shared" si="18"/>
        <v>20.41</v>
      </c>
      <c r="AR34" s="7">
        <v>31</v>
      </c>
      <c r="AS34" s="41">
        <v>733153</v>
      </c>
      <c r="AT34" s="49">
        <f t="shared" si="10"/>
        <v>788155.07383427769</v>
      </c>
      <c r="AU34" s="44">
        <f t="shared" si="11"/>
        <v>-55002.073834277689</v>
      </c>
      <c r="AV34" s="44">
        <f t="shared" si="12"/>
        <v>55002.073834277689</v>
      </c>
      <c r="AW34" s="44">
        <f t="shared" si="13"/>
        <v>3025228126.0713344</v>
      </c>
      <c r="AX34" s="43">
        <f t="shared" si="14"/>
        <v>7.5</v>
      </c>
      <c r="AY34" s="43">
        <f t="shared" si="15"/>
        <v>7.5</v>
      </c>
    </row>
    <row r="35" spans="1:51">
      <c r="A35" s="6">
        <v>32</v>
      </c>
      <c r="B35" s="41">
        <v>336996</v>
      </c>
      <c r="E35" s="7">
        <v>32</v>
      </c>
      <c r="F35" s="41">
        <v>336996</v>
      </c>
      <c r="G35" s="41">
        <v>733153</v>
      </c>
      <c r="H35" s="44">
        <f t="shared" si="0"/>
        <v>-396157</v>
      </c>
      <c r="I35" s="44">
        <f t="shared" si="1"/>
        <v>396157</v>
      </c>
      <c r="J35" s="44">
        <f t="shared" si="22"/>
        <v>156940368649</v>
      </c>
      <c r="K35" s="43">
        <f t="shared" si="3"/>
        <v>117.56</v>
      </c>
      <c r="L35" s="43">
        <f t="shared" si="4"/>
        <v>117.56</v>
      </c>
      <c r="R35" s="7">
        <v>32</v>
      </c>
      <c r="S35" s="41">
        <v>336996</v>
      </c>
      <c r="T35" s="44">
        <f>AVERAGE($S$4:S34)</f>
        <v>307807.32258064515</v>
      </c>
      <c r="U35" s="44">
        <f t="shared" si="5"/>
        <v>29188.677419354848</v>
      </c>
      <c r="V35" s="44">
        <f t="shared" si="6"/>
        <v>29188.677419354848</v>
      </c>
      <c r="W35" s="44">
        <f t="shared" si="7"/>
        <v>851978889.49115562</v>
      </c>
      <c r="X35" s="43">
        <f t="shared" si="8"/>
        <v>8.66</v>
      </c>
      <c r="Y35" s="43">
        <f t="shared" si="9"/>
        <v>8.66</v>
      </c>
      <c r="AE35" s="7">
        <v>32</v>
      </c>
      <c r="AF35" s="41">
        <v>336996</v>
      </c>
      <c r="AG35" s="49">
        <f t="shared" si="16"/>
        <v>681858.33333333337</v>
      </c>
      <c r="AH35" s="44">
        <f t="shared" si="19"/>
        <v>-344862.33333333337</v>
      </c>
      <c r="AI35" s="44">
        <f t="shared" si="20"/>
        <v>344862.33333333337</v>
      </c>
      <c r="AJ35" s="44">
        <f t="shared" si="21"/>
        <v>118930028952.11115</v>
      </c>
      <c r="AK35" s="43">
        <f t="shared" si="17"/>
        <v>102.33</v>
      </c>
      <c r="AL35" s="43">
        <f t="shared" si="18"/>
        <v>102.33</v>
      </c>
      <c r="AR35" s="7">
        <v>32</v>
      </c>
      <c r="AS35" s="41">
        <v>336996</v>
      </c>
      <c r="AT35" s="49">
        <f t="shared" si="10"/>
        <v>744153.41476685554</v>
      </c>
      <c r="AU35" s="44">
        <f t="shared" si="11"/>
        <v>-407157.41476685554</v>
      </c>
      <c r="AV35" s="44">
        <f t="shared" si="12"/>
        <v>407157.41476685554</v>
      </c>
      <c r="AW35" s="44">
        <f t="shared" si="13"/>
        <v>165777160399.62924</v>
      </c>
      <c r="AX35" s="43">
        <f t="shared" si="14"/>
        <v>120.82</v>
      </c>
      <c r="AY35" s="43">
        <f t="shared" si="15"/>
        <v>120.82</v>
      </c>
    </row>
    <row r="36" spans="1:51">
      <c r="A36" s="6">
        <v>33</v>
      </c>
      <c r="B36" s="41">
        <v>555801</v>
      </c>
      <c r="E36" s="7">
        <v>33</v>
      </c>
      <c r="F36" s="41">
        <v>555801</v>
      </c>
      <c r="G36" s="41">
        <v>336996</v>
      </c>
      <c r="H36" s="44">
        <f t="shared" si="0"/>
        <v>218805</v>
      </c>
      <c r="I36" s="44">
        <f t="shared" si="1"/>
        <v>218805</v>
      </c>
      <c r="J36" s="44">
        <f t="shared" si="22"/>
        <v>47875628025</v>
      </c>
      <c r="K36" s="43">
        <f t="shared" si="3"/>
        <v>39.369999999999997</v>
      </c>
      <c r="L36" s="43">
        <f t="shared" si="4"/>
        <v>39.369999999999997</v>
      </c>
      <c r="R36" s="7">
        <v>33</v>
      </c>
      <c r="S36" s="41">
        <v>555801</v>
      </c>
      <c r="T36" s="44">
        <f>AVERAGE($S$4:S35)</f>
        <v>308719.46875</v>
      </c>
      <c r="U36" s="44">
        <f t="shared" si="5"/>
        <v>247081.53125</v>
      </c>
      <c r="V36" s="44">
        <f t="shared" si="6"/>
        <v>247081.53125</v>
      </c>
      <c r="W36" s="44">
        <f t="shared" si="7"/>
        <v>61049283084.844727</v>
      </c>
      <c r="X36" s="43">
        <f t="shared" si="8"/>
        <v>44.46</v>
      </c>
      <c r="Y36" s="43">
        <f t="shared" si="9"/>
        <v>44.46</v>
      </c>
      <c r="AE36" s="7">
        <v>33</v>
      </c>
      <c r="AF36" s="41">
        <v>555801</v>
      </c>
      <c r="AG36" s="49">
        <f t="shared" si="16"/>
        <v>650476.33333333337</v>
      </c>
      <c r="AH36" s="44">
        <f t="shared" si="19"/>
        <v>-94675.333333333372</v>
      </c>
      <c r="AI36" s="44">
        <f t="shared" si="20"/>
        <v>94675.333333333372</v>
      </c>
      <c r="AJ36" s="44">
        <f t="shared" si="21"/>
        <v>8963418741.7777843</v>
      </c>
      <c r="AK36" s="43">
        <f t="shared" si="17"/>
        <v>17.03</v>
      </c>
      <c r="AL36" s="43">
        <f t="shared" si="18"/>
        <v>17.03</v>
      </c>
      <c r="AR36" s="7">
        <v>33</v>
      </c>
      <c r="AS36" s="41">
        <v>555801</v>
      </c>
      <c r="AT36" s="49">
        <f t="shared" si="10"/>
        <v>418427.48295337113</v>
      </c>
      <c r="AU36" s="44">
        <f t="shared" si="11"/>
        <v>137373.51704662887</v>
      </c>
      <c r="AV36" s="44">
        <f t="shared" si="12"/>
        <v>137373.51704662887</v>
      </c>
      <c r="AW36" s="44">
        <f t="shared" si="13"/>
        <v>18871483185.760433</v>
      </c>
      <c r="AX36" s="43">
        <f t="shared" si="14"/>
        <v>24.72</v>
      </c>
      <c r="AY36" s="43">
        <f t="shared" si="15"/>
        <v>24.72</v>
      </c>
    </row>
    <row r="37" spans="1:51">
      <c r="A37" s="6">
        <v>34</v>
      </c>
      <c r="B37" s="41">
        <v>427468</v>
      </c>
      <c r="E37" s="7">
        <v>34</v>
      </c>
      <c r="F37" s="41">
        <v>427468</v>
      </c>
      <c r="G37" s="41">
        <v>555801</v>
      </c>
      <c r="H37" s="44">
        <f t="shared" si="0"/>
        <v>-128333</v>
      </c>
      <c r="I37" s="44">
        <f t="shared" si="1"/>
        <v>128333</v>
      </c>
      <c r="J37" s="44">
        <f t="shared" si="22"/>
        <v>16469358889</v>
      </c>
      <c r="K37" s="43">
        <f t="shared" si="3"/>
        <v>30.02</v>
      </c>
      <c r="L37" s="43">
        <f t="shared" si="4"/>
        <v>30.02</v>
      </c>
      <c r="R37" s="7">
        <v>34</v>
      </c>
      <c r="S37" s="41">
        <v>427468</v>
      </c>
      <c r="T37" s="44">
        <f>AVERAGE($S$4:S36)</f>
        <v>316206.7878787879</v>
      </c>
      <c r="U37" s="44">
        <f t="shared" si="5"/>
        <v>111261.2121212121</v>
      </c>
      <c r="V37" s="44">
        <f t="shared" si="6"/>
        <v>111261.2121212121</v>
      </c>
      <c r="W37" s="44">
        <f t="shared" si="7"/>
        <v>12379057322.681355</v>
      </c>
      <c r="X37" s="43">
        <f t="shared" si="8"/>
        <v>26.03</v>
      </c>
      <c r="Y37" s="43">
        <f t="shared" si="9"/>
        <v>26.03</v>
      </c>
      <c r="AE37" s="7">
        <v>34</v>
      </c>
      <c r="AF37" s="41">
        <v>427468</v>
      </c>
      <c r="AG37" s="49">
        <f t="shared" si="16"/>
        <v>541983.33333333337</v>
      </c>
      <c r="AH37" s="44">
        <f t="shared" si="19"/>
        <v>-114515.33333333337</v>
      </c>
      <c r="AI37" s="44">
        <f t="shared" si="20"/>
        <v>114515.33333333337</v>
      </c>
      <c r="AJ37" s="44">
        <f t="shared" si="21"/>
        <v>13113761568.444454</v>
      </c>
      <c r="AK37" s="43">
        <f t="shared" si="17"/>
        <v>26.79</v>
      </c>
      <c r="AL37" s="43">
        <f t="shared" si="18"/>
        <v>26.79</v>
      </c>
      <c r="AR37" s="7">
        <v>34</v>
      </c>
      <c r="AS37" s="41">
        <v>427468</v>
      </c>
      <c r="AT37" s="49">
        <f t="shared" si="10"/>
        <v>528326.29659067432</v>
      </c>
      <c r="AU37" s="44">
        <f t="shared" si="11"/>
        <v>-100858.29659067432</v>
      </c>
      <c r="AV37" s="44">
        <f t="shared" si="12"/>
        <v>100858.29659067432</v>
      </c>
      <c r="AW37" s="44">
        <f t="shared" si="13"/>
        <v>10172395991.172426</v>
      </c>
      <c r="AX37" s="43">
        <f t="shared" si="14"/>
        <v>23.59</v>
      </c>
      <c r="AY37" s="43">
        <f t="shared" si="15"/>
        <v>23.59</v>
      </c>
    </row>
    <row r="38" spans="1:51">
      <c r="A38" s="6">
        <v>35</v>
      </c>
      <c r="B38" s="41">
        <v>497815</v>
      </c>
      <c r="E38" s="7">
        <v>35</v>
      </c>
      <c r="F38" s="41">
        <v>497815</v>
      </c>
      <c r="G38" s="41">
        <v>427468</v>
      </c>
      <c r="H38" s="44">
        <f t="shared" si="0"/>
        <v>70347</v>
      </c>
      <c r="I38" s="44">
        <f t="shared" si="1"/>
        <v>70347</v>
      </c>
      <c r="J38" s="44">
        <f t="shared" si="22"/>
        <v>4948700409</v>
      </c>
      <c r="K38" s="43">
        <f t="shared" si="3"/>
        <v>14.13</v>
      </c>
      <c r="L38" s="43">
        <f t="shared" si="4"/>
        <v>14.13</v>
      </c>
      <c r="R38" s="7">
        <v>35</v>
      </c>
      <c r="S38" s="41">
        <v>497815</v>
      </c>
      <c r="T38" s="44">
        <f>AVERAGE($S$4:S37)</f>
        <v>319479.17647058825</v>
      </c>
      <c r="U38" s="44">
        <f t="shared" si="5"/>
        <v>178335.82352941175</v>
      </c>
      <c r="V38" s="44">
        <f t="shared" si="6"/>
        <v>178335.82352941175</v>
      </c>
      <c r="W38" s="44">
        <f t="shared" si="7"/>
        <v>31803665953.91349</v>
      </c>
      <c r="X38" s="43">
        <f t="shared" si="8"/>
        <v>35.82</v>
      </c>
      <c r="Y38" s="43">
        <f t="shared" si="9"/>
        <v>35.82</v>
      </c>
      <c r="AE38" s="7">
        <v>35</v>
      </c>
      <c r="AF38" s="41">
        <v>497815</v>
      </c>
      <c r="AG38" s="49">
        <f t="shared" si="16"/>
        <v>440088.33333333331</v>
      </c>
      <c r="AH38" s="44">
        <f t="shared" si="19"/>
        <v>57726.666666666686</v>
      </c>
      <c r="AI38" s="44">
        <f t="shared" si="20"/>
        <v>57726.666666666686</v>
      </c>
      <c r="AJ38" s="44">
        <f t="shared" si="21"/>
        <v>3332368044.4444466</v>
      </c>
      <c r="AK38" s="43">
        <f t="shared" si="17"/>
        <v>11.6</v>
      </c>
      <c r="AL38" s="43">
        <f t="shared" si="18"/>
        <v>11.6</v>
      </c>
      <c r="AR38" s="7">
        <v>35</v>
      </c>
      <c r="AS38" s="41">
        <v>497815</v>
      </c>
      <c r="AT38" s="49">
        <f t="shared" si="10"/>
        <v>447639.65931813489</v>
      </c>
      <c r="AU38" s="44">
        <f t="shared" si="11"/>
        <v>50175.340681865113</v>
      </c>
      <c r="AV38" s="44">
        <f t="shared" si="12"/>
        <v>50175.340681865113</v>
      </c>
      <c r="AW38" s="44">
        <f t="shared" si="13"/>
        <v>2517564812.5412283</v>
      </c>
      <c r="AX38" s="43">
        <f t="shared" si="14"/>
        <v>10.08</v>
      </c>
      <c r="AY38" s="43">
        <f t="shared" si="15"/>
        <v>10.08</v>
      </c>
    </row>
    <row r="39" spans="1:51">
      <c r="A39" s="6">
        <v>36</v>
      </c>
      <c r="B39" s="41">
        <v>299443</v>
      </c>
      <c r="E39" s="7">
        <v>36</v>
      </c>
      <c r="F39" s="41">
        <v>299443</v>
      </c>
      <c r="G39" s="41">
        <v>497815</v>
      </c>
      <c r="H39" s="44">
        <f t="shared" si="0"/>
        <v>-198372</v>
      </c>
      <c r="I39" s="44">
        <f t="shared" si="1"/>
        <v>198372</v>
      </c>
      <c r="J39" s="44">
        <f t="shared" si="22"/>
        <v>39351450384</v>
      </c>
      <c r="K39" s="43">
        <f t="shared" si="3"/>
        <v>66.25</v>
      </c>
      <c r="L39" s="43">
        <f t="shared" si="4"/>
        <v>66.25</v>
      </c>
      <c r="R39" s="7">
        <v>36</v>
      </c>
      <c r="S39" s="41">
        <v>299443</v>
      </c>
      <c r="T39" s="44">
        <f>AVERAGE($S$4:S38)</f>
        <v>324574.48571428569</v>
      </c>
      <c r="U39" s="44">
        <f t="shared" si="5"/>
        <v>-25131.485714285693</v>
      </c>
      <c r="V39" s="44">
        <f t="shared" si="6"/>
        <v>25131.485714285693</v>
      </c>
      <c r="W39" s="44">
        <f t="shared" si="7"/>
        <v>631591574.20734584</v>
      </c>
      <c r="X39" s="43">
        <f t="shared" si="8"/>
        <v>8.39</v>
      </c>
      <c r="Y39" s="43">
        <f t="shared" si="9"/>
        <v>8.39</v>
      </c>
      <c r="AE39" s="7">
        <v>36</v>
      </c>
      <c r="AF39" s="41">
        <v>299443</v>
      </c>
      <c r="AG39" s="49">
        <f t="shared" si="16"/>
        <v>493694.66666666669</v>
      </c>
      <c r="AH39" s="44">
        <f t="shared" si="19"/>
        <v>-194251.66666666669</v>
      </c>
      <c r="AI39" s="44">
        <f t="shared" si="20"/>
        <v>194251.66666666669</v>
      </c>
      <c r="AJ39" s="44">
        <f t="shared" si="21"/>
        <v>37733710002.777786</v>
      </c>
      <c r="AK39" s="43">
        <f t="shared" si="17"/>
        <v>64.87</v>
      </c>
      <c r="AL39" s="43">
        <f t="shared" si="18"/>
        <v>64.87</v>
      </c>
      <c r="AR39" s="7">
        <v>36</v>
      </c>
      <c r="AS39" s="41">
        <v>299443</v>
      </c>
      <c r="AT39" s="49">
        <f t="shared" si="10"/>
        <v>487779.93186362699</v>
      </c>
      <c r="AU39" s="44">
        <f t="shared" si="11"/>
        <v>-188336.93186362699</v>
      </c>
      <c r="AV39" s="44">
        <f t="shared" si="12"/>
        <v>188336.93186362699</v>
      </c>
      <c r="AW39" s="44">
        <f t="shared" si="13"/>
        <v>35470799903.804474</v>
      </c>
      <c r="AX39" s="43">
        <f t="shared" si="14"/>
        <v>62.9</v>
      </c>
      <c r="AY39" s="43">
        <f t="shared" si="15"/>
        <v>62.9</v>
      </c>
    </row>
    <row r="40" spans="1:51">
      <c r="A40" s="6">
        <v>37</v>
      </c>
      <c r="B40" s="41">
        <v>473390.46799999999</v>
      </c>
      <c r="E40" s="7">
        <v>37</v>
      </c>
      <c r="F40" s="41">
        <v>473390.46799999999</v>
      </c>
      <c r="G40" s="41">
        <v>299443</v>
      </c>
      <c r="H40" s="44">
        <f t="shared" si="0"/>
        <v>173947.46799999999</v>
      </c>
      <c r="I40" s="44">
        <f t="shared" si="1"/>
        <v>173947.46799999999</v>
      </c>
      <c r="J40" s="44">
        <f t="shared" si="22"/>
        <v>30257721623.611023</v>
      </c>
      <c r="K40" s="43">
        <f t="shared" si="3"/>
        <v>36.75</v>
      </c>
      <c r="L40" s="43">
        <f t="shared" si="4"/>
        <v>36.75</v>
      </c>
      <c r="R40" s="7">
        <v>37</v>
      </c>
      <c r="S40" s="41">
        <v>473390.46799999999</v>
      </c>
      <c r="T40" s="44">
        <f>AVERAGE($S$4:S39)</f>
        <v>323876.38888888888</v>
      </c>
      <c r="U40" s="44">
        <f t="shared" si="5"/>
        <v>149514.07911111112</v>
      </c>
      <c r="V40" s="44">
        <f t="shared" si="6"/>
        <v>149514.07911111112</v>
      </c>
      <c r="W40" s="44">
        <f t="shared" si="7"/>
        <v>22354459852.443592</v>
      </c>
      <c r="X40" s="43">
        <f t="shared" si="8"/>
        <v>31.58</v>
      </c>
      <c r="Y40" s="43">
        <f t="shared" si="9"/>
        <v>31.58</v>
      </c>
      <c r="AE40" s="7">
        <v>37</v>
      </c>
      <c r="AF40" s="41">
        <v>473390.46799999999</v>
      </c>
      <c r="AG40" s="49">
        <f t="shared" si="16"/>
        <v>408242</v>
      </c>
      <c r="AH40" s="44">
        <f t="shared" si="19"/>
        <v>65148.467999999993</v>
      </c>
      <c r="AI40" s="44">
        <f t="shared" si="20"/>
        <v>65148.467999999993</v>
      </c>
      <c r="AJ40" s="44">
        <f t="shared" si="21"/>
        <v>4244322882.7470231</v>
      </c>
      <c r="AK40" s="43">
        <f t="shared" si="17"/>
        <v>13.76</v>
      </c>
      <c r="AL40" s="43">
        <f t="shared" si="18"/>
        <v>13.76</v>
      </c>
      <c r="AR40" s="7">
        <v>37</v>
      </c>
      <c r="AS40" s="41">
        <v>473390.46799999999</v>
      </c>
      <c r="AT40" s="49">
        <f t="shared" si="10"/>
        <v>337110.38637272542</v>
      </c>
      <c r="AU40" s="44">
        <f t="shared" si="11"/>
        <v>136280.08162727457</v>
      </c>
      <c r="AV40" s="44">
        <f t="shared" si="12"/>
        <v>136280.08162727457</v>
      </c>
      <c r="AW40" s="44">
        <f t="shared" si="13"/>
        <v>18572260648.33662</v>
      </c>
      <c r="AX40" s="43">
        <f t="shared" si="14"/>
        <v>28.79</v>
      </c>
      <c r="AY40" s="43">
        <f t="shared" si="15"/>
        <v>28.79</v>
      </c>
    </row>
    <row r="41" spans="1:51">
      <c r="A41" s="6">
        <v>38</v>
      </c>
      <c r="B41" s="41">
        <v>408278.10800000001</v>
      </c>
      <c r="E41" s="7">
        <v>38</v>
      </c>
      <c r="F41" s="41">
        <v>408278.10800000001</v>
      </c>
      <c r="G41" s="41">
        <v>473390.46799999999</v>
      </c>
      <c r="H41" s="44">
        <f t="shared" si="0"/>
        <v>-65112.359999999986</v>
      </c>
      <c r="I41" s="44">
        <f t="shared" si="1"/>
        <v>65112.359999999986</v>
      </c>
      <c r="J41" s="44">
        <f t="shared" si="22"/>
        <v>4239619424.769598</v>
      </c>
      <c r="K41" s="43">
        <f t="shared" si="3"/>
        <v>15.95</v>
      </c>
      <c r="L41" s="43">
        <f t="shared" si="4"/>
        <v>15.95</v>
      </c>
      <c r="R41" s="7">
        <v>38</v>
      </c>
      <c r="S41" s="41">
        <v>408278.10800000001</v>
      </c>
      <c r="T41" s="44">
        <f>AVERAGE($S$4:S40)</f>
        <v>327917.30994594598</v>
      </c>
      <c r="U41" s="44">
        <f t="shared" si="5"/>
        <v>80360.79805405403</v>
      </c>
      <c r="V41" s="44">
        <f t="shared" si="6"/>
        <v>80360.79805405403</v>
      </c>
      <c r="W41" s="44">
        <f t="shared" si="7"/>
        <v>6457857863.8844538</v>
      </c>
      <c r="X41" s="43">
        <f t="shared" si="8"/>
        <v>19.68</v>
      </c>
      <c r="Y41" s="43">
        <f t="shared" si="9"/>
        <v>19.68</v>
      </c>
      <c r="AE41" s="7">
        <v>38</v>
      </c>
      <c r="AF41" s="41">
        <v>408278.10800000001</v>
      </c>
      <c r="AG41" s="49">
        <f t="shared" si="16"/>
        <v>423549.48933333327</v>
      </c>
      <c r="AH41" s="44">
        <f t="shared" si="19"/>
        <v>-15271.381333333266</v>
      </c>
      <c r="AI41" s="44">
        <f t="shared" si="20"/>
        <v>15271.381333333266</v>
      </c>
      <c r="AJ41" s="44">
        <f t="shared" si="21"/>
        <v>233215087.8280797</v>
      </c>
      <c r="AK41" s="43">
        <f t="shared" si="17"/>
        <v>3.74</v>
      </c>
      <c r="AL41" s="43">
        <f t="shared" si="18"/>
        <v>3.74</v>
      </c>
      <c r="AR41" s="7">
        <v>38</v>
      </c>
      <c r="AS41" s="41">
        <v>408278.10800000001</v>
      </c>
      <c r="AT41" s="49">
        <f t="shared" si="10"/>
        <v>446134.45167454513</v>
      </c>
      <c r="AU41" s="44">
        <f t="shared" si="11"/>
        <v>-37856.343674545118</v>
      </c>
      <c r="AV41" s="44">
        <f t="shared" si="12"/>
        <v>37856.343674545118</v>
      </c>
      <c r="AW41" s="44">
        <f t="shared" si="13"/>
        <v>1433102756.4052722</v>
      </c>
      <c r="AX41" s="43">
        <f t="shared" si="14"/>
        <v>9.27</v>
      </c>
      <c r="AY41" s="43">
        <f t="shared" si="15"/>
        <v>9.27</v>
      </c>
    </row>
    <row r="42" spans="1:51">
      <c r="A42" s="6">
        <v>39</v>
      </c>
      <c r="B42" s="41">
        <v>466268.49300000002</v>
      </c>
      <c r="E42" s="7">
        <v>39</v>
      </c>
      <c r="F42" s="41">
        <v>466268.49300000002</v>
      </c>
      <c r="G42" s="41">
        <v>408278.10800000001</v>
      </c>
      <c r="H42" s="44">
        <f t="shared" si="0"/>
        <v>57990.385000000009</v>
      </c>
      <c r="I42" s="44">
        <f t="shared" si="1"/>
        <v>57990.385000000009</v>
      </c>
      <c r="J42" s="44">
        <f t="shared" si="22"/>
        <v>3362884752.448226</v>
      </c>
      <c r="K42" s="43">
        <f t="shared" si="3"/>
        <v>12.44</v>
      </c>
      <c r="L42" s="43">
        <f t="shared" si="4"/>
        <v>12.44</v>
      </c>
      <c r="R42" s="7">
        <v>39</v>
      </c>
      <c r="S42" s="41">
        <v>466268.49300000002</v>
      </c>
      <c r="T42" s="44">
        <f>AVERAGE($S$4:S41)</f>
        <v>330032.06778947375</v>
      </c>
      <c r="U42" s="44">
        <f t="shared" si="5"/>
        <v>136236.42521052627</v>
      </c>
      <c r="V42" s="44">
        <f t="shared" si="6"/>
        <v>136236.42521052627</v>
      </c>
      <c r="W42" s="44">
        <f t="shared" si="7"/>
        <v>18560363554.143318</v>
      </c>
      <c r="X42" s="43">
        <f t="shared" si="8"/>
        <v>29.22</v>
      </c>
      <c r="Y42" s="43">
        <f t="shared" si="9"/>
        <v>29.22</v>
      </c>
      <c r="AE42" s="7">
        <v>39</v>
      </c>
      <c r="AF42" s="41">
        <v>466268.49300000002</v>
      </c>
      <c r="AG42" s="49">
        <f t="shared" si="16"/>
        <v>393703.85866666661</v>
      </c>
      <c r="AH42" s="44">
        <f t="shared" si="19"/>
        <v>72564.634333333408</v>
      </c>
      <c r="AI42" s="44">
        <f t="shared" si="20"/>
        <v>72564.634333333408</v>
      </c>
      <c r="AJ42" s="44">
        <f t="shared" si="21"/>
        <v>5265626155.9303894</v>
      </c>
      <c r="AK42" s="43">
        <f t="shared" si="17"/>
        <v>15.56</v>
      </c>
      <c r="AL42" s="43">
        <f t="shared" si="18"/>
        <v>15.56</v>
      </c>
      <c r="AR42" s="7">
        <v>39</v>
      </c>
      <c r="AS42" s="41">
        <v>466268.49300000002</v>
      </c>
      <c r="AT42" s="49">
        <f t="shared" si="10"/>
        <v>415849.37673490908</v>
      </c>
      <c r="AU42" s="44">
        <f t="shared" si="11"/>
        <v>50419.116265090939</v>
      </c>
      <c r="AV42" s="44">
        <f t="shared" si="12"/>
        <v>50419.116265090939</v>
      </c>
      <c r="AW42" s="44">
        <f t="shared" si="13"/>
        <v>2542087284.9527578</v>
      </c>
      <c r="AX42" s="43">
        <f t="shared" si="14"/>
        <v>10.81</v>
      </c>
      <c r="AY42" s="43">
        <f t="shared" si="15"/>
        <v>10.81</v>
      </c>
    </row>
    <row r="43" spans="1:51">
      <c r="A43" s="6">
        <v>40</v>
      </c>
      <c r="B43" s="41">
        <v>311086.94699999999</v>
      </c>
      <c r="E43" s="7">
        <v>40</v>
      </c>
      <c r="F43" s="41">
        <v>311086.94699999999</v>
      </c>
      <c r="G43" s="41">
        <v>466268.49300000002</v>
      </c>
      <c r="H43" s="44">
        <f t="shared" si="0"/>
        <v>-155181.54600000003</v>
      </c>
      <c r="I43" s="44">
        <f t="shared" si="1"/>
        <v>155181.54600000003</v>
      </c>
      <c r="J43" s="44">
        <f t="shared" si="22"/>
        <v>24081312218.950127</v>
      </c>
      <c r="K43" s="43">
        <f t="shared" si="3"/>
        <v>49.88</v>
      </c>
      <c r="L43" s="43">
        <f t="shared" si="4"/>
        <v>49.88</v>
      </c>
      <c r="R43" s="7">
        <v>40</v>
      </c>
      <c r="S43" s="41">
        <v>311086.94699999999</v>
      </c>
      <c r="T43" s="44">
        <f>AVERAGE($S$4:S42)</f>
        <v>333525.30946153851</v>
      </c>
      <c r="U43" s="44">
        <f t="shared" si="5"/>
        <v>-22438.36246153852</v>
      </c>
      <c r="V43" s="44">
        <f t="shared" si="6"/>
        <v>22438.36246153852</v>
      </c>
      <c r="W43" s="44">
        <f t="shared" si="7"/>
        <v>503480109.95538098</v>
      </c>
      <c r="X43" s="43">
        <f t="shared" si="8"/>
        <v>7.21</v>
      </c>
      <c r="Y43" s="43">
        <f t="shared" si="9"/>
        <v>7.21</v>
      </c>
      <c r="AE43" s="7">
        <v>40</v>
      </c>
      <c r="AF43" s="41">
        <v>311086.94699999999</v>
      </c>
      <c r="AG43" s="49">
        <f t="shared" si="16"/>
        <v>449312.35633333336</v>
      </c>
      <c r="AH43" s="44">
        <f t="shared" si="19"/>
        <v>-138225.40933333337</v>
      </c>
      <c r="AI43" s="44">
        <f t="shared" si="20"/>
        <v>138225.40933333337</v>
      </c>
      <c r="AJ43" s="44">
        <f t="shared" si="21"/>
        <v>19106263785.367565</v>
      </c>
      <c r="AK43" s="43">
        <f t="shared" si="17"/>
        <v>44.43</v>
      </c>
      <c r="AL43" s="43">
        <f t="shared" si="18"/>
        <v>44.43</v>
      </c>
      <c r="AR43" s="7">
        <v>40</v>
      </c>
      <c r="AS43" s="41">
        <v>311086.94699999999</v>
      </c>
      <c r="AT43" s="49">
        <f t="shared" si="10"/>
        <v>456184.66974698182</v>
      </c>
      <c r="AU43" s="44">
        <f t="shared" si="11"/>
        <v>-145097.72274698183</v>
      </c>
      <c r="AV43" s="44">
        <f t="shared" si="12"/>
        <v>145097.72274698183</v>
      </c>
      <c r="AW43" s="44">
        <f t="shared" si="13"/>
        <v>21053349146.360008</v>
      </c>
      <c r="AX43" s="43">
        <f t="shared" si="14"/>
        <v>46.64</v>
      </c>
      <c r="AY43" s="43">
        <f t="shared" si="15"/>
        <v>46.64</v>
      </c>
    </row>
    <row r="44" spans="1:51">
      <c r="A44" s="6">
        <v>41</v>
      </c>
      <c r="B44" s="41">
        <v>672656.68299999996</v>
      </c>
      <c r="E44" s="7">
        <v>41</v>
      </c>
      <c r="F44" s="41">
        <v>672656.68299999996</v>
      </c>
      <c r="G44" s="41">
        <v>311086.94699999999</v>
      </c>
      <c r="H44" s="44">
        <f t="shared" si="0"/>
        <v>361569.73599999998</v>
      </c>
      <c r="I44" s="44">
        <f t="shared" si="1"/>
        <v>361569.73599999998</v>
      </c>
      <c r="J44" s="44">
        <f t="shared" si="22"/>
        <v>130732673991.10968</v>
      </c>
      <c r="K44" s="43">
        <f t="shared" si="3"/>
        <v>53.75</v>
      </c>
      <c r="L44" s="43">
        <f t="shared" si="4"/>
        <v>53.75</v>
      </c>
      <c r="R44" s="7">
        <v>41</v>
      </c>
      <c r="S44" s="41">
        <v>672656.68299999996</v>
      </c>
      <c r="T44" s="44">
        <f>AVERAGE($S$4:S43)</f>
        <v>332964.35040000005</v>
      </c>
      <c r="U44" s="44">
        <f t="shared" si="5"/>
        <v>339692.33259999991</v>
      </c>
      <c r="V44" s="44">
        <f t="shared" si="6"/>
        <v>339692.33259999991</v>
      </c>
      <c r="W44" s="44">
        <f t="shared" si="7"/>
        <v>115390880827.22896</v>
      </c>
      <c r="X44" s="43">
        <f t="shared" si="8"/>
        <v>50.5</v>
      </c>
      <c r="Y44" s="43">
        <f t="shared" si="9"/>
        <v>50.5</v>
      </c>
      <c r="AE44" s="7">
        <v>41</v>
      </c>
      <c r="AF44" s="41">
        <v>672656.68299999996</v>
      </c>
      <c r="AG44" s="49">
        <f t="shared" si="16"/>
        <v>395211.18266666663</v>
      </c>
      <c r="AH44" s="44">
        <f t="shared" si="19"/>
        <v>277445.50033333333</v>
      </c>
      <c r="AI44" s="44">
        <f t="shared" si="20"/>
        <v>277445.50033333333</v>
      </c>
      <c r="AJ44" s="44">
        <f t="shared" si="21"/>
        <v>76976005655.213669</v>
      </c>
      <c r="AK44" s="43">
        <f t="shared" si="17"/>
        <v>41.25</v>
      </c>
      <c r="AL44" s="43">
        <f t="shared" si="18"/>
        <v>41.25</v>
      </c>
      <c r="AR44" s="7">
        <v>41</v>
      </c>
      <c r="AS44" s="41">
        <v>672656.68299999996</v>
      </c>
      <c r="AT44" s="49">
        <f t="shared" si="10"/>
        <v>340106.49154939636</v>
      </c>
      <c r="AU44" s="44">
        <f t="shared" si="11"/>
        <v>332550.1914506036</v>
      </c>
      <c r="AV44" s="44">
        <f t="shared" si="12"/>
        <v>332550.1914506036</v>
      </c>
      <c r="AW44" s="44">
        <f t="shared" si="13"/>
        <v>110589629833.8331</v>
      </c>
      <c r="AX44" s="43">
        <f t="shared" si="14"/>
        <v>49.44</v>
      </c>
      <c r="AY44" s="43">
        <f t="shared" si="15"/>
        <v>49.44</v>
      </c>
    </row>
    <row r="45" spans="1:51">
      <c r="A45" s="6">
        <v>42</v>
      </c>
      <c r="B45" s="41">
        <v>525161.96799999999</v>
      </c>
      <c r="E45" s="7">
        <v>42</v>
      </c>
      <c r="F45" s="41">
        <v>525161.96799999999</v>
      </c>
      <c r="G45" s="41">
        <v>672656.68299999996</v>
      </c>
      <c r="H45" s="44">
        <f t="shared" si="0"/>
        <v>-147494.71499999997</v>
      </c>
      <c r="I45" s="44">
        <f t="shared" si="1"/>
        <v>147494.71499999997</v>
      </c>
      <c r="J45" s="44">
        <f t="shared" si="22"/>
        <v>21754690952.931217</v>
      </c>
      <c r="K45" s="43">
        <f t="shared" si="3"/>
        <v>28.09</v>
      </c>
      <c r="L45" s="43">
        <f t="shared" si="4"/>
        <v>28.09</v>
      </c>
      <c r="R45" s="7">
        <v>42</v>
      </c>
      <c r="S45" s="41">
        <v>525161.96799999999</v>
      </c>
      <c r="T45" s="44">
        <f>AVERAGE($S$4:S44)</f>
        <v>341249.52924390254</v>
      </c>
      <c r="U45" s="44">
        <f t="shared" si="5"/>
        <v>183912.43875609746</v>
      </c>
      <c r="V45" s="44">
        <f t="shared" si="6"/>
        <v>183912.43875609746</v>
      </c>
      <c r="W45" s="44">
        <f t="shared" si="7"/>
        <v>33823785129.215298</v>
      </c>
      <c r="X45" s="43">
        <f t="shared" si="8"/>
        <v>35.020000000000003</v>
      </c>
      <c r="Y45" s="43">
        <f t="shared" si="9"/>
        <v>35.020000000000003</v>
      </c>
      <c r="AE45" s="7">
        <v>42</v>
      </c>
      <c r="AF45" s="41">
        <v>525161.96799999999</v>
      </c>
      <c r="AG45" s="49">
        <f t="shared" si="16"/>
        <v>483337.37433333328</v>
      </c>
      <c r="AH45" s="44">
        <f t="shared" si="19"/>
        <v>41824.593666666711</v>
      </c>
      <c r="AI45" s="44">
        <f t="shared" si="20"/>
        <v>41824.593666666711</v>
      </c>
      <c r="AJ45" s="44">
        <f t="shared" si="21"/>
        <v>1749296635.3817773</v>
      </c>
      <c r="AK45" s="43">
        <f t="shared" si="17"/>
        <v>7.96</v>
      </c>
      <c r="AL45" s="43">
        <f t="shared" si="18"/>
        <v>7.96</v>
      </c>
      <c r="AR45" s="7">
        <v>42</v>
      </c>
      <c r="AS45" s="41">
        <v>525161.96799999999</v>
      </c>
      <c r="AT45" s="49">
        <f t="shared" si="10"/>
        <v>606146.6447098793</v>
      </c>
      <c r="AU45" s="44">
        <f t="shared" si="11"/>
        <v>-80984.676709879306</v>
      </c>
      <c r="AV45" s="44">
        <f t="shared" si="12"/>
        <v>80984.676709879306</v>
      </c>
      <c r="AW45" s="44">
        <f t="shared" si="13"/>
        <v>6558517861.803668</v>
      </c>
      <c r="AX45" s="43">
        <f t="shared" si="14"/>
        <v>15.42</v>
      </c>
      <c r="AY45" s="43">
        <f t="shared" si="15"/>
        <v>15.42</v>
      </c>
    </row>
    <row r="46" spans="1:51">
      <c r="A46" s="6">
        <v>43</v>
      </c>
      <c r="B46" s="41">
        <v>1462595.5220000001</v>
      </c>
      <c r="E46" s="7">
        <v>43</v>
      </c>
      <c r="F46" s="41">
        <v>1462595.5220000001</v>
      </c>
      <c r="G46" s="41">
        <v>525161.96799999999</v>
      </c>
      <c r="H46" s="44">
        <f t="shared" si="0"/>
        <v>937433.55400000012</v>
      </c>
      <c r="I46" s="44">
        <f t="shared" si="1"/>
        <v>937433.55400000012</v>
      </c>
      <c r="J46" s="44">
        <f t="shared" si="22"/>
        <v>878781668165.07117</v>
      </c>
      <c r="K46" s="43">
        <f t="shared" si="3"/>
        <v>64.09</v>
      </c>
      <c r="L46" s="43">
        <f t="shared" si="4"/>
        <v>64.09</v>
      </c>
      <c r="R46" s="7">
        <v>43</v>
      </c>
      <c r="S46" s="41">
        <v>1462595.5220000001</v>
      </c>
      <c r="T46" s="44">
        <f>AVERAGE($S$4:S45)</f>
        <v>345628.39683333342</v>
      </c>
      <c r="U46" s="44">
        <f t="shared" si="5"/>
        <v>1116967.1251666667</v>
      </c>
      <c r="V46" s="44">
        <f t="shared" si="6"/>
        <v>1116967.1251666667</v>
      </c>
      <c r="W46" s="44">
        <f t="shared" si="7"/>
        <v>1247615558703.0881</v>
      </c>
      <c r="X46" s="43">
        <f t="shared" si="8"/>
        <v>76.37</v>
      </c>
      <c r="Y46" s="43">
        <f t="shared" si="9"/>
        <v>76.37</v>
      </c>
      <c r="AE46" s="7">
        <v>43</v>
      </c>
      <c r="AF46" s="41">
        <v>1462595.5220000001</v>
      </c>
      <c r="AG46" s="49">
        <f t="shared" si="16"/>
        <v>502968.53266666661</v>
      </c>
      <c r="AH46" s="44">
        <f t="shared" si="19"/>
        <v>959626.98933333345</v>
      </c>
      <c r="AI46" s="44">
        <f t="shared" si="20"/>
        <v>959626.98933333345</v>
      </c>
      <c r="AJ46" s="44">
        <f t="shared" si="21"/>
        <v>920883958656.95764</v>
      </c>
      <c r="AK46" s="43">
        <f t="shared" si="17"/>
        <v>65.61</v>
      </c>
      <c r="AL46" s="43">
        <f t="shared" si="18"/>
        <v>65.61</v>
      </c>
      <c r="AR46" s="7">
        <v>43</v>
      </c>
      <c r="AS46" s="41">
        <v>1462595.5220000001</v>
      </c>
      <c r="AT46" s="49">
        <f t="shared" si="10"/>
        <v>541358.90334197588</v>
      </c>
      <c r="AU46" s="44">
        <f t="shared" si="11"/>
        <v>921236.61865802424</v>
      </c>
      <c r="AV46" s="44">
        <f t="shared" si="12"/>
        <v>921236.61865802424</v>
      </c>
      <c r="AW46" s="44">
        <f t="shared" si="13"/>
        <v>848676907556.46997</v>
      </c>
      <c r="AX46" s="43">
        <f t="shared" si="14"/>
        <v>62.99</v>
      </c>
      <c r="AY46" s="43">
        <f t="shared" si="15"/>
        <v>62.99</v>
      </c>
    </row>
    <row r="47" spans="1:51">
      <c r="A47" s="6">
        <v>44</v>
      </c>
      <c r="B47" s="41">
        <v>701752.69900000002</v>
      </c>
      <c r="E47" s="7">
        <v>44</v>
      </c>
      <c r="F47" s="41">
        <v>701752.69900000002</v>
      </c>
      <c r="G47" s="41">
        <v>1462595.5220000001</v>
      </c>
      <c r="H47" s="44">
        <f t="shared" si="0"/>
        <v>-760842.82300000009</v>
      </c>
      <c r="I47" s="44">
        <f t="shared" si="1"/>
        <v>760842.82300000009</v>
      </c>
      <c r="J47" s="44">
        <f t="shared" si="22"/>
        <v>578881801310.6095</v>
      </c>
      <c r="K47" s="43">
        <f t="shared" si="3"/>
        <v>108.42</v>
      </c>
      <c r="L47" s="43">
        <f t="shared" si="4"/>
        <v>108.42</v>
      </c>
      <c r="R47" s="7">
        <v>44</v>
      </c>
      <c r="S47" s="41">
        <v>701752.69900000002</v>
      </c>
      <c r="T47" s="44">
        <f>AVERAGE($S$4:S46)</f>
        <v>371604.37648837216</v>
      </c>
      <c r="U47" s="44">
        <f t="shared" si="5"/>
        <v>330148.32251162786</v>
      </c>
      <c r="V47" s="44">
        <f t="shared" si="6"/>
        <v>330148.32251162786</v>
      </c>
      <c r="W47" s="44">
        <f t="shared" si="7"/>
        <v>108997914857.24185</v>
      </c>
      <c r="X47" s="43">
        <f t="shared" si="8"/>
        <v>47.05</v>
      </c>
      <c r="Y47" s="43">
        <f t="shared" si="9"/>
        <v>47.05</v>
      </c>
      <c r="AE47" s="7">
        <v>44</v>
      </c>
      <c r="AF47" s="41">
        <v>701752.69900000002</v>
      </c>
      <c r="AG47" s="49">
        <f t="shared" si="16"/>
        <v>886804.72433333343</v>
      </c>
      <c r="AH47" s="44">
        <f t="shared" si="19"/>
        <v>-185052.02533333341</v>
      </c>
      <c r="AI47" s="44">
        <f t="shared" si="20"/>
        <v>185052.02533333341</v>
      </c>
      <c r="AJ47" s="44">
        <f t="shared" si="21"/>
        <v>34244252079.96867</v>
      </c>
      <c r="AK47" s="43">
        <f t="shared" si="17"/>
        <v>26.37</v>
      </c>
      <c r="AL47" s="43">
        <f t="shared" si="18"/>
        <v>26.37</v>
      </c>
      <c r="AR47" s="7">
        <v>44</v>
      </c>
      <c r="AS47" s="41">
        <v>701752.69900000002</v>
      </c>
      <c r="AT47" s="49">
        <f t="shared" si="10"/>
        <v>1278348.1982683952</v>
      </c>
      <c r="AU47" s="44">
        <f t="shared" si="11"/>
        <v>-576595.49926839513</v>
      </c>
      <c r="AV47" s="44">
        <f t="shared" si="12"/>
        <v>576595.49926839513</v>
      </c>
      <c r="AW47" s="44">
        <f t="shared" si="13"/>
        <v>332462369776.56982</v>
      </c>
      <c r="AX47" s="43">
        <f t="shared" si="14"/>
        <v>82.17</v>
      </c>
      <c r="AY47" s="43">
        <f t="shared" si="15"/>
        <v>82.17</v>
      </c>
    </row>
    <row r="48" spans="1:51">
      <c r="A48" s="6">
        <v>45</v>
      </c>
      <c r="B48" s="41">
        <v>340577.17599999998</v>
      </c>
      <c r="E48" s="7">
        <v>45</v>
      </c>
      <c r="F48" s="41">
        <v>340577.17599999998</v>
      </c>
      <c r="G48" s="41">
        <v>701752.69900000002</v>
      </c>
      <c r="H48" s="44">
        <f t="shared" si="0"/>
        <v>-361175.52300000004</v>
      </c>
      <c r="I48" s="44">
        <f t="shared" si="1"/>
        <v>361175.52300000004</v>
      </c>
      <c r="J48" s="44">
        <f t="shared" si="22"/>
        <v>130447758414.32356</v>
      </c>
      <c r="K48" s="43">
        <f t="shared" si="3"/>
        <v>106.05</v>
      </c>
      <c r="L48" s="43">
        <f t="shared" si="4"/>
        <v>106.05</v>
      </c>
      <c r="R48" s="7">
        <v>45</v>
      </c>
      <c r="S48" s="41">
        <v>340577.17599999998</v>
      </c>
      <c r="T48" s="44">
        <f>AVERAGE($S$4:S47)</f>
        <v>379107.74745454552</v>
      </c>
      <c r="U48" s="44">
        <f t="shared" si="5"/>
        <v>-38530.571454545541</v>
      </c>
      <c r="V48" s="44">
        <f t="shared" si="6"/>
        <v>38530.571454545541</v>
      </c>
      <c r="W48" s="44">
        <f t="shared" si="7"/>
        <v>1484604936.6138396</v>
      </c>
      <c r="X48" s="43">
        <f t="shared" si="8"/>
        <v>11.31</v>
      </c>
      <c r="Y48" s="43">
        <f t="shared" si="9"/>
        <v>11.31</v>
      </c>
      <c r="AE48" s="7">
        <v>45</v>
      </c>
      <c r="AF48" s="41">
        <v>340577.17599999998</v>
      </c>
      <c r="AG48" s="49">
        <f t="shared" si="16"/>
        <v>896503.39633333345</v>
      </c>
      <c r="AH48" s="44">
        <f t="shared" si="19"/>
        <v>-555926.22033333348</v>
      </c>
      <c r="AI48" s="44">
        <f t="shared" si="20"/>
        <v>555926.22033333348</v>
      </c>
      <c r="AJ48" s="44">
        <f t="shared" si="21"/>
        <v>309053962454.10602</v>
      </c>
      <c r="AK48" s="43">
        <f t="shared" si="17"/>
        <v>163.22999999999999</v>
      </c>
      <c r="AL48" s="43">
        <f t="shared" si="18"/>
        <v>163.22999999999999</v>
      </c>
      <c r="AR48" s="7">
        <v>45</v>
      </c>
      <c r="AS48" s="41">
        <v>340577.17599999998</v>
      </c>
      <c r="AT48" s="49">
        <f t="shared" si="10"/>
        <v>817071.79885367909</v>
      </c>
      <c r="AU48" s="44">
        <f t="shared" si="11"/>
        <v>-476494.62285367912</v>
      </c>
      <c r="AV48" s="44">
        <f t="shared" si="12"/>
        <v>476494.62285367912</v>
      </c>
      <c r="AW48" s="44">
        <f t="shared" si="13"/>
        <v>227047125608.46991</v>
      </c>
      <c r="AX48" s="43">
        <f t="shared" si="14"/>
        <v>139.91</v>
      </c>
      <c r="AY48" s="43">
        <f t="shared" si="15"/>
        <v>139.91</v>
      </c>
    </row>
    <row r="49" spans="1:51">
      <c r="A49" s="6">
        <v>46</v>
      </c>
      <c r="B49" s="41">
        <v>514549.44300000003</v>
      </c>
      <c r="E49" s="7">
        <v>46</v>
      </c>
      <c r="F49" s="41">
        <v>514549.44300000003</v>
      </c>
      <c r="G49" s="41">
        <v>340577.17599999998</v>
      </c>
      <c r="H49" s="44">
        <f t="shared" si="0"/>
        <v>173972.26700000005</v>
      </c>
      <c r="I49" s="44">
        <f t="shared" si="1"/>
        <v>173972.26700000005</v>
      </c>
      <c r="J49" s="44">
        <f t="shared" si="22"/>
        <v>30266349685.119308</v>
      </c>
      <c r="K49" s="43">
        <f t="shared" si="3"/>
        <v>33.81</v>
      </c>
      <c r="L49" s="43">
        <f t="shared" si="4"/>
        <v>33.81</v>
      </c>
      <c r="R49" s="7">
        <v>46</v>
      </c>
      <c r="S49" s="41">
        <v>514549.44300000003</v>
      </c>
      <c r="T49" s="44">
        <f>AVERAGE($S$4:S48)</f>
        <v>378251.51253333339</v>
      </c>
      <c r="U49" s="44">
        <f t="shared" si="5"/>
        <v>136297.93046666664</v>
      </c>
      <c r="V49" s="44">
        <f t="shared" si="6"/>
        <v>136297.93046666664</v>
      </c>
      <c r="W49" s="44">
        <f t="shared" si="7"/>
        <v>18577125849.496296</v>
      </c>
      <c r="X49" s="43">
        <f t="shared" si="8"/>
        <v>26.49</v>
      </c>
      <c r="Y49" s="43">
        <f t="shared" si="9"/>
        <v>26.49</v>
      </c>
      <c r="AE49" s="7">
        <v>46</v>
      </c>
      <c r="AF49" s="41">
        <v>514549.44300000003</v>
      </c>
      <c r="AG49" s="49">
        <f t="shared" si="16"/>
        <v>834975.13233333325</v>
      </c>
      <c r="AH49" s="44">
        <f t="shared" si="19"/>
        <v>-320425.68933333323</v>
      </c>
      <c r="AI49" s="44">
        <f t="shared" si="20"/>
        <v>320425.68933333323</v>
      </c>
      <c r="AJ49" s="44">
        <f t="shared" si="21"/>
        <v>102672622384.74178</v>
      </c>
      <c r="AK49" s="43">
        <f t="shared" si="17"/>
        <v>62.27</v>
      </c>
      <c r="AL49" s="43">
        <f t="shared" si="18"/>
        <v>62.27</v>
      </c>
      <c r="AR49" s="7">
        <v>46</v>
      </c>
      <c r="AS49" s="41">
        <v>514549.44300000003</v>
      </c>
      <c r="AT49" s="49">
        <f t="shared" si="10"/>
        <v>435876.10057073581</v>
      </c>
      <c r="AU49" s="44">
        <f t="shared" si="11"/>
        <v>78673.342429264216</v>
      </c>
      <c r="AV49" s="44">
        <f t="shared" si="12"/>
        <v>78673.342429264216</v>
      </c>
      <c r="AW49" s="44">
        <f t="shared" si="13"/>
        <v>6189494808.9922647</v>
      </c>
      <c r="AX49" s="43">
        <f t="shared" si="14"/>
        <v>15.29</v>
      </c>
      <c r="AY49" s="43">
        <f t="shared" si="15"/>
        <v>15.29</v>
      </c>
    </row>
    <row r="50" spans="1:51">
      <c r="A50" s="6">
        <v>47</v>
      </c>
      <c r="B50" s="41">
        <v>491217.37199999997</v>
      </c>
      <c r="E50" s="7">
        <v>47</v>
      </c>
      <c r="F50" s="41">
        <v>491217.37199999997</v>
      </c>
      <c r="G50" s="41">
        <v>514549.44300000003</v>
      </c>
      <c r="H50" s="44">
        <f t="shared" si="0"/>
        <v>-23332.071000000054</v>
      </c>
      <c r="I50" s="44">
        <f t="shared" si="1"/>
        <v>23332.071000000054</v>
      </c>
      <c r="J50" s="44">
        <f t="shared" si="22"/>
        <v>544385537.14904356</v>
      </c>
      <c r="K50" s="43">
        <f t="shared" si="3"/>
        <v>4.75</v>
      </c>
      <c r="L50" s="43">
        <f t="shared" si="4"/>
        <v>4.75</v>
      </c>
      <c r="R50" s="7">
        <v>47</v>
      </c>
      <c r="S50" s="41">
        <v>491217.37199999997</v>
      </c>
      <c r="T50" s="44">
        <f>AVERAGE($S$4:S49)</f>
        <v>381214.51102173922</v>
      </c>
      <c r="U50" s="44">
        <f t="shared" si="5"/>
        <v>110002.86097826075</v>
      </c>
      <c r="V50" s="44">
        <f t="shared" si="6"/>
        <v>110002.86097826075</v>
      </c>
      <c r="W50" s="44">
        <f t="shared" si="7"/>
        <v>12100629423.402563</v>
      </c>
      <c r="X50" s="43">
        <f t="shared" si="8"/>
        <v>22.39</v>
      </c>
      <c r="Y50" s="43">
        <f t="shared" si="9"/>
        <v>22.39</v>
      </c>
      <c r="AE50" s="7">
        <v>47</v>
      </c>
      <c r="AF50" s="41">
        <v>491217.37199999997</v>
      </c>
      <c r="AG50" s="49">
        <f t="shared" si="16"/>
        <v>518959.77266666666</v>
      </c>
      <c r="AH50" s="44">
        <f t="shared" si="19"/>
        <v>-27742.400666666683</v>
      </c>
      <c r="AI50" s="44">
        <f t="shared" si="20"/>
        <v>27742.400666666683</v>
      </c>
      <c r="AJ50" s="44">
        <f t="shared" si="21"/>
        <v>769640794.74986804</v>
      </c>
      <c r="AK50" s="43">
        <f t="shared" si="17"/>
        <v>5.65</v>
      </c>
      <c r="AL50" s="43">
        <f t="shared" si="18"/>
        <v>5.65</v>
      </c>
      <c r="AR50" s="7">
        <v>47</v>
      </c>
      <c r="AS50" s="41">
        <v>491217.37199999997</v>
      </c>
      <c r="AT50" s="49">
        <f t="shared" si="10"/>
        <v>498814.7745141472</v>
      </c>
      <c r="AU50" s="44">
        <f t="shared" si="11"/>
        <v>-7597.402514147223</v>
      </c>
      <c r="AV50" s="44">
        <f t="shared" si="12"/>
        <v>7597.402514147223</v>
      </c>
      <c r="AW50" s="44">
        <f t="shared" si="13"/>
        <v>57720524.961970545</v>
      </c>
      <c r="AX50" s="43">
        <f t="shared" si="14"/>
        <v>1.55</v>
      </c>
      <c r="AY50" s="43">
        <f t="shared" si="15"/>
        <v>1.55</v>
      </c>
    </row>
    <row r="51" spans="1:51">
      <c r="A51" s="6">
        <v>48</v>
      </c>
      <c r="B51" s="41">
        <v>894627.83600000001</v>
      </c>
      <c r="E51" s="7">
        <v>48</v>
      </c>
      <c r="F51" s="41">
        <v>894627.83600000001</v>
      </c>
      <c r="G51" s="41">
        <v>491217.37199999997</v>
      </c>
      <c r="H51" s="44">
        <f t="shared" si="0"/>
        <v>403410.46400000004</v>
      </c>
      <c r="I51" s="44">
        <f t="shared" si="1"/>
        <v>403410.46400000004</v>
      </c>
      <c r="J51" s="44">
        <f t="shared" si="22"/>
        <v>162740002464.69531</v>
      </c>
      <c r="K51" s="43">
        <f t="shared" si="3"/>
        <v>45.09</v>
      </c>
      <c r="L51" s="43">
        <f t="shared" si="4"/>
        <v>45.09</v>
      </c>
      <c r="R51" s="7">
        <v>48</v>
      </c>
      <c r="S51" s="41">
        <v>894627.83600000001</v>
      </c>
      <c r="T51" s="44">
        <f>AVERAGE($S$4:S50)</f>
        <v>383554.99742553203</v>
      </c>
      <c r="U51" s="44">
        <f t="shared" si="5"/>
        <v>511072.83857446798</v>
      </c>
      <c r="V51" s="44">
        <f t="shared" si="6"/>
        <v>511072.83857446798</v>
      </c>
      <c r="W51" s="44">
        <f t="shared" si="7"/>
        <v>261195446328.56421</v>
      </c>
      <c r="X51" s="43">
        <f t="shared" si="8"/>
        <v>57.13</v>
      </c>
      <c r="Y51" s="43">
        <f t="shared" si="9"/>
        <v>57.13</v>
      </c>
      <c r="AE51" s="7">
        <v>48</v>
      </c>
      <c r="AF51" s="41">
        <v>894627.83600000001</v>
      </c>
      <c r="AG51" s="49">
        <f t="shared" si="16"/>
        <v>448781.33033333329</v>
      </c>
      <c r="AH51" s="44">
        <f t="shared" si="19"/>
        <v>445846.50566666672</v>
      </c>
      <c r="AI51" s="44">
        <f t="shared" si="20"/>
        <v>445846.50566666672</v>
      </c>
      <c r="AJ51" s="44">
        <f t="shared" si="21"/>
        <v>198779106615.17709</v>
      </c>
      <c r="AK51" s="43">
        <f t="shared" si="17"/>
        <v>49.84</v>
      </c>
      <c r="AL51" s="43">
        <f t="shared" si="18"/>
        <v>49.84</v>
      </c>
      <c r="AR51" s="7">
        <v>48</v>
      </c>
      <c r="AS51" s="41">
        <v>894627.83600000001</v>
      </c>
      <c r="AT51" s="49">
        <f t="shared" si="10"/>
        <v>492736.85250282945</v>
      </c>
      <c r="AU51" s="44">
        <f t="shared" si="11"/>
        <v>401890.98349717056</v>
      </c>
      <c r="AV51" s="44">
        <f t="shared" si="12"/>
        <v>401890.98349717056</v>
      </c>
      <c r="AW51" s="44">
        <f t="shared" si="13"/>
        <v>161516362616.32303</v>
      </c>
      <c r="AX51" s="43">
        <f t="shared" si="14"/>
        <v>44.92</v>
      </c>
      <c r="AY51" s="43">
        <f t="shared" si="15"/>
        <v>44.92</v>
      </c>
    </row>
    <row r="52" spans="1:51">
      <c r="A52" s="6">
        <v>49</v>
      </c>
      <c r="B52" s="41">
        <v>381200.84700000001</v>
      </c>
      <c r="E52" s="7">
        <v>49</v>
      </c>
      <c r="F52" s="41">
        <v>381200.84700000001</v>
      </c>
      <c r="G52" s="41">
        <v>894627.83600000001</v>
      </c>
      <c r="H52" s="44">
        <f t="shared" si="0"/>
        <v>-513426.989</v>
      </c>
      <c r="I52" s="44">
        <f t="shared" si="1"/>
        <v>513426.989</v>
      </c>
      <c r="J52" s="44">
        <f t="shared" si="22"/>
        <v>263607273033.60611</v>
      </c>
      <c r="K52" s="43">
        <f t="shared" si="3"/>
        <v>134.69</v>
      </c>
      <c r="L52" s="43">
        <f t="shared" si="4"/>
        <v>134.69</v>
      </c>
      <c r="R52" s="7">
        <v>49</v>
      </c>
      <c r="S52" s="41">
        <v>381200.84700000001</v>
      </c>
      <c r="T52" s="44">
        <f>AVERAGE($S$4:S51)</f>
        <v>394202.34822916676</v>
      </c>
      <c r="U52" s="44">
        <f t="shared" si="5"/>
        <v>-13001.501229166752</v>
      </c>
      <c r="V52" s="44">
        <f t="shared" si="6"/>
        <v>13001.501229166752</v>
      </c>
      <c r="W52" s="44">
        <f t="shared" si="7"/>
        <v>169039034.21202457</v>
      </c>
      <c r="X52" s="43">
        <f t="shared" si="8"/>
        <v>3.41</v>
      </c>
      <c r="Y52" s="43">
        <f t="shared" si="9"/>
        <v>3.41</v>
      </c>
      <c r="AE52" s="7">
        <v>49</v>
      </c>
      <c r="AF52" s="41">
        <v>381200.84700000001</v>
      </c>
      <c r="AG52" s="49">
        <f t="shared" si="16"/>
        <v>633464.88366666669</v>
      </c>
      <c r="AH52" s="44">
        <f t="shared" si="19"/>
        <v>-252264.03666666668</v>
      </c>
      <c r="AI52" s="44">
        <f t="shared" si="20"/>
        <v>252264.03666666668</v>
      </c>
      <c r="AJ52" s="44">
        <f t="shared" si="21"/>
        <v>63637144195.361351</v>
      </c>
      <c r="AK52" s="43">
        <f t="shared" si="17"/>
        <v>66.180000000000007</v>
      </c>
      <c r="AL52" s="43">
        <f t="shared" si="18"/>
        <v>66.180000000000007</v>
      </c>
      <c r="AR52" s="7">
        <v>49</v>
      </c>
      <c r="AS52" s="41">
        <v>381200.84700000001</v>
      </c>
      <c r="AT52" s="49">
        <f t="shared" si="10"/>
        <v>814249.63930056593</v>
      </c>
      <c r="AU52" s="44">
        <f t="shared" si="11"/>
        <v>-433048.79230056592</v>
      </c>
      <c r="AV52" s="44">
        <f t="shared" si="12"/>
        <v>433048.79230056592</v>
      </c>
      <c r="AW52" s="44">
        <f t="shared" si="13"/>
        <v>187531256512.9787</v>
      </c>
      <c r="AX52" s="43">
        <f t="shared" si="14"/>
        <v>113.6</v>
      </c>
      <c r="AY52" s="43">
        <f t="shared" si="15"/>
        <v>113.6</v>
      </c>
    </row>
    <row r="53" spans="1:51">
      <c r="A53" s="6">
        <v>50</v>
      </c>
      <c r="B53" s="41">
        <v>1026113.404</v>
      </c>
      <c r="E53" s="7">
        <v>50</v>
      </c>
      <c r="F53" s="41">
        <v>1026113.404</v>
      </c>
      <c r="G53" s="41">
        <v>381200.84700000001</v>
      </c>
      <c r="H53" s="44">
        <f t="shared" si="0"/>
        <v>644912.55700000003</v>
      </c>
      <c r="I53" s="44">
        <f t="shared" si="1"/>
        <v>644912.55700000003</v>
      </c>
      <c r="J53" s="44">
        <f t="shared" si="22"/>
        <v>415912206176.27826</v>
      </c>
      <c r="K53" s="43">
        <f t="shared" si="3"/>
        <v>62.85</v>
      </c>
      <c r="L53" s="43">
        <f t="shared" si="4"/>
        <v>62.85</v>
      </c>
      <c r="R53" s="7">
        <v>50</v>
      </c>
      <c r="S53" s="41">
        <v>1026113.404</v>
      </c>
      <c r="T53" s="44">
        <f>AVERAGE($S$4:S52)</f>
        <v>393937.0114693878</v>
      </c>
      <c r="U53" s="44">
        <f t="shared" si="5"/>
        <v>632176.39253061218</v>
      </c>
      <c r="V53" s="44">
        <f t="shared" si="6"/>
        <v>632176.39253061218</v>
      </c>
      <c r="W53" s="44">
        <f t="shared" si="7"/>
        <v>399646991273.01868</v>
      </c>
      <c r="X53" s="43">
        <f t="shared" si="8"/>
        <v>61.61</v>
      </c>
      <c r="Y53" s="43">
        <f t="shared" si="9"/>
        <v>61.61</v>
      </c>
      <c r="AE53" s="7">
        <v>50</v>
      </c>
      <c r="AF53" s="41">
        <v>1026113.404</v>
      </c>
      <c r="AG53" s="49">
        <f t="shared" si="16"/>
        <v>589015.35166666668</v>
      </c>
      <c r="AH53" s="44">
        <f t="shared" si="19"/>
        <v>437098.0523333333</v>
      </c>
      <c r="AI53" s="44">
        <f t="shared" si="20"/>
        <v>437098.0523333333</v>
      </c>
      <c r="AJ53" s="44">
        <f t="shared" si="21"/>
        <v>191054707353.59338</v>
      </c>
      <c r="AK53" s="43">
        <f t="shared" si="17"/>
        <v>42.6</v>
      </c>
      <c r="AL53" s="43">
        <f t="shared" si="18"/>
        <v>42.6</v>
      </c>
      <c r="AR53" s="7">
        <v>50</v>
      </c>
      <c r="AS53" s="41">
        <v>1026113.404</v>
      </c>
      <c r="AT53" s="49">
        <f t="shared" si="10"/>
        <v>467810.60546011321</v>
      </c>
      <c r="AU53" s="44">
        <f t="shared" si="11"/>
        <v>558302.79853988672</v>
      </c>
      <c r="AV53" s="44">
        <f t="shared" si="12"/>
        <v>558302.79853988672</v>
      </c>
      <c r="AW53" s="44">
        <f t="shared" si="13"/>
        <v>311702014857.46936</v>
      </c>
      <c r="AX53" s="43">
        <f t="shared" si="14"/>
        <v>54.41</v>
      </c>
      <c r="AY53" s="43">
        <f t="shared" si="15"/>
        <v>54.41</v>
      </c>
    </row>
    <row r="54" spans="1:51">
      <c r="A54" s="6">
        <v>51</v>
      </c>
      <c r="B54" s="41">
        <v>349529.56300000002</v>
      </c>
      <c r="E54" s="7">
        <v>51</v>
      </c>
      <c r="F54" s="41">
        <v>349529.56300000002</v>
      </c>
      <c r="G54" s="41">
        <v>1026113.404</v>
      </c>
      <c r="H54" s="44">
        <f t="shared" si="0"/>
        <v>-676583.84100000001</v>
      </c>
      <c r="I54" s="44">
        <f t="shared" si="1"/>
        <v>676583.84100000001</v>
      </c>
      <c r="J54" s="44">
        <f t="shared" si="22"/>
        <v>457765693902.31329</v>
      </c>
      <c r="K54" s="43">
        <f t="shared" si="3"/>
        <v>193.57</v>
      </c>
      <c r="L54" s="43">
        <f t="shared" si="4"/>
        <v>193.57</v>
      </c>
      <c r="R54" s="7">
        <v>51</v>
      </c>
      <c r="S54" s="41">
        <v>349529.56300000002</v>
      </c>
      <c r="T54" s="44">
        <f>AVERAGE($S$4:S53)</f>
        <v>406580.53932000004</v>
      </c>
      <c r="U54" s="44">
        <f t="shared" si="5"/>
        <v>-57050.976320000016</v>
      </c>
      <c r="V54" s="44">
        <f t="shared" si="6"/>
        <v>57050.976320000016</v>
      </c>
      <c r="W54" s="44">
        <f t="shared" si="7"/>
        <v>3254813899.0652027</v>
      </c>
      <c r="X54" s="43">
        <f t="shared" si="8"/>
        <v>16.32</v>
      </c>
      <c r="Y54" s="43">
        <f t="shared" si="9"/>
        <v>16.32</v>
      </c>
      <c r="AE54" s="7">
        <v>51</v>
      </c>
      <c r="AF54" s="41">
        <v>349529.56300000002</v>
      </c>
      <c r="AG54" s="49">
        <f t="shared" si="16"/>
        <v>767314.02899999998</v>
      </c>
      <c r="AH54" s="44">
        <f t="shared" si="19"/>
        <v>-417784.46599999996</v>
      </c>
      <c r="AI54" s="44">
        <f t="shared" si="20"/>
        <v>417784.46599999996</v>
      </c>
      <c r="AJ54" s="44">
        <f t="shared" si="21"/>
        <v>174543860030.90512</v>
      </c>
      <c r="AK54" s="43">
        <f t="shared" si="17"/>
        <v>119.53</v>
      </c>
      <c r="AL54" s="43">
        <f t="shared" si="18"/>
        <v>119.53</v>
      </c>
      <c r="AR54" s="7">
        <v>51</v>
      </c>
      <c r="AS54" s="41">
        <v>349529.56300000002</v>
      </c>
      <c r="AT54" s="49">
        <f t="shared" si="10"/>
        <v>914452.84429202264</v>
      </c>
      <c r="AU54" s="44">
        <f t="shared" si="11"/>
        <v>-564923.28129202267</v>
      </c>
      <c r="AV54" s="44">
        <f t="shared" si="12"/>
        <v>564923.28129202267</v>
      </c>
      <c r="AW54" s="44">
        <f t="shared" si="13"/>
        <v>319138313745.74579</v>
      </c>
      <c r="AX54" s="43">
        <f t="shared" si="14"/>
        <v>161.62</v>
      </c>
      <c r="AY54" s="43">
        <f t="shared" si="15"/>
        <v>161.62</v>
      </c>
    </row>
    <row r="55" spans="1:51">
      <c r="A55" s="6">
        <v>52</v>
      </c>
      <c r="B55" s="41">
        <v>631544.54399999999</v>
      </c>
      <c r="E55" s="7">
        <v>52</v>
      </c>
      <c r="F55" s="41">
        <v>631544.54399999999</v>
      </c>
      <c r="G55" s="41">
        <v>349529.56300000002</v>
      </c>
      <c r="H55" s="44">
        <f t="shared" si="0"/>
        <v>282014.98099999997</v>
      </c>
      <c r="I55" s="44">
        <f t="shared" si="1"/>
        <v>282014.98099999997</v>
      </c>
      <c r="J55" s="44">
        <f t="shared" si="22"/>
        <v>79532449508.430344</v>
      </c>
      <c r="K55" s="43">
        <f t="shared" si="3"/>
        <v>44.65</v>
      </c>
      <c r="L55" s="43">
        <f t="shared" si="4"/>
        <v>44.65</v>
      </c>
      <c r="R55" s="7">
        <v>52</v>
      </c>
      <c r="S55" s="41">
        <v>631544.54399999999</v>
      </c>
      <c r="T55" s="44">
        <f>AVERAGE($S$4:S54)</f>
        <v>405461.89272549027</v>
      </c>
      <c r="U55" s="44">
        <f t="shared" si="5"/>
        <v>226082.65127450973</v>
      </c>
      <c r="V55" s="44">
        <f t="shared" si="6"/>
        <v>226082.65127450973</v>
      </c>
      <c r="W55" s="44">
        <f t="shared" si="7"/>
        <v>51113365207.311577</v>
      </c>
      <c r="X55" s="43">
        <f t="shared" si="8"/>
        <v>35.799999999999997</v>
      </c>
      <c r="Y55" s="43">
        <f t="shared" si="9"/>
        <v>35.799999999999997</v>
      </c>
      <c r="AE55" s="7">
        <v>52</v>
      </c>
      <c r="AF55" s="41">
        <v>631544.54399999999</v>
      </c>
      <c r="AG55" s="49">
        <f t="shared" si="16"/>
        <v>585614.60466666671</v>
      </c>
      <c r="AH55" s="44">
        <f t="shared" si="19"/>
        <v>45929.939333333285</v>
      </c>
      <c r="AI55" s="44">
        <f t="shared" si="20"/>
        <v>45929.939333333285</v>
      </c>
      <c r="AJ55" s="44">
        <f t="shared" si="21"/>
        <v>2109559327.163676</v>
      </c>
      <c r="AK55" s="43">
        <f t="shared" si="17"/>
        <v>7.27</v>
      </c>
      <c r="AL55" s="43">
        <f t="shared" si="18"/>
        <v>7.27</v>
      </c>
      <c r="AR55" s="7">
        <v>52</v>
      </c>
      <c r="AS55" s="41">
        <v>631544.54399999999</v>
      </c>
      <c r="AT55" s="49">
        <f t="shared" si="10"/>
        <v>462514.21925840457</v>
      </c>
      <c r="AU55" s="44">
        <f t="shared" si="11"/>
        <v>169030.32474159542</v>
      </c>
      <c r="AV55" s="44">
        <f t="shared" si="12"/>
        <v>169030.32474159542</v>
      </c>
      <c r="AW55" s="44">
        <f t="shared" si="13"/>
        <v>28571250682.249207</v>
      </c>
      <c r="AX55" s="43">
        <f t="shared" si="14"/>
        <v>26.76</v>
      </c>
      <c r="AY55" s="43">
        <f t="shared" si="15"/>
        <v>26.76</v>
      </c>
    </row>
    <row r="56" spans="1:51">
      <c r="A56" s="6">
        <v>53</v>
      </c>
      <c r="B56" s="41">
        <v>1098355.5009999999</v>
      </c>
      <c r="E56" s="7">
        <v>53</v>
      </c>
      <c r="F56" s="41">
        <v>1098355.5009999999</v>
      </c>
      <c r="G56" s="41">
        <v>631544.54399999999</v>
      </c>
      <c r="H56" s="44">
        <f t="shared" si="0"/>
        <v>466810.95699999994</v>
      </c>
      <c r="I56" s="44">
        <f t="shared" si="1"/>
        <v>466810.95699999994</v>
      </c>
      <c r="J56" s="44">
        <f t="shared" si="22"/>
        <v>217912469575.2558</v>
      </c>
      <c r="K56" s="43">
        <f t="shared" si="3"/>
        <v>42.5</v>
      </c>
      <c r="L56" s="43">
        <f t="shared" si="4"/>
        <v>42.5</v>
      </c>
      <c r="R56" s="7">
        <v>53</v>
      </c>
      <c r="S56" s="41">
        <v>1098355.5009999999</v>
      </c>
      <c r="T56" s="44">
        <f>AVERAGE($S$4:S55)</f>
        <v>409809.63601923082</v>
      </c>
      <c r="U56" s="44">
        <f t="shared" si="5"/>
        <v>688545.86498076911</v>
      </c>
      <c r="V56" s="44">
        <f t="shared" si="6"/>
        <v>688545.86498076911</v>
      </c>
      <c r="W56" s="44">
        <f t="shared" si="7"/>
        <v>474095408182.11554</v>
      </c>
      <c r="X56" s="43">
        <f t="shared" si="8"/>
        <v>62.69</v>
      </c>
      <c r="Y56" s="43">
        <f t="shared" si="9"/>
        <v>62.69</v>
      </c>
      <c r="AE56" s="7">
        <v>53</v>
      </c>
      <c r="AF56" s="41">
        <v>1098355.5009999999</v>
      </c>
      <c r="AG56" s="49">
        <f t="shared" si="16"/>
        <v>669062.50366666669</v>
      </c>
      <c r="AH56" s="44">
        <f t="shared" si="19"/>
        <v>429292.99733333325</v>
      </c>
      <c r="AI56" s="44">
        <f t="shared" si="20"/>
        <v>429292.99733333325</v>
      </c>
      <c r="AJ56" s="44">
        <f t="shared" si="21"/>
        <v>184292477559.43726</v>
      </c>
      <c r="AK56" s="43">
        <f t="shared" si="17"/>
        <v>39.090000000000003</v>
      </c>
      <c r="AL56" s="43">
        <f t="shared" si="18"/>
        <v>39.090000000000003</v>
      </c>
      <c r="AR56" s="7">
        <v>53</v>
      </c>
      <c r="AS56" s="41">
        <v>1098355.5009999999</v>
      </c>
      <c r="AT56" s="49">
        <f t="shared" si="10"/>
        <v>597738.479051681</v>
      </c>
      <c r="AU56" s="44">
        <f t="shared" si="11"/>
        <v>500617.02194831893</v>
      </c>
      <c r="AV56" s="44">
        <f t="shared" si="12"/>
        <v>500617.02194831893</v>
      </c>
      <c r="AW56" s="44">
        <f t="shared" si="13"/>
        <v>250617402664.40363</v>
      </c>
      <c r="AX56" s="43">
        <f t="shared" si="14"/>
        <v>45.58</v>
      </c>
      <c r="AY56" s="43">
        <f t="shared" si="15"/>
        <v>45.58</v>
      </c>
    </row>
    <row r="57" spans="1:51">
      <c r="A57" s="6">
        <v>54</v>
      </c>
      <c r="B57" s="41">
        <v>496199.78</v>
      </c>
      <c r="E57" s="7">
        <v>54</v>
      </c>
      <c r="F57" s="41">
        <v>496199.78</v>
      </c>
      <c r="G57" s="41">
        <v>1098355.5009999999</v>
      </c>
      <c r="H57" s="44">
        <f t="shared" si="0"/>
        <v>-602155.7209999999</v>
      </c>
      <c r="I57" s="44">
        <f t="shared" si="1"/>
        <v>602155.7209999999</v>
      </c>
      <c r="J57" s="44">
        <f t="shared" si="22"/>
        <v>362591512333.02972</v>
      </c>
      <c r="K57" s="43">
        <f t="shared" si="3"/>
        <v>121.35</v>
      </c>
      <c r="L57" s="43">
        <f t="shared" si="4"/>
        <v>121.35</v>
      </c>
      <c r="R57" s="7">
        <v>54</v>
      </c>
      <c r="S57" s="41">
        <v>496199.78</v>
      </c>
      <c r="T57" s="44">
        <f>AVERAGE($S$4:S56)</f>
        <v>422801.06743396231</v>
      </c>
      <c r="U57" s="44">
        <f t="shared" si="5"/>
        <v>73398.712566037721</v>
      </c>
      <c r="V57" s="44">
        <f t="shared" si="6"/>
        <v>73398.712566037721</v>
      </c>
      <c r="W57" s="44">
        <f t="shared" si="7"/>
        <v>5387371006.3518238</v>
      </c>
      <c r="X57" s="43">
        <f t="shared" si="8"/>
        <v>14.79</v>
      </c>
      <c r="Y57" s="43">
        <f t="shared" si="9"/>
        <v>14.79</v>
      </c>
      <c r="AE57" s="7">
        <v>54</v>
      </c>
      <c r="AF57" s="41">
        <v>496199.78</v>
      </c>
      <c r="AG57" s="49">
        <f t="shared" si="16"/>
        <v>693143.20266666671</v>
      </c>
      <c r="AH57" s="44">
        <f t="shared" si="19"/>
        <v>-196943.42266666668</v>
      </c>
      <c r="AI57" s="44">
        <f t="shared" si="20"/>
        <v>196943.42266666668</v>
      </c>
      <c r="AJ57" s="44">
        <f t="shared" si="21"/>
        <v>38786711731.661316</v>
      </c>
      <c r="AK57" s="43">
        <f t="shared" si="17"/>
        <v>39.69</v>
      </c>
      <c r="AL57" s="43">
        <f t="shared" si="18"/>
        <v>39.69</v>
      </c>
      <c r="AR57" s="7">
        <v>54</v>
      </c>
      <c r="AS57" s="41">
        <v>496199.78</v>
      </c>
      <c r="AT57" s="49">
        <f t="shared" si="10"/>
        <v>998232.0966103361</v>
      </c>
      <c r="AU57" s="44">
        <f t="shared" si="11"/>
        <v>-502032.31661033607</v>
      </c>
      <c r="AV57" s="44">
        <f t="shared" si="12"/>
        <v>502032.31661033607</v>
      </c>
      <c r="AW57" s="44">
        <f t="shared" si="13"/>
        <v>252036446921.14072</v>
      </c>
      <c r="AX57" s="43">
        <f t="shared" si="14"/>
        <v>101.18</v>
      </c>
      <c r="AY57" s="43">
        <f t="shared" si="15"/>
        <v>101.18</v>
      </c>
    </row>
    <row r="58" spans="1:51">
      <c r="A58" s="6">
        <v>55</v>
      </c>
      <c r="B58" s="41">
        <v>561623.21100000001</v>
      </c>
      <c r="E58" s="7">
        <v>55</v>
      </c>
      <c r="F58" s="41">
        <v>561623.21100000001</v>
      </c>
      <c r="G58" s="41">
        <v>496199.78</v>
      </c>
      <c r="H58" s="44">
        <f t="shared" si="0"/>
        <v>65423.430999999982</v>
      </c>
      <c r="I58" s="44">
        <f t="shared" si="1"/>
        <v>65423.430999999982</v>
      </c>
      <c r="J58" s="44">
        <f t="shared" si="22"/>
        <v>4280225323.8117585</v>
      </c>
      <c r="K58" s="43">
        <f t="shared" si="3"/>
        <v>11.65</v>
      </c>
      <c r="L58" s="43">
        <f t="shared" si="4"/>
        <v>11.65</v>
      </c>
      <c r="R58" s="7">
        <v>55</v>
      </c>
      <c r="S58" s="41">
        <v>561623.21100000001</v>
      </c>
      <c r="T58" s="44">
        <f>AVERAGE($S$4:S57)</f>
        <v>424160.30285185191</v>
      </c>
      <c r="U58" s="44">
        <f t="shared" si="5"/>
        <v>137462.9081481481</v>
      </c>
      <c r="V58" s="44">
        <f t="shared" si="6"/>
        <v>137462.9081481481</v>
      </c>
      <c r="W58" s="44">
        <f t="shared" si="7"/>
        <v>18896051116.5462</v>
      </c>
      <c r="X58" s="43">
        <f t="shared" si="8"/>
        <v>24.48</v>
      </c>
      <c r="Y58" s="43">
        <f t="shared" si="9"/>
        <v>24.48</v>
      </c>
      <c r="AE58" s="7">
        <v>55</v>
      </c>
      <c r="AF58" s="41">
        <v>561623.21100000001</v>
      </c>
      <c r="AG58" s="49">
        <f t="shared" si="16"/>
        <v>742033.27500000002</v>
      </c>
      <c r="AH58" s="44">
        <f t="shared" si="19"/>
        <v>-180410.06400000001</v>
      </c>
      <c r="AI58" s="44">
        <f t="shared" si="20"/>
        <v>180410.06400000001</v>
      </c>
      <c r="AJ58" s="44">
        <f t="shared" si="21"/>
        <v>32547791192.4841</v>
      </c>
      <c r="AK58" s="43">
        <f t="shared" si="17"/>
        <v>32.119999999999997</v>
      </c>
      <c r="AL58" s="43">
        <f t="shared" si="18"/>
        <v>32.119999999999997</v>
      </c>
      <c r="AR58" s="7">
        <v>55</v>
      </c>
      <c r="AS58" s="41">
        <v>561623.21100000001</v>
      </c>
      <c r="AT58" s="49">
        <f t="shared" si="10"/>
        <v>596606.2433220672</v>
      </c>
      <c r="AU58" s="44">
        <f t="shared" si="11"/>
        <v>-34983.032322067185</v>
      </c>
      <c r="AV58" s="44">
        <f t="shared" si="12"/>
        <v>34983.032322067185</v>
      </c>
      <c r="AW58" s="44">
        <f t="shared" si="13"/>
        <v>1223812550.4467974</v>
      </c>
      <c r="AX58" s="43">
        <f t="shared" si="14"/>
        <v>6.23</v>
      </c>
      <c r="AY58" s="43">
        <f t="shared" si="15"/>
        <v>6.23</v>
      </c>
    </row>
    <row r="59" spans="1:51">
      <c r="A59" s="6">
        <v>56</v>
      </c>
      <c r="B59" s="41">
        <v>563703.18299999996</v>
      </c>
      <c r="E59" s="7">
        <v>56</v>
      </c>
      <c r="F59" s="41">
        <v>563703.18299999996</v>
      </c>
      <c r="G59" s="41">
        <v>561623.21100000001</v>
      </c>
      <c r="H59" s="44">
        <f t="shared" si="0"/>
        <v>2079.9719999999506</v>
      </c>
      <c r="I59" s="44">
        <f t="shared" si="1"/>
        <v>2079.9719999999506</v>
      </c>
      <c r="J59" s="44">
        <f t="shared" si="22"/>
        <v>4326283.520783795</v>
      </c>
      <c r="K59" s="43">
        <f t="shared" si="3"/>
        <v>0.37</v>
      </c>
      <c r="L59" s="43">
        <f t="shared" si="4"/>
        <v>0.37</v>
      </c>
      <c r="R59" s="7">
        <v>56</v>
      </c>
      <c r="S59" s="41">
        <v>563703.18299999996</v>
      </c>
      <c r="T59" s="44">
        <f>AVERAGE($S$4:S58)</f>
        <v>426659.62845454545</v>
      </c>
      <c r="U59" s="44">
        <f t="shared" si="5"/>
        <v>137043.55454545451</v>
      </c>
      <c r="V59" s="44">
        <f t="shared" si="6"/>
        <v>137043.55454545451</v>
      </c>
      <c r="W59" s="44">
        <f t="shared" si="7"/>
        <v>18780935842.452965</v>
      </c>
      <c r="X59" s="43">
        <f t="shared" si="8"/>
        <v>24.31</v>
      </c>
      <c r="Y59" s="43">
        <f t="shared" si="9"/>
        <v>24.31</v>
      </c>
      <c r="AE59" s="7">
        <v>56</v>
      </c>
      <c r="AF59" s="41">
        <v>563703.18299999996</v>
      </c>
      <c r="AG59" s="49">
        <f t="shared" si="16"/>
        <v>718726.16399999999</v>
      </c>
      <c r="AH59" s="44">
        <f t="shared" si="19"/>
        <v>-155022.98100000003</v>
      </c>
      <c r="AI59" s="44">
        <f t="shared" si="20"/>
        <v>155022.98100000003</v>
      </c>
      <c r="AJ59" s="44">
        <f t="shared" si="21"/>
        <v>24032124638.126369</v>
      </c>
      <c r="AK59" s="43">
        <f t="shared" si="17"/>
        <v>27.5</v>
      </c>
      <c r="AL59" s="43">
        <f t="shared" si="18"/>
        <v>27.5</v>
      </c>
      <c r="AR59" s="7">
        <v>56</v>
      </c>
      <c r="AS59" s="41">
        <v>563703.18299999996</v>
      </c>
      <c r="AT59" s="49">
        <f t="shared" si="10"/>
        <v>568619.81746441347</v>
      </c>
      <c r="AU59" s="44">
        <f t="shared" si="11"/>
        <v>-4916.6344644135097</v>
      </c>
      <c r="AV59" s="44">
        <f t="shared" si="12"/>
        <v>4916.6344644135097</v>
      </c>
      <c r="AW59" s="44">
        <f t="shared" si="13"/>
        <v>24173294.456658721</v>
      </c>
      <c r="AX59" s="43">
        <f t="shared" si="14"/>
        <v>0.87</v>
      </c>
      <c r="AY59" s="43">
        <f t="shared" si="15"/>
        <v>0.87</v>
      </c>
    </row>
    <row r="60" spans="1:51">
      <c r="A60" s="6">
        <v>57</v>
      </c>
      <c r="B60" s="41">
        <v>671705.02899999998</v>
      </c>
      <c r="E60" s="7">
        <v>57</v>
      </c>
      <c r="F60" s="41">
        <v>671705.02899999998</v>
      </c>
      <c r="G60" s="41">
        <v>563703.18299999996</v>
      </c>
      <c r="H60" s="44">
        <f t="shared" si="0"/>
        <v>108001.84600000002</v>
      </c>
      <c r="I60" s="44">
        <f t="shared" si="1"/>
        <v>108001.84600000002</v>
      </c>
      <c r="J60" s="44">
        <f t="shared" si="22"/>
        <v>11664398739.407721</v>
      </c>
      <c r="K60" s="43">
        <f t="shared" si="3"/>
        <v>16.079999999999998</v>
      </c>
      <c r="L60" s="43">
        <f t="shared" si="4"/>
        <v>16.079999999999998</v>
      </c>
      <c r="R60" s="7">
        <v>57</v>
      </c>
      <c r="S60" s="41">
        <v>671705.02899999998</v>
      </c>
      <c r="T60" s="44">
        <f>AVERAGE($S$4:S59)</f>
        <v>429106.83478571428</v>
      </c>
      <c r="U60" s="44">
        <f t="shared" si="5"/>
        <v>242598.1942142857</v>
      </c>
      <c r="V60" s="44">
        <f t="shared" si="6"/>
        <v>242598.1942142857</v>
      </c>
      <c r="W60" s="44">
        <f t="shared" si="7"/>
        <v>58853883836.032288</v>
      </c>
      <c r="X60" s="43">
        <f t="shared" si="8"/>
        <v>36.119999999999997</v>
      </c>
      <c r="Y60" s="43">
        <f t="shared" si="9"/>
        <v>36.119999999999997</v>
      </c>
      <c r="AE60" s="7">
        <v>57</v>
      </c>
      <c r="AF60" s="41">
        <v>671705.02899999998</v>
      </c>
      <c r="AG60" s="49">
        <f t="shared" si="16"/>
        <v>540508.72466666659</v>
      </c>
      <c r="AH60" s="44">
        <f t="shared" si="19"/>
        <v>131196.30433333339</v>
      </c>
      <c r="AI60" s="44">
        <f t="shared" si="20"/>
        <v>131196.30433333339</v>
      </c>
      <c r="AJ60" s="44">
        <f t="shared" si="21"/>
        <v>17212470270.724632</v>
      </c>
      <c r="AK60" s="43">
        <f t="shared" si="17"/>
        <v>19.53</v>
      </c>
      <c r="AL60" s="43">
        <f t="shared" si="18"/>
        <v>19.53</v>
      </c>
      <c r="AR60" s="7">
        <v>57</v>
      </c>
      <c r="AS60" s="41">
        <v>671705.02899999998</v>
      </c>
      <c r="AT60" s="49">
        <f t="shared" si="10"/>
        <v>564686.50989288266</v>
      </c>
      <c r="AU60" s="44">
        <f t="shared" si="11"/>
        <v>107018.51910711732</v>
      </c>
      <c r="AV60" s="44">
        <f t="shared" si="12"/>
        <v>107018.51910711732</v>
      </c>
      <c r="AW60" s="44">
        <f t="shared" si="13"/>
        <v>11452963431.880434</v>
      </c>
      <c r="AX60" s="43">
        <f t="shared" si="14"/>
        <v>15.93</v>
      </c>
      <c r="AY60" s="43">
        <f t="shared" si="15"/>
        <v>15.93</v>
      </c>
    </row>
    <row r="61" spans="1:51">
      <c r="A61" s="6">
        <v>58</v>
      </c>
      <c r="B61" s="41">
        <v>722188.08900000004</v>
      </c>
      <c r="E61" s="7">
        <v>58</v>
      </c>
      <c r="F61" s="41">
        <v>722188.08900000004</v>
      </c>
      <c r="G61" s="41">
        <v>671705.02899999998</v>
      </c>
      <c r="H61" s="44">
        <f t="shared" si="0"/>
        <v>50483.060000000056</v>
      </c>
      <c r="I61" s="44">
        <f t="shared" si="1"/>
        <v>50483.060000000056</v>
      </c>
      <c r="J61" s="44">
        <f t="shared" si="22"/>
        <v>2548539346.9636054</v>
      </c>
      <c r="K61" s="43">
        <f t="shared" si="3"/>
        <v>6.99</v>
      </c>
      <c r="L61" s="43">
        <f t="shared" si="4"/>
        <v>6.99</v>
      </c>
      <c r="R61" s="7">
        <v>58</v>
      </c>
      <c r="S61" s="41">
        <v>722188.08900000004</v>
      </c>
      <c r="T61" s="44">
        <f>AVERAGE($S$4:S60)</f>
        <v>433362.94345614035</v>
      </c>
      <c r="U61" s="44">
        <f t="shared" si="5"/>
        <v>288825.14554385969</v>
      </c>
      <c r="V61" s="44">
        <f t="shared" si="6"/>
        <v>288825.14554385969</v>
      </c>
      <c r="W61" s="44">
        <f t="shared" si="7"/>
        <v>83419964698.431732</v>
      </c>
      <c r="X61" s="43">
        <f t="shared" si="8"/>
        <v>39.99</v>
      </c>
      <c r="Y61" s="43">
        <f t="shared" si="9"/>
        <v>39.99</v>
      </c>
      <c r="AE61" s="7">
        <v>58</v>
      </c>
      <c r="AF61" s="41">
        <v>722188.08900000004</v>
      </c>
      <c r="AG61" s="49">
        <f t="shared" si="16"/>
        <v>599010.47433333332</v>
      </c>
      <c r="AH61" s="44">
        <f t="shared" si="19"/>
        <v>123177.61466666672</v>
      </c>
      <c r="AI61" s="44">
        <f t="shared" si="20"/>
        <v>123177.61466666672</v>
      </c>
      <c r="AJ61" s="44">
        <f t="shared" si="21"/>
        <v>15172724754.969828</v>
      </c>
      <c r="AK61" s="43">
        <f t="shared" si="17"/>
        <v>17.059999999999999</v>
      </c>
      <c r="AL61" s="43">
        <f t="shared" si="18"/>
        <v>17.059999999999999</v>
      </c>
      <c r="AR61" s="7">
        <v>58</v>
      </c>
      <c r="AS61" s="41">
        <v>722188.08900000004</v>
      </c>
      <c r="AT61" s="49">
        <f t="shared" si="10"/>
        <v>650301.32517857663</v>
      </c>
      <c r="AU61" s="44">
        <f t="shared" si="11"/>
        <v>71886.763821423403</v>
      </c>
      <c r="AV61" s="44">
        <f t="shared" si="12"/>
        <v>71886.763821423403</v>
      </c>
      <c r="AW61" s="44">
        <f t="shared" si="13"/>
        <v>5167706812.7171087</v>
      </c>
      <c r="AX61" s="43">
        <f t="shared" si="14"/>
        <v>9.9499999999999993</v>
      </c>
      <c r="AY61" s="43">
        <f t="shared" si="15"/>
        <v>9.9499999999999993</v>
      </c>
    </row>
    <row r="62" spans="1:51">
      <c r="A62" s="6">
        <v>59</v>
      </c>
      <c r="B62" s="41">
        <v>438448.35100000002</v>
      </c>
      <c r="E62" s="7">
        <v>59</v>
      </c>
      <c r="F62" s="41">
        <v>438448.35100000002</v>
      </c>
      <c r="G62" s="41">
        <v>722188.08900000004</v>
      </c>
      <c r="H62" s="44">
        <f t="shared" si="0"/>
        <v>-283739.73800000001</v>
      </c>
      <c r="I62" s="44">
        <f t="shared" si="1"/>
        <v>283739.73800000001</v>
      </c>
      <c r="J62" s="44">
        <f t="shared" si="22"/>
        <v>80508238920.308655</v>
      </c>
      <c r="K62" s="43">
        <f t="shared" si="3"/>
        <v>64.709999999999994</v>
      </c>
      <c r="L62" s="43">
        <f t="shared" si="4"/>
        <v>64.709999999999994</v>
      </c>
      <c r="R62" s="7">
        <v>59</v>
      </c>
      <c r="S62" s="41">
        <v>438448.35100000002</v>
      </c>
      <c r="T62" s="44">
        <f>AVERAGE($S$4:S61)</f>
        <v>438342.68734482757</v>
      </c>
      <c r="U62" s="44">
        <f t="shared" si="5"/>
        <v>105.6636551724514</v>
      </c>
      <c r="V62" s="44">
        <f t="shared" si="6"/>
        <v>105.6636551724514</v>
      </c>
      <c r="W62" s="44">
        <f t="shared" si="7"/>
        <v>11164.808024402715</v>
      </c>
      <c r="X62" s="43">
        <f t="shared" si="8"/>
        <v>0.02</v>
      </c>
      <c r="Y62" s="43">
        <f t="shared" si="9"/>
        <v>0.02</v>
      </c>
      <c r="AE62" s="7">
        <v>59</v>
      </c>
      <c r="AF62" s="41">
        <v>438448.35100000002</v>
      </c>
      <c r="AG62" s="49">
        <f t="shared" si="16"/>
        <v>652532.10033333336</v>
      </c>
      <c r="AH62" s="44">
        <f t="shared" si="19"/>
        <v>-214083.74933333334</v>
      </c>
      <c r="AI62" s="44">
        <f t="shared" si="20"/>
        <v>214083.74933333334</v>
      </c>
      <c r="AJ62" s="44">
        <f t="shared" si="21"/>
        <v>45831851728.6175</v>
      </c>
      <c r="AK62" s="43">
        <f t="shared" si="17"/>
        <v>48.83</v>
      </c>
      <c r="AL62" s="43">
        <f t="shared" si="18"/>
        <v>48.83</v>
      </c>
      <c r="AR62" s="7">
        <v>59</v>
      </c>
      <c r="AS62" s="41">
        <v>438448.35100000002</v>
      </c>
      <c r="AT62" s="49">
        <f t="shared" si="10"/>
        <v>707810.73623571533</v>
      </c>
      <c r="AU62" s="44">
        <f t="shared" si="11"/>
        <v>-269362.38523571531</v>
      </c>
      <c r="AV62" s="44">
        <f t="shared" si="12"/>
        <v>269362.38523571531</v>
      </c>
      <c r="AW62" s="44">
        <f t="shared" si="13"/>
        <v>72556094579.873901</v>
      </c>
      <c r="AX62" s="43">
        <f t="shared" si="14"/>
        <v>61.44</v>
      </c>
      <c r="AY62" s="43">
        <f t="shared" si="15"/>
        <v>61.44</v>
      </c>
    </row>
    <row r="63" spans="1:51">
      <c r="A63" s="6">
        <v>60</v>
      </c>
      <c r="B63" s="41">
        <v>341980.22</v>
      </c>
      <c r="E63" s="7">
        <v>60</v>
      </c>
      <c r="F63" s="41">
        <v>341980.22</v>
      </c>
      <c r="G63" s="41">
        <v>438448.35100000002</v>
      </c>
      <c r="H63" s="44">
        <f t="shared" si="0"/>
        <v>-96468.131000000052</v>
      </c>
      <c r="I63" s="44">
        <f t="shared" si="1"/>
        <v>96468.131000000052</v>
      </c>
      <c r="J63" s="44">
        <f t="shared" si="22"/>
        <v>9306100298.6331711</v>
      </c>
      <c r="K63" s="43">
        <f t="shared" si="3"/>
        <v>28.21</v>
      </c>
      <c r="L63" s="43">
        <f t="shared" si="4"/>
        <v>28.21</v>
      </c>
      <c r="R63" s="7">
        <v>60</v>
      </c>
      <c r="S63" s="41">
        <v>341980.22</v>
      </c>
      <c r="T63" s="44">
        <f>AVERAGE($S$4:S62)</f>
        <v>438344.47825423727</v>
      </c>
      <c r="U63" s="44">
        <f t="shared" si="5"/>
        <v>-96364.258254237298</v>
      </c>
      <c r="V63" s="44">
        <f t="shared" si="6"/>
        <v>96364.258254237298</v>
      </c>
      <c r="W63" s="44">
        <f t="shared" si="7"/>
        <v>9286070268.8893414</v>
      </c>
      <c r="X63" s="43">
        <f t="shared" si="8"/>
        <v>28.18</v>
      </c>
      <c r="Y63" s="43">
        <f t="shared" si="9"/>
        <v>28.18</v>
      </c>
      <c r="AE63" s="7">
        <v>60</v>
      </c>
      <c r="AF63" s="41">
        <v>341980.22</v>
      </c>
      <c r="AG63" s="49">
        <f t="shared" si="16"/>
        <v>610780.48966666672</v>
      </c>
      <c r="AH63" s="44">
        <f t="shared" si="19"/>
        <v>-268800.26966666675</v>
      </c>
      <c r="AI63" s="44">
        <f t="shared" si="20"/>
        <v>268800.26966666675</v>
      </c>
      <c r="AJ63" s="44">
        <f t="shared" si="21"/>
        <v>72253584972.872757</v>
      </c>
      <c r="AK63" s="43">
        <f t="shared" si="17"/>
        <v>78.599999999999994</v>
      </c>
      <c r="AL63" s="43">
        <f t="shared" si="18"/>
        <v>78.599999999999994</v>
      </c>
      <c r="AR63" s="7">
        <v>60</v>
      </c>
      <c r="AS63" s="41">
        <v>341980.22</v>
      </c>
      <c r="AT63" s="49">
        <f t="shared" si="10"/>
        <v>492320.82804714306</v>
      </c>
      <c r="AU63" s="44">
        <f t="shared" si="11"/>
        <v>-150340.60804714309</v>
      </c>
      <c r="AV63" s="44">
        <f t="shared" si="12"/>
        <v>150340.60804714309</v>
      </c>
      <c r="AW63" s="44">
        <f t="shared" si="13"/>
        <v>22602298427.984707</v>
      </c>
      <c r="AX63" s="43">
        <f t="shared" si="14"/>
        <v>43.96</v>
      </c>
      <c r="AY63" s="43">
        <f t="shared" si="15"/>
        <v>43.96</v>
      </c>
    </row>
    <row r="64" spans="1:51">
      <c r="E64" s="7">
        <v>61</v>
      </c>
      <c r="G64" s="41">
        <v>341980.22</v>
      </c>
      <c r="H64" s="47"/>
      <c r="I64" s="47"/>
      <c r="J64" s="47"/>
      <c r="K64" s="47"/>
      <c r="L64" s="47"/>
      <c r="R64" s="7">
        <v>61</v>
      </c>
      <c r="T64" s="44">
        <f>AVERAGE($S$4:S63)</f>
        <v>436738.4072833333</v>
      </c>
      <c r="U64" s="49"/>
      <c r="V64" s="49"/>
      <c r="W64" s="49"/>
      <c r="X64" s="49"/>
      <c r="Y64" s="49"/>
      <c r="AE64" s="7">
        <v>61</v>
      </c>
      <c r="AG64" s="49">
        <f t="shared" si="16"/>
        <v>500872.22</v>
      </c>
      <c r="AH64" s="49"/>
      <c r="AI64" s="49"/>
      <c r="AJ64" s="49"/>
      <c r="AK64" s="2"/>
      <c r="AL64" s="2"/>
      <c r="AR64" s="7">
        <v>61</v>
      </c>
      <c r="AS64" s="2"/>
      <c r="AT64" s="49">
        <f t="shared" si="10"/>
        <v>372048.34160942858</v>
      </c>
      <c r="AU64" s="49"/>
      <c r="AV64" s="49"/>
      <c r="AW64" s="49"/>
      <c r="AX64" s="2"/>
      <c r="AY64" s="2"/>
    </row>
    <row r="65" spans="4:51">
      <c r="G65" s="36" t="s">
        <v>21</v>
      </c>
      <c r="H65" s="48">
        <f>SUM(H5:H63)</f>
        <v>-55314.780000000028</v>
      </c>
      <c r="I65" s="48">
        <f>SUM(I5:I63)</f>
        <v>12173446.136</v>
      </c>
      <c r="J65" s="48">
        <f>SUM(J5:J63)</f>
        <v>5238147936594.3467</v>
      </c>
      <c r="K65" s="45">
        <f>SUM(K5:K63)</f>
        <v>9141.7699999999986</v>
      </c>
      <c r="L65" s="45">
        <f>SUM(L5:L63)</f>
        <v>9141.7699999999986</v>
      </c>
      <c r="T65" s="36" t="s">
        <v>22</v>
      </c>
      <c r="U65" s="48">
        <f>SUM(U5:U63)</f>
        <v>7285663.1167235766</v>
      </c>
      <c r="V65" s="48">
        <f>SUM(V5:V63)</f>
        <v>11306686.602168098</v>
      </c>
      <c r="W65" s="48">
        <f>SUM(W5:W63)</f>
        <v>4463853605729.5146</v>
      </c>
      <c r="X65" s="45">
        <f>SUM(X5:X63)</f>
        <v>23820.790000000005</v>
      </c>
      <c r="Y65" s="45">
        <f>SUM(Y5:Y63)</f>
        <v>23820.790000000005</v>
      </c>
      <c r="AG65" s="50" t="s">
        <v>22</v>
      </c>
      <c r="AH65" s="48">
        <f>SUM(AH7:AH63)</f>
        <v>248423.81699999992</v>
      </c>
      <c r="AI65" s="48">
        <f>SUM(AI7:AI63)</f>
        <v>11309909.381666668</v>
      </c>
      <c r="AJ65" s="48">
        <f>SUM(AJ7:AJ63)</f>
        <v>3930554310173.5313</v>
      </c>
      <c r="AK65" s="45">
        <f>SUM(AK7:AK63)</f>
        <v>18762.059999999998</v>
      </c>
      <c r="AL65" s="45">
        <f>SUM(AL7:AL63)</f>
        <v>18762.059999999998</v>
      </c>
      <c r="AS65" s="2"/>
      <c r="AT65" s="50" t="s">
        <v>22</v>
      </c>
      <c r="AU65" s="48">
        <f>SUM(AU5:AU63)</f>
        <v>-31558.322988215485</v>
      </c>
      <c r="AV65" s="48">
        <f>SUM(AV5:AV63)</f>
        <v>11278219.933814049</v>
      </c>
      <c r="AW65" s="48">
        <f>SUM(AW5:AW63)</f>
        <v>4470721807917.9932</v>
      </c>
      <c r="AX65" s="45">
        <f>SUM(AX5:AX63)</f>
        <v>12664.28</v>
      </c>
      <c r="AY65" s="45">
        <f>SUM(AY5:AY63)</f>
        <v>12664.28</v>
      </c>
    </row>
    <row r="67" spans="4:51" ht="43.5">
      <c r="F67" s="3" t="s">
        <v>23</v>
      </c>
      <c r="G67" s="4" t="s">
        <v>24</v>
      </c>
      <c r="H67" s="4" t="s">
        <v>25</v>
      </c>
      <c r="I67" s="5" t="s">
        <v>26</v>
      </c>
    </row>
    <row r="68" spans="4:51">
      <c r="D68" s="11"/>
      <c r="E68" s="12" t="s">
        <v>27</v>
      </c>
      <c r="F68" s="13">
        <v>206329.60000000001</v>
      </c>
      <c r="G68" s="13">
        <v>191638.76</v>
      </c>
      <c r="H68" s="13">
        <v>198419.46</v>
      </c>
      <c r="I68" s="58">
        <v>191156.27</v>
      </c>
    </row>
    <row r="69" spans="4:51">
      <c r="D69" s="18"/>
      <c r="E69" s="16" t="s">
        <v>28</v>
      </c>
      <c r="F69">
        <v>88782168416.850006</v>
      </c>
      <c r="G69">
        <v>75658535690.330002</v>
      </c>
      <c r="H69" s="19">
        <v>68957093160.940002</v>
      </c>
      <c r="I69" s="20">
        <v>75774945896.919998</v>
      </c>
    </row>
    <row r="70" spans="4:51">
      <c r="D70" s="18"/>
      <c r="E70" s="21" t="s">
        <v>29</v>
      </c>
      <c r="F70" s="23">
        <v>1.55</v>
      </c>
      <c r="G70" s="22">
        <v>4.04</v>
      </c>
      <c r="H70" s="22">
        <v>3.29</v>
      </c>
      <c r="I70" s="56">
        <v>2.15</v>
      </c>
    </row>
    <row r="71" spans="4:51">
      <c r="D71" s="25"/>
      <c r="E71" s="26" t="s">
        <v>30</v>
      </c>
      <c r="F71" s="52">
        <v>341980.22</v>
      </c>
      <c r="G71" s="52">
        <v>436738.4072833333</v>
      </c>
      <c r="H71" s="53">
        <v>258235</v>
      </c>
      <c r="I71" s="54">
        <v>372048.34160942858</v>
      </c>
    </row>
    <row r="74" spans="4:51">
      <c r="E74" s="27" t="s">
        <v>60</v>
      </c>
      <c r="F74" s="28"/>
      <c r="G74" s="28"/>
      <c r="H74" s="28"/>
      <c r="I74" s="29"/>
    </row>
    <row r="75" spans="4:51">
      <c r="F75" s="30"/>
    </row>
    <row r="76" spans="4:51">
      <c r="E76" s="31" t="s">
        <v>32</v>
      </c>
      <c r="F76" s="13"/>
      <c r="G76" s="15"/>
    </row>
    <row r="77" spans="4:51">
      <c r="E77" s="32"/>
      <c r="F77" t="s">
        <v>33</v>
      </c>
      <c r="G77" s="20"/>
    </row>
    <row r="78" spans="4:51">
      <c r="E78" s="33"/>
      <c r="F78" s="34" t="s">
        <v>34</v>
      </c>
      <c r="G78" s="3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6304-7787-4AB8-A299-9F6CFBBE1DBF}">
  <dimension ref="A1:BC78"/>
  <sheetViews>
    <sheetView topLeftCell="A55" workbookViewId="0">
      <selection activeCell="E75" sqref="E75"/>
    </sheetView>
  </sheetViews>
  <sheetFormatPr defaultRowHeight="14.45"/>
  <cols>
    <col min="2" max="2" width="14.140625" bestFit="1" customWidth="1"/>
    <col min="6" max="6" width="15.5703125" customWidth="1"/>
    <col min="7" max="8" width="14.140625" bestFit="1" customWidth="1"/>
    <col min="9" max="9" width="15.5703125" bestFit="1" customWidth="1"/>
    <col min="10" max="10" width="22.42578125" bestFit="1" customWidth="1"/>
    <col min="11" max="12" width="9.5703125" bestFit="1" customWidth="1"/>
    <col min="16" max="16" width="16.42578125" bestFit="1" customWidth="1"/>
    <col min="19" max="21" width="14.140625" bestFit="1" customWidth="1"/>
    <col min="22" max="22" width="14.5703125" bestFit="1" customWidth="1"/>
    <col min="23" max="23" width="22.5703125" bestFit="1" customWidth="1"/>
    <col min="24" max="25" width="9" bestFit="1" customWidth="1"/>
    <col min="29" max="29" width="16.42578125" bestFit="1" customWidth="1"/>
    <col min="32" max="34" width="14.140625" bestFit="1" customWidth="1"/>
    <col min="35" max="35" width="14.5703125" bestFit="1" customWidth="1"/>
    <col min="36" max="36" width="22.5703125" bestFit="1" customWidth="1"/>
    <col min="42" max="42" width="16.42578125" bestFit="1" customWidth="1"/>
    <col min="45" max="47" width="14.140625" bestFit="1" customWidth="1"/>
    <col min="48" max="48" width="14.5703125" bestFit="1" customWidth="1"/>
    <col min="49" max="49" width="22.5703125" bestFit="1" customWidth="1"/>
    <col min="50" max="51" width="9" bestFit="1" customWidth="1"/>
    <col min="55" max="55" width="16.42578125" bestFit="1" customWidth="1"/>
  </cols>
  <sheetData>
    <row r="1" spans="1:55">
      <c r="A1" s="1" t="s">
        <v>61</v>
      </c>
      <c r="B1" s="2"/>
    </row>
    <row r="2" spans="1:55">
      <c r="A2" s="2"/>
      <c r="B2" s="2"/>
    </row>
    <row r="3" spans="1:55" ht="57.95">
      <c r="A3" s="39" t="s">
        <v>1</v>
      </c>
      <c r="B3" s="39" t="s">
        <v>2</v>
      </c>
      <c r="E3" s="40" t="str">
        <f>A3</f>
        <v>Month</v>
      </c>
      <c r="F3" s="40" t="str">
        <f>B3</f>
        <v>Value</v>
      </c>
      <c r="G3" s="40" t="s">
        <v>3</v>
      </c>
      <c r="H3" s="40" t="s">
        <v>4</v>
      </c>
      <c r="I3" s="40" t="s">
        <v>5</v>
      </c>
      <c r="J3" s="40" t="s">
        <v>6</v>
      </c>
      <c r="K3" s="40" t="s">
        <v>7</v>
      </c>
      <c r="L3" s="40" t="s">
        <v>8</v>
      </c>
      <c r="R3" s="40" t="str">
        <f>A3</f>
        <v>Month</v>
      </c>
      <c r="S3" s="40" t="str">
        <f>B3</f>
        <v>Value</v>
      </c>
      <c r="T3" s="40" t="s">
        <v>9</v>
      </c>
      <c r="U3" s="40" t="s">
        <v>4</v>
      </c>
      <c r="V3" s="40" t="s">
        <v>5</v>
      </c>
      <c r="W3" s="40" t="s">
        <v>6</v>
      </c>
      <c r="X3" s="40" t="s">
        <v>7</v>
      </c>
      <c r="Y3" s="40" t="s">
        <v>8</v>
      </c>
      <c r="AE3" s="40" t="str">
        <f>E3</f>
        <v>Month</v>
      </c>
      <c r="AF3" s="40" t="str">
        <f>F3</f>
        <v>Value</v>
      </c>
      <c r="AG3" s="40" t="s">
        <v>10</v>
      </c>
      <c r="AH3" s="40" t="s">
        <v>4</v>
      </c>
      <c r="AI3" s="40" t="s">
        <v>5</v>
      </c>
      <c r="AJ3" s="40" t="s">
        <v>6</v>
      </c>
      <c r="AK3" s="40" t="s">
        <v>7</v>
      </c>
      <c r="AL3" s="40" t="s">
        <v>8</v>
      </c>
      <c r="AR3" s="40" t="str">
        <f>E3</f>
        <v>Month</v>
      </c>
      <c r="AS3" s="51" t="str">
        <f>[1]Forecasting!F3</f>
        <v>Units Sold</v>
      </c>
      <c r="AT3" s="51" t="s">
        <v>11</v>
      </c>
      <c r="AU3" s="51" t="s">
        <v>4</v>
      </c>
      <c r="AV3" s="51" t="s">
        <v>5</v>
      </c>
      <c r="AW3" s="51" t="s">
        <v>6</v>
      </c>
      <c r="AX3" s="51" t="s">
        <v>7</v>
      </c>
      <c r="AY3" s="51" t="s">
        <v>8</v>
      </c>
    </row>
    <row r="4" spans="1:55">
      <c r="A4" s="6">
        <v>1</v>
      </c>
      <c r="B4" s="41">
        <v>147604</v>
      </c>
      <c r="E4" s="7">
        <v>1</v>
      </c>
      <c r="F4" s="41">
        <v>147604</v>
      </c>
      <c r="G4" s="8"/>
      <c r="H4" s="8"/>
      <c r="I4" s="8"/>
      <c r="J4" s="8"/>
      <c r="K4" s="9"/>
      <c r="L4" s="8"/>
      <c r="O4" s="10" t="s">
        <v>12</v>
      </c>
      <c r="R4" s="7">
        <v>1</v>
      </c>
      <c r="S4" s="41">
        <v>147604</v>
      </c>
      <c r="T4" s="7"/>
      <c r="U4" s="7"/>
      <c r="V4" s="7"/>
      <c r="W4" s="7"/>
      <c r="X4" s="37"/>
      <c r="Y4" s="7"/>
      <c r="AB4" s="10" t="s">
        <v>13</v>
      </c>
      <c r="AE4" s="7">
        <v>1</v>
      </c>
      <c r="AF4" s="41">
        <v>147604</v>
      </c>
      <c r="AG4" s="2"/>
      <c r="AH4" s="42"/>
      <c r="AI4" s="42"/>
      <c r="AJ4" s="42"/>
      <c r="AK4" s="43"/>
      <c r="AL4" s="42"/>
      <c r="AO4" s="10" t="s">
        <v>14</v>
      </c>
      <c r="AR4" s="7">
        <v>1</v>
      </c>
      <c r="AS4" s="41">
        <v>147604</v>
      </c>
      <c r="AT4" s="2"/>
      <c r="AU4" s="42"/>
      <c r="AV4" s="42"/>
      <c r="AW4" s="42"/>
      <c r="AX4" s="43"/>
      <c r="AY4" s="42"/>
      <c r="BB4" s="38" t="s">
        <v>15</v>
      </c>
    </row>
    <row r="5" spans="1:55">
      <c r="A5" s="6">
        <v>2</v>
      </c>
      <c r="B5" s="41">
        <v>143431</v>
      </c>
      <c r="E5" s="7">
        <v>2</v>
      </c>
      <c r="F5" s="41">
        <v>143431</v>
      </c>
      <c r="G5" s="41">
        <v>147604</v>
      </c>
      <c r="H5" s="44">
        <f>F5-G5</f>
        <v>-4173</v>
      </c>
      <c r="I5" s="44">
        <f>ABS(H5)</f>
        <v>4173</v>
      </c>
      <c r="J5" s="44">
        <f>H5^2</f>
        <v>17413929</v>
      </c>
      <c r="K5" s="43">
        <f>ROUND((I5/F5)*100,2)</f>
        <v>2.91</v>
      </c>
      <c r="L5" s="43">
        <f>ABS(K5)</f>
        <v>2.91</v>
      </c>
      <c r="O5" s="16" t="s">
        <v>16</v>
      </c>
      <c r="P5" s="17">
        <f>ROUND(AVERAGE(I5:I63),2)</f>
        <v>51257.05</v>
      </c>
      <c r="R5" s="7">
        <v>2</v>
      </c>
      <c r="S5" s="41">
        <v>143431</v>
      </c>
      <c r="T5" s="44">
        <f>AVERAGE($S$4:S4)</f>
        <v>147604</v>
      </c>
      <c r="U5" s="44">
        <f>S5-T5</f>
        <v>-4173</v>
      </c>
      <c r="V5" s="44">
        <f>ABS(U5)</f>
        <v>4173</v>
      </c>
      <c r="W5" s="44">
        <f>U5^2</f>
        <v>17413929</v>
      </c>
      <c r="X5" s="43">
        <f>ROUND((V5/S5)*100,2)</f>
        <v>2.91</v>
      </c>
      <c r="Y5" s="43">
        <f>ABS(X5)</f>
        <v>2.91</v>
      </c>
      <c r="AB5" s="16" t="s">
        <v>16</v>
      </c>
      <c r="AC5" s="17">
        <f>ROUND(AVERAGE(V5:V63),2)</f>
        <v>41224.65</v>
      </c>
      <c r="AE5" s="7">
        <v>2</v>
      </c>
      <c r="AF5" s="41">
        <v>143431</v>
      </c>
      <c r="AG5" s="2"/>
      <c r="AH5" s="43"/>
      <c r="AI5" s="43"/>
      <c r="AJ5" s="43"/>
      <c r="AK5" s="43"/>
      <c r="AL5" s="43"/>
      <c r="AO5" s="16" t="s">
        <v>16</v>
      </c>
      <c r="AP5" s="17">
        <f>ROUND(AVERAGE(AI7:AI63),2)</f>
        <v>47713.73</v>
      </c>
      <c r="AR5" s="7">
        <v>2</v>
      </c>
      <c r="AS5" s="41">
        <v>143431</v>
      </c>
      <c r="AT5" s="49">
        <f>AS4</f>
        <v>147604</v>
      </c>
      <c r="AU5" s="44">
        <f>AS5-AT5</f>
        <v>-4173</v>
      </c>
      <c r="AV5" s="44">
        <f>ABS(AU5)</f>
        <v>4173</v>
      </c>
      <c r="AW5" s="44">
        <f>AU5^2</f>
        <v>17413929</v>
      </c>
      <c r="AX5" s="43">
        <f>ROUND((AV5/AS5)*100,2)</f>
        <v>2.91</v>
      </c>
      <c r="AY5" s="43">
        <f>ABS(AX5)</f>
        <v>2.91</v>
      </c>
      <c r="BB5" s="16" t="s">
        <v>16</v>
      </c>
      <c r="BC5" s="17">
        <f>ROUND(AVERAGE(AV5:AV63),2)</f>
        <v>48051.75</v>
      </c>
    </row>
    <row r="6" spans="1:55">
      <c r="A6" s="6">
        <v>3</v>
      </c>
      <c r="B6" s="41">
        <v>124188</v>
      </c>
      <c r="E6" s="7">
        <v>3</v>
      </c>
      <c r="F6" s="41">
        <v>124188</v>
      </c>
      <c r="G6" s="41">
        <v>143431</v>
      </c>
      <c r="H6" s="44">
        <f t="shared" ref="H6:H63" si="0">F6-G6</f>
        <v>-19243</v>
      </c>
      <c r="I6" s="44">
        <f t="shared" ref="I6:I63" si="1">ABS(H6)</f>
        <v>19243</v>
      </c>
      <c r="J6" s="44">
        <f t="shared" ref="J6:J19" si="2">H6^2</f>
        <v>370293049</v>
      </c>
      <c r="K6" s="43">
        <f t="shared" ref="K6:K63" si="3">ROUND((I6/F6)*100,2)</f>
        <v>15.5</v>
      </c>
      <c r="L6" s="43">
        <f t="shared" ref="L6:L63" si="4">ABS(K6)</f>
        <v>15.5</v>
      </c>
      <c r="O6" s="16" t="s">
        <v>17</v>
      </c>
      <c r="P6" s="17">
        <f>ROUND(AVERAGE(J5:J63),2)</f>
        <v>4722315529.1499996</v>
      </c>
      <c r="R6" s="7">
        <v>3</v>
      </c>
      <c r="S6" s="41">
        <v>124188</v>
      </c>
      <c r="T6" s="44">
        <f>AVERAGE($S$4:S5)</f>
        <v>145517.5</v>
      </c>
      <c r="U6" s="44">
        <f t="shared" ref="U6:U63" si="5">S6-T6</f>
        <v>-21329.5</v>
      </c>
      <c r="V6" s="44">
        <f t="shared" ref="V6:V63" si="6">ABS(U6)</f>
        <v>21329.5</v>
      </c>
      <c r="W6" s="44">
        <f t="shared" ref="W6:W63" si="7">U6^2</f>
        <v>454947570.25</v>
      </c>
      <c r="X6" s="43">
        <f t="shared" ref="X6:X63" si="8">ROUND((V6/S6)*100,2)</f>
        <v>17.18</v>
      </c>
      <c r="Y6" s="43">
        <f t="shared" ref="Y6:Y63" si="9">ABS(X6)</f>
        <v>17.18</v>
      </c>
      <c r="AB6" s="16" t="s">
        <v>17</v>
      </c>
      <c r="AC6" s="17">
        <f>ROUND(AVERAGE(W5:W63),2)</f>
        <v>3011638402.0599999</v>
      </c>
      <c r="AE6" s="7">
        <v>3</v>
      </c>
      <c r="AF6" s="41">
        <v>124188</v>
      </c>
      <c r="AG6" s="2"/>
      <c r="AH6" s="43"/>
      <c r="AI6" s="43"/>
      <c r="AJ6" s="43"/>
      <c r="AK6" s="43"/>
      <c r="AL6" s="43"/>
      <c r="AO6" s="16" t="s">
        <v>17</v>
      </c>
      <c r="AP6" s="17">
        <f>ROUND(AVERAGE(AJ7:AJ63),2)</f>
        <v>3811367152.6399999</v>
      </c>
      <c r="AR6" s="7">
        <v>3</v>
      </c>
      <c r="AS6" s="41">
        <v>124188</v>
      </c>
      <c r="AT6" s="49">
        <f t="shared" ref="AT6:AT64" si="10">0.8*AS5+0.2*AT5</f>
        <v>144265.60000000001</v>
      </c>
      <c r="AU6" s="44">
        <f t="shared" ref="AU6:AU63" si="11">AS6-AT6</f>
        <v>-20077.600000000006</v>
      </c>
      <c r="AV6" s="44">
        <f t="shared" ref="AV6:AV63" si="12">ABS(AU6)</f>
        <v>20077.600000000006</v>
      </c>
      <c r="AW6" s="44">
        <f t="shared" ref="AW6:AW63" si="13">AU6^2</f>
        <v>403110021.76000023</v>
      </c>
      <c r="AX6" s="43">
        <f t="shared" ref="AX6:AX63" si="14">ROUND((AV6/AS6)*100,2)</f>
        <v>16.170000000000002</v>
      </c>
      <c r="AY6" s="43">
        <f t="shared" ref="AY6:AY63" si="15">ABS(AX6)</f>
        <v>16.170000000000002</v>
      </c>
      <c r="BB6" s="16" t="s">
        <v>17</v>
      </c>
      <c r="BC6" s="17">
        <f>ROUND(AVERAGE(AW5:AW63),2)</f>
        <v>4056438220.1700001</v>
      </c>
    </row>
    <row r="7" spans="1:55">
      <c r="A7" s="6">
        <v>4</v>
      </c>
      <c r="B7" s="41">
        <v>9564</v>
      </c>
      <c r="E7" s="7">
        <v>4</v>
      </c>
      <c r="F7" s="41">
        <v>9564</v>
      </c>
      <c r="G7" s="41">
        <v>124188</v>
      </c>
      <c r="H7" s="44">
        <f>F7-G7</f>
        <v>-114624</v>
      </c>
      <c r="I7" s="44">
        <f t="shared" si="1"/>
        <v>114624</v>
      </c>
      <c r="J7" s="44">
        <f t="shared" si="2"/>
        <v>13138661376</v>
      </c>
      <c r="K7" s="43">
        <f>ROUND((I7/F7)*100,2)</f>
        <v>1198.49</v>
      </c>
      <c r="L7" s="43">
        <f t="shared" si="4"/>
        <v>1198.49</v>
      </c>
      <c r="O7" s="16" t="s">
        <v>19</v>
      </c>
      <c r="P7" s="24">
        <f>ROUND(AVERAGE(L5:L63)/100,2)</f>
        <v>0.53</v>
      </c>
      <c r="R7" s="7">
        <v>4</v>
      </c>
      <c r="S7" s="41">
        <v>9564</v>
      </c>
      <c r="T7" s="44">
        <f>AVERAGE($S$4:S6)</f>
        <v>138407.66666666666</v>
      </c>
      <c r="U7" s="44">
        <f t="shared" si="5"/>
        <v>-128843.66666666666</v>
      </c>
      <c r="V7" s="44">
        <f t="shared" si="6"/>
        <v>128843.66666666666</v>
      </c>
      <c r="W7" s="44">
        <f t="shared" si="7"/>
        <v>16600690440.111109</v>
      </c>
      <c r="X7" s="43">
        <f t="shared" si="8"/>
        <v>1347.17</v>
      </c>
      <c r="Y7" s="43">
        <f t="shared" si="9"/>
        <v>1347.17</v>
      </c>
      <c r="AB7" s="16" t="s">
        <v>19</v>
      </c>
      <c r="AC7" s="24">
        <f>ROUND(AVERAGE(Y5:Y63)/100,2)</f>
        <v>0.49</v>
      </c>
      <c r="AE7" s="7">
        <v>4</v>
      </c>
      <c r="AF7" s="41">
        <v>9564</v>
      </c>
      <c r="AG7" s="49">
        <f t="shared" ref="AG7:AG64" si="16">AVERAGE(AF4:AF6)</f>
        <v>138407.66666666666</v>
      </c>
      <c r="AH7" s="44">
        <f>AF7-AG7</f>
        <v>-128843.66666666666</v>
      </c>
      <c r="AI7" s="44">
        <f>ABS(AH7)</f>
        <v>128843.66666666666</v>
      </c>
      <c r="AJ7" s="44">
        <f>AH7^2</f>
        <v>16600690440.111109</v>
      </c>
      <c r="AK7" s="43">
        <f t="shared" ref="AK7:AK63" si="17">ROUND((AI7/AF7)*100,2)</f>
        <v>1347.17</v>
      </c>
      <c r="AL7" s="43">
        <f t="shared" ref="AL7:AL63" si="18">ABS(AK7)</f>
        <v>1347.17</v>
      </c>
      <c r="AO7" s="16" t="s">
        <v>19</v>
      </c>
      <c r="AP7" s="24">
        <f>ROUND(AVERAGE(AL7:AL63)/100,2)</f>
        <v>0.55000000000000004</v>
      </c>
      <c r="AR7" s="7">
        <v>4</v>
      </c>
      <c r="AS7" s="41">
        <v>9564</v>
      </c>
      <c r="AT7" s="49">
        <f t="shared" si="10"/>
        <v>128203.52000000002</v>
      </c>
      <c r="AU7" s="44">
        <f t="shared" si="11"/>
        <v>-118639.52000000002</v>
      </c>
      <c r="AV7" s="44">
        <f t="shared" si="12"/>
        <v>118639.52000000002</v>
      </c>
      <c r="AW7" s="44">
        <f t="shared" si="13"/>
        <v>14075335705.830404</v>
      </c>
      <c r="AX7" s="43">
        <f t="shared" si="14"/>
        <v>1240.48</v>
      </c>
      <c r="AY7" s="43">
        <f t="shared" si="15"/>
        <v>1240.48</v>
      </c>
      <c r="BB7" s="16" t="s">
        <v>19</v>
      </c>
      <c r="BC7" s="24">
        <f>ROUND(AVERAGE(AY5:AY63)/100,2)</f>
        <v>0.52</v>
      </c>
    </row>
    <row r="8" spans="1:55">
      <c r="A8" s="6">
        <v>5</v>
      </c>
      <c r="B8" s="41">
        <v>60671</v>
      </c>
      <c r="E8" s="7">
        <v>5</v>
      </c>
      <c r="F8" s="41">
        <v>60671</v>
      </c>
      <c r="G8" s="41">
        <v>9564</v>
      </c>
      <c r="H8" s="44">
        <f t="shared" si="0"/>
        <v>51107</v>
      </c>
      <c r="I8" s="44">
        <f t="shared" si="1"/>
        <v>51107</v>
      </c>
      <c r="J8" s="44">
        <f t="shared" si="2"/>
        <v>2611925449</v>
      </c>
      <c r="K8" s="43">
        <f t="shared" si="3"/>
        <v>84.24</v>
      </c>
      <c r="L8" s="43">
        <f t="shared" si="4"/>
        <v>84.24</v>
      </c>
      <c r="O8" s="16" t="s">
        <v>20</v>
      </c>
      <c r="P8" s="46">
        <f>G64</f>
        <v>128979.00700000001</v>
      </c>
      <c r="R8" s="7">
        <v>5</v>
      </c>
      <c r="S8" s="41">
        <v>60671</v>
      </c>
      <c r="T8" s="44">
        <f>AVERAGE($S$4:S7)</f>
        <v>106196.75</v>
      </c>
      <c r="U8" s="44">
        <f t="shared" si="5"/>
        <v>-45525.75</v>
      </c>
      <c r="V8" s="44">
        <f t="shared" si="6"/>
        <v>45525.75</v>
      </c>
      <c r="W8" s="44">
        <f t="shared" si="7"/>
        <v>2072593913.0625</v>
      </c>
      <c r="X8" s="43">
        <f t="shared" si="8"/>
        <v>75.040000000000006</v>
      </c>
      <c r="Y8" s="43">
        <f t="shared" si="9"/>
        <v>75.040000000000006</v>
      </c>
      <c r="AB8" s="16" t="s">
        <v>20</v>
      </c>
      <c r="AC8" s="46">
        <f>T64</f>
        <v>153488.93158333335</v>
      </c>
      <c r="AE8" s="7">
        <v>5</v>
      </c>
      <c r="AF8" s="41">
        <v>60671</v>
      </c>
      <c r="AG8" s="49">
        <f t="shared" si="16"/>
        <v>92394.333333333328</v>
      </c>
      <c r="AH8" s="44">
        <f t="shared" ref="AH8:AH63" si="19">AF8-AG8</f>
        <v>-31723.333333333328</v>
      </c>
      <c r="AI8" s="44">
        <f t="shared" ref="AI8:AI63" si="20">ABS(AH8)</f>
        <v>31723.333333333328</v>
      </c>
      <c r="AJ8" s="44">
        <f t="shared" ref="AJ8:AJ63" si="21">AH8^2</f>
        <v>1006369877.7777774</v>
      </c>
      <c r="AK8" s="43">
        <f t="shared" si="17"/>
        <v>52.29</v>
      </c>
      <c r="AL8" s="43">
        <f t="shared" si="18"/>
        <v>52.29</v>
      </c>
      <c r="AO8" s="16" t="s">
        <v>20</v>
      </c>
      <c r="AP8" s="46">
        <f>AG21</f>
        <v>211168</v>
      </c>
      <c r="AR8" s="7">
        <v>5</v>
      </c>
      <c r="AS8" s="41">
        <v>60671</v>
      </c>
      <c r="AT8" s="49">
        <f t="shared" si="10"/>
        <v>33291.90400000001</v>
      </c>
      <c r="AU8" s="44">
        <f t="shared" si="11"/>
        <v>27379.09599999999</v>
      </c>
      <c r="AV8" s="44">
        <f t="shared" si="12"/>
        <v>27379.09599999999</v>
      </c>
      <c r="AW8" s="44">
        <f t="shared" si="13"/>
        <v>749614897.77721548</v>
      </c>
      <c r="AX8" s="43">
        <f t="shared" si="14"/>
        <v>45.13</v>
      </c>
      <c r="AY8" s="43">
        <f t="shared" si="15"/>
        <v>45.13</v>
      </c>
      <c r="BB8" s="16" t="s">
        <v>20</v>
      </c>
      <c r="BC8" s="46">
        <f>AT64</f>
        <v>130813.50465984835</v>
      </c>
    </row>
    <row r="9" spans="1:55">
      <c r="A9" s="6">
        <v>6</v>
      </c>
      <c r="B9" s="41">
        <v>90584</v>
      </c>
      <c r="E9" s="7">
        <v>6</v>
      </c>
      <c r="F9" s="41">
        <v>90584</v>
      </c>
      <c r="G9" s="41">
        <v>60671</v>
      </c>
      <c r="H9" s="44">
        <f t="shared" si="0"/>
        <v>29913</v>
      </c>
      <c r="I9" s="44">
        <f t="shared" si="1"/>
        <v>29913</v>
      </c>
      <c r="J9" s="44">
        <f t="shared" si="2"/>
        <v>894787569</v>
      </c>
      <c r="K9" s="43">
        <f t="shared" si="3"/>
        <v>33.020000000000003</v>
      </c>
      <c r="L9" s="43">
        <f t="shared" si="4"/>
        <v>33.020000000000003</v>
      </c>
      <c r="R9" s="7">
        <v>6</v>
      </c>
      <c r="S9" s="41">
        <v>90584</v>
      </c>
      <c r="T9" s="44">
        <f>AVERAGE($S$4:S8)</f>
        <v>97091.6</v>
      </c>
      <c r="U9" s="44">
        <f t="shared" si="5"/>
        <v>-6507.6000000000058</v>
      </c>
      <c r="V9" s="44">
        <f t="shared" si="6"/>
        <v>6507.6000000000058</v>
      </c>
      <c r="W9" s="44">
        <f t="shared" si="7"/>
        <v>42348857.760000072</v>
      </c>
      <c r="X9" s="43">
        <f t="shared" si="8"/>
        <v>7.18</v>
      </c>
      <c r="Y9" s="43">
        <f t="shared" si="9"/>
        <v>7.18</v>
      </c>
      <c r="AE9" s="7">
        <v>6</v>
      </c>
      <c r="AF9" s="41">
        <v>90584</v>
      </c>
      <c r="AG9" s="49">
        <f t="shared" si="16"/>
        <v>64807.666666666664</v>
      </c>
      <c r="AH9" s="44">
        <f t="shared" si="19"/>
        <v>25776.333333333336</v>
      </c>
      <c r="AI9" s="44">
        <f t="shared" si="20"/>
        <v>25776.333333333336</v>
      </c>
      <c r="AJ9" s="44">
        <f t="shared" si="21"/>
        <v>664419360.11111128</v>
      </c>
      <c r="AK9" s="43">
        <f t="shared" si="17"/>
        <v>28.46</v>
      </c>
      <c r="AL9" s="43">
        <f t="shared" si="18"/>
        <v>28.46</v>
      </c>
      <c r="AR9" s="7">
        <v>6</v>
      </c>
      <c r="AS9" s="41">
        <v>90584</v>
      </c>
      <c r="AT9" s="49">
        <f t="shared" si="10"/>
        <v>55195.180800000002</v>
      </c>
      <c r="AU9" s="44">
        <f t="shared" si="11"/>
        <v>35388.819199999998</v>
      </c>
      <c r="AV9" s="44">
        <f t="shared" si="12"/>
        <v>35388.819199999998</v>
      </c>
      <c r="AW9" s="44">
        <f t="shared" si="13"/>
        <v>1252368524.3702886</v>
      </c>
      <c r="AX9" s="43">
        <f t="shared" si="14"/>
        <v>39.07</v>
      </c>
      <c r="AY9" s="43">
        <f t="shared" si="15"/>
        <v>39.07</v>
      </c>
    </row>
    <row r="10" spans="1:55">
      <c r="A10" s="6">
        <v>7</v>
      </c>
      <c r="B10" s="41">
        <v>182386</v>
      </c>
      <c r="E10" s="7">
        <v>7</v>
      </c>
      <c r="F10" s="41">
        <v>182386</v>
      </c>
      <c r="G10" s="41">
        <v>90584</v>
      </c>
      <c r="H10" s="44">
        <f t="shared" si="0"/>
        <v>91802</v>
      </c>
      <c r="I10" s="44">
        <f t="shared" si="1"/>
        <v>91802</v>
      </c>
      <c r="J10" s="44">
        <f t="shared" si="2"/>
        <v>8427607204</v>
      </c>
      <c r="K10" s="43">
        <f t="shared" si="3"/>
        <v>50.33</v>
      </c>
      <c r="L10" s="43">
        <f t="shared" si="4"/>
        <v>50.33</v>
      </c>
      <c r="R10" s="7">
        <v>7</v>
      </c>
      <c r="S10" s="41">
        <v>182386</v>
      </c>
      <c r="T10" s="44">
        <f>AVERAGE($S$4:S9)</f>
        <v>96007</v>
      </c>
      <c r="U10" s="44">
        <f t="shared" si="5"/>
        <v>86379</v>
      </c>
      <c r="V10" s="44">
        <f t="shared" si="6"/>
        <v>86379</v>
      </c>
      <c r="W10" s="44">
        <f t="shared" si="7"/>
        <v>7461331641</v>
      </c>
      <c r="X10" s="43">
        <f t="shared" si="8"/>
        <v>47.36</v>
      </c>
      <c r="Y10" s="43">
        <f t="shared" si="9"/>
        <v>47.36</v>
      </c>
      <c r="AE10" s="7">
        <v>7</v>
      </c>
      <c r="AF10" s="41">
        <v>182386</v>
      </c>
      <c r="AG10" s="49">
        <f t="shared" si="16"/>
        <v>53606.333333333336</v>
      </c>
      <c r="AH10" s="44">
        <f t="shared" si="19"/>
        <v>128779.66666666666</v>
      </c>
      <c r="AI10" s="44">
        <f t="shared" si="20"/>
        <v>128779.66666666666</v>
      </c>
      <c r="AJ10" s="44">
        <f t="shared" si="21"/>
        <v>16584202546.777775</v>
      </c>
      <c r="AK10" s="43">
        <f t="shared" si="17"/>
        <v>70.61</v>
      </c>
      <c r="AL10" s="43">
        <f t="shared" si="18"/>
        <v>70.61</v>
      </c>
      <c r="AR10" s="7">
        <v>7</v>
      </c>
      <c r="AS10" s="41">
        <v>182386</v>
      </c>
      <c r="AT10" s="49">
        <f t="shared" si="10"/>
        <v>83506.23616</v>
      </c>
      <c r="AU10" s="44">
        <f t="shared" si="11"/>
        <v>98879.76384</v>
      </c>
      <c r="AV10" s="44">
        <f t="shared" si="12"/>
        <v>98879.76384</v>
      </c>
      <c r="AW10" s="44">
        <f t="shared" si="13"/>
        <v>9777207697.0541706</v>
      </c>
      <c r="AX10" s="43">
        <f t="shared" si="14"/>
        <v>54.21</v>
      </c>
      <c r="AY10" s="43">
        <f t="shared" si="15"/>
        <v>54.21</v>
      </c>
    </row>
    <row r="11" spans="1:55">
      <c r="A11" s="6">
        <v>8</v>
      </c>
      <c r="B11" s="41">
        <v>137372</v>
      </c>
      <c r="E11" s="7">
        <v>8</v>
      </c>
      <c r="F11" s="41">
        <v>137372</v>
      </c>
      <c r="G11" s="41">
        <v>182386</v>
      </c>
      <c r="H11" s="44">
        <f t="shared" si="0"/>
        <v>-45014</v>
      </c>
      <c r="I11" s="44">
        <f t="shared" si="1"/>
        <v>45014</v>
      </c>
      <c r="J11" s="44">
        <f t="shared" si="2"/>
        <v>2026260196</v>
      </c>
      <c r="K11" s="43">
        <f t="shared" si="3"/>
        <v>32.770000000000003</v>
      </c>
      <c r="L11" s="43">
        <f t="shared" si="4"/>
        <v>32.770000000000003</v>
      </c>
      <c r="R11" s="7">
        <v>8</v>
      </c>
      <c r="S11" s="41">
        <v>137372</v>
      </c>
      <c r="T11" s="44">
        <f>AVERAGE($S$4:S10)</f>
        <v>108346.85714285714</v>
      </c>
      <c r="U11" s="44">
        <f t="shared" si="5"/>
        <v>29025.142857142855</v>
      </c>
      <c r="V11" s="44">
        <f t="shared" si="6"/>
        <v>29025.142857142855</v>
      </c>
      <c r="W11" s="44">
        <f t="shared" si="7"/>
        <v>842458917.87755084</v>
      </c>
      <c r="X11" s="43">
        <f t="shared" si="8"/>
        <v>21.13</v>
      </c>
      <c r="Y11" s="43">
        <f t="shared" si="9"/>
        <v>21.13</v>
      </c>
      <c r="AE11" s="7">
        <v>8</v>
      </c>
      <c r="AF11" s="41">
        <v>137372</v>
      </c>
      <c r="AG11" s="49">
        <f t="shared" si="16"/>
        <v>111213.66666666667</v>
      </c>
      <c r="AH11" s="44">
        <f t="shared" si="19"/>
        <v>26158.333333333328</v>
      </c>
      <c r="AI11" s="44">
        <f t="shared" si="20"/>
        <v>26158.333333333328</v>
      </c>
      <c r="AJ11" s="44">
        <f t="shared" si="21"/>
        <v>684258402.77777755</v>
      </c>
      <c r="AK11" s="43">
        <f t="shared" si="17"/>
        <v>19.04</v>
      </c>
      <c r="AL11" s="43">
        <f t="shared" si="18"/>
        <v>19.04</v>
      </c>
      <c r="AR11" s="7">
        <v>8</v>
      </c>
      <c r="AS11" s="41">
        <v>137372</v>
      </c>
      <c r="AT11" s="49">
        <f t="shared" si="10"/>
        <v>162610.04723200001</v>
      </c>
      <c r="AU11" s="44">
        <f t="shared" si="11"/>
        <v>-25238.047232000012</v>
      </c>
      <c r="AV11" s="44">
        <f t="shared" si="12"/>
        <v>25238.047232000012</v>
      </c>
      <c r="AW11" s="44">
        <f t="shared" si="13"/>
        <v>636959028.08466351</v>
      </c>
      <c r="AX11" s="43">
        <f t="shared" si="14"/>
        <v>18.37</v>
      </c>
      <c r="AY11" s="43">
        <f t="shared" si="15"/>
        <v>18.37</v>
      </c>
    </row>
    <row r="12" spans="1:55">
      <c r="A12" s="6">
        <v>9</v>
      </c>
      <c r="B12" s="41">
        <v>155275</v>
      </c>
      <c r="E12" s="7">
        <v>9</v>
      </c>
      <c r="F12" s="41">
        <v>155275</v>
      </c>
      <c r="G12" s="41">
        <v>137372</v>
      </c>
      <c r="H12" s="44">
        <f t="shared" si="0"/>
        <v>17903</v>
      </c>
      <c r="I12" s="44">
        <f t="shared" si="1"/>
        <v>17903</v>
      </c>
      <c r="J12" s="44">
        <f t="shared" si="2"/>
        <v>320517409</v>
      </c>
      <c r="K12" s="43">
        <f t="shared" si="3"/>
        <v>11.53</v>
      </c>
      <c r="L12" s="43">
        <f t="shared" si="4"/>
        <v>11.53</v>
      </c>
      <c r="R12" s="7">
        <v>9</v>
      </c>
      <c r="S12" s="41">
        <v>155275</v>
      </c>
      <c r="T12" s="44">
        <f>AVERAGE($S$4:S11)</f>
        <v>111975</v>
      </c>
      <c r="U12" s="44">
        <f t="shared" si="5"/>
        <v>43300</v>
      </c>
      <c r="V12" s="44">
        <f t="shared" si="6"/>
        <v>43300</v>
      </c>
      <c r="W12" s="44">
        <f t="shared" si="7"/>
        <v>1874890000</v>
      </c>
      <c r="X12" s="43">
        <f t="shared" si="8"/>
        <v>27.89</v>
      </c>
      <c r="Y12" s="43">
        <f t="shared" si="9"/>
        <v>27.89</v>
      </c>
      <c r="AE12" s="7">
        <v>9</v>
      </c>
      <c r="AF12" s="41">
        <v>155275</v>
      </c>
      <c r="AG12" s="49">
        <f t="shared" si="16"/>
        <v>136780.66666666666</v>
      </c>
      <c r="AH12" s="44">
        <f t="shared" si="19"/>
        <v>18494.333333333343</v>
      </c>
      <c r="AI12" s="44">
        <f t="shared" si="20"/>
        <v>18494.333333333343</v>
      </c>
      <c r="AJ12" s="44">
        <f t="shared" si="21"/>
        <v>342040365.44444478</v>
      </c>
      <c r="AK12" s="43">
        <f t="shared" si="17"/>
        <v>11.91</v>
      </c>
      <c r="AL12" s="43">
        <f t="shared" si="18"/>
        <v>11.91</v>
      </c>
      <c r="AR12" s="7">
        <v>9</v>
      </c>
      <c r="AS12" s="41">
        <v>155275</v>
      </c>
      <c r="AT12" s="49">
        <f t="shared" si="10"/>
        <v>142419.60944640002</v>
      </c>
      <c r="AU12" s="44">
        <f t="shared" si="11"/>
        <v>12855.39055359998</v>
      </c>
      <c r="AV12" s="44">
        <f t="shared" si="12"/>
        <v>12855.39055359998</v>
      </c>
      <c r="AW12" s="44">
        <f t="shared" si="13"/>
        <v>165261066.28558761</v>
      </c>
      <c r="AX12" s="43">
        <f t="shared" si="14"/>
        <v>8.2799999999999994</v>
      </c>
      <c r="AY12" s="43">
        <f t="shared" si="15"/>
        <v>8.2799999999999994</v>
      </c>
    </row>
    <row r="13" spans="1:55">
      <c r="A13" s="6">
        <v>10</v>
      </c>
      <c r="B13" s="41">
        <v>129268</v>
      </c>
      <c r="E13" s="7">
        <v>10</v>
      </c>
      <c r="F13" s="41">
        <v>129268</v>
      </c>
      <c r="G13" s="41">
        <v>155275</v>
      </c>
      <c r="H13" s="44">
        <f t="shared" si="0"/>
        <v>-26007</v>
      </c>
      <c r="I13" s="44">
        <f t="shared" si="1"/>
        <v>26007</v>
      </c>
      <c r="J13" s="44">
        <f t="shared" si="2"/>
        <v>676364049</v>
      </c>
      <c r="K13" s="43">
        <f t="shared" si="3"/>
        <v>20.12</v>
      </c>
      <c r="L13" s="43">
        <f t="shared" si="4"/>
        <v>20.12</v>
      </c>
      <c r="R13" s="7">
        <v>10</v>
      </c>
      <c r="S13" s="41">
        <v>129268</v>
      </c>
      <c r="T13" s="44">
        <f>AVERAGE($S$4:S12)</f>
        <v>116786.11111111111</v>
      </c>
      <c r="U13" s="44">
        <f t="shared" si="5"/>
        <v>12481.888888888891</v>
      </c>
      <c r="V13" s="44">
        <f t="shared" si="6"/>
        <v>12481.888888888891</v>
      </c>
      <c r="W13" s="44">
        <f t="shared" si="7"/>
        <v>155797550.23456794</v>
      </c>
      <c r="X13" s="43">
        <f t="shared" si="8"/>
        <v>9.66</v>
      </c>
      <c r="Y13" s="43">
        <f t="shared" si="9"/>
        <v>9.66</v>
      </c>
      <c r="AE13" s="7">
        <v>10</v>
      </c>
      <c r="AF13" s="41">
        <v>129268</v>
      </c>
      <c r="AG13" s="49">
        <f t="shared" si="16"/>
        <v>158344.33333333334</v>
      </c>
      <c r="AH13" s="44">
        <f t="shared" si="19"/>
        <v>-29076.333333333343</v>
      </c>
      <c r="AI13" s="44">
        <f t="shared" si="20"/>
        <v>29076.333333333343</v>
      </c>
      <c r="AJ13" s="44">
        <f t="shared" si="21"/>
        <v>845433160.11111164</v>
      </c>
      <c r="AK13" s="43">
        <f t="shared" si="17"/>
        <v>22.49</v>
      </c>
      <c r="AL13" s="43">
        <f t="shared" si="18"/>
        <v>22.49</v>
      </c>
      <c r="AR13" s="7">
        <v>10</v>
      </c>
      <c r="AS13" s="41">
        <v>129268</v>
      </c>
      <c r="AT13" s="49">
        <f t="shared" si="10"/>
        <v>152703.92188928</v>
      </c>
      <c r="AU13" s="44">
        <f t="shared" si="11"/>
        <v>-23435.921889279998</v>
      </c>
      <c r="AV13" s="44">
        <f t="shared" si="12"/>
        <v>23435.921889279998</v>
      </c>
      <c r="AW13" s="44">
        <f t="shared" si="13"/>
        <v>549242434.8004334</v>
      </c>
      <c r="AX13" s="43">
        <f t="shared" si="14"/>
        <v>18.13</v>
      </c>
      <c r="AY13" s="43">
        <f t="shared" si="15"/>
        <v>18.13</v>
      </c>
    </row>
    <row r="14" spans="1:55">
      <c r="A14" s="6">
        <v>11</v>
      </c>
      <c r="B14" s="41">
        <v>118630</v>
      </c>
      <c r="E14" s="7">
        <v>11</v>
      </c>
      <c r="F14" s="41">
        <v>118630</v>
      </c>
      <c r="G14" s="41">
        <v>129268</v>
      </c>
      <c r="H14" s="44">
        <f t="shared" si="0"/>
        <v>-10638</v>
      </c>
      <c r="I14" s="44">
        <f t="shared" si="1"/>
        <v>10638</v>
      </c>
      <c r="J14" s="44">
        <f t="shared" si="2"/>
        <v>113167044</v>
      </c>
      <c r="K14" s="43">
        <f t="shared" si="3"/>
        <v>8.9700000000000006</v>
      </c>
      <c r="L14" s="43">
        <f t="shared" si="4"/>
        <v>8.9700000000000006</v>
      </c>
      <c r="R14" s="7">
        <v>11</v>
      </c>
      <c r="S14" s="41">
        <v>118630</v>
      </c>
      <c r="T14" s="44">
        <f>AVERAGE($S$4:S13)</f>
        <v>118034.3</v>
      </c>
      <c r="U14" s="44">
        <f t="shared" si="5"/>
        <v>595.69999999999709</v>
      </c>
      <c r="V14" s="44">
        <f t="shared" si="6"/>
        <v>595.69999999999709</v>
      </c>
      <c r="W14" s="44">
        <f t="shared" si="7"/>
        <v>354858.48999999656</v>
      </c>
      <c r="X14" s="43">
        <f t="shared" si="8"/>
        <v>0.5</v>
      </c>
      <c r="Y14" s="43">
        <f t="shared" si="9"/>
        <v>0.5</v>
      </c>
      <c r="AE14" s="7">
        <v>11</v>
      </c>
      <c r="AF14" s="41">
        <v>118630</v>
      </c>
      <c r="AG14" s="49">
        <f t="shared" si="16"/>
        <v>140638.33333333334</v>
      </c>
      <c r="AH14" s="44">
        <f t="shared" si="19"/>
        <v>-22008.333333333343</v>
      </c>
      <c r="AI14" s="44">
        <f t="shared" si="20"/>
        <v>22008.333333333343</v>
      </c>
      <c r="AJ14" s="44">
        <f t="shared" si="21"/>
        <v>484366736.11111152</v>
      </c>
      <c r="AK14" s="43">
        <f t="shared" si="17"/>
        <v>18.55</v>
      </c>
      <c r="AL14" s="43">
        <f t="shared" si="18"/>
        <v>18.55</v>
      </c>
      <c r="AR14" s="7">
        <v>11</v>
      </c>
      <c r="AS14" s="41">
        <v>118630</v>
      </c>
      <c r="AT14" s="49">
        <f t="shared" si="10"/>
        <v>133955.184377856</v>
      </c>
      <c r="AU14" s="44">
        <f t="shared" si="11"/>
        <v>-15325.184377856</v>
      </c>
      <c r="AV14" s="44">
        <f t="shared" si="12"/>
        <v>15325.184377856</v>
      </c>
      <c r="AW14" s="44">
        <f t="shared" si="13"/>
        <v>234861276.21528158</v>
      </c>
      <c r="AX14" s="43">
        <f t="shared" si="14"/>
        <v>12.92</v>
      </c>
      <c r="AY14" s="43">
        <f t="shared" si="15"/>
        <v>12.92</v>
      </c>
    </row>
    <row r="15" spans="1:55">
      <c r="A15" s="6">
        <v>12</v>
      </c>
      <c r="B15" s="41">
        <v>160636</v>
      </c>
      <c r="E15" s="7">
        <v>12</v>
      </c>
      <c r="F15" s="41">
        <v>160636</v>
      </c>
      <c r="G15" s="41">
        <v>118630</v>
      </c>
      <c r="H15" s="44">
        <f t="shared" si="0"/>
        <v>42006</v>
      </c>
      <c r="I15" s="44">
        <f t="shared" si="1"/>
        <v>42006</v>
      </c>
      <c r="J15" s="44">
        <f t="shared" si="2"/>
        <v>1764504036</v>
      </c>
      <c r="K15" s="43">
        <f t="shared" si="3"/>
        <v>26.15</v>
      </c>
      <c r="L15" s="43">
        <f t="shared" si="4"/>
        <v>26.15</v>
      </c>
      <c r="R15" s="7">
        <v>12</v>
      </c>
      <c r="S15" s="41">
        <v>160636</v>
      </c>
      <c r="T15" s="44">
        <f>AVERAGE($S$4:S14)</f>
        <v>118088.45454545454</v>
      </c>
      <c r="U15" s="44">
        <f t="shared" si="5"/>
        <v>42547.545454545456</v>
      </c>
      <c r="V15" s="44">
        <f t="shared" si="6"/>
        <v>42547.545454545456</v>
      </c>
      <c r="W15" s="44">
        <f t="shared" si="7"/>
        <v>1810293624.2066116</v>
      </c>
      <c r="X15" s="43">
        <f t="shared" si="8"/>
        <v>26.49</v>
      </c>
      <c r="Y15" s="43">
        <f t="shared" si="9"/>
        <v>26.49</v>
      </c>
      <c r="AE15" s="7">
        <v>12</v>
      </c>
      <c r="AF15" s="41">
        <v>160636</v>
      </c>
      <c r="AG15" s="49">
        <f t="shared" si="16"/>
        <v>134391</v>
      </c>
      <c r="AH15" s="44">
        <f t="shared" si="19"/>
        <v>26245</v>
      </c>
      <c r="AI15" s="44">
        <f t="shared" si="20"/>
        <v>26245</v>
      </c>
      <c r="AJ15" s="44">
        <f t="shared" si="21"/>
        <v>688800025</v>
      </c>
      <c r="AK15" s="43">
        <f t="shared" si="17"/>
        <v>16.34</v>
      </c>
      <c r="AL15" s="43">
        <f t="shared" si="18"/>
        <v>16.34</v>
      </c>
      <c r="AR15" s="7">
        <v>12</v>
      </c>
      <c r="AS15" s="41">
        <v>160636</v>
      </c>
      <c r="AT15" s="49">
        <f t="shared" si="10"/>
        <v>121695.0368755712</v>
      </c>
      <c r="AU15" s="44">
        <f t="shared" si="11"/>
        <v>38940.963124428803</v>
      </c>
      <c r="AV15" s="44">
        <f t="shared" si="12"/>
        <v>38940.963124428803</v>
      </c>
      <c r="AW15" s="44">
        <f t="shared" si="13"/>
        <v>1516398609.0581238</v>
      </c>
      <c r="AX15" s="43">
        <f t="shared" si="14"/>
        <v>24.24</v>
      </c>
      <c r="AY15" s="43">
        <f t="shared" si="15"/>
        <v>24.24</v>
      </c>
    </row>
    <row r="16" spans="1:55">
      <c r="A16" s="6">
        <v>13</v>
      </c>
      <c r="B16" s="41">
        <v>195651</v>
      </c>
      <c r="E16" s="7">
        <v>13</v>
      </c>
      <c r="F16" s="41">
        <v>195651</v>
      </c>
      <c r="G16" s="41">
        <v>160636</v>
      </c>
      <c r="H16" s="44">
        <f t="shared" si="0"/>
        <v>35015</v>
      </c>
      <c r="I16" s="44">
        <f t="shared" si="1"/>
        <v>35015</v>
      </c>
      <c r="J16" s="44">
        <f t="shared" si="2"/>
        <v>1226050225</v>
      </c>
      <c r="K16" s="43">
        <f t="shared" si="3"/>
        <v>17.899999999999999</v>
      </c>
      <c r="L16" s="43">
        <f t="shared" si="4"/>
        <v>17.899999999999999</v>
      </c>
      <c r="R16" s="7">
        <v>13</v>
      </c>
      <c r="S16" s="41">
        <v>195651</v>
      </c>
      <c r="T16" s="44">
        <f>AVERAGE($S$4:S15)</f>
        <v>121634.08333333333</v>
      </c>
      <c r="U16" s="44">
        <f t="shared" si="5"/>
        <v>74016.916666666672</v>
      </c>
      <c r="V16" s="44">
        <f t="shared" si="6"/>
        <v>74016.916666666672</v>
      </c>
      <c r="W16" s="44">
        <f t="shared" si="7"/>
        <v>5478503952.8402786</v>
      </c>
      <c r="X16" s="43">
        <f t="shared" si="8"/>
        <v>37.83</v>
      </c>
      <c r="Y16" s="43">
        <f t="shared" si="9"/>
        <v>37.83</v>
      </c>
      <c r="AE16" s="7">
        <v>13</v>
      </c>
      <c r="AF16" s="41">
        <v>195651</v>
      </c>
      <c r="AG16" s="49">
        <f t="shared" si="16"/>
        <v>136178</v>
      </c>
      <c r="AH16" s="44">
        <f t="shared" si="19"/>
        <v>59473</v>
      </c>
      <c r="AI16" s="44">
        <f t="shared" si="20"/>
        <v>59473</v>
      </c>
      <c r="AJ16" s="44">
        <f t="shared" si="21"/>
        <v>3537037729</v>
      </c>
      <c r="AK16" s="43">
        <f t="shared" si="17"/>
        <v>30.4</v>
      </c>
      <c r="AL16" s="43">
        <f t="shared" si="18"/>
        <v>30.4</v>
      </c>
      <c r="AR16" s="7">
        <v>13</v>
      </c>
      <c r="AS16" s="41">
        <v>195651</v>
      </c>
      <c r="AT16" s="49">
        <f t="shared" si="10"/>
        <v>152847.80737511424</v>
      </c>
      <c r="AU16" s="44">
        <f t="shared" si="11"/>
        <v>42803.192624885764</v>
      </c>
      <c r="AV16" s="44">
        <f t="shared" si="12"/>
        <v>42803.192624885764</v>
      </c>
      <c r="AW16" s="44">
        <f t="shared" si="13"/>
        <v>1832113298.883075</v>
      </c>
      <c r="AX16" s="43">
        <f t="shared" si="14"/>
        <v>21.88</v>
      </c>
      <c r="AY16" s="43">
        <f t="shared" si="15"/>
        <v>21.88</v>
      </c>
    </row>
    <row r="17" spans="1:51">
      <c r="A17" s="6">
        <v>14</v>
      </c>
      <c r="B17" s="41">
        <v>204780</v>
      </c>
      <c r="E17" s="7">
        <v>14</v>
      </c>
      <c r="F17" s="41">
        <v>204780</v>
      </c>
      <c r="G17" s="41">
        <v>195651</v>
      </c>
      <c r="H17" s="44">
        <f t="shared" si="0"/>
        <v>9129</v>
      </c>
      <c r="I17" s="44">
        <f t="shared" si="1"/>
        <v>9129</v>
      </c>
      <c r="J17" s="44">
        <f t="shared" si="2"/>
        <v>83338641</v>
      </c>
      <c r="K17" s="43">
        <f t="shared" si="3"/>
        <v>4.46</v>
      </c>
      <c r="L17" s="43">
        <f t="shared" si="4"/>
        <v>4.46</v>
      </c>
      <c r="R17" s="7">
        <v>14</v>
      </c>
      <c r="S17" s="41">
        <v>204780</v>
      </c>
      <c r="T17" s="44">
        <f>AVERAGE($S$4:S16)</f>
        <v>127327.69230769231</v>
      </c>
      <c r="U17" s="44">
        <f t="shared" si="5"/>
        <v>77452.307692307688</v>
      </c>
      <c r="V17" s="44">
        <f t="shared" si="6"/>
        <v>77452.307692307688</v>
      </c>
      <c r="W17" s="44">
        <f t="shared" si="7"/>
        <v>5998859966.863905</v>
      </c>
      <c r="X17" s="43">
        <f t="shared" si="8"/>
        <v>37.82</v>
      </c>
      <c r="Y17" s="43">
        <f t="shared" si="9"/>
        <v>37.82</v>
      </c>
      <c r="AE17" s="7">
        <v>14</v>
      </c>
      <c r="AF17" s="41">
        <v>204780</v>
      </c>
      <c r="AG17" s="49">
        <f t="shared" si="16"/>
        <v>158305.66666666666</v>
      </c>
      <c r="AH17" s="44">
        <f t="shared" si="19"/>
        <v>46474.333333333343</v>
      </c>
      <c r="AI17" s="44">
        <f t="shared" si="20"/>
        <v>46474.333333333343</v>
      </c>
      <c r="AJ17" s="44">
        <f t="shared" si="21"/>
        <v>2159863658.7777786</v>
      </c>
      <c r="AK17" s="43">
        <f t="shared" si="17"/>
        <v>22.69</v>
      </c>
      <c r="AL17" s="43">
        <f t="shared" si="18"/>
        <v>22.69</v>
      </c>
      <c r="AR17" s="7">
        <v>14</v>
      </c>
      <c r="AS17" s="41">
        <v>204780</v>
      </c>
      <c r="AT17" s="49">
        <f t="shared" si="10"/>
        <v>187090.36147502286</v>
      </c>
      <c r="AU17" s="44">
        <f t="shared" si="11"/>
        <v>17689.638524977141</v>
      </c>
      <c r="AV17" s="44">
        <f t="shared" si="12"/>
        <v>17689.638524977141</v>
      </c>
      <c r="AW17" s="44">
        <f t="shared" si="13"/>
        <v>312923311.14435542</v>
      </c>
      <c r="AX17" s="43">
        <f t="shared" si="14"/>
        <v>8.64</v>
      </c>
      <c r="AY17" s="43">
        <f t="shared" si="15"/>
        <v>8.64</v>
      </c>
    </row>
    <row r="18" spans="1:51">
      <c r="A18" s="6">
        <v>15</v>
      </c>
      <c r="B18" s="41">
        <v>248917</v>
      </c>
      <c r="E18" s="7">
        <v>15</v>
      </c>
      <c r="F18" s="41">
        <v>248917</v>
      </c>
      <c r="G18" s="41">
        <v>204780</v>
      </c>
      <c r="H18" s="44">
        <f t="shared" si="0"/>
        <v>44137</v>
      </c>
      <c r="I18" s="44">
        <f t="shared" si="1"/>
        <v>44137</v>
      </c>
      <c r="J18" s="44">
        <f t="shared" si="2"/>
        <v>1948074769</v>
      </c>
      <c r="K18" s="43">
        <f t="shared" si="3"/>
        <v>17.73</v>
      </c>
      <c r="L18" s="43">
        <f t="shared" si="4"/>
        <v>17.73</v>
      </c>
      <c r="R18" s="7">
        <v>15</v>
      </c>
      <c r="S18" s="41">
        <v>248917</v>
      </c>
      <c r="T18" s="44">
        <f>AVERAGE($S$4:S17)</f>
        <v>132860</v>
      </c>
      <c r="U18" s="44">
        <f t="shared" si="5"/>
        <v>116057</v>
      </c>
      <c r="V18" s="44">
        <f t="shared" si="6"/>
        <v>116057</v>
      </c>
      <c r="W18" s="44">
        <f t="shared" si="7"/>
        <v>13469227249</v>
      </c>
      <c r="X18" s="43">
        <f t="shared" si="8"/>
        <v>46.62</v>
      </c>
      <c r="Y18" s="43">
        <f t="shared" si="9"/>
        <v>46.62</v>
      </c>
      <c r="AE18" s="7">
        <v>15</v>
      </c>
      <c r="AF18" s="41">
        <v>248917</v>
      </c>
      <c r="AG18" s="49">
        <f t="shared" si="16"/>
        <v>187022.33333333334</v>
      </c>
      <c r="AH18" s="44">
        <f t="shared" si="19"/>
        <v>61894.666666666657</v>
      </c>
      <c r="AI18" s="44">
        <f t="shared" si="20"/>
        <v>61894.666666666657</v>
      </c>
      <c r="AJ18" s="44">
        <f t="shared" si="21"/>
        <v>3830949761.7777767</v>
      </c>
      <c r="AK18" s="43">
        <f t="shared" si="17"/>
        <v>24.87</v>
      </c>
      <c r="AL18" s="43">
        <f t="shared" si="18"/>
        <v>24.87</v>
      </c>
      <c r="AR18" s="7">
        <v>15</v>
      </c>
      <c r="AS18" s="41">
        <v>248917</v>
      </c>
      <c r="AT18" s="49">
        <f t="shared" si="10"/>
        <v>201242.07229500456</v>
      </c>
      <c r="AU18" s="44">
        <f t="shared" si="11"/>
        <v>47674.92770499544</v>
      </c>
      <c r="AV18" s="44">
        <f t="shared" si="12"/>
        <v>47674.92770499544</v>
      </c>
      <c r="AW18" s="44">
        <f t="shared" si="13"/>
        <v>2272898731.6765418</v>
      </c>
      <c r="AX18" s="43">
        <f t="shared" si="14"/>
        <v>19.149999999999999</v>
      </c>
      <c r="AY18" s="43">
        <f t="shared" si="15"/>
        <v>19.149999999999999</v>
      </c>
    </row>
    <row r="19" spans="1:51">
      <c r="A19" s="6">
        <v>16</v>
      </c>
      <c r="B19" s="41">
        <v>232590</v>
      </c>
      <c r="E19" s="7">
        <v>16</v>
      </c>
      <c r="F19" s="41">
        <v>232590</v>
      </c>
      <c r="G19" s="41">
        <v>248917</v>
      </c>
      <c r="H19" s="44">
        <f t="shared" si="0"/>
        <v>-16327</v>
      </c>
      <c r="I19" s="44">
        <f t="shared" si="1"/>
        <v>16327</v>
      </c>
      <c r="J19" s="44">
        <f t="shared" si="2"/>
        <v>266570929</v>
      </c>
      <c r="K19" s="43">
        <f t="shared" si="3"/>
        <v>7.02</v>
      </c>
      <c r="L19" s="43">
        <f t="shared" si="4"/>
        <v>7.02</v>
      </c>
      <c r="R19" s="7">
        <v>16</v>
      </c>
      <c r="S19" s="41">
        <v>232590</v>
      </c>
      <c r="T19" s="44">
        <f>AVERAGE($S$4:S18)</f>
        <v>140597.13333333333</v>
      </c>
      <c r="U19" s="44">
        <f t="shared" si="5"/>
        <v>91992.866666666669</v>
      </c>
      <c r="V19" s="44">
        <f t="shared" si="6"/>
        <v>91992.866666666669</v>
      </c>
      <c r="W19" s="44">
        <f t="shared" si="7"/>
        <v>8462687517.5511112</v>
      </c>
      <c r="X19" s="43">
        <f t="shared" si="8"/>
        <v>39.549999999999997</v>
      </c>
      <c r="Y19" s="43">
        <f t="shared" si="9"/>
        <v>39.549999999999997</v>
      </c>
      <c r="AE19" s="7">
        <v>16</v>
      </c>
      <c r="AF19" s="41">
        <v>232590</v>
      </c>
      <c r="AG19" s="49">
        <f t="shared" si="16"/>
        <v>216449.33333333334</v>
      </c>
      <c r="AH19" s="44">
        <f t="shared" si="19"/>
        <v>16140.666666666657</v>
      </c>
      <c r="AI19" s="44">
        <f t="shared" si="20"/>
        <v>16140.666666666657</v>
      </c>
      <c r="AJ19" s="44">
        <f t="shared" si="21"/>
        <v>260521120.44444412</v>
      </c>
      <c r="AK19" s="43">
        <f t="shared" si="17"/>
        <v>6.94</v>
      </c>
      <c r="AL19" s="43">
        <f t="shared" si="18"/>
        <v>6.94</v>
      </c>
      <c r="AR19" s="7">
        <v>16</v>
      </c>
      <c r="AS19" s="41">
        <v>232590</v>
      </c>
      <c r="AT19" s="49">
        <f t="shared" si="10"/>
        <v>239382.01445900093</v>
      </c>
      <c r="AU19" s="44">
        <f t="shared" si="11"/>
        <v>-6792.0144590009295</v>
      </c>
      <c r="AV19" s="44">
        <f t="shared" si="12"/>
        <v>6792.0144590009295</v>
      </c>
      <c r="AW19" s="44">
        <f t="shared" si="13"/>
        <v>46131460.411277689</v>
      </c>
      <c r="AX19" s="43">
        <f t="shared" si="14"/>
        <v>2.92</v>
      </c>
      <c r="AY19" s="43">
        <f t="shared" si="15"/>
        <v>2.92</v>
      </c>
    </row>
    <row r="20" spans="1:51">
      <c r="A20" s="6">
        <v>17</v>
      </c>
      <c r="B20" s="41">
        <v>151997</v>
      </c>
      <c r="E20" s="7">
        <v>17</v>
      </c>
      <c r="F20" s="41">
        <v>151997</v>
      </c>
      <c r="G20" s="41">
        <v>232590</v>
      </c>
      <c r="H20" s="44">
        <f t="shared" si="0"/>
        <v>-80593</v>
      </c>
      <c r="I20" s="44">
        <f t="shared" si="1"/>
        <v>80593</v>
      </c>
      <c r="J20" s="44">
        <f>H20^2</f>
        <v>6495231649</v>
      </c>
      <c r="K20" s="43">
        <f t="shared" si="3"/>
        <v>53.02</v>
      </c>
      <c r="L20" s="43">
        <f t="shared" si="4"/>
        <v>53.02</v>
      </c>
      <c r="R20" s="7">
        <v>17</v>
      </c>
      <c r="S20" s="41">
        <v>151997</v>
      </c>
      <c r="T20" s="44">
        <f>AVERAGE($S$4:S19)</f>
        <v>146346.6875</v>
      </c>
      <c r="U20" s="44">
        <f t="shared" si="5"/>
        <v>5650.3125</v>
      </c>
      <c r="V20" s="44">
        <f t="shared" si="6"/>
        <v>5650.3125</v>
      </c>
      <c r="W20" s="44">
        <f t="shared" si="7"/>
        <v>31926031.34765625</v>
      </c>
      <c r="X20" s="43">
        <f t="shared" si="8"/>
        <v>3.72</v>
      </c>
      <c r="Y20" s="43">
        <f t="shared" si="9"/>
        <v>3.72</v>
      </c>
      <c r="AE20" s="7">
        <v>17</v>
      </c>
      <c r="AF20" s="41">
        <v>151997</v>
      </c>
      <c r="AG20" s="49">
        <f t="shared" si="16"/>
        <v>228762.33333333334</v>
      </c>
      <c r="AH20" s="44">
        <f t="shared" si="19"/>
        <v>-76765.333333333343</v>
      </c>
      <c r="AI20" s="44">
        <f t="shared" si="20"/>
        <v>76765.333333333343</v>
      </c>
      <c r="AJ20" s="44">
        <f t="shared" si="21"/>
        <v>5892916401.7777796</v>
      </c>
      <c r="AK20" s="43">
        <f t="shared" si="17"/>
        <v>50.5</v>
      </c>
      <c r="AL20" s="43">
        <f t="shared" si="18"/>
        <v>50.5</v>
      </c>
      <c r="AR20" s="7">
        <v>17</v>
      </c>
      <c r="AS20" s="41">
        <v>151997</v>
      </c>
      <c r="AT20" s="49">
        <f t="shared" si="10"/>
        <v>233948.40289180019</v>
      </c>
      <c r="AU20" s="44">
        <f t="shared" si="11"/>
        <v>-81951.402891800186</v>
      </c>
      <c r="AV20" s="44">
        <f t="shared" si="12"/>
        <v>81951.402891800186</v>
      </c>
      <c r="AW20" s="44">
        <f t="shared" si="13"/>
        <v>6716032435.9341555</v>
      </c>
      <c r="AX20" s="43">
        <f t="shared" si="14"/>
        <v>53.92</v>
      </c>
      <c r="AY20" s="43">
        <f t="shared" si="15"/>
        <v>53.92</v>
      </c>
    </row>
    <row r="21" spans="1:51">
      <c r="A21" s="6">
        <v>18</v>
      </c>
      <c r="B21" s="41">
        <v>209212</v>
      </c>
      <c r="E21" s="7">
        <v>18</v>
      </c>
      <c r="F21" s="41">
        <v>209212</v>
      </c>
      <c r="G21" s="41">
        <v>151997</v>
      </c>
      <c r="H21" s="44">
        <f t="shared" si="0"/>
        <v>57215</v>
      </c>
      <c r="I21" s="44">
        <f t="shared" si="1"/>
        <v>57215</v>
      </c>
      <c r="J21" s="44">
        <f t="shared" ref="J21:J63" si="22">H21^2</f>
        <v>3273556225</v>
      </c>
      <c r="K21" s="43">
        <f t="shared" si="3"/>
        <v>27.35</v>
      </c>
      <c r="L21" s="43">
        <f t="shared" si="4"/>
        <v>27.35</v>
      </c>
      <c r="R21" s="7">
        <v>18</v>
      </c>
      <c r="S21" s="41">
        <v>209212</v>
      </c>
      <c r="T21" s="44">
        <f>AVERAGE($S$4:S20)</f>
        <v>146679.0588235294</v>
      </c>
      <c r="U21" s="44">
        <f t="shared" si="5"/>
        <v>62532.941176470602</v>
      </c>
      <c r="V21" s="44">
        <f t="shared" si="6"/>
        <v>62532.941176470602</v>
      </c>
      <c r="W21" s="44">
        <f t="shared" si="7"/>
        <v>3910368732.1799326</v>
      </c>
      <c r="X21" s="43">
        <f t="shared" si="8"/>
        <v>29.89</v>
      </c>
      <c r="Y21" s="43">
        <f t="shared" si="9"/>
        <v>29.89</v>
      </c>
      <c r="AE21" s="7">
        <v>18</v>
      </c>
      <c r="AF21" s="41">
        <v>209212</v>
      </c>
      <c r="AG21" s="49">
        <f t="shared" si="16"/>
        <v>211168</v>
      </c>
      <c r="AH21" s="44">
        <f t="shared" si="19"/>
        <v>-1956</v>
      </c>
      <c r="AI21" s="44">
        <f t="shared" si="20"/>
        <v>1956</v>
      </c>
      <c r="AJ21" s="44">
        <f t="shared" si="21"/>
        <v>3825936</v>
      </c>
      <c r="AK21" s="43">
        <f t="shared" si="17"/>
        <v>0.93</v>
      </c>
      <c r="AL21" s="43">
        <f t="shared" si="18"/>
        <v>0.93</v>
      </c>
      <c r="AR21" s="7">
        <v>18</v>
      </c>
      <c r="AS21" s="41">
        <v>209212</v>
      </c>
      <c r="AT21" s="49">
        <f t="shared" si="10"/>
        <v>168387.28057836005</v>
      </c>
      <c r="AU21" s="44">
        <f t="shared" si="11"/>
        <v>40824.719421639951</v>
      </c>
      <c r="AV21" s="44">
        <f t="shared" si="12"/>
        <v>40824.719421639951</v>
      </c>
      <c r="AW21" s="44">
        <f t="shared" si="13"/>
        <v>1666657715.8556263</v>
      </c>
      <c r="AX21" s="43">
        <f t="shared" si="14"/>
        <v>19.510000000000002</v>
      </c>
      <c r="AY21" s="43">
        <f t="shared" si="15"/>
        <v>19.510000000000002</v>
      </c>
    </row>
    <row r="22" spans="1:51">
      <c r="A22" s="6">
        <v>19</v>
      </c>
      <c r="B22" s="41">
        <v>141140</v>
      </c>
      <c r="E22" s="7">
        <v>19</v>
      </c>
      <c r="F22" s="41">
        <v>141140</v>
      </c>
      <c r="G22" s="41">
        <v>209212</v>
      </c>
      <c r="H22" s="44">
        <f t="shared" si="0"/>
        <v>-68072</v>
      </c>
      <c r="I22" s="44">
        <f t="shared" si="1"/>
        <v>68072</v>
      </c>
      <c r="J22" s="44">
        <f t="shared" si="22"/>
        <v>4633797184</v>
      </c>
      <c r="K22" s="43">
        <f t="shared" si="3"/>
        <v>48.23</v>
      </c>
      <c r="L22" s="43">
        <f t="shared" si="4"/>
        <v>48.23</v>
      </c>
      <c r="R22" s="7">
        <v>19</v>
      </c>
      <c r="S22" s="41">
        <v>141140</v>
      </c>
      <c r="T22" s="44">
        <f>AVERAGE($S$4:S21)</f>
        <v>150153.11111111112</v>
      </c>
      <c r="U22" s="44">
        <f t="shared" si="5"/>
        <v>-9013.111111111124</v>
      </c>
      <c r="V22" s="44">
        <f t="shared" si="6"/>
        <v>9013.111111111124</v>
      </c>
      <c r="W22" s="44">
        <f t="shared" si="7"/>
        <v>81236171.901234806</v>
      </c>
      <c r="X22" s="43">
        <f t="shared" si="8"/>
        <v>6.39</v>
      </c>
      <c r="Y22" s="43">
        <f t="shared" si="9"/>
        <v>6.39</v>
      </c>
      <c r="AE22" s="7">
        <v>19</v>
      </c>
      <c r="AF22" s="41">
        <v>141140</v>
      </c>
      <c r="AG22" s="49">
        <f t="shared" si="16"/>
        <v>197933</v>
      </c>
      <c r="AH22" s="44">
        <f t="shared" si="19"/>
        <v>-56793</v>
      </c>
      <c r="AI22" s="44">
        <f t="shared" si="20"/>
        <v>56793</v>
      </c>
      <c r="AJ22" s="44">
        <f t="shared" si="21"/>
        <v>3225444849</v>
      </c>
      <c r="AK22" s="43">
        <f t="shared" si="17"/>
        <v>40.24</v>
      </c>
      <c r="AL22" s="43">
        <f t="shared" si="18"/>
        <v>40.24</v>
      </c>
      <c r="AR22" s="7">
        <v>19</v>
      </c>
      <c r="AS22" s="41">
        <v>141140</v>
      </c>
      <c r="AT22" s="49">
        <f t="shared" si="10"/>
        <v>201047.05611567202</v>
      </c>
      <c r="AU22" s="44">
        <f t="shared" si="11"/>
        <v>-59907.056115672021</v>
      </c>
      <c r="AV22" s="44">
        <f t="shared" si="12"/>
        <v>59907.056115672021</v>
      </c>
      <c r="AW22" s="44">
        <f t="shared" si="13"/>
        <v>3588855372.4462767</v>
      </c>
      <c r="AX22" s="43">
        <f t="shared" si="14"/>
        <v>42.45</v>
      </c>
      <c r="AY22" s="43">
        <f t="shared" si="15"/>
        <v>42.45</v>
      </c>
    </row>
    <row r="23" spans="1:51">
      <c r="A23" s="6">
        <v>20</v>
      </c>
      <c r="B23" s="41">
        <v>165042</v>
      </c>
      <c r="E23" s="7">
        <v>20</v>
      </c>
      <c r="F23" s="41">
        <v>165042</v>
      </c>
      <c r="G23" s="41">
        <v>141140</v>
      </c>
      <c r="H23" s="44">
        <f t="shared" si="0"/>
        <v>23902</v>
      </c>
      <c r="I23" s="44">
        <f t="shared" si="1"/>
        <v>23902</v>
      </c>
      <c r="J23" s="44">
        <f t="shared" si="22"/>
        <v>571305604</v>
      </c>
      <c r="K23" s="43">
        <f t="shared" si="3"/>
        <v>14.48</v>
      </c>
      <c r="L23" s="43">
        <f t="shared" si="4"/>
        <v>14.48</v>
      </c>
      <c r="R23" s="7">
        <v>20</v>
      </c>
      <c r="S23" s="41">
        <v>165042</v>
      </c>
      <c r="T23" s="44">
        <f>AVERAGE($S$4:S22)</f>
        <v>149678.73684210525</v>
      </c>
      <c r="U23" s="44">
        <f t="shared" si="5"/>
        <v>15363.263157894748</v>
      </c>
      <c r="V23" s="44">
        <f t="shared" si="6"/>
        <v>15363.263157894748</v>
      </c>
      <c r="W23" s="44">
        <f t="shared" si="7"/>
        <v>236029854.85872608</v>
      </c>
      <c r="X23" s="43">
        <f t="shared" si="8"/>
        <v>9.31</v>
      </c>
      <c r="Y23" s="43">
        <f t="shared" si="9"/>
        <v>9.31</v>
      </c>
      <c r="AE23" s="7">
        <v>20</v>
      </c>
      <c r="AF23" s="41">
        <v>165042</v>
      </c>
      <c r="AG23" s="49">
        <f t="shared" si="16"/>
        <v>167449.66666666666</v>
      </c>
      <c r="AH23" s="44">
        <f t="shared" si="19"/>
        <v>-2407.666666666657</v>
      </c>
      <c r="AI23" s="44">
        <f t="shared" si="20"/>
        <v>2407.666666666657</v>
      </c>
      <c r="AJ23" s="44">
        <f t="shared" si="21"/>
        <v>5796858.7777777314</v>
      </c>
      <c r="AK23" s="43">
        <f t="shared" si="17"/>
        <v>1.46</v>
      </c>
      <c r="AL23" s="43">
        <f t="shared" si="18"/>
        <v>1.46</v>
      </c>
      <c r="AR23" s="7">
        <v>20</v>
      </c>
      <c r="AS23" s="41">
        <v>165042</v>
      </c>
      <c r="AT23" s="49">
        <f t="shared" si="10"/>
        <v>153121.4112231344</v>
      </c>
      <c r="AU23" s="44">
        <f t="shared" si="11"/>
        <v>11920.588776865596</v>
      </c>
      <c r="AV23" s="44">
        <f t="shared" si="12"/>
        <v>11920.588776865596</v>
      </c>
      <c r="AW23" s="44">
        <f t="shared" si="13"/>
        <v>142100436.78713399</v>
      </c>
      <c r="AX23" s="43">
        <f t="shared" si="14"/>
        <v>7.22</v>
      </c>
      <c r="AY23" s="43">
        <f t="shared" si="15"/>
        <v>7.22</v>
      </c>
    </row>
    <row r="24" spans="1:51">
      <c r="A24" s="6">
        <v>21</v>
      </c>
      <c r="B24" s="41">
        <v>181744</v>
      </c>
      <c r="E24" s="7">
        <v>21</v>
      </c>
      <c r="F24" s="41">
        <v>181744</v>
      </c>
      <c r="G24" s="41">
        <v>165042</v>
      </c>
      <c r="H24" s="44">
        <f t="shared" si="0"/>
        <v>16702</v>
      </c>
      <c r="I24" s="44">
        <f t="shared" si="1"/>
        <v>16702</v>
      </c>
      <c r="J24" s="44">
        <f t="shared" si="22"/>
        <v>278956804</v>
      </c>
      <c r="K24" s="43">
        <f t="shared" si="3"/>
        <v>9.19</v>
      </c>
      <c r="L24" s="43">
        <f t="shared" si="4"/>
        <v>9.19</v>
      </c>
      <c r="R24" s="7">
        <v>21</v>
      </c>
      <c r="S24" s="41">
        <v>181744</v>
      </c>
      <c r="T24" s="44">
        <f>AVERAGE($S$4:S23)</f>
        <v>150446.9</v>
      </c>
      <c r="U24" s="44">
        <f t="shared" si="5"/>
        <v>31297.100000000006</v>
      </c>
      <c r="V24" s="44">
        <f t="shared" si="6"/>
        <v>31297.100000000006</v>
      </c>
      <c r="W24" s="44">
        <f t="shared" si="7"/>
        <v>979508468.41000032</v>
      </c>
      <c r="X24" s="43">
        <f t="shared" si="8"/>
        <v>17.22</v>
      </c>
      <c r="Y24" s="43">
        <f t="shared" si="9"/>
        <v>17.22</v>
      </c>
      <c r="AE24" s="7">
        <v>21</v>
      </c>
      <c r="AF24" s="41">
        <v>181744</v>
      </c>
      <c r="AG24" s="49">
        <f t="shared" si="16"/>
        <v>171798</v>
      </c>
      <c r="AH24" s="44">
        <f t="shared" si="19"/>
        <v>9946</v>
      </c>
      <c r="AI24" s="44">
        <f t="shared" si="20"/>
        <v>9946</v>
      </c>
      <c r="AJ24" s="44">
        <f t="shared" si="21"/>
        <v>98922916</v>
      </c>
      <c r="AK24" s="43">
        <f t="shared" si="17"/>
        <v>5.47</v>
      </c>
      <c r="AL24" s="43">
        <f t="shared" si="18"/>
        <v>5.47</v>
      </c>
      <c r="AR24" s="7">
        <v>21</v>
      </c>
      <c r="AS24" s="41">
        <v>181744</v>
      </c>
      <c r="AT24" s="49">
        <f t="shared" si="10"/>
        <v>162657.88224462688</v>
      </c>
      <c r="AU24" s="44">
        <f t="shared" si="11"/>
        <v>19086.117755373125</v>
      </c>
      <c r="AV24" s="44">
        <f t="shared" si="12"/>
        <v>19086.117755373125</v>
      </c>
      <c r="AW24" s="44">
        <f t="shared" si="13"/>
        <v>364279890.97196925</v>
      </c>
      <c r="AX24" s="43">
        <f t="shared" si="14"/>
        <v>10.5</v>
      </c>
      <c r="AY24" s="43">
        <f t="shared" si="15"/>
        <v>10.5</v>
      </c>
    </row>
    <row r="25" spans="1:51">
      <c r="A25" s="6">
        <v>22</v>
      </c>
      <c r="B25" s="41">
        <v>155701</v>
      </c>
      <c r="E25" s="7">
        <v>22</v>
      </c>
      <c r="F25" s="41">
        <v>155701</v>
      </c>
      <c r="G25" s="41">
        <v>181744</v>
      </c>
      <c r="H25" s="44">
        <f t="shared" si="0"/>
        <v>-26043</v>
      </c>
      <c r="I25" s="44">
        <f t="shared" si="1"/>
        <v>26043</v>
      </c>
      <c r="J25" s="44">
        <f t="shared" si="22"/>
        <v>678237849</v>
      </c>
      <c r="K25" s="43">
        <f t="shared" si="3"/>
        <v>16.73</v>
      </c>
      <c r="L25" s="43">
        <f t="shared" si="4"/>
        <v>16.73</v>
      </c>
      <c r="R25" s="7">
        <v>22</v>
      </c>
      <c r="S25" s="41">
        <v>155701</v>
      </c>
      <c r="T25" s="44">
        <f>AVERAGE($S$4:S24)</f>
        <v>151937.23809523811</v>
      </c>
      <c r="U25" s="44">
        <f t="shared" si="5"/>
        <v>3763.7619047618937</v>
      </c>
      <c r="V25" s="44">
        <f t="shared" si="6"/>
        <v>3763.7619047618937</v>
      </c>
      <c r="W25" s="44">
        <f t="shared" si="7"/>
        <v>14165903.675736878</v>
      </c>
      <c r="X25" s="43">
        <f t="shared" si="8"/>
        <v>2.42</v>
      </c>
      <c r="Y25" s="43">
        <f t="shared" si="9"/>
        <v>2.42</v>
      </c>
      <c r="AE25" s="7">
        <v>22</v>
      </c>
      <c r="AF25" s="41">
        <v>155701</v>
      </c>
      <c r="AG25" s="49">
        <f t="shared" si="16"/>
        <v>162642</v>
      </c>
      <c r="AH25" s="44">
        <f t="shared" si="19"/>
        <v>-6941</v>
      </c>
      <c r="AI25" s="44">
        <f t="shared" si="20"/>
        <v>6941</v>
      </c>
      <c r="AJ25" s="44">
        <f t="shared" si="21"/>
        <v>48177481</v>
      </c>
      <c r="AK25" s="43">
        <f t="shared" si="17"/>
        <v>4.46</v>
      </c>
      <c r="AL25" s="43">
        <f t="shared" si="18"/>
        <v>4.46</v>
      </c>
      <c r="AR25" s="7">
        <v>22</v>
      </c>
      <c r="AS25" s="41">
        <v>155701</v>
      </c>
      <c r="AT25" s="49">
        <f t="shared" si="10"/>
        <v>177926.77644892538</v>
      </c>
      <c r="AU25" s="44">
        <f t="shared" si="11"/>
        <v>-22225.776448925375</v>
      </c>
      <c r="AV25" s="44">
        <f t="shared" si="12"/>
        <v>22225.776448925375</v>
      </c>
      <c r="AW25" s="44">
        <f t="shared" si="13"/>
        <v>493985138.75760585</v>
      </c>
      <c r="AX25" s="43">
        <f t="shared" si="14"/>
        <v>14.27</v>
      </c>
      <c r="AY25" s="43">
        <f t="shared" si="15"/>
        <v>14.27</v>
      </c>
    </row>
    <row r="26" spans="1:51">
      <c r="A26" s="6">
        <v>23</v>
      </c>
      <c r="B26" s="41">
        <v>152947</v>
      </c>
      <c r="E26" s="7">
        <v>23</v>
      </c>
      <c r="F26" s="41">
        <v>152947</v>
      </c>
      <c r="G26" s="41">
        <v>155701</v>
      </c>
      <c r="H26" s="44">
        <f t="shared" si="0"/>
        <v>-2754</v>
      </c>
      <c r="I26" s="44">
        <f t="shared" si="1"/>
        <v>2754</v>
      </c>
      <c r="J26" s="44">
        <f t="shared" si="22"/>
        <v>7584516</v>
      </c>
      <c r="K26" s="43">
        <f t="shared" si="3"/>
        <v>1.8</v>
      </c>
      <c r="L26" s="43">
        <f t="shared" si="4"/>
        <v>1.8</v>
      </c>
      <c r="R26" s="7">
        <v>23</v>
      </c>
      <c r="S26" s="41">
        <v>152947</v>
      </c>
      <c r="T26" s="44">
        <f>AVERAGE($S$4:S25)</f>
        <v>152108.31818181818</v>
      </c>
      <c r="U26" s="44">
        <f t="shared" si="5"/>
        <v>838.68181818182347</v>
      </c>
      <c r="V26" s="44">
        <f t="shared" si="6"/>
        <v>838.68181818182347</v>
      </c>
      <c r="W26" s="44">
        <f t="shared" si="7"/>
        <v>703387.19214876916</v>
      </c>
      <c r="X26" s="43">
        <f t="shared" si="8"/>
        <v>0.55000000000000004</v>
      </c>
      <c r="Y26" s="43">
        <f t="shared" si="9"/>
        <v>0.55000000000000004</v>
      </c>
      <c r="AE26" s="7">
        <v>23</v>
      </c>
      <c r="AF26" s="41">
        <v>152947</v>
      </c>
      <c r="AG26" s="49">
        <f t="shared" si="16"/>
        <v>167495.66666666666</v>
      </c>
      <c r="AH26" s="44">
        <f t="shared" si="19"/>
        <v>-14548.666666666657</v>
      </c>
      <c r="AI26" s="44">
        <f t="shared" si="20"/>
        <v>14548.666666666657</v>
      </c>
      <c r="AJ26" s="44">
        <f t="shared" si="21"/>
        <v>211663701.77777749</v>
      </c>
      <c r="AK26" s="43">
        <f t="shared" si="17"/>
        <v>9.51</v>
      </c>
      <c r="AL26" s="43">
        <f t="shared" si="18"/>
        <v>9.51</v>
      </c>
      <c r="AR26" s="7">
        <v>23</v>
      </c>
      <c r="AS26" s="41">
        <v>152947</v>
      </c>
      <c r="AT26" s="49">
        <f t="shared" si="10"/>
        <v>160146.15528978506</v>
      </c>
      <c r="AU26" s="44">
        <f t="shared" si="11"/>
        <v>-7199.1552897850634</v>
      </c>
      <c r="AV26" s="44">
        <f t="shared" si="12"/>
        <v>7199.1552897850634</v>
      </c>
      <c r="AW26" s="44">
        <f t="shared" si="13"/>
        <v>51827836.886440262</v>
      </c>
      <c r="AX26" s="43">
        <f t="shared" si="14"/>
        <v>4.71</v>
      </c>
      <c r="AY26" s="43">
        <f t="shared" si="15"/>
        <v>4.71</v>
      </c>
    </row>
    <row r="27" spans="1:51">
      <c r="A27" s="6">
        <v>24</v>
      </c>
      <c r="B27" s="41">
        <v>200529</v>
      </c>
      <c r="E27" s="7">
        <v>24</v>
      </c>
      <c r="F27" s="41">
        <v>200529</v>
      </c>
      <c r="G27" s="41">
        <v>152947</v>
      </c>
      <c r="H27" s="44">
        <f t="shared" si="0"/>
        <v>47582</v>
      </c>
      <c r="I27" s="44">
        <f t="shared" si="1"/>
        <v>47582</v>
      </c>
      <c r="J27" s="44">
        <f t="shared" si="22"/>
        <v>2264046724</v>
      </c>
      <c r="K27" s="43">
        <f t="shared" si="3"/>
        <v>23.73</v>
      </c>
      <c r="L27" s="43">
        <f t="shared" si="4"/>
        <v>23.73</v>
      </c>
      <c r="R27" s="7">
        <v>24</v>
      </c>
      <c r="S27" s="41">
        <v>200529</v>
      </c>
      <c r="T27" s="44">
        <f>AVERAGE($S$4:S26)</f>
        <v>152144.78260869565</v>
      </c>
      <c r="U27" s="44">
        <f t="shared" si="5"/>
        <v>48384.217391304352</v>
      </c>
      <c r="V27" s="44">
        <f t="shared" si="6"/>
        <v>48384.217391304352</v>
      </c>
      <c r="W27" s="44">
        <f t="shared" si="7"/>
        <v>2341032492.5689983</v>
      </c>
      <c r="X27" s="43">
        <f t="shared" si="8"/>
        <v>24.13</v>
      </c>
      <c r="Y27" s="43">
        <f t="shared" si="9"/>
        <v>24.13</v>
      </c>
      <c r="AE27" s="7">
        <v>24</v>
      </c>
      <c r="AF27" s="41">
        <v>200529</v>
      </c>
      <c r="AG27" s="49">
        <f t="shared" si="16"/>
        <v>163464</v>
      </c>
      <c r="AH27" s="44">
        <f t="shared" si="19"/>
        <v>37065</v>
      </c>
      <c r="AI27" s="44">
        <f t="shared" si="20"/>
        <v>37065</v>
      </c>
      <c r="AJ27" s="44">
        <f t="shared" si="21"/>
        <v>1373814225</v>
      </c>
      <c r="AK27" s="43">
        <f t="shared" si="17"/>
        <v>18.48</v>
      </c>
      <c r="AL27" s="43">
        <f t="shared" si="18"/>
        <v>18.48</v>
      </c>
      <c r="AR27" s="7">
        <v>24</v>
      </c>
      <c r="AS27" s="41">
        <v>200529</v>
      </c>
      <c r="AT27" s="49">
        <f t="shared" si="10"/>
        <v>154386.83105795702</v>
      </c>
      <c r="AU27" s="44">
        <f t="shared" si="11"/>
        <v>46142.168942042976</v>
      </c>
      <c r="AV27" s="44">
        <f t="shared" si="12"/>
        <v>46142.168942042976</v>
      </c>
      <c r="AW27" s="44">
        <f t="shared" si="13"/>
        <v>2129099754.6760354</v>
      </c>
      <c r="AX27" s="43">
        <f t="shared" si="14"/>
        <v>23.01</v>
      </c>
      <c r="AY27" s="43">
        <f t="shared" si="15"/>
        <v>23.01</v>
      </c>
    </row>
    <row r="28" spans="1:51">
      <c r="A28" s="6">
        <v>25</v>
      </c>
      <c r="B28" s="41">
        <v>126446</v>
      </c>
      <c r="E28" s="7">
        <v>25</v>
      </c>
      <c r="F28" s="41">
        <v>126446</v>
      </c>
      <c r="G28" s="41">
        <v>200529</v>
      </c>
      <c r="H28" s="44">
        <f t="shared" si="0"/>
        <v>-74083</v>
      </c>
      <c r="I28" s="44">
        <f t="shared" si="1"/>
        <v>74083</v>
      </c>
      <c r="J28" s="44">
        <f t="shared" si="22"/>
        <v>5488290889</v>
      </c>
      <c r="K28" s="43">
        <f t="shared" si="3"/>
        <v>58.59</v>
      </c>
      <c r="L28" s="43">
        <f t="shared" si="4"/>
        <v>58.59</v>
      </c>
      <c r="R28" s="7">
        <v>25</v>
      </c>
      <c r="S28" s="41">
        <v>126446</v>
      </c>
      <c r="T28" s="44">
        <f>AVERAGE($S$4:S27)</f>
        <v>154160.79166666666</v>
      </c>
      <c r="U28" s="44">
        <f t="shared" si="5"/>
        <v>-27714.791666666657</v>
      </c>
      <c r="V28" s="44">
        <f t="shared" si="6"/>
        <v>27714.791666666657</v>
      </c>
      <c r="W28" s="44">
        <f t="shared" si="7"/>
        <v>768109677.12673557</v>
      </c>
      <c r="X28" s="43">
        <f t="shared" si="8"/>
        <v>21.92</v>
      </c>
      <c r="Y28" s="43">
        <f t="shared" si="9"/>
        <v>21.92</v>
      </c>
      <c r="AE28" s="7">
        <v>25</v>
      </c>
      <c r="AF28" s="41">
        <v>126446</v>
      </c>
      <c r="AG28" s="49">
        <f t="shared" si="16"/>
        <v>169725.66666666666</v>
      </c>
      <c r="AH28" s="44">
        <f t="shared" si="19"/>
        <v>-43279.666666666657</v>
      </c>
      <c r="AI28" s="44">
        <f t="shared" si="20"/>
        <v>43279.666666666657</v>
      </c>
      <c r="AJ28" s="44">
        <f t="shared" si="21"/>
        <v>1873129546.777777</v>
      </c>
      <c r="AK28" s="43">
        <f t="shared" si="17"/>
        <v>34.229999999999997</v>
      </c>
      <c r="AL28" s="43">
        <f t="shared" si="18"/>
        <v>34.229999999999997</v>
      </c>
      <c r="AR28" s="7">
        <v>25</v>
      </c>
      <c r="AS28" s="41">
        <v>126446</v>
      </c>
      <c r="AT28" s="49">
        <f t="shared" si="10"/>
        <v>191300.56621159142</v>
      </c>
      <c r="AU28" s="44">
        <f t="shared" si="11"/>
        <v>-64854.566211591417</v>
      </c>
      <c r="AV28" s="44">
        <f t="shared" si="12"/>
        <v>64854.566211591417</v>
      </c>
      <c r="AW28" s="44">
        <f t="shared" si="13"/>
        <v>4206114758.4936948</v>
      </c>
      <c r="AX28" s="43">
        <f t="shared" si="14"/>
        <v>51.29</v>
      </c>
      <c r="AY28" s="43">
        <f t="shared" si="15"/>
        <v>51.29</v>
      </c>
    </row>
    <row r="29" spans="1:51">
      <c r="A29" s="6">
        <v>26</v>
      </c>
      <c r="B29" s="41">
        <v>108428</v>
      </c>
      <c r="E29" s="7">
        <v>26</v>
      </c>
      <c r="F29" s="41">
        <v>108428</v>
      </c>
      <c r="G29" s="41">
        <v>126446</v>
      </c>
      <c r="H29" s="44">
        <f t="shared" si="0"/>
        <v>-18018</v>
      </c>
      <c r="I29" s="44">
        <f t="shared" si="1"/>
        <v>18018</v>
      </c>
      <c r="J29" s="44">
        <f t="shared" si="22"/>
        <v>324648324</v>
      </c>
      <c r="K29" s="43">
        <f t="shared" si="3"/>
        <v>16.62</v>
      </c>
      <c r="L29" s="43">
        <f t="shared" si="4"/>
        <v>16.62</v>
      </c>
      <c r="R29" s="7">
        <v>26</v>
      </c>
      <c r="S29" s="41">
        <v>108428</v>
      </c>
      <c r="T29" s="44">
        <f>AVERAGE($S$4:S28)</f>
        <v>153052.20000000001</v>
      </c>
      <c r="U29" s="44">
        <f t="shared" si="5"/>
        <v>-44624.200000000012</v>
      </c>
      <c r="V29" s="44">
        <f t="shared" si="6"/>
        <v>44624.200000000012</v>
      </c>
      <c r="W29" s="44">
        <f t="shared" si="7"/>
        <v>1991319225.6400011</v>
      </c>
      <c r="X29" s="43">
        <f t="shared" si="8"/>
        <v>41.16</v>
      </c>
      <c r="Y29" s="43">
        <f t="shared" si="9"/>
        <v>41.16</v>
      </c>
      <c r="AE29" s="7">
        <v>26</v>
      </c>
      <c r="AF29" s="41">
        <v>108428</v>
      </c>
      <c r="AG29" s="49">
        <f t="shared" si="16"/>
        <v>159974</v>
      </c>
      <c r="AH29" s="44">
        <f t="shared" si="19"/>
        <v>-51546</v>
      </c>
      <c r="AI29" s="44">
        <f t="shared" si="20"/>
        <v>51546</v>
      </c>
      <c r="AJ29" s="44">
        <f t="shared" si="21"/>
        <v>2656990116</v>
      </c>
      <c r="AK29" s="43">
        <f t="shared" si="17"/>
        <v>47.54</v>
      </c>
      <c r="AL29" s="43">
        <f t="shared" si="18"/>
        <v>47.54</v>
      </c>
      <c r="AR29" s="7">
        <v>26</v>
      </c>
      <c r="AS29" s="41">
        <v>108428</v>
      </c>
      <c r="AT29" s="49">
        <f t="shared" si="10"/>
        <v>139416.91324231829</v>
      </c>
      <c r="AU29" s="44">
        <f t="shared" si="11"/>
        <v>-30988.913242318289</v>
      </c>
      <c r="AV29" s="44">
        <f t="shared" si="12"/>
        <v>30988.913242318289</v>
      </c>
      <c r="AW29" s="44">
        <f t="shared" si="13"/>
        <v>960312743.93992984</v>
      </c>
      <c r="AX29" s="43">
        <f t="shared" si="14"/>
        <v>28.58</v>
      </c>
      <c r="AY29" s="43">
        <f t="shared" si="15"/>
        <v>28.58</v>
      </c>
    </row>
    <row r="30" spans="1:51">
      <c r="A30" s="6">
        <v>27</v>
      </c>
      <c r="B30" s="41">
        <v>186873</v>
      </c>
      <c r="E30" s="7">
        <v>27</v>
      </c>
      <c r="F30" s="41">
        <v>186873</v>
      </c>
      <c r="G30" s="41">
        <v>108428</v>
      </c>
      <c r="H30" s="44">
        <f t="shared" si="0"/>
        <v>78445</v>
      </c>
      <c r="I30" s="44">
        <f t="shared" si="1"/>
        <v>78445</v>
      </c>
      <c r="J30" s="44">
        <f t="shared" si="22"/>
        <v>6153618025</v>
      </c>
      <c r="K30" s="43">
        <f t="shared" si="3"/>
        <v>41.98</v>
      </c>
      <c r="L30" s="43">
        <f t="shared" si="4"/>
        <v>41.98</v>
      </c>
      <c r="R30" s="7">
        <v>27</v>
      </c>
      <c r="S30" s="41">
        <v>186873</v>
      </c>
      <c r="T30" s="44">
        <f>AVERAGE($S$4:S29)</f>
        <v>151335.88461538462</v>
      </c>
      <c r="U30" s="44">
        <f t="shared" si="5"/>
        <v>35537.115384615376</v>
      </c>
      <c r="V30" s="44">
        <f t="shared" si="6"/>
        <v>35537.115384615376</v>
      </c>
      <c r="W30" s="44">
        <f t="shared" si="7"/>
        <v>1262886569.8594668</v>
      </c>
      <c r="X30" s="43">
        <f t="shared" si="8"/>
        <v>19.02</v>
      </c>
      <c r="Y30" s="43">
        <f t="shared" si="9"/>
        <v>19.02</v>
      </c>
      <c r="AE30" s="7">
        <v>27</v>
      </c>
      <c r="AF30" s="41">
        <v>186873</v>
      </c>
      <c r="AG30" s="49">
        <f t="shared" si="16"/>
        <v>145134.33333333334</v>
      </c>
      <c r="AH30" s="44">
        <f t="shared" si="19"/>
        <v>41738.666666666657</v>
      </c>
      <c r="AI30" s="44">
        <f t="shared" si="20"/>
        <v>41738.666666666657</v>
      </c>
      <c r="AJ30" s="44">
        <f t="shared" si="21"/>
        <v>1742116295.1111102</v>
      </c>
      <c r="AK30" s="43">
        <f t="shared" si="17"/>
        <v>22.34</v>
      </c>
      <c r="AL30" s="43">
        <f t="shared" si="18"/>
        <v>22.34</v>
      </c>
      <c r="AR30" s="7">
        <v>27</v>
      </c>
      <c r="AS30" s="41">
        <v>186873</v>
      </c>
      <c r="AT30" s="49">
        <f t="shared" si="10"/>
        <v>114625.78264846368</v>
      </c>
      <c r="AU30" s="44">
        <f t="shared" si="11"/>
        <v>72247.217351536325</v>
      </c>
      <c r="AV30" s="44">
        <f t="shared" si="12"/>
        <v>72247.217351536325</v>
      </c>
      <c r="AW30" s="44">
        <f t="shared" si="13"/>
        <v>5219660415.0401316</v>
      </c>
      <c r="AX30" s="43">
        <f t="shared" si="14"/>
        <v>38.659999999999997</v>
      </c>
      <c r="AY30" s="43">
        <f t="shared" si="15"/>
        <v>38.659999999999997</v>
      </c>
    </row>
    <row r="31" spans="1:51">
      <c r="A31" s="6">
        <v>28</v>
      </c>
      <c r="B31" s="41">
        <v>191274</v>
      </c>
      <c r="E31" s="7">
        <v>28</v>
      </c>
      <c r="F31" s="41">
        <v>191274</v>
      </c>
      <c r="G31" s="41">
        <v>186873</v>
      </c>
      <c r="H31" s="44">
        <f t="shared" si="0"/>
        <v>4401</v>
      </c>
      <c r="I31" s="44">
        <f t="shared" si="1"/>
        <v>4401</v>
      </c>
      <c r="J31" s="44">
        <f t="shared" si="22"/>
        <v>19368801</v>
      </c>
      <c r="K31" s="43">
        <f t="shared" si="3"/>
        <v>2.2999999999999998</v>
      </c>
      <c r="L31" s="43">
        <f t="shared" si="4"/>
        <v>2.2999999999999998</v>
      </c>
      <c r="R31" s="7">
        <v>28</v>
      </c>
      <c r="S31" s="41">
        <v>191274</v>
      </c>
      <c r="T31" s="44">
        <f>AVERAGE($S$4:S30)</f>
        <v>152652.07407407407</v>
      </c>
      <c r="U31" s="44">
        <f t="shared" si="5"/>
        <v>38621.925925925927</v>
      </c>
      <c r="V31" s="44">
        <f t="shared" si="6"/>
        <v>38621.925925925927</v>
      </c>
      <c r="W31" s="44">
        <f t="shared" si="7"/>
        <v>1491653162.2277093</v>
      </c>
      <c r="X31" s="43">
        <f t="shared" si="8"/>
        <v>20.190000000000001</v>
      </c>
      <c r="Y31" s="43">
        <f t="shared" si="9"/>
        <v>20.190000000000001</v>
      </c>
      <c r="AE31" s="7">
        <v>28</v>
      </c>
      <c r="AF31" s="41">
        <v>191274</v>
      </c>
      <c r="AG31" s="49">
        <f t="shared" si="16"/>
        <v>140582.33333333334</v>
      </c>
      <c r="AH31" s="44">
        <f t="shared" si="19"/>
        <v>50691.666666666657</v>
      </c>
      <c r="AI31" s="44">
        <f t="shared" si="20"/>
        <v>50691.666666666657</v>
      </c>
      <c r="AJ31" s="44">
        <f t="shared" si="21"/>
        <v>2569645069.4444432</v>
      </c>
      <c r="AK31" s="43">
        <f t="shared" si="17"/>
        <v>26.5</v>
      </c>
      <c r="AL31" s="43">
        <f t="shared" si="18"/>
        <v>26.5</v>
      </c>
      <c r="AR31" s="7">
        <v>28</v>
      </c>
      <c r="AS31" s="41">
        <v>191274</v>
      </c>
      <c r="AT31" s="49">
        <f t="shared" si="10"/>
        <v>172423.55652969272</v>
      </c>
      <c r="AU31" s="44">
        <f t="shared" si="11"/>
        <v>18850.443470307277</v>
      </c>
      <c r="AV31" s="44">
        <f t="shared" si="12"/>
        <v>18850.443470307277</v>
      </c>
      <c r="AW31" s="44">
        <f t="shared" si="13"/>
        <v>355339219.02725023</v>
      </c>
      <c r="AX31" s="43">
        <f t="shared" si="14"/>
        <v>9.86</v>
      </c>
      <c r="AY31" s="43">
        <f t="shared" si="15"/>
        <v>9.86</v>
      </c>
    </row>
    <row r="32" spans="1:51">
      <c r="A32" s="6">
        <v>29</v>
      </c>
      <c r="B32" s="41">
        <v>138504</v>
      </c>
      <c r="E32" s="7">
        <v>29</v>
      </c>
      <c r="F32" s="41">
        <v>138504</v>
      </c>
      <c r="G32" s="41">
        <v>191274</v>
      </c>
      <c r="H32" s="44">
        <f t="shared" si="0"/>
        <v>-52770</v>
      </c>
      <c r="I32" s="44">
        <f t="shared" si="1"/>
        <v>52770</v>
      </c>
      <c r="J32" s="44">
        <f t="shared" si="22"/>
        <v>2784672900</v>
      </c>
      <c r="K32" s="43">
        <f t="shared" si="3"/>
        <v>38.1</v>
      </c>
      <c r="L32" s="43">
        <f t="shared" si="4"/>
        <v>38.1</v>
      </c>
      <c r="R32" s="7">
        <v>29</v>
      </c>
      <c r="S32" s="41">
        <v>138504</v>
      </c>
      <c r="T32" s="44">
        <f>AVERAGE($S$4:S31)</f>
        <v>154031.42857142858</v>
      </c>
      <c r="U32" s="44">
        <f t="shared" si="5"/>
        <v>-15527.42857142858</v>
      </c>
      <c r="V32" s="44">
        <f t="shared" si="6"/>
        <v>15527.42857142858</v>
      </c>
      <c r="W32" s="44">
        <f t="shared" si="7"/>
        <v>241101038.04081658</v>
      </c>
      <c r="X32" s="43">
        <f t="shared" si="8"/>
        <v>11.21</v>
      </c>
      <c r="Y32" s="43">
        <f t="shared" si="9"/>
        <v>11.21</v>
      </c>
      <c r="AE32" s="7">
        <v>29</v>
      </c>
      <c r="AF32" s="41">
        <v>138504</v>
      </c>
      <c r="AG32" s="49">
        <f t="shared" si="16"/>
        <v>162191.66666666666</v>
      </c>
      <c r="AH32" s="44">
        <f t="shared" si="19"/>
        <v>-23687.666666666657</v>
      </c>
      <c r="AI32" s="44">
        <f t="shared" si="20"/>
        <v>23687.666666666657</v>
      </c>
      <c r="AJ32" s="44">
        <f t="shared" si="21"/>
        <v>561105552.11111069</v>
      </c>
      <c r="AK32" s="43">
        <f t="shared" si="17"/>
        <v>17.100000000000001</v>
      </c>
      <c r="AL32" s="43">
        <f t="shared" si="18"/>
        <v>17.100000000000001</v>
      </c>
      <c r="AR32" s="7">
        <v>29</v>
      </c>
      <c r="AS32" s="41">
        <v>138504</v>
      </c>
      <c r="AT32" s="49">
        <f t="shared" si="10"/>
        <v>187503.91130593856</v>
      </c>
      <c r="AU32" s="44">
        <f t="shared" si="11"/>
        <v>-48999.911305938556</v>
      </c>
      <c r="AV32" s="44">
        <f t="shared" si="12"/>
        <v>48999.911305938556</v>
      </c>
      <c r="AW32" s="44">
        <f t="shared" si="13"/>
        <v>2400991307.9898453</v>
      </c>
      <c r="AX32" s="43">
        <f t="shared" si="14"/>
        <v>35.380000000000003</v>
      </c>
      <c r="AY32" s="43">
        <f t="shared" si="15"/>
        <v>35.380000000000003</v>
      </c>
    </row>
    <row r="33" spans="1:51">
      <c r="A33" s="6">
        <v>30</v>
      </c>
      <c r="B33" s="41">
        <v>73515</v>
      </c>
      <c r="E33" s="7">
        <v>30</v>
      </c>
      <c r="F33" s="41">
        <v>73515</v>
      </c>
      <c r="G33" s="41">
        <v>138504</v>
      </c>
      <c r="H33" s="44">
        <f t="shared" si="0"/>
        <v>-64989</v>
      </c>
      <c r="I33" s="44">
        <f t="shared" si="1"/>
        <v>64989</v>
      </c>
      <c r="J33" s="44">
        <f t="shared" si="22"/>
        <v>4223570121</v>
      </c>
      <c r="K33" s="43">
        <f t="shared" si="3"/>
        <v>88.4</v>
      </c>
      <c r="L33" s="43">
        <f t="shared" si="4"/>
        <v>88.4</v>
      </c>
      <c r="R33" s="7">
        <v>30</v>
      </c>
      <c r="S33" s="41">
        <v>73515</v>
      </c>
      <c r="T33" s="44">
        <f>AVERAGE($S$4:S32)</f>
        <v>153496</v>
      </c>
      <c r="U33" s="44">
        <f t="shared" si="5"/>
        <v>-79981</v>
      </c>
      <c r="V33" s="44">
        <f t="shared" si="6"/>
        <v>79981</v>
      </c>
      <c r="W33" s="44">
        <f t="shared" si="7"/>
        <v>6396960361</v>
      </c>
      <c r="X33" s="43">
        <f t="shared" si="8"/>
        <v>108.8</v>
      </c>
      <c r="Y33" s="43">
        <f t="shared" si="9"/>
        <v>108.8</v>
      </c>
      <c r="AE33" s="7">
        <v>30</v>
      </c>
      <c r="AF33" s="41">
        <v>73515</v>
      </c>
      <c r="AG33" s="49">
        <f t="shared" si="16"/>
        <v>172217</v>
      </c>
      <c r="AH33" s="44">
        <f t="shared" si="19"/>
        <v>-98702</v>
      </c>
      <c r="AI33" s="44">
        <f t="shared" si="20"/>
        <v>98702</v>
      </c>
      <c r="AJ33" s="44">
        <f t="shared" si="21"/>
        <v>9742084804</v>
      </c>
      <c r="AK33" s="43">
        <f t="shared" si="17"/>
        <v>134.26</v>
      </c>
      <c r="AL33" s="43">
        <f t="shared" si="18"/>
        <v>134.26</v>
      </c>
      <c r="AR33" s="7">
        <v>30</v>
      </c>
      <c r="AS33" s="41">
        <v>73515</v>
      </c>
      <c r="AT33" s="49">
        <f t="shared" si="10"/>
        <v>148303.98226118772</v>
      </c>
      <c r="AU33" s="44">
        <f t="shared" si="11"/>
        <v>-74788.982261187717</v>
      </c>
      <c r="AV33" s="44">
        <f t="shared" si="12"/>
        <v>74788.982261187717</v>
      </c>
      <c r="AW33" s="44">
        <f t="shared" si="13"/>
        <v>5593391867.6642513</v>
      </c>
      <c r="AX33" s="43">
        <f t="shared" si="14"/>
        <v>101.73</v>
      </c>
      <c r="AY33" s="43">
        <f t="shared" si="15"/>
        <v>101.73</v>
      </c>
    </row>
    <row r="34" spans="1:51">
      <c r="A34" s="6">
        <v>31</v>
      </c>
      <c r="B34" s="41">
        <v>230018</v>
      </c>
      <c r="E34" s="7">
        <v>31</v>
      </c>
      <c r="F34" s="41">
        <v>230018</v>
      </c>
      <c r="G34" s="41">
        <v>73515</v>
      </c>
      <c r="H34" s="44">
        <f t="shared" si="0"/>
        <v>156503</v>
      </c>
      <c r="I34" s="44">
        <f t="shared" si="1"/>
        <v>156503</v>
      </c>
      <c r="J34" s="44">
        <f t="shared" si="22"/>
        <v>24493189009</v>
      </c>
      <c r="K34" s="43">
        <f t="shared" si="3"/>
        <v>68.040000000000006</v>
      </c>
      <c r="L34" s="43">
        <f t="shared" si="4"/>
        <v>68.040000000000006</v>
      </c>
      <c r="R34" s="7">
        <v>31</v>
      </c>
      <c r="S34" s="41">
        <v>230018</v>
      </c>
      <c r="T34" s="44">
        <f>AVERAGE($S$4:S33)</f>
        <v>150829.96666666667</v>
      </c>
      <c r="U34" s="44">
        <f t="shared" si="5"/>
        <v>79188.033333333326</v>
      </c>
      <c r="V34" s="44">
        <f t="shared" si="6"/>
        <v>79188.033333333326</v>
      </c>
      <c r="W34" s="44">
        <f t="shared" si="7"/>
        <v>6270744623.2011099</v>
      </c>
      <c r="X34" s="43">
        <f t="shared" si="8"/>
        <v>34.43</v>
      </c>
      <c r="Y34" s="43">
        <f t="shared" si="9"/>
        <v>34.43</v>
      </c>
      <c r="AE34" s="7">
        <v>31</v>
      </c>
      <c r="AF34" s="41">
        <v>230018</v>
      </c>
      <c r="AG34" s="49">
        <f t="shared" si="16"/>
        <v>134431</v>
      </c>
      <c r="AH34" s="44">
        <f t="shared" si="19"/>
        <v>95587</v>
      </c>
      <c r="AI34" s="44">
        <f t="shared" si="20"/>
        <v>95587</v>
      </c>
      <c r="AJ34" s="44">
        <f t="shared" si="21"/>
        <v>9136874569</v>
      </c>
      <c r="AK34" s="43">
        <f t="shared" si="17"/>
        <v>41.56</v>
      </c>
      <c r="AL34" s="43">
        <f t="shared" si="18"/>
        <v>41.56</v>
      </c>
      <c r="AR34" s="7">
        <v>31</v>
      </c>
      <c r="AS34" s="41">
        <v>230018</v>
      </c>
      <c r="AT34" s="49">
        <f t="shared" si="10"/>
        <v>88472.796452237541</v>
      </c>
      <c r="AU34" s="44">
        <f t="shared" si="11"/>
        <v>141545.20354776247</v>
      </c>
      <c r="AV34" s="44">
        <f t="shared" si="12"/>
        <v>141545.20354776247</v>
      </c>
      <c r="AW34" s="44">
        <f t="shared" si="13"/>
        <v>20035044647.37751</v>
      </c>
      <c r="AX34" s="43">
        <f t="shared" si="14"/>
        <v>61.54</v>
      </c>
      <c r="AY34" s="43">
        <f t="shared" si="15"/>
        <v>61.54</v>
      </c>
    </row>
    <row r="35" spans="1:51">
      <c r="A35" s="6">
        <v>32</v>
      </c>
      <c r="B35" s="41">
        <v>137020</v>
      </c>
      <c r="E35" s="7">
        <v>32</v>
      </c>
      <c r="F35" s="41">
        <v>137020</v>
      </c>
      <c r="G35" s="41">
        <v>230018</v>
      </c>
      <c r="H35" s="44">
        <f t="shared" si="0"/>
        <v>-92998</v>
      </c>
      <c r="I35" s="44">
        <f t="shared" si="1"/>
        <v>92998</v>
      </c>
      <c r="J35" s="44">
        <f t="shared" si="22"/>
        <v>8648628004</v>
      </c>
      <c r="K35" s="43">
        <f t="shared" si="3"/>
        <v>67.87</v>
      </c>
      <c r="L35" s="43">
        <f t="shared" si="4"/>
        <v>67.87</v>
      </c>
      <c r="R35" s="7">
        <v>32</v>
      </c>
      <c r="S35" s="41">
        <v>137020</v>
      </c>
      <c r="T35" s="44">
        <f>AVERAGE($S$4:S34)</f>
        <v>153384.4193548387</v>
      </c>
      <c r="U35" s="44">
        <f t="shared" si="5"/>
        <v>-16364.419354838697</v>
      </c>
      <c r="V35" s="44">
        <f t="shared" si="6"/>
        <v>16364.419354838697</v>
      </c>
      <c r="W35" s="44">
        <f t="shared" si="7"/>
        <v>267794220.82101938</v>
      </c>
      <c r="X35" s="43">
        <f t="shared" si="8"/>
        <v>11.94</v>
      </c>
      <c r="Y35" s="43">
        <f t="shared" si="9"/>
        <v>11.94</v>
      </c>
      <c r="AE35" s="7">
        <v>32</v>
      </c>
      <c r="AF35" s="41">
        <v>137020</v>
      </c>
      <c r="AG35" s="49">
        <f t="shared" si="16"/>
        <v>147345.66666666666</v>
      </c>
      <c r="AH35" s="44">
        <f t="shared" si="19"/>
        <v>-10325.666666666657</v>
      </c>
      <c r="AI35" s="44">
        <f t="shared" si="20"/>
        <v>10325.666666666657</v>
      </c>
      <c r="AJ35" s="44">
        <f t="shared" si="21"/>
        <v>106619392.11111091</v>
      </c>
      <c r="AK35" s="43">
        <f t="shared" si="17"/>
        <v>7.54</v>
      </c>
      <c r="AL35" s="43">
        <f t="shared" si="18"/>
        <v>7.54</v>
      </c>
      <c r="AR35" s="7">
        <v>32</v>
      </c>
      <c r="AS35" s="41">
        <v>137020</v>
      </c>
      <c r="AT35" s="49">
        <f t="shared" si="10"/>
        <v>201708.95929044753</v>
      </c>
      <c r="AU35" s="44">
        <f t="shared" si="11"/>
        <v>-64688.959290447528</v>
      </c>
      <c r="AV35" s="44">
        <f t="shared" si="12"/>
        <v>64688.959290447528</v>
      </c>
      <c r="AW35" s="44">
        <f t="shared" si="13"/>
        <v>4184661454.0811777</v>
      </c>
      <c r="AX35" s="43">
        <f t="shared" si="14"/>
        <v>47.21</v>
      </c>
      <c r="AY35" s="43">
        <f t="shared" si="15"/>
        <v>47.21</v>
      </c>
    </row>
    <row r="36" spans="1:51">
      <c r="A36" s="6">
        <v>33</v>
      </c>
      <c r="B36" s="41">
        <v>159917</v>
      </c>
      <c r="E36" s="7">
        <v>33</v>
      </c>
      <c r="F36" s="41">
        <v>159917</v>
      </c>
      <c r="G36" s="41">
        <v>137020</v>
      </c>
      <c r="H36" s="44">
        <f t="shared" si="0"/>
        <v>22897</v>
      </c>
      <c r="I36" s="44">
        <f t="shared" si="1"/>
        <v>22897</v>
      </c>
      <c r="J36" s="44">
        <f t="shared" si="22"/>
        <v>524272609</v>
      </c>
      <c r="K36" s="43">
        <f t="shared" si="3"/>
        <v>14.32</v>
      </c>
      <c r="L36" s="43">
        <f t="shared" si="4"/>
        <v>14.32</v>
      </c>
      <c r="R36" s="7">
        <v>33</v>
      </c>
      <c r="S36" s="41">
        <v>159917</v>
      </c>
      <c r="T36" s="44">
        <f>AVERAGE($S$4:S35)</f>
        <v>152873.03125</v>
      </c>
      <c r="U36" s="44">
        <f t="shared" si="5"/>
        <v>7043.96875</v>
      </c>
      <c r="V36" s="44">
        <f t="shared" si="6"/>
        <v>7043.96875</v>
      </c>
      <c r="W36" s="44">
        <f t="shared" si="7"/>
        <v>49617495.750976563</v>
      </c>
      <c r="X36" s="43">
        <f t="shared" si="8"/>
        <v>4.4000000000000004</v>
      </c>
      <c r="Y36" s="43">
        <f t="shared" si="9"/>
        <v>4.4000000000000004</v>
      </c>
      <c r="AE36" s="7">
        <v>33</v>
      </c>
      <c r="AF36" s="41">
        <v>159917</v>
      </c>
      <c r="AG36" s="49">
        <f t="shared" si="16"/>
        <v>146851</v>
      </c>
      <c r="AH36" s="44">
        <f t="shared" si="19"/>
        <v>13066</v>
      </c>
      <c r="AI36" s="44">
        <f t="shared" si="20"/>
        <v>13066</v>
      </c>
      <c r="AJ36" s="44">
        <f t="shared" si="21"/>
        <v>170720356</v>
      </c>
      <c r="AK36" s="43">
        <f t="shared" si="17"/>
        <v>8.17</v>
      </c>
      <c r="AL36" s="43">
        <f t="shared" si="18"/>
        <v>8.17</v>
      </c>
      <c r="AR36" s="7">
        <v>33</v>
      </c>
      <c r="AS36" s="41">
        <v>159917</v>
      </c>
      <c r="AT36" s="49">
        <f t="shared" si="10"/>
        <v>149957.79185808951</v>
      </c>
      <c r="AU36" s="44">
        <f t="shared" si="11"/>
        <v>9959.2081419104943</v>
      </c>
      <c r="AV36" s="44">
        <f t="shared" si="12"/>
        <v>9959.2081419104943</v>
      </c>
      <c r="AW36" s="44">
        <f t="shared" si="13"/>
        <v>99185826.813896284</v>
      </c>
      <c r="AX36" s="43">
        <f t="shared" si="14"/>
        <v>6.23</v>
      </c>
      <c r="AY36" s="43">
        <f t="shared" si="15"/>
        <v>6.23</v>
      </c>
    </row>
    <row r="37" spans="1:51">
      <c r="A37" s="6">
        <v>34</v>
      </c>
      <c r="B37" s="41">
        <v>64437</v>
      </c>
      <c r="E37" s="7">
        <v>34</v>
      </c>
      <c r="F37" s="41">
        <v>64437</v>
      </c>
      <c r="G37" s="41">
        <v>159917</v>
      </c>
      <c r="H37" s="44">
        <f t="shared" si="0"/>
        <v>-95480</v>
      </c>
      <c r="I37" s="44">
        <f t="shared" si="1"/>
        <v>95480</v>
      </c>
      <c r="J37" s="44">
        <f t="shared" si="22"/>
        <v>9116430400</v>
      </c>
      <c r="K37" s="43">
        <f t="shared" si="3"/>
        <v>148.18</v>
      </c>
      <c r="L37" s="43">
        <f t="shared" si="4"/>
        <v>148.18</v>
      </c>
      <c r="R37" s="7">
        <v>34</v>
      </c>
      <c r="S37" s="41">
        <v>64437</v>
      </c>
      <c r="T37" s="44">
        <f>AVERAGE($S$4:S36)</f>
        <v>153086.48484848486</v>
      </c>
      <c r="U37" s="44">
        <f t="shared" si="5"/>
        <v>-88649.484848484863</v>
      </c>
      <c r="V37" s="44">
        <f t="shared" si="6"/>
        <v>88649.484848484863</v>
      </c>
      <c r="W37" s="44">
        <f t="shared" si="7"/>
        <v>7858731163.9017467</v>
      </c>
      <c r="X37" s="43">
        <f t="shared" si="8"/>
        <v>137.58000000000001</v>
      </c>
      <c r="Y37" s="43">
        <f t="shared" si="9"/>
        <v>137.58000000000001</v>
      </c>
      <c r="AE37" s="7">
        <v>34</v>
      </c>
      <c r="AF37" s="41">
        <v>64437</v>
      </c>
      <c r="AG37" s="49">
        <f t="shared" si="16"/>
        <v>175651.66666666666</v>
      </c>
      <c r="AH37" s="44">
        <f t="shared" si="19"/>
        <v>-111214.66666666666</v>
      </c>
      <c r="AI37" s="44">
        <f t="shared" si="20"/>
        <v>111214.66666666666</v>
      </c>
      <c r="AJ37" s="44">
        <f t="shared" si="21"/>
        <v>12368702081.777775</v>
      </c>
      <c r="AK37" s="43">
        <f t="shared" si="17"/>
        <v>172.59</v>
      </c>
      <c r="AL37" s="43">
        <f t="shared" si="18"/>
        <v>172.59</v>
      </c>
      <c r="AR37" s="7">
        <v>34</v>
      </c>
      <c r="AS37" s="41">
        <v>64437</v>
      </c>
      <c r="AT37" s="49">
        <f t="shared" si="10"/>
        <v>157925.1583716179</v>
      </c>
      <c r="AU37" s="44">
        <f t="shared" si="11"/>
        <v>-93488.158371617901</v>
      </c>
      <c r="AV37" s="44">
        <f t="shared" si="12"/>
        <v>93488.158371617901</v>
      </c>
      <c r="AW37" s="44">
        <f t="shared" si="13"/>
        <v>8740035755.716711</v>
      </c>
      <c r="AX37" s="43">
        <f t="shared" si="14"/>
        <v>145.08000000000001</v>
      </c>
      <c r="AY37" s="43">
        <f t="shared" si="15"/>
        <v>145.08000000000001</v>
      </c>
    </row>
    <row r="38" spans="1:51">
      <c r="A38" s="6">
        <v>35</v>
      </c>
      <c r="B38" s="41">
        <v>139236</v>
      </c>
      <c r="E38" s="7">
        <v>35</v>
      </c>
      <c r="F38" s="41">
        <v>139236</v>
      </c>
      <c r="G38" s="41">
        <v>64437</v>
      </c>
      <c r="H38" s="44">
        <f t="shared" si="0"/>
        <v>74799</v>
      </c>
      <c r="I38" s="44">
        <f t="shared" si="1"/>
        <v>74799</v>
      </c>
      <c r="J38" s="44">
        <f t="shared" si="22"/>
        <v>5594890401</v>
      </c>
      <c r="K38" s="43">
        <f t="shared" si="3"/>
        <v>53.72</v>
      </c>
      <c r="L38" s="43">
        <f t="shared" si="4"/>
        <v>53.72</v>
      </c>
      <c r="R38" s="7">
        <v>35</v>
      </c>
      <c r="S38" s="41">
        <v>139236</v>
      </c>
      <c r="T38" s="44">
        <f>AVERAGE($S$4:S37)</f>
        <v>150479.14705882352</v>
      </c>
      <c r="U38" s="44">
        <f t="shared" si="5"/>
        <v>-11243.147058823524</v>
      </c>
      <c r="V38" s="44">
        <f t="shared" si="6"/>
        <v>11243.147058823524</v>
      </c>
      <c r="W38" s="44">
        <f t="shared" si="7"/>
        <v>126408355.78633207</v>
      </c>
      <c r="X38" s="43">
        <f t="shared" si="8"/>
        <v>8.07</v>
      </c>
      <c r="Y38" s="43">
        <f t="shared" si="9"/>
        <v>8.07</v>
      </c>
      <c r="AE38" s="7">
        <v>35</v>
      </c>
      <c r="AF38" s="41">
        <v>139236</v>
      </c>
      <c r="AG38" s="49">
        <f t="shared" si="16"/>
        <v>120458</v>
      </c>
      <c r="AH38" s="44">
        <f t="shared" si="19"/>
        <v>18778</v>
      </c>
      <c r="AI38" s="44">
        <f t="shared" si="20"/>
        <v>18778</v>
      </c>
      <c r="AJ38" s="44">
        <f t="shared" si="21"/>
        <v>352613284</v>
      </c>
      <c r="AK38" s="43">
        <f t="shared" si="17"/>
        <v>13.49</v>
      </c>
      <c r="AL38" s="43">
        <f t="shared" si="18"/>
        <v>13.49</v>
      </c>
      <c r="AR38" s="7">
        <v>35</v>
      </c>
      <c r="AS38" s="41">
        <v>139236</v>
      </c>
      <c r="AT38" s="49">
        <f t="shared" si="10"/>
        <v>83134.63167432358</v>
      </c>
      <c r="AU38" s="44">
        <f t="shared" si="11"/>
        <v>56101.36832567642</v>
      </c>
      <c r="AV38" s="44">
        <f t="shared" si="12"/>
        <v>56101.36832567642</v>
      </c>
      <c r="AW38" s="44">
        <f t="shared" si="13"/>
        <v>3147363528.0132093</v>
      </c>
      <c r="AX38" s="43">
        <f t="shared" si="14"/>
        <v>40.29</v>
      </c>
      <c r="AY38" s="43">
        <f t="shared" si="15"/>
        <v>40.29</v>
      </c>
    </row>
    <row r="39" spans="1:51">
      <c r="A39" s="6">
        <v>36</v>
      </c>
      <c r="B39" s="41">
        <v>151581</v>
      </c>
      <c r="E39" s="7">
        <v>36</v>
      </c>
      <c r="F39" s="41">
        <v>151581</v>
      </c>
      <c r="G39" s="41">
        <v>139236</v>
      </c>
      <c r="H39" s="44">
        <f t="shared" si="0"/>
        <v>12345</v>
      </c>
      <c r="I39" s="44">
        <f t="shared" si="1"/>
        <v>12345</v>
      </c>
      <c r="J39" s="44">
        <f t="shared" si="22"/>
        <v>152399025</v>
      </c>
      <c r="K39" s="43">
        <f t="shared" si="3"/>
        <v>8.14</v>
      </c>
      <c r="L39" s="43">
        <f t="shared" si="4"/>
        <v>8.14</v>
      </c>
      <c r="R39" s="7">
        <v>36</v>
      </c>
      <c r="S39" s="41">
        <v>151581</v>
      </c>
      <c r="T39" s="44">
        <f>AVERAGE($S$4:S38)</f>
        <v>150157.91428571427</v>
      </c>
      <c r="U39" s="44">
        <f t="shared" si="5"/>
        <v>1423.0857142857276</v>
      </c>
      <c r="V39" s="44">
        <f t="shared" si="6"/>
        <v>1423.0857142857276</v>
      </c>
      <c r="W39" s="44">
        <f t="shared" si="7"/>
        <v>2025172.9502041196</v>
      </c>
      <c r="X39" s="43">
        <f t="shared" si="8"/>
        <v>0.94</v>
      </c>
      <c r="Y39" s="43">
        <f t="shared" si="9"/>
        <v>0.94</v>
      </c>
      <c r="AE39" s="7">
        <v>36</v>
      </c>
      <c r="AF39" s="41">
        <v>151581</v>
      </c>
      <c r="AG39" s="49">
        <f t="shared" si="16"/>
        <v>121196.66666666667</v>
      </c>
      <c r="AH39" s="44">
        <f t="shared" si="19"/>
        <v>30384.333333333328</v>
      </c>
      <c r="AI39" s="44">
        <f t="shared" si="20"/>
        <v>30384.333333333328</v>
      </c>
      <c r="AJ39" s="44">
        <f t="shared" si="21"/>
        <v>923207712.11111081</v>
      </c>
      <c r="AK39" s="43">
        <f t="shared" si="17"/>
        <v>20.04</v>
      </c>
      <c r="AL39" s="43">
        <f t="shared" si="18"/>
        <v>20.04</v>
      </c>
      <c r="AR39" s="7">
        <v>36</v>
      </c>
      <c r="AS39" s="41">
        <v>151581</v>
      </c>
      <c r="AT39" s="49">
        <f t="shared" si="10"/>
        <v>128015.72633486472</v>
      </c>
      <c r="AU39" s="44">
        <f t="shared" si="11"/>
        <v>23565.273665135275</v>
      </c>
      <c r="AV39" s="44">
        <f t="shared" si="12"/>
        <v>23565.273665135275</v>
      </c>
      <c r="AW39" s="44">
        <f t="shared" si="13"/>
        <v>555322122.91271818</v>
      </c>
      <c r="AX39" s="43">
        <f t="shared" si="14"/>
        <v>15.55</v>
      </c>
      <c r="AY39" s="43">
        <f t="shared" si="15"/>
        <v>15.55</v>
      </c>
    </row>
    <row r="40" spans="1:51">
      <c r="A40" s="6">
        <v>37</v>
      </c>
      <c r="B40" s="41">
        <v>147836.75699999998</v>
      </c>
      <c r="E40" s="7">
        <v>37</v>
      </c>
      <c r="F40" s="41">
        <v>147836.75699999998</v>
      </c>
      <c r="G40" s="41">
        <v>151581</v>
      </c>
      <c r="H40" s="44">
        <f t="shared" si="0"/>
        <v>-3744.2430000000168</v>
      </c>
      <c r="I40" s="44">
        <f t="shared" si="1"/>
        <v>3744.2430000000168</v>
      </c>
      <c r="J40" s="44">
        <f t="shared" si="22"/>
        <v>14019355.643049125</v>
      </c>
      <c r="K40" s="43">
        <f t="shared" si="3"/>
        <v>2.5299999999999998</v>
      </c>
      <c r="L40" s="43">
        <f t="shared" si="4"/>
        <v>2.5299999999999998</v>
      </c>
      <c r="R40" s="7">
        <v>37</v>
      </c>
      <c r="S40" s="41">
        <v>147836.75699999998</v>
      </c>
      <c r="T40" s="44">
        <f>AVERAGE($S$4:S39)</f>
        <v>150197.44444444444</v>
      </c>
      <c r="U40" s="44">
        <f t="shared" si="5"/>
        <v>-2360.6874444444547</v>
      </c>
      <c r="V40" s="44">
        <f t="shared" si="6"/>
        <v>2360.6874444444547</v>
      </c>
      <c r="W40" s="44">
        <f t="shared" si="7"/>
        <v>5572845.2103576902</v>
      </c>
      <c r="X40" s="43">
        <f t="shared" si="8"/>
        <v>1.6</v>
      </c>
      <c r="Y40" s="43">
        <f t="shared" si="9"/>
        <v>1.6</v>
      </c>
      <c r="AE40" s="7">
        <v>37</v>
      </c>
      <c r="AF40" s="41">
        <v>147836.75699999998</v>
      </c>
      <c r="AG40" s="49">
        <f t="shared" si="16"/>
        <v>118418</v>
      </c>
      <c r="AH40" s="44">
        <f t="shared" si="19"/>
        <v>29418.756999999983</v>
      </c>
      <c r="AI40" s="44">
        <f t="shared" si="20"/>
        <v>29418.756999999983</v>
      </c>
      <c r="AJ40" s="44">
        <f t="shared" si="21"/>
        <v>865463263.42504799</v>
      </c>
      <c r="AK40" s="43">
        <f t="shared" si="17"/>
        <v>19.899999999999999</v>
      </c>
      <c r="AL40" s="43">
        <f t="shared" si="18"/>
        <v>19.899999999999999</v>
      </c>
      <c r="AR40" s="7">
        <v>37</v>
      </c>
      <c r="AS40" s="41">
        <v>147836.75699999998</v>
      </c>
      <c r="AT40" s="49">
        <f t="shared" si="10"/>
        <v>146867.94526697294</v>
      </c>
      <c r="AU40" s="44">
        <f t="shared" si="11"/>
        <v>968.81173302704701</v>
      </c>
      <c r="AV40" s="44">
        <f t="shared" si="12"/>
        <v>968.81173302704701</v>
      </c>
      <c r="AW40" s="44">
        <f t="shared" si="13"/>
        <v>938596.17405087024</v>
      </c>
      <c r="AX40" s="43">
        <f t="shared" si="14"/>
        <v>0.66</v>
      </c>
      <c r="AY40" s="43">
        <f t="shared" si="15"/>
        <v>0.66</v>
      </c>
    </row>
    <row r="41" spans="1:51">
      <c r="A41" s="6">
        <v>38</v>
      </c>
      <c r="B41" s="41">
        <v>126359.27499999999</v>
      </c>
      <c r="E41" s="7">
        <v>38</v>
      </c>
      <c r="F41" s="41">
        <v>126359.27499999999</v>
      </c>
      <c r="G41" s="41">
        <v>147836.75699999998</v>
      </c>
      <c r="H41" s="44">
        <f t="shared" si="0"/>
        <v>-21477.481999999989</v>
      </c>
      <c r="I41" s="44">
        <f t="shared" si="1"/>
        <v>21477.481999999989</v>
      </c>
      <c r="J41" s="44">
        <f t="shared" si="22"/>
        <v>461282233.06032354</v>
      </c>
      <c r="K41" s="43">
        <f t="shared" si="3"/>
        <v>17</v>
      </c>
      <c r="L41" s="43">
        <f t="shared" si="4"/>
        <v>17</v>
      </c>
      <c r="R41" s="7">
        <v>38</v>
      </c>
      <c r="S41" s="41">
        <v>126359.27499999999</v>
      </c>
      <c r="T41" s="44">
        <f>AVERAGE($S$4:S40)</f>
        <v>150133.64208108108</v>
      </c>
      <c r="U41" s="44">
        <f t="shared" si="5"/>
        <v>-23774.367081081087</v>
      </c>
      <c r="V41" s="44">
        <f t="shared" si="6"/>
        <v>23774.367081081087</v>
      </c>
      <c r="W41" s="44">
        <f t="shared" si="7"/>
        <v>565220530.10599208</v>
      </c>
      <c r="X41" s="43">
        <f t="shared" si="8"/>
        <v>18.809999999999999</v>
      </c>
      <c r="Y41" s="43">
        <f t="shared" si="9"/>
        <v>18.809999999999999</v>
      </c>
      <c r="AE41" s="7">
        <v>38</v>
      </c>
      <c r="AF41" s="41">
        <v>126359.27499999999</v>
      </c>
      <c r="AG41" s="49">
        <f t="shared" si="16"/>
        <v>146217.91899999999</v>
      </c>
      <c r="AH41" s="44">
        <f t="shared" si="19"/>
        <v>-19858.644</v>
      </c>
      <c r="AI41" s="44">
        <f t="shared" si="20"/>
        <v>19858.644</v>
      </c>
      <c r="AJ41" s="44">
        <f t="shared" si="21"/>
        <v>394365741.518736</v>
      </c>
      <c r="AK41" s="43">
        <f t="shared" si="17"/>
        <v>15.72</v>
      </c>
      <c r="AL41" s="43">
        <f t="shared" si="18"/>
        <v>15.72</v>
      </c>
      <c r="AR41" s="7">
        <v>38</v>
      </c>
      <c r="AS41" s="41">
        <v>126359.27499999999</v>
      </c>
      <c r="AT41" s="49">
        <f t="shared" si="10"/>
        <v>147642.99465339459</v>
      </c>
      <c r="AU41" s="44">
        <f t="shared" si="11"/>
        <v>-21283.719653394597</v>
      </c>
      <c r="AV41" s="44">
        <f t="shared" si="12"/>
        <v>21283.719653394597</v>
      </c>
      <c r="AW41" s="44">
        <f t="shared" si="13"/>
        <v>452996722.28429544</v>
      </c>
      <c r="AX41" s="43">
        <f t="shared" si="14"/>
        <v>16.84</v>
      </c>
      <c r="AY41" s="43">
        <f t="shared" si="15"/>
        <v>16.84</v>
      </c>
    </row>
    <row r="42" spans="1:51">
      <c r="A42" s="6">
        <v>39</v>
      </c>
      <c r="B42" s="41">
        <v>176835.01</v>
      </c>
      <c r="E42" s="7">
        <v>39</v>
      </c>
      <c r="F42" s="41">
        <v>176835.01</v>
      </c>
      <c r="G42" s="41">
        <v>126359.27499999999</v>
      </c>
      <c r="H42" s="44">
        <f t="shared" si="0"/>
        <v>50475.735000000015</v>
      </c>
      <c r="I42" s="44">
        <f t="shared" si="1"/>
        <v>50475.735000000015</v>
      </c>
      <c r="J42" s="44">
        <f t="shared" si="22"/>
        <v>2547799823.7902265</v>
      </c>
      <c r="K42" s="43">
        <f t="shared" si="3"/>
        <v>28.54</v>
      </c>
      <c r="L42" s="43">
        <f t="shared" si="4"/>
        <v>28.54</v>
      </c>
      <c r="R42" s="7">
        <v>39</v>
      </c>
      <c r="S42" s="41">
        <v>176835.01</v>
      </c>
      <c r="T42" s="44">
        <f>AVERAGE($S$4:S41)</f>
        <v>149508.00084210528</v>
      </c>
      <c r="U42" s="44">
        <f t="shared" si="5"/>
        <v>27327.009157894732</v>
      </c>
      <c r="V42" s="44">
        <f t="shared" si="6"/>
        <v>27327.009157894732</v>
      </c>
      <c r="W42" s="44">
        <f t="shared" si="7"/>
        <v>746765429.51566255</v>
      </c>
      <c r="X42" s="43">
        <f t="shared" si="8"/>
        <v>15.45</v>
      </c>
      <c r="Y42" s="43">
        <f t="shared" si="9"/>
        <v>15.45</v>
      </c>
      <c r="AE42" s="7">
        <v>39</v>
      </c>
      <c r="AF42" s="41">
        <v>176835.01</v>
      </c>
      <c r="AG42" s="49">
        <f t="shared" si="16"/>
        <v>141925.67733333333</v>
      </c>
      <c r="AH42" s="44">
        <f t="shared" si="19"/>
        <v>34909.332666666684</v>
      </c>
      <c r="AI42" s="44">
        <f t="shared" si="20"/>
        <v>34909.332666666684</v>
      </c>
      <c r="AJ42" s="44">
        <f t="shared" si="21"/>
        <v>1218661507.2320015</v>
      </c>
      <c r="AK42" s="43">
        <f t="shared" si="17"/>
        <v>19.739999999999998</v>
      </c>
      <c r="AL42" s="43">
        <f t="shared" si="18"/>
        <v>19.739999999999998</v>
      </c>
      <c r="AR42" s="7">
        <v>39</v>
      </c>
      <c r="AS42" s="41">
        <v>176835.01</v>
      </c>
      <c r="AT42" s="49">
        <f t="shared" si="10"/>
        <v>130616.01893067893</v>
      </c>
      <c r="AU42" s="44">
        <f t="shared" si="11"/>
        <v>46218.991069321084</v>
      </c>
      <c r="AV42" s="44">
        <f t="shared" si="12"/>
        <v>46218.991069321084</v>
      </c>
      <c r="AW42" s="44">
        <f t="shared" si="13"/>
        <v>2136195135.4659822</v>
      </c>
      <c r="AX42" s="43">
        <f t="shared" si="14"/>
        <v>26.14</v>
      </c>
      <c r="AY42" s="43">
        <f t="shared" si="15"/>
        <v>26.14</v>
      </c>
    </row>
    <row r="43" spans="1:51">
      <c r="A43" s="6">
        <v>40</v>
      </c>
      <c r="B43" s="41">
        <v>125331.47399999999</v>
      </c>
      <c r="E43" s="7">
        <v>40</v>
      </c>
      <c r="F43" s="41">
        <v>125331.47399999999</v>
      </c>
      <c r="G43" s="41">
        <v>176835.01</v>
      </c>
      <c r="H43" s="44">
        <f t="shared" si="0"/>
        <v>-51503.536000000022</v>
      </c>
      <c r="I43" s="44">
        <f t="shared" si="1"/>
        <v>51503.536000000022</v>
      </c>
      <c r="J43" s="44">
        <f t="shared" si="22"/>
        <v>2652614220.5032983</v>
      </c>
      <c r="K43" s="43">
        <f t="shared" si="3"/>
        <v>41.09</v>
      </c>
      <c r="L43" s="43">
        <f t="shared" si="4"/>
        <v>41.09</v>
      </c>
      <c r="R43" s="7">
        <v>40</v>
      </c>
      <c r="S43" s="41">
        <v>125331.47399999999</v>
      </c>
      <c r="T43" s="44">
        <f>AVERAGE($S$4:S42)</f>
        <v>150208.69338461538</v>
      </c>
      <c r="U43" s="44">
        <f t="shared" si="5"/>
        <v>-24877.219384615397</v>
      </c>
      <c r="V43" s="44">
        <f t="shared" si="6"/>
        <v>24877.219384615397</v>
      </c>
      <c r="W43" s="44">
        <f t="shared" si="7"/>
        <v>618876044.31028402</v>
      </c>
      <c r="X43" s="43">
        <f t="shared" si="8"/>
        <v>19.850000000000001</v>
      </c>
      <c r="Y43" s="43">
        <f t="shared" si="9"/>
        <v>19.850000000000001</v>
      </c>
      <c r="AE43" s="7">
        <v>40</v>
      </c>
      <c r="AF43" s="41">
        <v>125331.47399999999</v>
      </c>
      <c r="AG43" s="49">
        <f t="shared" si="16"/>
        <v>150343.68066666668</v>
      </c>
      <c r="AH43" s="44">
        <f t="shared" si="19"/>
        <v>-25012.206666666694</v>
      </c>
      <c r="AI43" s="44">
        <f t="shared" si="20"/>
        <v>25012.206666666694</v>
      </c>
      <c r="AJ43" s="44">
        <f t="shared" si="21"/>
        <v>625610482.33604586</v>
      </c>
      <c r="AK43" s="43">
        <f t="shared" si="17"/>
        <v>19.96</v>
      </c>
      <c r="AL43" s="43">
        <f t="shared" si="18"/>
        <v>19.96</v>
      </c>
      <c r="AR43" s="7">
        <v>40</v>
      </c>
      <c r="AS43" s="41">
        <v>125331.47399999999</v>
      </c>
      <c r="AT43" s="49">
        <f t="shared" si="10"/>
        <v>167591.2117861358</v>
      </c>
      <c r="AU43" s="44">
        <f t="shared" si="11"/>
        <v>-42259.737786135811</v>
      </c>
      <c r="AV43" s="44">
        <f t="shared" si="12"/>
        <v>42259.737786135811</v>
      </c>
      <c r="AW43" s="44">
        <f t="shared" si="13"/>
        <v>1785885437.752955</v>
      </c>
      <c r="AX43" s="43">
        <f t="shared" si="14"/>
        <v>33.72</v>
      </c>
      <c r="AY43" s="43">
        <f t="shared" si="15"/>
        <v>33.72</v>
      </c>
    </row>
    <row r="44" spans="1:51">
      <c r="A44" s="6">
        <v>41</v>
      </c>
      <c r="B44" s="41">
        <v>157561.348</v>
      </c>
      <c r="E44" s="7">
        <v>41</v>
      </c>
      <c r="F44" s="41">
        <v>157561.348</v>
      </c>
      <c r="G44" s="41">
        <v>125331.47399999999</v>
      </c>
      <c r="H44" s="44">
        <f t="shared" si="0"/>
        <v>32229.874000000011</v>
      </c>
      <c r="I44" s="44">
        <f t="shared" si="1"/>
        <v>32229.874000000011</v>
      </c>
      <c r="J44" s="44">
        <f t="shared" si="22"/>
        <v>1038764778.0558767</v>
      </c>
      <c r="K44" s="43">
        <f t="shared" si="3"/>
        <v>20.46</v>
      </c>
      <c r="L44" s="43">
        <f t="shared" si="4"/>
        <v>20.46</v>
      </c>
      <c r="R44" s="7">
        <v>41</v>
      </c>
      <c r="S44" s="41">
        <v>157561.348</v>
      </c>
      <c r="T44" s="44">
        <f>AVERAGE($S$4:S43)</f>
        <v>149586.76290000003</v>
      </c>
      <c r="U44" s="44">
        <f t="shared" si="5"/>
        <v>7974.5850999999675</v>
      </c>
      <c r="V44" s="44">
        <f t="shared" si="6"/>
        <v>7974.5850999999675</v>
      </c>
      <c r="W44" s="44">
        <f t="shared" si="7"/>
        <v>63594007.517141491</v>
      </c>
      <c r="X44" s="43">
        <f t="shared" si="8"/>
        <v>5.0599999999999996</v>
      </c>
      <c r="Y44" s="43">
        <f t="shared" si="9"/>
        <v>5.0599999999999996</v>
      </c>
      <c r="AE44" s="7">
        <v>41</v>
      </c>
      <c r="AF44" s="41">
        <v>157561.348</v>
      </c>
      <c r="AG44" s="49">
        <f t="shared" si="16"/>
        <v>142841.91966666668</v>
      </c>
      <c r="AH44" s="44">
        <f t="shared" si="19"/>
        <v>14719.428333333315</v>
      </c>
      <c r="AI44" s="44">
        <f t="shared" si="20"/>
        <v>14719.428333333315</v>
      </c>
      <c r="AJ44" s="44">
        <f t="shared" si="21"/>
        <v>216661570.46013558</v>
      </c>
      <c r="AK44" s="43">
        <f t="shared" si="17"/>
        <v>9.34</v>
      </c>
      <c r="AL44" s="43">
        <f t="shared" si="18"/>
        <v>9.34</v>
      </c>
      <c r="AR44" s="7">
        <v>41</v>
      </c>
      <c r="AS44" s="41">
        <v>157561.348</v>
      </c>
      <c r="AT44" s="49">
        <f t="shared" si="10"/>
        <v>133783.42155722715</v>
      </c>
      <c r="AU44" s="44">
        <f t="shared" si="11"/>
        <v>23777.926442772849</v>
      </c>
      <c r="AV44" s="44">
        <f t="shared" si="12"/>
        <v>23777.926442772849</v>
      </c>
      <c r="AW44" s="44">
        <f t="shared" si="13"/>
        <v>565389785.9179163</v>
      </c>
      <c r="AX44" s="43">
        <f t="shared" si="14"/>
        <v>15.09</v>
      </c>
      <c r="AY44" s="43">
        <f t="shared" si="15"/>
        <v>15.09</v>
      </c>
    </row>
    <row r="45" spans="1:51">
      <c r="A45" s="6">
        <v>42</v>
      </c>
      <c r="B45" s="41">
        <v>110376.55</v>
      </c>
      <c r="E45" s="7">
        <v>42</v>
      </c>
      <c r="F45" s="41">
        <v>110376.55</v>
      </c>
      <c r="G45" s="41">
        <v>157561.348</v>
      </c>
      <c r="H45" s="44">
        <f t="shared" si="0"/>
        <v>-47184.797999999995</v>
      </c>
      <c r="I45" s="44">
        <f t="shared" si="1"/>
        <v>47184.797999999995</v>
      </c>
      <c r="J45" s="44">
        <f t="shared" si="22"/>
        <v>2226405162.3008037</v>
      </c>
      <c r="K45" s="43">
        <f t="shared" si="3"/>
        <v>42.75</v>
      </c>
      <c r="L45" s="43">
        <f t="shared" si="4"/>
        <v>42.75</v>
      </c>
      <c r="R45" s="7">
        <v>42</v>
      </c>
      <c r="S45" s="41">
        <v>110376.55</v>
      </c>
      <c r="T45" s="44">
        <f>AVERAGE($S$4:S44)</f>
        <v>149781.26497560978</v>
      </c>
      <c r="U45" s="44">
        <f t="shared" si="5"/>
        <v>-39404.714975609779</v>
      </c>
      <c r="V45" s="44">
        <f t="shared" si="6"/>
        <v>39404.714975609779</v>
      </c>
      <c r="W45" s="44">
        <f t="shared" si="7"/>
        <v>1552731562.3090456</v>
      </c>
      <c r="X45" s="43">
        <f t="shared" si="8"/>
        <v>35.700000000000003</v>
      </c>
      <c r="Y45" s="43">
        <f t="shared" si="9"/>
        <v>35.700000000000003</v>
      </c>
      <c r="AE45" s="7">
        <v>42</v>
      </c>
      <c r="AF45" s="41">
        <v>110376.55</v>
      </c>
      <c r="AG45" s="49">
        <f t="shared" si="16"/>
        <v>153242.61066666667</v>
      </c>
      <c r="AH45" s="44">
        <f t="shared" si="19"/>
        <v>-42866.060666666672</v>
      </c>
      <c r="AI45" s="44">
        <f t="shared" si="20"/>
        <v>42866.060666666672</v>
      </c>
      <c r="AJ45" s="44">
        <f t="shared" si="21"/>
        <v>1837499157.0783474</v>
      </c>
      <c r="AK45" s="43">
        <f t="shared" si="17"/>
        <v>38.840000000000003</v>
      </c>
      <c r="AL45" s="43">
        <f t="shared" si="18"/>
        <v>38.840000000000003</v>
      </c>
      <c r="AR45" s="7">
        <v>42</v>
      </c>
      <c r="AS45" s="41">
        <v>110376.55</v>
      </c>
      <c r="AT45" s="49">
        <f t="shared" si="10"/>
        <v>152805.76271144542</v>
      </c>
      <c r="AU45" s="44">
        <f t="shared" si="11"/>
        <v>-42429.21271144542</v>
      </c>
      <c r="AV45" s="44">
        <f t="shared" si="12"/>
        <v>42429.21271144542</v>
      </c>
      <c r="AW45" s="44">
        <f t="shared" si="13"/>
        <v>1800238091.3130815</v>
      </c>
      <c r="AX45" s="43">
        <f t="shared" si="14"/>
        <v>38.44</v>
      </c>
      <c r="AY45" s="43">
        <f t="shared" si="15"/>
        <v>38.44</v>
      </c>
    </row>
    <row r="46" spans="1:51">
      <c r="A46" s="6">
        <v>43</v>
      </c>
      <c r="B46" s="41">
        <v>317132.31300000002</v>
      </c>
      <c r="E46" s="7">
        <v>43</v>
      </c>
      <c r="F46" s="41">
        <v>317132.31300000002</v>
      </c>
      <c r="G46" s="41">
        <v>110376.55</v>
      </c>
      <c r="H46" s="44">
        <f t="shared" si="0"/>
        <v>206755.76300000004</v>
      </c>
      <c r="I46" s="44">
        <f t="shared" si="1"/>
        <v>206755.76300000004</v>
      </c>
      <c r="J46" s="44">
        <f t="shared" si="22"/>
        <v>42747945533.712181</v>
      </c>
      <c r="K46" s="43">
        <f t="shared" si="3"/>
        <v>65.2</v>
      </c>
      <c r="L46" s="43">
        <f t="shared" si="4"/>
        <v>65.2</v>
      </c>
      <c r="R46" s="7">
        <v>43</v>
      </c>
      <c r="S46" s="41">
        <v>317132.31300000002</v>
      </c>
      <c r="T46" s="44">
        <f>AVERAGE($S$4:S45)</f>
        <v>148843.0574761905</v>
      </c>
      <c r="U46" s="44">
        <f t="shared" si="5"/>
        <v>168289.25552380952</v>
      </c>
      <c r="V46" s="44">
        <f t="shared" si="6"/>
        <v>168289.25552380952</v>
      </c>
      <c r="W46" s="44">
        <f t="shared" si="7"/>
        <v>28321273524.758053</v>
      </c>
      <c r="X46" s="43">
        <f t="shared" si="8"/>
        <v>53.07</v>
      </c>
      <c r="Y46" s="43">
        <f t="shared" si="9"/>
        <v>53.07</v>
      </c>
      <c r="AE46" s="7">
        <v>43</v>
      </c>
      <c r="AF46" s="41">
        <v>317132.31300000002</v>
      </c>
      <c r="AG46" s="49">
        <f t="shared" si="16"/>
        <v>131089.79066666667</v>
      </c>
      <c r="AH46" s="44">
        <f t="shared" si="19"/>
        <v>186042.52233333336</v>
      </c>
      <c r="AI46" s="44">
        <f t="shared" si="20"/>
        <v>186042.52233333336</v>
      </c>
      <c r="AJ46" s="44">
        <f t="shared" si="21"/>
        <v>34611820116.148842</v>
      </c>
      <c r="AK46" s="43">
        <f t="shared" si="17"/>
        <v>58.66</v>
      </c>
      <c r="AL46" s="43">
        <f t="shared" si="18"/>
        <v>58.66</v>
      </c>
      <c r="AR46" s="7">
        <v>43</v>
      </c>
      <c r="AS46" s="41">
        <v>317132.31300000002</v>
      </c>
      <c r="AT46" s="49">
        <f t="shared" si="10"/>
        <v>118862.39254228909</v>
      </c>
      <c r="AU46" s="44">
        <f t="shared" si="11"/>
        <v>198269.92045771092</v>
      </c>
      <c r="AV46" s="44">
        <f t="shared" si="12"/>
        <v>198269.92045771092</v>
      </c>
      <c r="AW46" s="44">
        <f t="shared" si="13"/>
        <v>39310961358.307014</v>
      </c>
      <c r="AX46" s="43">
        <f t="shared" si="14"/>
        <v>62.52</v>
      </c>
      <c r="AY46" s="43">
        <f t="shared" si="15"/>
        <v>62.52</v>
      </c>
    </row>
    <row r="47" spans="1:51">
      <c r="A47" s="6">
        <v>44</v>
      </c>
      <c r="B47" s="41">
        <v>200620.47300000003</v>
      </c>
      <c r="E47" s="7">
        <v>44</v>
      </c>
      <c r="F47" s="41">
        <v>200620.47300000003</v>
      </c>
      <c r="G47" s="41">
        <v>317132.31300000002</v>
      </c>
      <c r="H47" s="44">
        <f t="shared" si="0"/>
        <v>-116511.84</v>
      </c>
      <c r="I47" s="44">
        <f t="shared" si="1"/>
        <v>116511.84</v>
      </c>
      <c r="J47" s="44">
        <f t="shared" si="22"/>
        <v>13575008860.185598</v>
      </c>
      <c r="K47" s="43">
        <f t="shared" si="3"/>
        <v>58.08</v>
      </c>
      <c r="L47" s="43">
        <f t="shared" si="4"/>
        <v>58.08</v>
      </c>
      <c r="R47" s="7">
        <v>44</v>
      </c>
      <c r="S47" s="41">
        <v>200620.47300000003</v>
      </c>
      <c r="T47" s="44">
        <f>AVERAGE($S$4:S46)</f>
        <v>152756.76109302326</v>
      </c>
      <c r="U47" s="44">
        <f t="shared" si="5"/>
        <v>47863.711906976765</v>
      </c>
      <c r="V47" s="44">
        <f t="shared" si="6"/>
        <v>47863.711906976765</v>
      </c>
      <c r="W47" s="44">
        <f t="shared" si="7"/>
        <v>2290934917.5140696</v>
      </c>
      <c r="X47" s="43">
        <f t="shared" si="8"/>
        <v>23.86</v>
      </c>
      <c r="Y47" s="43">
        <f t="shared" si="9"/>
        <v>23.86</v>
      </c>
      <c r="AE47" s="7">
        <v>44</v>
      </c>
      <c r="AF47" s="41">
        <v>200620.47300000003</v>
      </c>
      <c r="AG47" s="49">
        <f t="shared" si="16"/>
        <v>195023.40366666668</v>
      </c>
      <c r="AH47" s="44">
        <f t="shared" si="19"/>
        <v>5597.0693333333475</v>
      </c>
      <c r="AI47" s="44">
        <f t="shared" si="20"/>
        <v>5597.0693333333475</v>
      </c>
      <c r="AJ47" s="44">
        <f t="shared" si="21"/>
        <v>31327185.122140601</v>
      </c>
      <c r="AK47" s="43">
        <f t="shared" si="17"/>
        <v>2.79</v>
      </c>
      <c r="AL47" s="43">
        <f t="shared" si="18"/>
        <v>2.79</v>
      </c>
      <c r="AR47" s="7">
        <v>44</v>
      </c>
      <c r="AS47" s="41">
        <v>200620.47300000003</v>
      </c>
      <c r="AT47" s="49">
        <f t="shared" si="10"/>
        <v>277478.32890845783</v>
      </c>
      <c r="AU47" s="44">
        <f t="shared" si="11"/>
        <v>-76857.855908457801</v>
      </c>
      <c r="AV47" s="44">
        <f t="shared" si="12"/>
        <v>76857.855908457801</v>
      </c>
      <c r="AW47" s="44">
        <f t="shared" si="13"/>
        <v>5907130014.8452616</v>
      </c>
      <c r="AX47" s="43">
        <f t="shared" si="14"/>
        <v>38.31</v>
      </c>
      <c r="AY47" s="43">
        <f t="shared" si="15"/>
        <v>38.31</v>
      </c>
    </row>
    <row r="48" spans="1:51">
      <c r="A48" s="6">
        <v>45</v>
      </c>
      <c r="B48" s="41">
        <v>119773.18799999999</v>
      </c>
      <c r="E48" s="7">
        <v>45</v>
      </c>
      <c r="F48" s="41">
        <v>119773.18799999999</v>
      </c>
      <c r="G48" s="41">
        <v>200620.47300000003</v>
      </c>
      <c r="H48" s="44">
        <f t="shared" si="0"/>
        <v>-80847.285000000033</v>
      </c>
      <c r="I48" s="44">
        <f t="shared" si="1"/>
        <v>80847.285000000033</v>
      </c>
      <c r="J48" s="44">
        <f t="shared" si="22"/>
        <v>6536283491.8712301</v>
      </c>
      <c r="K48" s="43">
        <f t="shared" si="3"/>
        <v>67.5</v>
      </c>
      <c r="L48" s="43">
        <f t="shared" si="4"/>
        <v>67.5</v>
      </c>
      <c r="R48" s="7">
        <v>45</v>
      </c>
      <c r="S48" s="41">
        <v>119773.18799999999</v>
      </c>
      <c r="T48" s="44">
        <f>AVERAGE($S$4:S47)</f>
        <v>153844.57272727275</v>
      </c>
      <c r="U48" s="44">
        <f t="shared" si="5"/>
        <v>-34071.384727272758</v>
      </c>
      <c r="V48" s="44">
        <f t="shared" si="6"/>
        <v>34071.384727272758</v>
      </c>
      <c r="W48" s="44">
        <f t="shared" si="7"/>
        <v>1160859257.2338355</v>
      </c>
      <c r="X48" s="43">
        <f t="shared" si="8"/>
        <v>28.45</v>
      </c>
      <c r="Y48" s="43">
        <f t="shared" si="9"/>
        <v>28.45</v>
      </c>
      <c r="AE48" s="7">
        <v>45</v>
      </c>
      <c r="AF48" s="41">
        <v>119773.18799999999</v>
      </c>
      <c r="AG48" s="49">
        <f t="shared" si="16"/>
        <v>209376.44533333334</v>
      </c>
      <c r="AH48" s="44">
        <f t="shared" si="19"/>
        <v>-89603.257333333342</v>
      </c>
      <c r="AI48" s="44">
        <f t="shared" si="20"/>
        <v>89603.257333333342</v>
      </c>
      <c r="AJ48" s="44">
        <f t="shared" si="21"/>
        <v>8028743724.7435551</v>
      </c>
      <c r="AK48" s="43">
        <f t="shared" si="17"/>
        <v>74.81</v>
      </c>
      <c r="AL48" s="43">
        <f t="shared" si="18"/>
        <v>74.81</v>
      </c>
      <c r="AR48" s="7">
        <v>45</v>
      </c>
      <c r="AS48" s="41">
        <v>119773.18799999999</v>
      </c>
      <c r="AT48" s="49">
        <f t="shared" si="10"/>
        <v>215992.0441816916</v>
      </c>
      <c r="AU48" s="44">
        <f t="shared" si="11"/>
        <v>-96218.856181691604</v>
      </c>
      <c r="AV48" s="44">
        <f t="shared" si="12"/>
        <v>96218.856181691604</v>
      </c>
      <c r="AW48" s="44">
        <f t="shared" si="13"/>
        <v>9258068284.9130535</v>
      </c>
      <c r="AX48" s="43">
        <f t="shared" si="14"/>
        <v>80.33</v>
      </c>
      <c r="AY48" s="43">
        <f t="shared" si="15"/>
        <v>80.33</v>
      </c>
    </row>
    <row r="49" spans="1:51">
      <c r="A49" s="6">
        <v>46</v>
      </c>
      <c r="B49" s="41">
        <v>132948.03</v>
      </c>
      <c r="E49" s="7">
        <v>46</v>
      </c>
      <c r="F49" s="41">
        <v>132948.03</v>
      </c>
      <c r="G49" s="41">
        <v>119773.18799999999</v>
      </c>
      <c r="H49" s="44">
        <f t="shared" si="0"/>
        <v>13174.842000000004</v>
      </c>
      <c r="I49" s="44">
        <f t="shared" si="1"/>
        <v>13174.842000000004</v>
      </c>
      <c r="J49" s="44">
        <f t="shared" si="22"/>
        <v>173576461.72496411</v>
      </c>
      <c r="K49" s="43">
        <f t="shared" si="3"/>
        <v>9.91</v>
      </c>
      <c r="L49" s="43">
        <f t="shared" si="4"/>
        <v>9.91</v>
      </c>
      <c r="R49" s="7">
        <v>46</v>
      </c>
      <c r="S49" s="41">
        <v>132948.03</v>
      </c>
      <c r="T49" s="44">
        <f>AVERAGE($S$4:S48)</f>
        <v>153087.43084444446</v>
      </c>
      <c r="U49" s="44">
        <f t="shared" si="5"/>
        <v>-20139.400844444463</v>
      </c>
      <c r="V49" s="44">
        <f t="shared" si="6"/>
        <v>20139.400844444463</v>
      </c>
      <c r="W49" s="44">
        <f t="shared" si="7"/>
        <v>405595466.37321031</v>
      </c>
      <c r="X49" s="43">
        <f t="shared" si="8"/>
        <v>15.15</v>
      </c>
      <c r="Y49" s="43">
        <f t="shared" si="9"/>
        <v>15.15</v>
      </c>
      <c r="AE49" s="7">
        <v>46</v>
      </c>
      <c r="AF49" s="41">
        <v>132948.03</v>
      </c>
      <c r="AG49" s="49">
        <f t="shared" si="16"/>
        <v>212508.65800000002</v>
      </c>
      <c r="AH49" s="44">
        <f t="shared" si="19"/>
        <v>-79560.628000000026</v>
      </c>
      <c r="AI49" s="44">
        <f t="shared" si="20"/>
        <v>79560.628000000026</v>
      </c>
      <c r="AJ49" s="44">
        <f t="shared" si="21"/>
        <v>6329893527.7543879</v>
      </c>
      <c r="AK49" s="43">
        <f t="shared" si="17"/>
        <v>59.84</v>
      </c>
      <c r="AL49" s="43">
        <f t="shared" si="18"/>
        <v>59.84</v>
      </c>
      <c r="AR49" s="7">
        <v>46</v>
      </c>
      <c r="AS49" s="41">
        <v>132948.03</v>
      </c>
      <c r="AT49" s="49">
        <f t="shared" si="10"/>
        <v>139016.95923633833</v>
      </c>
      <c r="AU49" s="44">
        <f t="shared" si="11"/>
        <v>-6068.9292363383283</v>
      </c>
      <c r="AV49" s="44">
        <f t="shared" si="12"/>
        <v>6068.9292363383283</v>
      </c>
      <c r="AW49" s="44">
        <f t="shared" si="13"/>
        <v>36831902.075682126</v>
      </c>
      <c r="AX49" s="43">
        <f t="shared" si="14"/>
        <v>4.5599999999999996</v>
      </c>
      <c r="AY49" s="43">
        <f t="shared" si="15"/>
        <v>4.5599999999999996</v>
      </c>
    </row>
    <row r="50" spans="1:51">
      <c r="A50" s="6">
        <v>47</v>
      </c>
      <c r="B50" s="41">
        <v>133349.81700000001</v>
      </c>
      <c r="E50" s="7">
        <v>47</v>
      </c>
      <c r="F50" s="41">
        <v>133349.81700000001</v>
      </c>
      <c r="G50" s="41">
        <v>132948.03</v>
      </c>
      <c r="H50" s="44">
        <f t="shared" si="0"/>
        <v>401.78700000001118</v>
      </c>
      <c r="I50" s="44">
        <f t="shared" si="1"/>
        <v>401.78700000001118</v>
      </c>
      <c r="J50" s="44">
        <f t="shared" si="22"/>
        <v>161432.79336900898</v>
      </c>
      <c r="K50" s="43">
        <f t="shared" si="3"/>
        <v>0.3</v>
      </c>
      <c r="L50" s="43">
        <f t="shared" si="4"/>
        <v>0.3</v>
      </c>
      <c r="R50" s="7">
        <v>47</v>
      </c>
      <c r="S50" s="41">
        <v>133349.81700000001</v>
      </c>
      <c r="T50" s="44">
        <f>AVERAGE($S$4:S49)</f>
        <v>152649.61778260872</v>
      </c>
      <c r="U50" s="44">
        <f t="shared" si="5"/>
        <v>-19299.800782608712</v>
      </c>
      <c r="V50" s="44">
        <f t="shared" si="6"/>
        <v>19299.800782608712</v>
      </c>
      <c r="W50" s="44">
        <f t="shared" si="7"/>
        <v>372482310.24838388</v>
      </c>
      <c r="X50" s="43">
        <f t="shared" si="8"/>
        <v>14.47</v>
      </c>
      <c r="Y50" s="43">
        <f t="shared" si="9"/>
        <v>14.47</v>
      </c>
      <c r="AE50" s="7">
        <v>47</v>
      </c>
      <c r="AF50" s="41">
        <v>133349.81700000001</v>
      </c>
      <c r="AG50" s="49">
        <f t="shared" si="16"/>
        <v>151113.897</v>
      </c>
      <c r="AH50" s="44">
        <f t="shared" si="19"/>
        <v>-17764.079999999987</v>
      </c>
      <c r="AI50" s="44">
        <f t="shared" si="20"/>
        <v>17764.079999999987</v>
      </c>
      <c r="AJ50" s="44">
        <f t="shared" si="21"/>
        <v>315562538.24639952</v>
      </c>
      <c r="AK50" s="43">
        <f t="shared" si="17"/>
        <v>13.32</v>
      </c>
      <c r="AL50" s="43">
        <f t="shared" si="18"/>
        <v>13.32</v>
      </c>
      <c r="AR50" s="7">
        <v>47</v>
      </c>
      <c r="AS50" s="41">
        <v>133349.81700000001</v>
      </c>
      <c r="AT50" s="49">
        <f t="shared" si="10"/>
        <v>134161.81584726766</v>
      </c>
      <c r="AU50" s="44">
        <f t="shared" si="11"/>
        <v>-811.99884726764867</v>
      </c>
      <c r="AV50" s="44">
        <f t="shared" si="12"/>
        <v>811.99884726764867</v>
      </c>
      <c r="AW50" s="44">
        <f t="shared" si="13"/>
        <v>659342.12796399021</v>
      </c>
      <c r="AX50" s="43">
        <f t="shared" si="14"/>
        <v>0.61</v>
      </c>
      <c r="AY50" s="43">
        <f t="shared" si="15"/>
        <v>0.61</v>
      </c>
    </row>
    <row r="51" spans="1:51">
      <c r="A51" s="6">
        <v>48</v>
      </c>
      <c r="B51" s="41">
        <v>101023.602</v>
      </c>
      <c r="E51" s="7">
        <v>48</v>
      </c>
      <c r="F51" s="41">
        <v>101023.602</v>
      </c>
      <c r="G51" s="41">
        <v>133349.81700000001</v>
      </c>
      <c r="H51" s="44">
        <f t="shared" si="0"/>
        <v>-32326.215000000011</v>
      </c>
      <c r="I51" s="44">
        <f t="shared" si="1"/>
        <v>32326.215000000011</v>
      </c>
      <c r="J51" s="44">
        <f t="shared" si="22"/>
        <v>1044984176.2262257</v>
      </c>
      <c r="K51" s="43">
        <f t="shared" si="3"/>
        <v>32</v>
      </c>
      <c r="L51" s="43">
        <f t="shared" si="4"/>
        <v>32</v>
      </c>
      <c r="R51" s="7">
        <v>48</v>
      </c>
      <c r="S51" s="41">
        <v>101023.602</v>
      </c>
      <c r="T51" s="44">
        <f>AVERAGE($S$4:S50)</f>
        <v>152238.98372340429</v>
      </c>
      <c r="U51" s="44">
        <f t="shared" si="5"/>
        <v>-51215.381723404294</v>
      </c>
      <c r="V51" s="44">
        <f t="shared" si="6"/>
        <v>51215.381723404294</v>
      </c>
      <c r="W51" s="44">
        <f t="shared" si="7"/>
        <v>2623015325.0740147</v>
      </c>
      <c r="X51" s="43">
        <f t="shared" si="8"/>
        <v>50.7</v>
      </c>
      <c r="Y51" s="43">
        <f t="shared" si="9"/>
        <v>50.7</v>
      </c>
      <c r="AE51" s="7">
        <v>48</v>
      </c>
      <c r="AF51" s="41">
        <v>101023.602</v>
      </c>
      <c r="AG51" s="49">
        <f t="shared" si="16"/>
        <v>128690.34500000002</v>
      </c>
      <c r="AH51" s="44">
        <f t="shared" si="19"/>
        <v>-27666.743000000017</v>
      </c>
      <c r="AI51" s="44">
        <f t="shared" si="20"/>
        <v>27666.743000000017</v>
      </c>
      <c r="AJ51" s="44">
        <f t="shared" si="21"/>
        <v>765448668.22804987</v>
      </c>
      <c r="AK51" s="43">
        <f t="shared" si="17"/>
        <v>27.39</v>
      </c>
      <c r="AL51" s="43">
        <f t="shared" si="18"/>
        <v>27.39</v>
      </c>
      <c r="AR51" s="7">
        <v>48</v>
      </c>
      <c r="AS51" s="41">
        <v>101023.602</v>
      </c>
      <c r="AT51" s="49">
        <f t="shared" si="10"/>
        <v>133512.21676945355</v>
      </c>
      <c r="AU51" s="44">
        <f t="shared" si="11"/>
        <v>-32488.614769453547</v>
      </c>
      <c r="AV51" s="44">
        <f t="shared" si="12"/>
        <v>32488.614769453547</v>
      </c>
      <c r="AW51" s="44">
        <f t="shared" si="13"/>
        <v>1055510089.6379551</v>
      </c>
      <c r="AX51" s="43">
        <f t="shared" si="14"/>
        <v>32.159999999999997</v>
      </c>
      <c r="AY51" s="43">
        <f t="shared" si="15"/>
        <v>32.159999999999997</v>
      </c>
    </row>
    <row r="52" spans="1:51">
      <c r="A52" s="6">
        <v>49</v>
      </c>
      <c r="B52" s="41">
        <v>97398.949000000008</v>
      </c>
      <c r="E52" s="7">
        <v>49</v>
      </c>
      <c r="F52" s="41">
        <v>97398.949000000008</v>
      </c>
      <c r="G52" s="41">
        <v>101023.602</v>
      </c>
      <c r="H52" s="44">
        <f t="shared" si="0"/>
        <v>-3624.6529999999912</v>
      </c>
      <c r="I52" s="44">
        <f t="shared" si="1"/>
        <v>3624.6529999999912</v>
      </c>
      <c r="J52" s="44">
        <f t="shared" si="22"/>
        <v>13138109.370408935</v>
      </c>
      <c r="K52" s="43">
        <f t="shared" si="3"/>
        <v>3.72</v>
      </c>
      <c r="L52" s="43">
        <f t="shared" si="4"/>
        <v>3.72</v>
      </c>
      <c r="R52" s="7">
        <v>49</v>
      </c>
      <c r="S52" s="41">
        <v>97398.949000000008</v>
      </c>
      <c r="T52" s="44">
        <f>AVERAGE($S$4:S51)</f>
        <v>151171.99660416669</v>
      </c>
      <c r="U52" s="44">
        <f t="shared" si="5"/>
        <v>-53773.047604166684</v>
      </c>
      <c r="V52" s="44">
        <f t="shared" si="6"/>
        <v>53773.047604166684</v>
      </c>
      <c r="W52" s="44">
        <f t="shared" si="7"/>
        <v>2891540648.6399765</v>
      </c>
      <c r="X52" s="43">
        <f t="shared" si="8"/>
        <v>55.21</v>
      </c>
      <c r="Y52" s="43">
        <f t="shared" si="9"/>
        <v>55.21</v>
      </c>
      <c r="AE52" s="7">
        <v>49</v>
      </c>
      <c r="AF52" s="41">
        <v>97398.949000000008</v>
      </c>
      <c r="AG52" s="49">
        <f t="shared" si="16"/>
        <v>122440.48300000001</v>
      </c>
      <c r="AH52" s="44">
        <f t="shared" si="19"/>
        <v>-25041.534</v>
      </c>
      <c r="AI52" s="44">
        <f t="shared" si="20"/>
        <v>25041.534</v>
      </c>
      <c r="AJ52" s="44">
        <f t="shared" si="21"/>
        <v>627078425.073156</v>
      </c>
      <c r="AK52" s="43">
        <f t="shared" si="17"/>
        <v>25.71</v>
      </c>
      <c r="AL52" s="43">
        <f t="shared" si="18"/>
        <v>25.71</v>
      </c>
      <c r="AR52" s="7">
        <v>49</v>
      </c>
      <c r="AS52" s="41">
        <v>97398.949000000008</v>
      </c>
      <c r="AT52" s="49">
        <f t="shared" si="10"/>
        <v>107521.32495389073</v>
      </c>
      <c r="AU52" s="44">
        <f t="shared" si="11"/>
        <v>-10122.375953890718</v>
      </c>
      <c r="AV52" s="44">
        <f t="shared" si="12"/>
        <v>10122.375953890718</v>
      </c>
      <c r="AW52" s="44">
        <f t="shared" si="13"/>
        <v>102462494.95190503</v>
      </c>
      <c r="AX52" s="43">
        <f t="shared" si="14"/>
        <v>10.39</v>
      </c>
      <c r="AY52" s="43">
        <f t="shared" si="15"/>
        <v>10.39</v>
      </c>
    </row>
    <row r="53" spans="1:51">
      <c r="A53" s="6">
        <v>50</v>
      </c>
      <c r="B53" s="41">
        <v>214516.42800000001</v>
      </c>
      <c r="E53" s="7">
        <v>50</v>
      </c>
      <c r="F53" s="41">
        <v>214516.42800000001</v>
      </c>
      <c r="G53" s="41">
        <v>97398.949000000008</v>
      </c>
      <c r="H53" s="44">
        <f t="shared" si="0"/>
        <v>117117.47900000001</v>
      </c>
      <c r="I53" s="44">
        <f t="shared" si="1"/>
        <v>117117.47900000001</v>
      </c>
      <c r="J53" s="44">
        <f t="shared" si="22"/>
        <v>13716503887.315443</v>
      </c>
      <c r="K53" s="43">
        <f t="shared" si="3"/>
        <v>54.6</v>
      </c>
      <c r="L53" s="43">
        <f t="shared" si="4"/>
        <v>54.6</v>
      </c>
      <c r="R53" s="7">
        <v>50</v>
      </c>
      <c r="S53" s="41">
        <v>214516.42800000001</v>
      </c>
      <c r="T53" s="44">
        <f>AVERAGE($S$4:S52)</f>
        <v>150074.58746938777</v>
      </c>
      <c r="U53" s="44">
        <f t="shared" si="5"/>
        <v>64441.840530612244</v>
      </c>
      <c r="V53" s="44">
        <f t="shared" si="6"/>
        <v>64441.840530612244</v>
      </c>
      <c r="W53" s="44">
        <f t="shared" si="7"/>
        <v>4152750810.9728589</v>
      </c>
      <c r="X53" s="43">
        <f t="shared" si="8"/>
        <v>30.04</v>
      </c>
      <c r="Y53" s="43">
        <f t="shared" si="9"/>
        <v>30.04</v>
      </c>
      <c r="AE53" s="7">
        <v>50</v>
      </c>
      <c r="AF53" s="41">
        <v>214516.42800000001</v>
      </c>
      <c r="AG53" s="49">
        <f t="shared" si="16"/>
        <v>110590.78933333333</v>
      </c>
      <c r="AH53" s="44">
        <f t="shared" si="19"/>
        <v>103925.63866666668</v>
      </c>
      <c r="AI53" s="44">
        <f t="shared" si="20"/>
        <v>103925.63866666668</v>
      </c>
      <c r="AJ53" s="44">
        <f t="shared" si="21"/>
        <v>10800538372.274565</v>
      </c>
      <c r="AK53" s="43">
        <f t="shared" si="17"/>
        <v>48.45</v>
      </c>
      <c r="AL53" s="43">
        <f t="shared" si="18"/>
        <v>48.45</v>
      </c>
      <c r="AR53" s="7">
        <v>50</v>
      </c>
      <c r="AS53" s="41">
        <v>214516.42800000001</v>
      </c>
      <c r="AT53" s="49">
        <f t="shared" si="10"/>
        <v>99423.424190778154</v>
      </c>
      <c r="AU53" s="44">
        <f t="shared" si="11"/>
        <v>115093.00380922186</v>
      </c>
      <c r="AV53" s="44">
        <f t="shared" si="12"/>
        <v>115093.00380922186</v>
      </c>
      <c r="AW53" s="44">
        <f t="shared" si="13"/>
        <v>13246399525.829557</v>
      </c>
      <c r="AX53" s="43">
        <f t="shared" si="14"/>
        <v>53.65</v>
      </c>
      <c r="AY53" s="43">
        <f t="shared" si="15"/>
        <v>53.65</v>
      </c>
    </row>
    <row r="54" spans="1:51">
      <c r="A54" s="6">
        <v>51</v>
      </c>
      <c r="B54" s="41">
        <v>148745.15099999998</v>
      </c>
      <c r="E54" s="7">
        <v>51</v>
      </c>
      <c r="F54" s="41">
        <v>148745.15099999998</v>
      </c>
      <c r="G54" s="41">
        <v>214516.42800000001</v>
      </c>
      <c r="H54" s="44">
        <f t="shared" si="0"/>
        <v>-65771.277000000031</v>
      </c>
      <c r="I54" s="44">
        <f t="shared" si="1"/>
        <v>65771.277000000031</v>
      </c>
      <c r="J54" s="44">
        <f t="shared" si="22"/>
        <v>4325860878.2107334</v>
      </c>
      <c r="K54" s="43">
        <f t="shared" si="3"/>
        <v>44.22</v>
      </c>
      <c r="L54" s="43">
        <f t="shared" si="4"/>
        <v>44.22</v>
      </c>
      <c r="R54" s="7">
        <v>51</v>
      </c>
      <c r="S54" s="41">
        <v>148745.15099999998</v>
      </c>
      <c r="T54" s="44">
        <f>AVERAGE($S$4:S53)</f>
        <v>151363.42428000004</v>
      </c>
      <c r="U54" s="44">
        <f t="shared" si="5"/>
        <v>-2618.2732800000522</v>
      </c>
      <c r="V54" s="44">
        <f t="shared" si="6"/>
        <v>2618.2732800000522</v>
      </c>
      <c r="W54" s="44">
        <f t="shared" si="7"/>
        <v>6855354.968762232</v>
      </c>
      <c r="X54" s="43">
        <f t="shared" si="8"/>
        <v>1.76</v>
      </c>
      <c r="Y54" s="43">
        <f t="shared" si="9"/>
        <v>1.76</v>
      </c>
      <c r="AE54" s="7">
        <v>51</v>
      </c>
      <c r="AF54" s="41">
        <v>148745.15099999998</v>
      </c>
      <c r="AG54" s="49">
        <f t="shared" si="16"/>
        <v>137646.32633333336</v>
      </c>
      <c r="AH54" s="44">
        <f t="shared" si="19"/>
        <v>11098.824666666624</v>
      </c>
      <c r="AI54" s="44">
        <f t="shared" si="20"/>
        <v>11098.824666666624</v>
      </c>
      <c r="AJ54" s="44">
        <f t="shared" si="21"/>
        <v>123183908.98140749</v>
      </c>
      <c r="AK54" s="43">
        <f t="shared" si="17"/>
        <v>7.46</v>
      </c>
      <c r="AL54" s="43">
        <f t="shared" si="18"/>
        <v>7.46</v>
      </c>
      <c r="AR54" s="7">
        <v>51</v>
      </c>
      <c r="AS54" s="41">
        <v>148745.15099999998</v>
      </c>
      <c r="AT54" s="49">
        <f t="shared" si="10"/>
        <v>191497.82723815565</v>
      </c>
      <c r="AU54" s="44">
        <f t="shared" si="11"/>
        <v>-42752.676238155662</v>
      </c>
      <c r="AV54" s="44">
        <f t="shared" si="12"/>
        <v>42752.676238155662</v>
      </c>
      <c r="AW54" s="44">
        <f t="shared" si="13"/>
        <v>1827791325.5245597</v>
      </c>
      <c r="AX54" s="43">
        <f t="shared" si="14"/>
        <v>28.74</v>
      </c>
      <c r="AY54" s="43">
        <f t="shared" si="15"/>
        <v>28.74</v>
      </c>
    </row>
    <row r="55" spans="1:51">
      <c r="A55" s="6">
        <v>52</v>
      </c>
      <c r="B55" s="41">
        <v>217965.125</v>
      </c>
      <c r="E55" s="7">
        <v>52</v>
      </c>
      <c r="F55" s="41">
        <v>217965.125</v>
      </c>
      <c r="G55" s="41">
        <v>148745.15099999998</v>
      </c>
      <c r="H55" s="44">
        <f t="shared" si="0"/>
        <v>69219.974000000017</v>
      </c>
      <c r="I55" s="44">
        <f t="shared" si="1"/>
        <v>69219.974000000017</v>
      </c>
      <c r="J55" s="44">
        <f t="shared" si="22"/>
        <v>4791404800.5606785</v>
      </c>
      <c r="K55" s="43">
        <f t="shared" si="3"/>
        <v>31.76</v>
      </c>
      <c r="L55" s="43">
        <f t="shared" si="4"/>
        <v>31.76</v>
      </c>
      <c r="R55" s="7">
        <v>52</v>
      </c>
      <c r="S55" s="41">
        <v>217965.125</v>
      </c>
      <c r="T55" s="44">
        <f>AVERAGE($S$4:S54)</f>
        <v>151312.08558823532</v>
      </c>
      <c r="U55" s="44">
        <f t="shared" si="5"/>
        <v>66653.039411764679</v>
      </c>
      <c r="V55" s="44">
        <f t="shared" si="6"/>
        <v>66653.039411764679</v>
      </c>
      <c r="W55" s="44">
        <f t="shared" si="7"/>
        <v>4442627662.8262558</v>
      </c>
      <c r="X55" s="43">
        <f t="shared" si="8"/>
        <v>30.58</v>
      </c>
      <c r="Y55" s="43">
        <f t="shared" si="9"/>
        <v>30.58</v>
      </c>
      <c r="AE55" s="7">
        <v>52</v>
      </c>
      <c r="AF55" s="41">
        <v>217965.125</v>
      </c>
      <c r="AG55" s="49">
        <f t="shared" si="16"/>
        <v>153553.50933333335</v>
      </c>
      <c r="AH55" s="44">
        <f t="shared" si="19"/>
        <v>64411.61566666665</v>
      </c>
      <c r="AI55" s="44">
        <f t="shared" si="20"/>
        <v>64411.61566666665</v>
      </c>
      <c r="AJ55" s="44">
        <f t="shared" si="21"/>
        <v>4148856232.7903767</v>
      </c>
      <c r="AK55" s="43">
        <f t="shared" si="17"/>
        <v>29.55</v>
      </c>
      <c r="AL55" s="43">
        <f t="shared" si="18"/>
        <v>29.55</v>
      </c>
      <c r="AR55" s="7">
        <v>52</v>
      </c>
      <c r="AS55" s="41">
        <v>217965.125</v>
      </c>
      <c r="AT55" s="49">
        <f t="shared" si="10"/>
        <v>157295.68624763112</v>
      </c>
      <c r="AU55" s="44">
        <f t="shared" si="11"/>
        <v>60669.438752368878</v>
      </c>
      <c r="AV55" s="44">
        <f t="shared" si="12"/>
        <v>60669.438752368878</v>
      </c>
      <c r="AW55" s="44">
        <f t="shared" si="13"/>
        <v>3680780798.5274386</v>
      </c>
      <c r="AX55" s="43">
        <f t="shared" si="14"/>
        <v>27.83</v>
      </c>
      <c r="AY55" s="43">
        <f t="shared" si="15"/>
        <v>27.83</v>
      </c>
    </row>
    <row r="56" spans="1:51">
      <c r="A56" s="6">
        <v>53</v>
      </c>
      <c r="B56" s="41">
        <v>235465.109</v>
      </c>
      <c r="E56" s="7">
        <v>53</v>
      </c>
      <c r="F56" s="41">
        <v>235465.109</v>
      </c>
      <c r="G56" s="41">
        <v>217965.125</v>
      </c>
      <c r="H56" s="44">
        <f t="shared" si="0"/>
        <v>17499.983999999997</v>
      </c>
      <c r="I56" s="44">
        <f t="shared" si="1"/>
        <v>17499.983999999997</v>
      </c>
      <c r="J56" s="44">
        <f t="shared" si="22"/>
        <v>306249440.00025588</v>
      </c>
      <c r="K56" s="43">
        <f t="shared" si="3"/>
        <v>7.43</v>
      </c>
      <c r="L56" s="43">
        <f t="shared" si="4"/>
        <v>7.43</v>
      </c>
      <c r="R56" s="7">
        <v>53</v>
      </c>
      <c r="S56" s="41">
        <v>235465.109</v>
      </c>
      <c r="T56" s="44">
        <f>AVERAGE($S$4:S55)</f>
        <v>152593.87480769234</v>
      </c>
      <c r="U56" s="44">
        <f t="shared" si="5"/>
        <v>82871.23419230766</v>
      </c>
      <c r="V56" s="44">
        <f t="shared" si="6"/>
        <v>82871.23419230766</v>
      </c>
      <c r="W56" s="44">
        <f t="shared" si="7"/>
        <v>6867641456.5563021</v>
      </c>
      <c r="X56" s="43">
        <f t="shared" si="8"/>
        <v>35.19</v>
      </c>
      <c r="Y56" s="43">
        <f t="shared" si="9"/>
        <v>35.19</v>
      </c>
      <c r="AE56" s="7">
        <v>53</v>
      </c>
      <c r="AF56" s="41">
        <v>235465.109</v>
      </c>
      <c r="AG56" s="49">
        <f t="shared" si="16"/>
        <v>193742.23466666669</v>
      </c>
      <c r="AH56" s="44">
        <f t="shared" si="19"/>
        <v>41722.874333333311</v>
      </c>
      <c r="AI56" s="44">
        <f t="shared" si="20"/>
        <v>41722.874333333311</v>
      </c>
      <c r="AJ56" s="44">
        <f t="shared" si="21"/>
        <v>1740798242.6351237</v>
      </c>
      <c r="AK56" s="43">
        <f t="shared" si="17"/>
        <v>17.72</v>
      </c>
      <c r="AL56" s="43">
        <f t="shared" si="18"/>
        <v>17.72</v>
      </c>
      <c r="AR56" s="7">
        <v>53</v>
      </c>
      <c r="AS56" s="41">
        <v>235465.109</v>
      </c>
      <c r="AT56" s="49">
        <f t="shared" si="10"/>
        <v>205831.23724952622</v>
      </c>
      <c r="AU56" s="44">
        <f t="shared" si="11"/>
        <v>29633.871750473772</v>
      </c>
      <c r="AV56" s="44">
        <f t="shared" si="12"/>
        <v>29633.871750473772</v>
      </c>
      <c r="AW56" s="44">
        <f t="shared" si="13"/>
        <v>878166354.92352748</v>
      </c>
      <c r="AX56" s="43">
        <f t="shared" si="14"/>
        <v>12.59</v>
      </c>
      <c r="AY56" s="43">
        <f t="shared" si="15"/>
        <v>12.59</v>
      </c>
    </row>
    <row r="57" spans="1:51">
      <c r="A57" s="6">
        <v>54</v>
      </c>
      <c r="B57" s="41">
        <v>141493.239</v>
      </c>
      <c r="E57" s="7">
        <v>54</v>
      </c>
      <c r="F57" s="41">
        <v>141493.239</v>
      </c>
      <c r="G57" s="41">
        <v>235465.109</v>
      </c>
      <c r="H57" s="44">
        <f t="shared" si="0"/>
        <v>-93971.87</v>
      </c>
      <c r="I57" s="44">
        <f t="shared" si="1"/>
        <v>93971.87</v>
      </c>
      <c r="J57" s="44">
        <f t="shared" si="22"/>
        <v>8830712351.2968998</v>
      </c>
      <c r="K57" s="43">
        <f t="shared" si="3"/>
        <v>66.41</v>
      </c>
      <c r="L57" s="43">
        <f t="shared" si="4"/>
        <v>66.41</v>
      </c>
      <c r="R57" s="7">
        <v>54</v>
      </c>
      <c r="S57" s="41">
        <v>141493.239</v>
      </c>
      <c r="T57" s="44">
        <f>AVERAGE($S$4:S56)</f>
        <v>154157.48300000004</v>
      </c>
      <c r="U57" s="44">
        <f t="shared" si="5"/>
        <v>-12664.244000000035</v>
      </c>
      <c r="V57" s="44">
        <f t="shared" si="6"/>
        <v>12664.244000000035</v>
      </c>
      <c r="W57" s="44">
        <f t="shared" si="7"/>
        <v>160383076.09153688</v>
      </c>
      <c r="X57" s="43">
        <f t="shared" si="8"/>
        <v>8.9499999999999993</v>
      </c>
      <c r="Y57" s="43">
        <f t="shared" si="9"/>
        <v>8.9499999999999993</v>
      </c>
      <c r="AE57" s="7">
        <v>54</v>
      </c>
      <c r="AF57" s="41">
        <v>141493.239</v>
      </c>
      <c r="AG57" s="49">
        <f t="shared" si="16"/>
        <v>200725.12833333333</v>
      </c>
      <c r="AH57" s="44">
        <f t="shared" si="19"/>
        <v>-59231.889333333325</v>
      </c>
      <c r="AI57" s="44">
        <f t="shared" si="20"/>
        <v>59231.889333333325</v>
      </c>
      <c r="AJ57" s="44">
        <f t="shared" si="21"/>
        <v>3508416713.9962463</v>
      </c>
      <c r="AK57" s="43">
        <f t="shared" si="17"/>
        <v>41.86</v>
      </c>
      <c r="AL57" s="43">
        <f t="shared" si="18"/>
        <v>41.86</v>
      </c>
      <c r="AR57" s="7">
        <v>54</v>
      </c>
      <c r="AS57" s="41">
        <v>141493.239</v>
      </c>
      <c r="AT57" s="49">
        <f t="shared" si="10"/>
        <v>229538.33464990527</v>
      </c>
      <c r="AU57" s="44">
        <f t="shared" si="11"/>
        <v>-88045.09564990527</v>
      </c>
      <c r="AV57" s="44">
        <f t="shared" si="12"/>
        <v>88045.09564990527</v>
      </c>
      <c r="AW57" s="44">
        <f t="shared" si="13"/>
        <v>7751938868.000968</v>
      </c>
      <c r="AX57" s="43">
        <f t="shared" si="14"/>
        <v>62.23</v>
      </c>
      <c r="AY57" s="43">
        <f t="shared" si="15"/>
        <v>62.23</v>
      </c>
    </row>
    <row r="58" spans="1:51">
      <c r="A58" s="6">
        <v>55</v>
      </c>
      <c r="B58" s="41">
        <v>120107.573</v>
      </c>
      <c r="E58" s="7">
        <v>55</v>
      </c>
      <c r="F58" s="41">
        <v>120107.573</v>
      </c>
      <c r="G58" s="41">
        <v>141493.239</v>
      </c>
      <c r="H58" s="44">
        <f t="shared" si="0"/>
        <v>-21385.665999999997</v>
      </c>
      <c r="I58" s="44">
        <f t="shared" si="1"/>
        <v>21385.665999999997</v>
      </c>
      <c r="J58" s="44">
        <f t="shared" si="22"/>
        <v>457346710.26355588</v>
      </c>
      <c r="K58" s="43">
        <f t="shared" si="3"/>
        <v>17.809999999999999</v>
      </c>
      <c r="L58" s="43">
        <f t="shared" si="4"/>
        <v>17.809999999999999</v>
      </c>
      <c r="R58" s="7">
        <v>55</v>
      </c>
      <c r="S58" s="41">
        <v>120107.573</v>
      </c>
      <c r="T58" s="44">
        <f>AVERAGE($S$4:S57)</f>
        <v>153922.95996296298</v>
      </c>
      <c r="U58" s="44">
        <f t="shared" si="5"/>
        <v>-33815.386962962977</v>
      </c>
      <c r="V58" s="44">
        <f t="shared" si="6"/>
        <v>33815.386962962977</v>
      </c>
      <c r="W58" s="44">
        <f t="shared" si="7"/>
        <v>1143480395.4549265</v>
      </c>
      <c r="X58" s="43">
        <f t="shared" si="8"/>
        <v>28.15</v>
      </c>
      <c r="Y58" s="43">
        <f t="shared" si="9"/>
        <v>28.15</v>
      </c>
      <c r="AE58" s="7">
        <v>55</v>
      </c>
      <c r="AF58" s="41">
        <v>120107.573</v>
      </c>
      <c r="AG58" s="49">
        <f t="shared" si="16"/>
        <v>198307.82433333332</v>
      </c>
      <c r="AH58" s="44">
        <f t="shared" si="19"/>
        <v>-78200.251333333319</v>
      </c>
      <c r="AI58" s="44">
        <f t="shared" si="20"/>
        <v>78200.251333333319</v>
      </c>
      <c r="AJ58" s="44">
        <f t="shared" si="21"/>
        <v>6115279308.5964994</v>
      </c>
      <c r="AK58" s="43">
        <f t="shared" si="17"/>
        <v>65.11</v>
      </c>
      <c r="AL58" s="43">
        <f t="shared" si="18"/>
        <v>65.11</v>
      </c>
      <c r="AR58" s="7">
        <v>55</v>
      </c>
      <c r="AS58" s="41">
        <v>120107.573</v>
      </c>
      <c r="AT58" s="49">
        <f t="shared" si="10"/>
        <v>159102.25812998106</v>
      </c>
      <c r="AU58" s="44">
        <f t="shared" si="11"/>
        <v>-38994.685129981051</v>
      </c>
      <c r="AV58" s="44">
        <f t="shared" si="12"/>
        <v>38994.685129981051</v>
      </c>
      <c r="AW58" s="44">
        <f t="shared" si="13"/>
        <v>1520585468.3863654</v>
      </c>
      <c r="AX58" s="43">
        <f t="shared" si="14"/>
        <v>32.47</v>
      </c>
      <c r="AY58" s="43">
        <f t="shared" si="15"/>
        <v>32.47</v>
      </c>
    </row>
    <row r="59" spans="1:51">
      <c r="A59" s="6">
        <v>56</v>
      </c>
      <c r="B59" s="41">
        <v>104548.318</v>
      </c>
      <c r="E59" s="7">
        <v>56</v>
      </c>
      <c r="F59" s="41">
        <v>104548.318</v>
      </c>
      <c r="G59" s="41">
        <v>120107.573</v>
      </c>
      <c r="H59" s="44">
        <f t="shared" si="0"/>
        <v>-15559.255000000005</v>
      </c>
      <c r="I59" s="44">
        <f t="shared" si="1"/>
        <v>15559.255000000005</v>
      </c>
      <c r="J59" s="44">
        <f t="shared" si="22"/>
        <v>242090416.15502515</v>
      </c>
      <c r="K59" s="43">
        <f t="shared" si="3"/>
        <v>14.88</v>
      </c>
      <c r="L59" s="43">
        <f t="shared" si="4"/>
        <v>14.88</v>
      </c>
      <c r="R59" s="7">
        <v>56</v>
      </c>
      <c r="S59" s="41">
        <v>104548.318</v>
      </c>
      <c r="T59" s="44">
        <f>AVERAGE($S$4:S58)</f>
        <v>153308.13474545459</v>
      </c>
      <c r="U59" s="44">
        <f t="shared" si="5"/>
        <v>-48759.816745454591</v>
      </c>
      <c r="V59" s="44">
        <f t="shared" si="6"/>
        <v>48759.816745454591</v>
      </c>
      <c r="W59" s="44">
        <f t="shared" si="7"/>
        <v>2377519729.0503139</v>
      </c>
      <c r="X59" s="43">
        <f t="shared" si="8"/>
        <v>46.64</v>
      </c>
      <c r="Y59" s="43">
        <f t="shared" si="9"/>
        <v>46.64</v>
      </c>
      <c r="AE59" s="7">
        <v>56</v>
      </c>
      <c r="AF59" s="41">
        <v>104548.318</v>
      </c>
      <c r="AG59" s="49">
        <f t="shared" si="16"/>
        <v>165688.64033333331</v>
      </c>
      <c r="AH59" s="44">
        <f t="shared" si="19"/>
        <v>-61140.322333333315</v>
      </c>
      <c r="AI59" s="44">
        <f t="shared" si="20"/>
        <v>61140.322333333315</v>
      </c>
      <c r="AJ59" s="44">
        <f t="shared" si="21"/>
        <v>3738139015.0238967</v>
      </c>
      <c r="AK59" s="43">
        <f t="shared" si="17"/>
        <v>58.48</v>
      </c>
      <c r="AL59" s="43">
        <f t="shared" si="18"/>
        <v>58.48</v>
      </c>
      <c r="AR59" s="7">
        <v>56</v>
      </c>
      <c r="AS59" s="41">
        <v>104548.318</v>
      </c>
      <c r="AT59" s="49">
        <f t="shared" si="10"/>
        <v>127906.51002599622</v>
      </c>
      <c r="AU59" s="44">
        <f t="shared" si="11"/>
        <v>-23358.192025996221</v>
      </c>
      <c r="AV59" s="44">
        <f t="shared" si="12"/>
        <v>23358.192025996221</v>
      </c>
      <c r="AW59" s="44">
        <f t="shared" si="13"/>
        <v>545605134.72331345</v>
      </c>
      <c r="AX59" s="43">
        <f t="shared" si="14"/>
        <v>22.34</v>
      </c>
      <c r="AY59" s="43">
        <f t="shared" si="15"/>
        <v>22.34</v>
      </c>
    </row>
    <row r="60" spans="1:51">
      <c r="A60" s="6">
        <v>57</v>
      </c>
      <c r="B60" s="41">
        <v>279766.33899999998</v>
      </c>
      <c r="E60" s="7">
        <v>57</v>
      </c>
      <c r="F60" s="41">
        <v>279766.33899999998</v>
      </c>
      <c r="G60" s="41">
        <v>104548.318</v>
      </c>
      <c r="H60" s="44">
        <f t="shared" si="0"/>
        <v>175218.02099999998</v>
      </c>
      <c r="I60" s="44">
        <f t="shared" si="1"/>
        <v>175218.02099999998</v>
      </c>
      <c r="J60" s="44">
        <f t="shared" si="22"/>
        <v>30701354883.156433</v>
      </c>
      <c r="K60" s="43">
        <f t="shared" si="3"/>
        <v>62.63</v>
      </c>
      <c r="L60" s="43">
        <f t="shared" si="4"/>
        <v>62.63</v>
      </c>
      <c r="R60" s="7">
        <v>57</v>
      </c>
      <c r="S60" s="41">
        <v>279766.33899999998</v>
      </c>
      <c r="T60" s="44">
        <f>AVERAGE($S$4:S59)</f>
        <v>152437.4237321429</v>
      </c>
      <c r="U60" s="44">
        <f t="shared" si="5"/>
        <v>127328.91526785708</v>
      </c>
      <c r="V60" s="44">
        <f t="shared" si="6"/>
        <v>127328.91526785708</v>
      </c>
      <c r="W60" s="44">
        <f t="shared" si="7"/>
        <v>16212652663.289129</v>
      </c>
      <c r="X60" s="43">
        <f t="shared" si="8"/>
        <v>45.51</v>
      </c>
      <c r="Y60" s="43">
        <f t="shared" si="9"/>
        <v>45.51</v>
      </c>
      <c r="AE60" s="7">
        <v>57</v>
      </c>
      <c r="AF60" s="41">
        <v>279766.33899999998</v>
      </c>
      <c r="AG60" s="49">
        <f t="shared" si="16"/>
        <v>122049.71</v>
      </c>
      <c r="AH60" s="44">
        <f t="shared" si="19"/>
        <v>157716.62899999996</v>
      </c>
      <c r="AI60" s="44">
        <f t="shared" si="20"/>
        <v>157716.62899999996</v>
      </c>
      <c r="AJ60" s="44">
        <f t="shared" si="21"/>
        <v>24874535063.123627</v>
      </c>
      <c r="AK60" s="43">
        <f t="shared" si="17"/>
        <v>56.37</v>
      </c>
      <c r="AL60" s="43">
        <f t="shared" si="18"/>
        <v>56.37</v>
      </c>
      <c r="AR60" s="7">
        <v>57</v>
      </c>
      <c r="AS60" s="41">
        <v>279766.33899999998</v>
      </c>
      <c r="AT60" s="49">
        <f t="shared" si="10"/>
        <v>109219.95640519925</v>
      </c>
      <c r="AU60" s="44">
        <f t="shared" si="11"/>
        <v>170546.38259480073</v>
      </c>
      <c r="AV60" s="44">
        <f t="shared" si="12"/>
        <v>170546.38259480073</v>
      </c>
      <c r="AW60" s="44">
        <f t="shared" si="13"/>
        <v>29086068616.17215</v>
      </c>
      <c r="AX60" s="43">
        <f t="shared" si="14"/>
        <v>60.96</v>
      </c>
      <c r="AY60" s="43">
        <f t="shared" si="15"/>
        <v>60.96</v>
      </c>
    </row>
    <row r="61" spans="1:51">
      <c r="A61" s="6">
        <v>58</v>
      </c>
      <c r="B61" s="41">
        <v>129610.38</v>
      </c>
      <c r="E61" s="7">
        <v>58</v>
      </c>
      <c r="F61" s="41">
        <v>129610.38</v>
      </c>
      <c r="G61" s="41">
        <v>279766.33899999998</v>
      </c>
      <c r="H61" s="44">
        <f t="shared" si="0"/>
        <v>-150155.95899999997</v>
      </c>
      <c r="I61" s="44">
        <f t="shared" si="1"/>
        <v>150155.95899999997</v>
      </c>
      <c r="J61" s="44">
        <f t="shared" si="22"/>
        <v>22546812023.209675</v>
      </c>
      <c r="K61" s="43">
        <f t="shared" si="3"/>
        <v>115.85</v>
      </c>
      <c r="L61" s="43">
        <f t="shared" si="4"/>
        <v>115.85</v>
      </c>
      <c r="R61" s="7">
        <v>58</v>
      </c>
      <c r="S61" s="41">
        <v>129610.38</v>
      </c>
      <c r="T61" s="44">
        <f>AVERAGE($S$4:S60)</f>
        <v>154671.26435087723</v>
      </c>
      <c r="U61" s="44">
        <f t="shared" si="5"/>
        <v>-25060.884350877226</v>
      </c>
      <c r="V61" s="44">
        <f t="shared" si="6"/>
        <v>25060.884350877226</v>
      </c>
      <c r="W61" s="44">
        <f t="shared" si="7"/>
        <v>628047924.44804299</v>
      </c>
      <c r="X61" s="43">
        <f t="shared" si="8"/>
        <v>19.34</v>
      </c>
      <c r="Y61" s="43">
        <f t="shared" si="9"/>
        <v>19.34</v>
      </c>
      <c r="AE61" s="7">
        <v>58</v>
      </c>
      <c r="AF61" s="41">
        <v>129610.38</v>
      </c>
      <c r="AG61" s="49">
        <f t="shared" si="16"/>
        <v>168140.74333333332</v>
      </c>
      <c r="AH61" s="44">
        <f t="shared" si="19"/>
        <v>-38530.363333333313</v>
      </c>
      <c r="AI61" s="44">
        <f t="shared" si="20"/>
        <v>38530.363333333313</v>
      </c>
      <c r="AJ61" s="44">
        <f t="shared" si="21"/>
        <v>1484588898.5986762</v>
      </c>
      <c r="AK61" s="43">
        <f t="shared" si="17"/>
        <v>29.73</v>
      </c>
      <c r="AL61" s="43">
        <f t="shared" si="18"/>
        <v>29.73</v>
      </c>
      <c r="AR61" s="7">
        <v>58</v>
      </c>
      <c r="AS61" s="41">
        <v>129610.38</v>
      </c>
      <c r="AT61" s="49">
        <f t="shared" si="10"/>
        <v>245657.06248103984</v>
      </c>
      <c r="AU61" s="44">
        <f t="shared" si="11"/>
        <v>-116046.68248103984</v>
      </c>
      <c r="AV61" s="44">
        <f t="shared" si="12"/>
        <v>116046.68248103984</v>
      </c>
      <c r="AW61" s="44">
        <f t="shared" si="13"/>
        <v>13466832514.855278</v>
      </c>
      <c r="AX61" s="43">
        <f t="shared" si="14"/>
        <v>89.54</v>
      </c>
      <c r="AY61" s="43">
        <f t="shared" si="15"/>
        <v>89.54</v>
      </c>
    </row>
    <row r="62" spans="1:51">
      <c r="A62" s="6">
        <v>59</v>
      </c>
      <c r="B62" s="41">
        <v>134484.44</v>
      </c>
      <c r="E62" s="7">
        <v>59</v>
      </c>
      <c r="F62" s="41">
        <v>134484.44</v>
      </c>
      <c r="G62" s="41">
        <v>129610.38</v>
      </c>
      <c r="H62" s="44">
        <f t="shared" si="0"/>
        <v>4874.0599999999977</v>
      </c>
      <c r="I62" s="44">
        <f t="shared" si="1"/>
        <v>4874.0599999999977</v>
      </c>
      <c r="J62" s="44">
        <f t="shared" si="22"/>
        <v>23756460.883599978</v>
      </c>
      <c r="K62" s="43">
        <f t="shared" si="3"/>
        <v>3.62</v>
      </c>
      <c r="L62" s="43">
        <f t="shared" si="4"/>
        <v>3.62</v>
      </c>
      <c r="R62" s="7">
        <v>59</v>
      </c>
      <c r="S62" s="41">
        <v>134484.44</v>
      </c>
      <c r="T62" s="44">
        <f>AVERAGE($S$4:S61)</f>
        <v>154239.18013793108</v>
      </c>
      <c r="U62" s="44">
        <f t="shared" si="5"/>
        <v>-19754.740137931076</v>
      </c>
      <c r="V62" s="44">
        <f t="shared" si="6"/>
        <v>19754.740137931076</v>
      </c>
      <c r="W62" s="44">
        <f t="shared" si="7"/>
        <v>390249757.91718513</v>
      </c>
      <c r="X62" s="43">
        <f t="shared" si="8"/>
        <v>14.69</v>
      </c>
      <c r="Y62" s="43">
        <f t="shared" si="9"/>
        <v>14.69</v>
      </c>
      <c r="AE62" s="7">
        <v>59</v>
      </c>
      <c r="AF62" s="41">
        <v>134484.44</v>
      </c>
      <c r="AG62" s="49">
        <f t="shared" si="16"/>
        <v>171308.34566666666</v>
      </c>
      <c r="AH62" s="44">
        <f t="shared" si="19"/>
        <v>-36823.905666666658</v>
      </c>
      <c r="AI62" s="44">
        <f t="shared" si="20"/>
        <v>36823.905666666658</v>
      </c>
      <c r="AJ62" s="44">
        <f t="shared" si="21"/>
        <v>1356000028.5475647</v>
      </c>
      <c r="AK62" s="43">
        <f t="shared" si="17"/>
        <v>27.38</v>
      </c>
      <c r="AL62" s="43">
        <f t="shared" si="18"/>
        <v>27.38</v>
      </c>
      <c r="AR62" s="7">
        <v>59</v>
      </c>
      <c r="AS62" s="41">
        <v>134484.44</v>
      </c>
      <c r="AT62" s="49">
        <f t="shared" si="10"/>
        <v>152819.71649620798</v>
      </c>
      <c r="AU62" s="44">
        <f t="shared" si="11"/>
        <v>-18335.276496207982</v>
      </c>
      <c r="AV62" s="44">
        <f t="shared" si="12"/>
        <v>18335.276496207982</v>
      </c>
      <c r="AW62" s="44">
        <f t="shared" si="13"/>
        <v>336182364.19239682</v>
      </c>
      <c r="AX62" s="43">
        <f t="shared" si="14"/>
        <v>13.63</v>
      </c>
      <c r="AY62" s="43">
        <f t="shared" si="15"/>
        <v>13.63</v>
      </c>
    </row>
    <row r="63" spans="1:51">
      <c r="A63" s="6">
        <v>60</v>
      </c>
      <c r="B63" s="41">
        <v>128979.00700000001</v>
      </c>
      <c r="E63" s="7">
        <v>60</v>
      </c>
      <c r="F63" s="41">
        <v>128979.00700000001</v>
      </c>
      <c r="G63" s="41">
        <v>134484.44</v>
      </c>
      <c r="H63" s="44">
        <f t="shared" si="0"/>
        <v>-5505.43299999999</v>
      </c>
      <c r="I63" s="44">
        <f t="shared" si="1"/>
        <v>5505.43299999999</v>
      </c>
      <c r="J63" s="44">
        <f t="shared" si="22"/>
        <v>30309792.517488889</v>
      </c>
      <c r="K63" s="43">
        <f t="shared" si="3"/>
        <v>4.2699999999999996</v>
      </c>
      <c r="L63" s="43">
        <f t="shared" si="4"/>
        <v>4.2699999999999996</v>
      </c>
      <c r="R63" s="7">
        <v>60</v>
      </c>
      <c r="S63" s="41">
        <v>128979.00700000001</v>
      </c>
      <c r="T63" s="44">
        <f>AVERAGE($S$4:S62)</f>
        <v>153904.35403389833</v>
      </c>
      <c r="U63" s="44">
        <f t="shared" si="5"/>
        <v>-24925.347033898317</v>
      </c>
      <c r="V63" s="44">
        <f t="shared" si="6"/>
        <v>24925.347033898317</v>
      </c>
      <c r="W63" s="44">
        <f t="shared" si="7"/>
        <v>621272924.76026368</v>
      </c>
      <c r="X63" s="43">
        <f t="shared" si="8"/>
        <v>19.329999999999998</v>
      </c>
      <c r="Y63" s="43">
        <f t="shared" si="9"/>
        <v>19.329999999999998</v>
      </c>
      <c r="AE63" s="7">
        <v>60</v>
      </c>
      <c r="AF63" s="41">
        <v>128979.00700000001</v>
      </c>
      <c r="AG63" s="49">
        <f t="shared" si="16"/>
        <v>181287.05299999999</v>
      </c>
      <c r="AH63" s="44">
        <f t="shared" si="19"/>
        <v>-52308.045999999973</v>
      </c>
      <c r="AI63" s="44">
        <f t="shared" si="20"/>
        <v>52308.045999999973</v>
      </c>
      <c r="AJ63" s="44">
        <f t="shared" si="21"/>
        <v>2736131676.3381133</v>
      </c>
      <c r="AK63" s="43">
        <f t="shared" si="17"/>
        <v>40.56</v>
      </c>
      <c r="AL63" s="43">
        <f t="shared" si="18"/>
        <v>40.56</v>
      </c>
      <c r="AR63" s="7">
        <v>60</v>
      </c>
      <c r="AS63" s="41">
        <v>128979.00700000001</v>
      </c>
      <c r="AT63" s="49">
        <f t="shared" si="10"/>
        <v>138151.49529924162</v>
      </c>
      <c r="AU63" s="44">
        <f t="shared" si="11"/>
        <v>-9172.4882992416096</v>
      </c>
      <c r="AV63" s="44">
        <f t="shared" si="12"/>
        <v>9172.4882992416096</v>
      </c>
      <c r="AW63" s="44">
        <f t="shared" si="13"/>
        <v>84134541.599724233</v>
      </c>
      <c r="AX63" s="43">
        <f t="shared" si="14"/>
        <v>7.11</v>
      </c>
      <c r="AY63" s="43">
        <f t="shared" si="15"/>
        <v>7.11</v>
      </c>
    </row>
    <row r="64" spans="1:51">
      <c r="E64" s="7">
        <v>61</v>
      </c>
      <c r="G64" s="41">
        <v>128979.00700000001</v>
      </c>
      <c r="H64" s="47"/>
      <c r="I64" s="47"/>
      <c r="J64" s="47"/>
      <c r="K64" s="47"/>
      <c r="L64" s="47"/>
      <c r="R64" s="7">
        <v>61</v>
      </c>
      <c r="T64" s="44">
        <f>AVERAGE($S$4:S63)</f>
        <v>153488.93158333335</v>
      </c>
      <c r="U64" s="49"/>
      <c r="V64" s="49"/>
      <c r="W64" s="49"/>
      <c r="X64" s="49"/>
      <c r="Y64" s="49"/>
      <c r="AE64" s="7">
        <v>61</v>
      </c>
      <c r="AG64" s="49">
        <f t="shared" si="16"/>
        <v>131024.60900000001</v>
      </c>
      <c r="AH64" s="49"/>
      <c r="AI64" s="49"/>
      <c r="AJ64" s="49"/>
      <c r="AK64" s="2"/>
      <c r="AL64" s="2"/>
      <c r="AR64" s="7">
        <v>61</v>
      </c>
      <c r="AS64" s="2"/>
      <c r="AT64" s="49">
        <f t="shared" si="10"/>
        <v>130813.50465984835</v>
      </c>
      <c r="AU64" s="49"/>
      <c r="AV64" s="49"/>
      <c r="AW64" s="49"/>
      <c r="AX64" s="2"/>
      <c r="AY64" s="2"/>
    </row>
    <row r="65" spans="4:51">
      <c r="G65" s="36" t="s">
        <v>21</v>
      </c>
      <c r="H65" s="48">
        <f>SUM(H5:H63)</f>
        <v>-18624.992999999988</v>
      </c>
      <c r="I65" s="48">
        <f>SUM(I5:I63)</f>
        <v>3024166.0310000009</v>
      </c>
      <c r="J65" s="48">
        <f>SUM(J5:J63)</f>
        <v>278616616219.80731</v>
      </c>
      <c r="K65" s="45">
        <f>SUM(K5:K63)</f>
        <v>3144.4899999999989</v>
      </c>
      <c r="L65" s="45">
        <f>SUM(L5:L63)</f>
        <v>3144.4899999999989</v>
      </c>
      <c r="T65" s="36" t="s">
        <v>22</v>
      </c>
      <c r="U65" s="48">
        <f>SUM(U5:U63)</f>
        <v>560230.57001742267</v>
      </c>
      <c r="V65" s="48">
        <f>SUM(V5:V63)</f>
        <v>2432254.1627310058</v>
      </c>
      <c r="W65" s="48">
        <f>SUM(W5:W63)</f>
        <v>177686665721.83377</v>
      </c>
      <c r="X65" s="45">
        <f>SUM(X5:X63)</f>
        <v>2875.1800000000003</v>
      </c>
      <c r="Y65" s="45">
        <f>SUM(Y5:Y63)</f>
        <v>2875.1800000000003</v>
      </c>
      <c r="AG65" s="50" t="s">
        <v>22</v>
      </c>
      <c r="AH65" s="48">
        <f>SUM(AH7:AH63)</f>
        <v>-7171.2396666667191</v>
      </c>
      <c r="AI65" s="48">
        <f>SUM(AI7:AI63)</f>
        <v>2719682.623666666</v>
      </c>
      <c r="AJ65" s="48">
        <f>SUM(AJ7:AJ63)</f>
        <v>217247927700.27295</v>
      </c>
      <c r="AK65" s="45">
        <f>SUM(AK7:AK63)</f>
        <v>3156.8599999999997</v>
      </c>
      <c r="AL65" s="45">
        <f>SUM(AL7:AL63)</f>
        <v>3156.8599999999997</v>
      </c>
      <c r="AS65" s="2"/>
      <c r="AT65" s="50" t="s">
        <v>22</v>
      </c>
      <c r="AU65" s="48">
        <f>SUM(AU5:AU63)</f>
        <v>-20988.119175189975</v>
      </c>
      <c r="AV65" s="48">
        <f>SUM(AV5:AV63)</f>
        <v>2835053.0143368584</v>
      </c>
      <c r="AW65" s="48">
        <f>SUM(AW5:AW63)</f>
        <v>239329854990.23947</v>
      </c>
      <c r="AX65" s="45">
        <f>SUM(AX5:AX63)</f>
        <v>3060.3500000000004</v>
      </c>
      <c r="AY65" s="45">
        <f>SUM(AY5:AY63)</f>
        <v>3060.3500000000004</v>
      </c>
    </row>
    <row r="67" spans="4:51" ht="43.5">
      <c r="F67" s="3" t="s">
        <v>23</v>
      </c>
      <c r="G67" s="4" t="s">
        <v>24</v>
      </c>
      <c r="H67" s="4" t="s">
        <v>25</v>
      </c>
      <c r="I67" s="5" t="s">
        <v>26</v>
      </c>
    </row>
    <row r="68" spans="4:51">
      <c r="D68" s="11"/>
      <c r="E68" s="12" t="s">
        <v>27</v>
      </c>
      <c r="F68" s="13">
        <v>51257.05</v>
      </c>
      <c r="G68" s="14">
        <v>41224.65</v>
      </c>
      <c r="H68" s="13">
        <v>47713.73</v>
      </c>
      <c r="I68" s="15">
        <v>48051.75</v>
      </c>
    </row>
    <row r="69" spans="4:51">
      <c r="D69" s="18"/>
      <c r="E69" s="16" t="s">
        <v>28</v>
      </c>
      <c r="F69">
        <v>4722315529.1499996</v>
      </c>
      <c r="G69" s="19">
        <v>3011638402.0599999</v>
      </c>
      <c r="H69">
        <v>3811367152.6399999</v>
      </c>
      <c r="I69" s="20">
        <v>4056438220.1700001</v>
      </c>
    </row>
    <row r="70" spans="4:51">
      <c r="D70" s="18"/>
      <c r="E70" s="21" t="s">
        <v>29</v>
      </c>
      <c r="F70" s="22">
        <v>0.53</v>
      </c>
      <c r="G70" s="23">
        <v>0.49</v>
      </c>
      <c r="H70" s="22">
        <v>0.55000000000000004</v>
      </c>
      <c r="I70" s="56">
        <v>0.52</v>
      </c>
    </row>
    <row r="71" spans="4:51">
      <c r="D71" s="25"/>
      <c r="E71" s="26" t="s">
        <v>30</v>
      </c>
      <c r="F71" s="52">
        <v>128979.00700000001</v>
      </c>
      <c r="G71" s="53">
        <v>153488.93158333335</v>
      </c>
      <c r="H71" s="52">
        <v>211168</v>
      </c>
      <c r="I71" s="54">
        <v>130813.50465984835</v>
      </c>
    </row>
    <row r="74" spans="4:51">
      <c r="E74" s="27" t="s">
        <v>62</v>
      </c>
      <c r="F74" s="28"/>
      <c r="G74" s="28"/>
      <c r="H74" s="28"/>
      <c r="I74" s="29"/>
    </row>
    <row r="75" spans="4:51">
      <c r="F75" s="30"/>
    </row>
    <row r="76" spans="4:51">
      <c r="E76" s="31" t="s">
        <v>32</v>
      </c>
      <c r="F76" s="13"/>
      <c r="G76" s="15"/>
    </row>
    <row r="77" spans="4:51">
      <c r="E77" s="32"/>
      <c r="F77" t="s">
        <v>33</v>
      </c>
      <c r="G77" s="20"/>
    </row>
    <row r="78" spans="4:51">
      <c r="E78" s="33"/>
      <c r="F78" s="34" t="s">
        <v>34</v>
      </c>
      <c r="G78" s="3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CA91-AE15-44BA-8D32-5392FB838056}">
  <dimension ref="A1:BC78"/>
  <sheetViews>
    <sheetView topLeftCell="A61" workbookViewId="0">
      <selection activeCell="E75" sqref="E75"/>
    </sheetView>
  </sheetViews>
  <sheetFormatPr defaultRowHeight="14.45"/>
  <cols>
    <col min="2" max="2" width="14.140625" bestFit="1" customWidth="1"/>
    <col min="6" max="6" width="15.5703125" customWidth="1"/>
    <col min="7" max="8" width="14.140625" bestFit="1" customWidth="1"/>
    <col min="9" max="9" width="15.5703125" bestFit="1" customWidth="1"/>
    <col min="10" max="10" width="22.42578125" bestFit="1" customWidth="1"/>
    <col min="11" max="12" width="9.5703125" bestFit="1" customWidth="1"/>
    <col min="16" max="16" width="16.42578125" bestFit="1" customWidth="1"/>
    <col min="19" max="21" width="14.140625" bestFit="1" customWidth="1"/>
    <col min="22" max="22" width="14.5703125" bestFit="1" customWidth="1"/>
    <col min="23" max="23" width="22.5703125" bestFit="1" customWidth="1"/>
    <col min="24" max="25" width="9" bestFit="1" customWidth="1"/>
    <col min="29" max="29" width="16.42578125" bestFit="1" customWidth="1"/>
    <col min="32" max="34" width="14.140625" bestFit="1" customWidth="1"/>
    <col min="35" max="35" width="14.5703125" bestFit="1" customWidth="1"/>
    <col min="36" max="36" width="22.5703125" bestFit="1" customWidth="1"/>
    <col min="42" max="42" width="16.42578125" bestFit="1" customWidth="1"/>
    <col min="45" max="47" width="14.140625" bestFit="1" customWidth="1"/>
    <col min="48" max="48" width="14.5703125" bestFit="1" customWidth="1"/>
    <col min="49" max="49" width="22.5703125" bestFit="1" customWidth="1"/>
    <col min="50" max="51" width="9" bestFit="1" customWidth="1"/>
    <col min="55" max="55" width="16.42578125" bestFit="1" customWidth="1"/>
  </cols>
  <sheetData>
    <row r="1" spans="1:55">
      <c r="A1" s="1" t="s">
        <v>63</v>
      </c>
      <c r="B1" s="2"/>
    </row>
    <row r="2" spans="1:55">
      <c r="A2" s="2"/>
      <c r="B2" s="2"/>
    </row>
    <row r="3" spans="1:55" ht="57.95">
      <c r="A3" s="39" t="s">
        <v>1</v>
      </c>
      <c r="B3" s="39" t="s">
        <v>2</v>
      </c>
      <c r="E3" s="40" t="str">
        <f>A3</f>
        <v>Month</v>
      </c>
      <c r="F3" s="40" t="str">
        <f>B3</f>
        <v>Value</v>
      </c>
      <c r="G3" s="40" t="s">
        <v>3</v>
      </c>
      <c r="H3" s="40" t="s">
        <v>4</v>
      </c>
      <c r="I3" s="40" t="s">
        <v>5</v>
      </c>
      <c r="J3" s="40" t="s">
        <v>6</v>
      </c>
      <c r="K3" s="40" t="s">
        <v>7</v>
      </c>
      <c r="L3" s="40" t="s">
        <v>8</v>
      </c>
      <c r="R3" s="40" t="str">
        <f>A3</f>
        <v>Month</v>
      </c>
      <c r="S3" s="40" t="str">
        <f>B3</f>
        <v>Value</v>
      </c>
      <c r="T3" s="40" t="s">
        <v>9</v>
      </c>
      <c r="U3" s="40" t="s">
        <v>4</v>
      </c>
      <c r="V3" s="40" t="s">
        <v>5</v>
      </c>
      <c r="W3" s="40" t="s">
        <v>6</v>
      </c>
      <c r="X3" s="40" t="s">
        <v>7</v>
      </c>
      <c r="Y3" s="40" t="s">
        <v>8</v>
      </c>
      <c r="AE3" s="40" t="str">
        <f>E3</f>
        <v>Month</v>
      </c>
      <c r="AF3" s="40" t="str">
        <f>F3</f>
        <v>Value</v>
      </c>
      <c r="AG3" s="40" t="s">
        <v>10</v>
      </c>
      <c r="AH3" s="40" t="s">
        <v>4</v>
      </c>
      <c r="AI3" s="40" t="s">
        <v>5</v>
      </c>
      <c r="AJ3" s="40" t="s">
        <v>6</v>
      </c>
      <c r="AK3" s="40" t="s">
        <v>7</v>
      </c>
      <c r="AL3" s="40" t="s">
        <v>8</v>
      </c>
      <c r="AR3" s="40" t="str">
        <f>E3</f>
        <v>Month</v>
      </c>
      <c r="AS3" s="51" t="str">
        <f>[1]Forecasting!F3</f>
        <v>Units Sold</v>
      </c>
      <c r="AT3" s="51" t="s">
        <v>11</v>
      </c>
      <c r="AU3" s="51" t="s">
        <v>4</v>
      </c>
      <c r="AV3" s="51" t="s">
        <v>5</v>
      </c>
      <c r="AW3" s="51" t="s">
        <v>6</v>
      </c>
      <c r="AX3" s="51" t="s">
        <v>7</v>
      </c>
      <c r="AY3" s="51" t="s">
        <v>8</v>
      </c>
    </row>
    <row r="4" spans="1:55">
      <c r="A4" s="6">
        <v>1</v>
      </c>
      <c r="B4" s="41">
        <v>79597</v>
      </c>
      <c r="E4" s="7">
        <v>1</v>
      </c>
      <c r="F4" s="41">
        <v>79597</v>
      </c>
      <c r="G4" s="8"/>
      <c r="H4" s="8"/>
      <c r="I4" s="8"/>
      <c r="J4" s="8"/>
      <c r="K4" s="9"/>
      <c r="L4" s="8"/>
      <c r="O4" s="10" t="s">
        <v>12</v>
      </c>
      <c r="R4" s="7">
        <v>1</v>
      </c>
      <c r="S4" s="41">
        <v>79597</v>
      </c>
      <c r="T4" s="7"/>
      <c r="U4" s="7"/>
      <c r="V4" s="7"/>
      <c r="W4" s="7"/>
      <c r="X4" s="37"/>
      <c r="Y4" s="7"/>
      <c r="AB4" s="10" t="s">
        <v>13</v>
      </c>
      <c r="AE4" s="7">
        <v>1</v>
      </c>
      <c r="AF4" s="41">
        <v>79597</v>
      </c>
      <c r="AG4" s="2"/>
      <c r="AH4" s="42"/>
      <c r="AI4" s="42"/>
      <c r="AJ4" s="42"/>
      <c r="AK4" s="43"/>
      <c r="AL4" s="42"/>
      <c r="AO4" s="10" t="s">
        <v>14</v>
      </c>
      <c r="AR4" s="7">
        <v>1</v>
      </c>
      <c r="AS4" s="41">
        <v>79597</v>
      </c>
      <c r="AT4" s="2"/>
      <c r="AU4" s="42"/>
      <c r="AV4" s="42"/>
      <c r="AW4" s="42"/>
      <c r="AX4" s="43"/>
      <c r="AY4" s="42"/>
      <c r="BB4" s="38" t="s">
        <v>15</v>
      </c>
    </row>
    <row r="5" spans="1:55">
      <c r="A5" s="6">
        <v>2</v>
      </c>
      <c r="B5" s="41">
        <v>94683</v>
      </c>
      <c r="E5" s="7">
        <v>2</v>
      </c>
      <c r="F5" s="41">
        <v>94683</v>
      </c>
      <c r="G5" s="41">
        <v>79597</v>
      </c>
      <c r="H5" s="44">
        <f>F5-G5</f>
        <v>15086</v>
      </c>
      <c r="I5" s="44">
        <f>ABS(H5)</f>
        <v>15086</v>
      </c>
      <c r="J5" s="44">
        <f>H5^2</f>
        <v>227587396</v>
      </c>
      <c r="K5" s="43">
        <f>ROUND((I5/F5)*100,2)</f>
        <v>15.93</v>
      </c>
      <c r="L5" s="43">
        <f>ABS(K5)</f>
        <v>15.93</v>
      </c>
      <c r="O5" s="16" t="s">
        <v>16</v>
      </c>
      <c r="P5" s="17">
        <f>ROUND(AVERAGE(I5:I63),2)</f>
        <v>45737.52</v>
      </c>
      <c r="R5" s="7">
        <v>2</v>
      </c>
      <c r="S5" s="41">
        <v>94683</v>
      </c>
      <c r="T5" s="44">
        <f>AVERAGE($S$4:S4)</f>
        <v>79597</v>
      </c>
      <c r="U5" s="44">
        <f>S5-T5</f>
        <v>15086</v>
      </c>
      <c r="V5" s="44">
        <f>ABS(U5)</f>
        <v>15086</v>
      </c>
      <c r="W5" s="44">
        <f>U5^2</f>
        <v>227587396</v>
      </c>
      <c r="X5" s="43">
        <f>ROUND((V5/S5)*100,2)</f>
        <v>15.93</v>
      </c>
      <c r="Y5" s="43">
        <f>ABS(X5)</f>
        <v>15.93</v>
      </c>
      <c r="AB5" s="16" t="s">
        <v>16</v>
      </c>
      <c r="AC5" s="17">
        <f>ROUND(AVERAGE(V5:V63),2)</f>
        <v>45362.67</v>
      </c>
      <c r="AE5" s="7">
        <v>2</v>
      </c>
      <c r="AF5" s="41">
        <v>94683</v>
      </c>
      <c r="AG5" s="2"/>
      <c r="AH5" s="43"/>
      <c r="AI5" s="43"/>
      <c r="AJ5" s="43"/>
      <c r="AK5" s="43"/>
      <c r="AL5" s="43"/>
      <c r="AO5" s="16" t="s">
        <v>16</v>
      </c>
      <c r="AP5" s="17">
        <f>ROUND(AVERAGE(AI7:AI63),2)</f>
        <v>36498.239999999998</v>
      </c>
      <c r="AR5" s="7">
        <v>2</v>
      </c>
      <c r="AS5" s="41">
        <v>94683</v>
      </c>
      <c r="AT5" s="49">
        <f>AS4</f>
        <v>79597</v>
      </c>
      <c r="AU5" s="44">
        <f>AS5-AT5</f>
        <v>15086</v>
      </c>
      <c r="AV5" s="44">
        <f>ABS(AU5)</f>
        <v>15086</v>
      </c>
      <c r="AW5" s="44">
        <f>AU5^2</f>
        <v>227587396</v>
      </c>
      <c r="AX5" s="43">
        <f>ROUND((AV5/AS5)*100,2)</f>
        <v>15.93</v>
      </c>
      <c r="AY5" s="43">
        <f>ABS(AX5)</f>
        <v>15.93</v>
      </c>
      <c r="BB5" s="16" t="s">
        <v>16</v>
      </c>
      <c r="BC5" s="17">
        <f>ROUND(AVERAGE(AV5:AV63),2)</f>
        <v>41681.89</v>
      </c>
    </row>
    <row r="6" spans="1:55">
      <c r="A6" s="6">
        <v>3</v>
      </c>
      <c r="B6" s="41">
        <v>56347</v>
      </c>
      <c r="E6" s="7">
        <v>3</v>
      </c>
      <c r="F6" s="41">
        <v>56347</v>
      </c>
      <c r="G6" s="41">
        <v>94683</v>
      </c>
      <c r="H6" s="44">
        <f t="shared" ref="H6:H63" si="0">F6-G6</f>
        <v>-38336</v>
      </c>
      <c r="I6" s="44">
        <f t="shared" ref="I6:I63" si="1">ABS(H6)</f>
        <v>38336</v>
      </c>
      <c r="J6" s="44">
        <f t="shared" ref="J6:J19" si="2">H6^2</f>
        <v>1469648896</v>
      </c>
      <c r="K6" s="43">
        <f t="shared" ref="K6:K63" si="3">ROUND((I6/F6)*100,2)</f>
        <v>68.040000000000006</v>
      </c>
      <c r="L6" s="43">
        <f t="shared" ref="L6:L63" si="4">ABS(K6)</f>
        <v>68.040000000000006</v>
      </c>
      <c r="O6" s="16" t="s">
        <v>17</v>
      </c>
      <c r="P6" s="17">
        <f>ROUND(AVERAGE(J5:J63),2)</f>
        <v>3673812958.27</v>
      </c>
      <c r="R6" s="7">
        <v>3</v>
      </c>
      <c r="S6" s="41">
        <v>56347</v>
      </c>
      <c r="T6" s="44">
        <f>AVERAGE($S$4:S5)</f>
        <v>87140</v>
      </c>
      <c r="U6" s="44">
        <f t="shared" ref="U6:U63" si="5">S6-T6</f>
        <v>-30793</v>
      </c>
      <c r="V6" s="44">
        <f t="shared" ref="V6:V63" si="6">ABS(U6)</f>
        <v>30793</v>
      </c>
      <c r="W6" s="44">
        <f t="shared" ref="W6:W63" si="7">U6^2</f>
        <v>948208849</v>
      </c>
      <c r="X6" s="43">
        <f t="shared" ref="X6:X63" si="8">ROUND((V6/S6)*100,2)</f>
        <v>54.65</v>
      </c>
      <c r="Y6" s="43">
        <f t="shared" ref="Y6:Y63" si="9">ABS(X6)</f>
        <v>54.65</v>
      </c>
      <c r="AB6" s="16" t="s">
        <v>17</v>
      </c>
      <c r="AC6" s="17">
        <f>ROUND(AVERAGE(W5:W63),2)</f>
        <v>2959489967.3299999</v>
      </c>
      <c r="AE6" s="7">
        <v>3</v>
      </c>
      <c r="AF6" s="41">
        <v>56347</v>
      </c>
      <c r="AG6" s="2"/>
      <c r="AH6" s="43"/>
      <c r="AI6" s="43"/>
      <c r="AJ6" s="43"/>
      <c r="AK6" s="43"/>
      <c r="AL6" s="43"/>
      <c r="AO6" s="16" t="s">
        <v>17</v>
      </c>
      <c r="AP6" s="17">
        <f>ROUND(AVERAGE(AJ7:AJ63),2)</f>
        <v>2405405434.5100002</v>
      </c>
      <c r="AR6" s="7">
        <v>3</v>
      </c>
      <c r="AS6" s="41">
        <v>56347</v>
      </c>
      <c r="AT6" s="49">
        <f t="shared" ref="AT6:AT64" si="10">0.8*AS5+0.2*AT5</f>
        <v>91665.800000000017</v>
      </c>
      <c r="AU6" s="44">
        <f t="shared" ref="AU6:AU63" si="11">AS6-AT6</f>
        <v>-35318.800000000017</v>
      </c>
      <c r="AV6" s="44">
        <f t="shared" ref="AV6:AV63" si="12">ABS(AU6)</f>
        <v>35318.800000000017</v>
      </c>
      <c r="AW6" s="44">
        <f t="shared" ref="AW6:AW63" si="13">AU6^2</f>
        <v>1247417633.4400012</v>
      </c>
      <c r="AX6" s="43">
        <f t="shared" ref="AX6:AX63" si="14">ROUND((AV6/AS6)*100,2)</f>
        <v>62.68</v>
      </c>
      <c r="AY6" s="43">
        <f t="shared" ref="AY6:AY63" si="15">ABS(AX6)</f>
        <v>62.68</v>
      </c>
      <c r="BB6" s="16" t="s">
        <v>17</v>
      </c>
      <c r="BC6" s="17">
        <f>ROUND(AVERAGE(AW5:AW63),2)</f>
        <v>3086523893.8200002</v>
      </c>
    </row>
    <row r="7" spans="1:55">
      <c r="A7" s="6">
        <v>4</v>
      </c>
      <c r="B7" s="41">
        <v>50313</v>
      </c>
      <c r="E7" s="7">
        <v>4</v>
      </c>
      <c r="F7" s="41">
        <v>50313</v>
      </c>
      <c r="G7" s="41">
        <v>56347</v>
      </c>
      <c r="H7" s="44">
        <f>F7-G7</f>
        <v>-6034</v>
      </c>
      <c r="I7" s="44">
        <f t="shared" si="1"/>
        <v>6034</v>
      </c>
      <c r="J7" s="44">
        <f t="shared" si="2"/>
        <v>36409156</v>
      </c>
      <c r="K7" s="43">
        <f>ROUND((I7/F7)*100,2)</f>
        <v>11.99</v>
      </c>
      <c r="L7" s="43">
        <f t="shared" si="4"/>
        <v>11.99</v>
      </c>
      <c r="O7" s="16" t="s">
        <v>19</v>
      </c>
      <c r="P7" s="24">
        <f>ROUND(AVERAGE(L5:L63)/100,2)</f>
        <v>0.59</v>
      </c>
      <c r="R7" s="7">
        <v>4</v>
      </c>
      <c r="S7" s="41">
        <v>50313</v>
      </c>
      <c r="T7" s="44">
        <f>AVERAGE($S$4:S6)</f>
        <v>76875.666666666672</v>
      </c>
      <c r="U7" s="44">
        <f t="shared" si="5"/>
        <v>-26562.666666666672</v>
      </c>
      <c r="V7" s="44">
        <f t="shared" si="6"/>
        <v>26562.666666666672</v>
      </c>
      <c r="W7" s="44">
        <f t="shared" si="7"/>
        <v>705575260.44444466</v>
      </c>
      <c r="X7" s="43">
        <f t="shared" si="8"/>
        <v>52.79</v>
      </c>
      <c r="Y7" s="43">
        <f t="shared" si="9"/>
        <v>52.79</v>
      </c>
      <c r="AB7" s="16" t="s">
        <v>19</v>
      </c>
      <c r="AC7" s="24">
        <f>ROUND(AVERAGE(Y5:Y63)/100,2)</f>
        <v>0.63</v>
      </c>
      <c r="AE7" s="7">
        <v>4</v>
      </c>
      <c r="AF7" s="41">
        <v>50313</v>
      </c>
      <c r="AG7" s="49">
        <f t="shared" ref="AG7:AG64" si="16">AVERAGE(AF4:AF6)</f>
        <v>76875.666666666672</v>
      </c>
      <c r="AH7" s="44">
        <f>AF7-AG7</f>
        <v>-26562.666666666672</v>
      </c>
      <c r="AI7" s="44">
        <f>ABS(AH7)</f>
        <v>26562.666666666672</v>
      </c>
      <c r="AJ7" s="44">
        <f>AH7^2</f>
        <v>705575260.44444466</v>
      </c>
      <c r="AK7" s="43">
        <f t="shared" ref="AK7:AK63" si="17">ROUND((AI7/AF7)*100,2)</f>
        <v>52.79</v>
      </c>
      <c r="AL7" s="43">
        <f t="shared" ref="AL7:AL63" si="18">ABS(AK7)</f>
        <v>52.79</v>
      </c>
      <c r="AO7" s="16" t="s">
        <v>19</v>
      </c>
      <c r="AP7" s="24">
        <f>ROUND(AVERAGE(AL7:AL63)/100,2)</f>
        <v>0.52</v>
      </c>
      <c r="AR7" s="7">
        <v>4</v>
      </c>
      <c r="AS7" s="41">
        <v>50313</v>
      </c>
      <c r="AT7" s="49">
        <f t="shared" si="10"/>
        <v>63410.760000000009</v>
      </c>
      <c r="AU7" s="44">
        <f t="shared" si="11"/>
        <v>-13097.760000000009</v>
      </c>
      <c r="AV7" s="44">
        <f t="shared" si="12"/>
        <v>13097.760000000009</v>
      </c>
      <c r="AW7" s="44">
        <f t="shared" si="13"/>
        <v>171551317.01760024</v>
      </c>
      <c r="AX7" s="43">
        <f t="shared" si="14"/>
        <v>26.03</v>
      </c>
      <c r="AY7" s="43">
        <f t="shared" si="15"/>
        <v>26.03</v>
      </c>
      <c r="BB7" s="16" t="s">
        <v>19</v>
      </c>
      <c r="BC7" s="24">
        <f>ROUND(AVERAGE(AY5:AY63)/100,2)</f>
        <v>0.56000000000000005</v>
      </c>
    </row>
    <row r="8" spans="1:55">
      <c r="A8" s="6">
        <v>5</v>
      </c>
      <c r="B8" s="41">
        <v>63681</v>
      </c>
      <c r="E8" s="7">
        <v>5</v>
      </c>
      <c r="F8" s="41">
        <v>63681</v>
      </c>
      <c r="G8" s="41">
        <v>50313</v>
      </c>
      <c r="H8" s="44">
        <f t="shared" si="0"/>
        <v>13368</v>
      </c>
      <c r="I8" s="44">
        <f t="shared" si="1"/>
        <v>13368</v>
      </c>
      <c r="J8" s="44">
        <f t="shared" si="2"/>
        <v>178703424</v>
      </c>
      <c r="K8" s="43">
        <f t="shared" si="3"/>
        <v>20.99</v>
      </c>
      <c r="L8" s="43">
        <f t="shared" si="4"/>
        <v>20.99</v>
      </c>
      <c r="O8" s="16" t="s">
        <v>20</v>
      </c>
      <c r="P8" s="46">
        <f>G64</f>
        <v>118055.773</v>
      </c>
      <c r="R8" s="7">
        <v>5</v>
      </c>
      <c r="S8" s="41">
        <v>63681</v>
      </c>
      <c r="T8" s="44">
        <f>AVERAGE($S$4:S7)</f>
        <v>70235</v>
      </c>
      <c r="U8" s="44">
        <f t="shared" si="5"/>
        <v>-6554</v>
      </c>
      <c r="V8" s="44">
        <f t="shared" si="6"/>
        <v>6554</v>
      </c>
      <c r="W8" s="44">
        <f t="shared" si="7"/>
        <v>42954916</v>
      </c>
      <c r="X8" s="43">
        <f t="shared" si="8"/>
        <v>10.29</v>
      </c>
      <c r="Y8" s="43">
        <f t="shared" si="9"/>
        <v>10.29</v>
      </c>
      <c r="AB8" s="16" t="s">
        <v>20</v>
      </c>
      <c r="AC8" s="46">
        <f>T64</f>
        <v>112745.57298333335</v>
      </c>
      <c r="AE8" s="7">
        <v>5</v>
      </c>
      <c r="AF8" s="41">
        <v>63681</v>
      </c>
      <c r="AG8" s="49">
        <f t="shared" si="16"/>
        <v>67114.333333333328</v>
      </c>
      <c r="AH8" s="44">
        <f t="shared" ref="AH8:AH63" si="19">AF8-AG8</f>
        <v>-3433.3333333333285</v>
      </c>
      <c r="AI8" s="44">
        <f t="shared" ref="AI8:AI63" si="20">ABS(AH8)</f>
        <v>3433.3333333333285</v>
      </c>
      <c r="AJ8" s="44">
        <f t="shared" ref="AJ8:AJ63" si="21">AH8^2</f>
        <v>11787777.777777744</v>
      </c>
      <c r="AK8" s="43">
        <f t="shared" si="17"/>
        <v>5.39</v>
      </c>
      <c r="AL8" s="43">
        <f t="shared" si="18"/>
        <v>5.39</v>
      </c>
      <c r="AO8" s="16" t="s">
        <v>20</v>
      </c>
      <c r="AP8" s="46">
        <f>AG21</f>
        <v>147848.66666666666</v>
      </c>
      <c r="AR8" s="7">
        <v>5</v>
      </c>
      <c r="AS8" s="41">
        <v>63681</v>
      </c>
      <c r="AT8" s="49">
        <f t="shared" si="10"/>
        <v>52932.552000000003</v>
      </c>
      <c r="AU8" s="44">
        <f t="shared" si="11"/>
        <v>10748.447999999997</v>
      </c>
      <c r="AV8" s="44">
        <f t="shared" si="12"/>
        <v>10748.447999999997</v>
      </c>
      <c r="AW8" s="44">
        <f t="shared" si="13"/>
        <v>115529134.40870392</v>
      </c>
      <c r="AX8" s="43">
        <f t="shared" si="14"/>
        <v>16.88</v>
      </c>
      <c r="AY8" s="43">
        <f t="shared" si="15"/>
        <v>16.88</v>
      </c>
      <c r="BB8" s="16" t="s">
        <v>20</v>
      </c>
      <c r="BC8" s="46">
        <f>AT64</f>
        <v>111208.73649503011</v>
      </c>
    </row>
    <row r="9" spans="1:55">
      <c r="A9" s="6">
        <v>6</v>
      </c>
      <c r="B9" s="41">
        <v>105065</v>
      </c>
      <c r="E9" s="7">
        <v>6</v>
      </c>
      <c r="F9" s="41">
        <v>105065</v>
      </c>
      <c r="G9" s="41">
        <v>63681</v>
      </c>
      <c r="H9" s="44">
        <f t="shared" si="0"/>
        <v>41384</v>
      </c>
      <c r="I9" s="44">
        <f t="shared" si="1"/>
        <v>41384</v>
      </c>
      <c r="J9" s="44">
        <f t="shared" si="2"/>
        <v>1712635456</v>
      </c>
      <c r="K9" s="43">
        <f t="shared" si="3"/>
        <v>39.39</v>
      </c>
      <c r="L9" s="43">
        <f t="shared" si="4"/>
        <v>39.39</v>
      </c>
      <c r="R9" s="7">
        <v>6</v>
      </c>
      <c r="S9" s="41">
        <v>105065</v>
      </c>
      <c r="T9" s="44">
        <f>AVERAGE($S$4:S8)</f>
        <v>68924.2</v>
      </c>
      <c r="U9" s="44">
        <f t="shared" si="5"/>
        <v>36140.800000000003</v>
      </c>
      <c r="V9" s="44">
        <f t="shared" si="6"/>
        <v>36140.800000000003</v>
      </c>
      <c r="W9" s="44">
        <f t="shared" si="7"/>
        <v>1306157424.6400001</v>
      </c>
      <c r="X9" s="43">
        <f t="shared" si="8"/>
        <v>34.4</v>
      </c>
      <c r="Y9" s="43">
        <f t="shared" si="9"/>
        <v>34.4</v>
      </c>
      <c r="AE9" s="7">
        <v>6</v>
      </c>
      <c r="AF9" s="41">
        <v>105065</v>
      </c>
      <c r="AG9" s="49">
        <f t="shared" si="16"/>
        <v>56780.333333333336</v>
      </c>
      <c r="AH9" s="44">
        <f t="shared" si="19"/>
        <v>48284.666666666664</v>
      </c>
      <c r="AI9" s="44">
        <f t="shared" si="20"/>
        <v>48284.666666666664</v>
      </c>
      <c r="AJ9" s="44">
        <f t="shared" si="21"/>
        <v>2331409035.1111107</v>
      </c>
      <c r="AK9" s="43">
        <f t="shared" si="17"/>
        <v>45.96</v>
      </c>
      <c r="AL9" s="43">
        <f t="shared" si="18"/>
        <v>45.96</v>
      </c>
      <c r="AR9" s="7">
        <v>6</v>
      </c>
      <c r="AS9" s="41">
        <v>105065</v>
      </c>
      <c r="AT9" s="49">
        <f t="shared" si="10"/>
        <v>61531.310400000002</v>
      </c>
      <c r="AU9" s="44">
        <f t="shared" si="11"/>
        <v>43533.689599999998</v>
      </c>
      <c r="AV9" s="44">
        <f t="shared" si="12"/>
        <v>43533.689599999998</v>
      </c>
      <c r="AW9" s="44">
        <f t="shared" si="13"/>
        <v>1895182130.1891479</v>
      </c>
      <c r="AX9" s="43">
        <f t="shared" si="14"/>
        <v>41.44</v>
      </c>
      <c r="AY9" s="43">
        <f t="shared" si="15"/>
        <v>41.44</v>
      </c>
    </row>
    <row r="10" spans="1:55">
      <c r="A10" s="6">
        <v>7</v>
      </c>
      <c r="B10" s="41">
        <v>72233</v>
      </c>
      <c r="E10" s="7">
        <v>7</v>
      </c>
      <c r="F10" s="41">
        <v>72233</v>
      </c>
      <c r="G10" s="41">
        <v>105065</v>
      </c>
      <c r="H10" s="44">
        <f t="shared" si="0"/>
        <v>-32832</v>
      </c>
      <c r="I10" s="44">
        <f t="shared" si="1"/>
        <v>32832</v>
      </c>
      <c r="J10" s="44">
        <f t="shared" si="2"/>
        <v>1077940224</v>
      </c>
      <c r="K10" s="43">
        <f t="shared" si="3"/>
        <v>45.45</v>
      </c>
      <c r="L10" s="43">
        <f t="shared" si="4"/>
        <v>45.45</v>
      </c>
      <c r="R10" s="7">
        <v>7</v>
      </c>
      <c r="S10" s="41">
        <v>72233</v>
      </c>
      <c r="T10" s="44">
        <f>AVERAGE($S$4:S9)</f>
        <v>74947.666666666672</v>
      </c>
      <c r="U10" s="44">
        <f t="shared" si="5"/>
        <v>-2714.6666666666715</v>
      </c>
      <c r="V10" s="44">
        <f t="shared" si="6"/>
        <v>2714.6666666666715</v>
      </c>
      <c r="W10" s="44">
        <f t="shared" si="7"/>
        <v>7369415.1111111371</v>
      </c>
      <c r="X10" s="43">
        <f t="shared" si="8"/>
        <v>3.76</v>
      </c>
      <c r="Y10" s="43">
        <f t="shared" si="9"/>
        <v>3.76</v>
      </c>
      <c r="AE10" s="7">
        <v>7</v>
      </c>
      <c r="AF10" s="41">
        <v>72233</v>
      </c>
      <c r="AG10" s="49">
        <f t="shared" si="16"/>
        <v>73019.666666666672</v>
      </c>
      <c r="AH10" s="44">
        <f t="shared" si="19"/>
        <v>-786.66666666667152</v>
      </c>
      <c r="AI10" s="44">
        <f t="shared" si="20"/>
        <v>786.66666666667152</v>
      </c>
      <c r="AJ10" s="44">
        <f t="shared" si="21"/>
        <v>618844.44444445206</v>
      </c>
      <c r="AK10" s="43">
        <f t="shared" si="17"/>
        <v>1.0900000000000001</v>
      </c>
      <c r="AL10" s="43">
        <f t="shared" si="18"/>
        <v>1.0900000000000001</v>
      </c>
      <c r="AR10" s="7">
        <v>7</v>
      </c>
      <c r="AS10" s="41">
        <v>72233</v>
      </c>
      <c r="AT10" s="49">
        <f t="shared" si="10"/>
        <v>96358.26208</v>
      </c>
      <c r="AU10" s="44">
        <f t="shared" si="11"/>
        <v>-24125.26208</v>
      </c>
      <c r="AV10" s="44">
        <f t="shared" si="12"/>
        <v>24125.26208</v>
      </c>
      <c r="AW10" s="44">
        <f t="shared" si="13"/>
        <v>582028270.4286859</v>
      </c>
      <c r="AX10" s="43">
        <f t="shared" si="14"/>
        <v>33.4</v>
      </c>
      <c r="AY10" s="43">
        <f t="shared" si="15"/>
        <v>33.4</v>
      </c>
    </row>
    <row r="11" spans="1:55">
      <c r="A11" s="6">
        <v>8</v>
      </c>
      <c r="B11" s="41">
        <v>85327</v>
      </c>
      <c r="E11" s="7">
        <v>8</v>
      </c>
      <c r="F11" s="41">
        <v>85327</v>
      </c>
      <c r="G11" s="41">
        <v>72233</v>
      </c>
      <c r="H11" s="44">
        <f t="shared" si="0"/>
        <v>13094</v>
      </c>
      <c r="I11" s="44">
        <f t="shared" si="1"/>
        <v>13094</v>
      </c>
      <c r="J11" s="44">
        <f t="shared" si="2"/>
        <v>171452836</v>
      </c>
      <c r="K11" s="43">
        <f t="shared" si="3"/>
        <v>15.35</v>
      </c>
      <c r="L11" s="43">
        <f t="shared" si="4"/>
        <v>15.35</v>
      </c>
      <c r="R11" s="7">
        <v>8</v>
      </c>
      <c r="S11" s="41">
        <v>85327</v>
      </c>
      <c r="T11" s="44">
        <f>AVERAGE($S$4:S10)</f>
        <v>74559.857142857145</v>
      </c>
      <c r="U11" s="44">
        <f t="shared" si="5"/>
        <v>10767.142857142855</v>
      </c>
      <c r="V11" s="44">
        <f t="shared" si="6"/>
        <v>10767.142857142855</v>
      </c>
      <c r="W11" s="44">
        <f t="shared" si="7"/>
        <v>115931365.30612241</v>
      </c>
      <c r="X11" s="43">
        <f t="shared" si="8"/>
        <v>12.62</v>
      </c>
      <c r="Y11" s="43">
        <f t="shared" si="9"/>
        <v>12.62</v>
      </c>
      <c r="AE11" s="7">
        <v>8</v>
      </c>
      <c r="AF11" s="41">
        <v>85327</v>
      </c>
      <c r="AG11" s="49">
        <f t="shared" si="16"/>
        <v>80326.333333333328</v>
      </c>
      <c r="AH11" s="44">
        <f t="shared" si="19"/>
        <v>5000.6666666666715</v>
      </c>
      <c r="AI11" s="44">
        <f t="shared" si="20"/>
        <v>5000.6666666666715</v>
      </c>
      <c r="AJ11" s="44">
        <f t="shared" si="21"/>
        <v>25006667.11111116</v>
      </c>
      <c r="AK11" s="43">
        <f t="shared" si="17"/>
        <v>5.86</v>
      </c>
      <c r="AL11" s="43">
        <f t="shared" si="18"/>
        <v>5.86</v>
      </c>
      <c r="AR11" s="7">
        <v>8</v>
      </c>
      <c r="AS11" s="41">
        <v>85327</v>
      </c>
      <c r="AT11" s="49">
        <f t="shared" si="10"/>
        <v>77058.052416000006</v>
      </c>
      <c r="AU11" s="44">
        <f t="shared" si="11"/>
        <v>8268.9475839999941</v>
      </c>
      <c r="AV11" s="44">
        <f t="shared" si="12"/>
        <v>8268.9475839999941</v>
      </c>
      <c r="AW11" s="44">
        <f t="shared" si="13"/>
        <v>68375494.146939337</v>
      </c>
      <c r="AX11" s="43">
        <f t="shared" si="14"/>
        <v>9.69</v>
      </c>
      <c r="AY11" s="43">
        <f t="shared" si="15"/>
        <v>9.69</v>
      </c>
    </row>
    <row r="12" spans="1:55">
      <c r="A12" s="6">
        <v>9</v>
      </c>
      <c r="B12" s="41">
        <v>115120</v>
      </c>
      <c r="E12" s="7">
        <v>9</v>
      </c>
      <c r="F12" s="41">
        <v>115120</v>
      </c>
      <c r="G12" s="41">
        <v>85327</v>
      </c>
      <c r="H12" s="44">
        <f t="shared" si="0"/>
        <v>29793</v>
      </c>
      <c r="I12" s="44">
        <f t="shared" si="1"/>
        <v>29793</v>
      </c>
      <c r="J12" s="44">
        <f t="shared" si="2"/>
        <v>887622849</v>
      </c>
      <c r="K12" s="43">
        <f t="shared" si="3"/>
        <v>25.88</v>
      </c>
      <c r="L12" s="43">
        <f t="shared" si="4"/>
        <v>25.88</v>
      </c>
      <c r="R12" s="7">
        <v>9</v>
      </c>
      <c r="S12" s="41">
        <v>115120</v>
      </c>
      <c r="T12" s="44">
        <f>AVERAGE($S$4:S11)</f>
        <v>75905.75</v>
      </c>
      <c r="U12" s="44">
        <f t="shared" si="5"/>
        <v>39214.25</v>
      </c>
      <c r="V12" s="44">
        <f t="shared" si="6"/>
        <v>39214.25</v>
      </c>
      <c r="W12" s="44">
        <f t="shared" si="7"/>
        <v>1537757403.0625</v>
      </c>
      <c r="X12" s="43">
        <f t="shared" si="8"/>
        <v>34.06</v>
      </c>
      <c r="Y12" s="43">
        <f t="shared" si="9"/>
        <v>34.06</v>
      </c>
      <c r="AE12" s="7">
        <v>9</v>
      </c>
      <c r="AF12" s="41">
        <v>115120</v>
      </c>
      <c r="AG12" s="49">
        <f t="shared" si="16"/>
        <v>87541.666666666672</v>
      </c>
      <c r="AH12" s="44">
        <f t="shared" si="19"/>
        <v>27578.333333333328</v>
      </c>
      <c r="AI12" s="44">
        <f t="shared" si="20"/>
        <v>27578.333333333328</v>
      </c>
      <c r="AJ12" s="44">
        <f t="shared" si="21"/>
        <v>760564469.44444418</v>
      </c>
      <c r="AK12" s="43">
        <f t="shared" si="17"/>
        <v>23.96</v>
      </c>
      <c r="AL12" s="43">
        <f t="shared" si="18"/>
        <v>23.96</v>
      </c>
      <c r="AR12" s="7">
        <v>9</v>
      </c>
      <c r="AS12" s="41">
        <v>115120</v>
      </c>
      <c r="AT12" s="49">
        <f t="shared" si="10"/>
        <v>83673.210483200004</v>
      </c>
      <c r="AU12" s="44">
        <f t="shared" si="11"/>
        <v>31446.789516799996</v>
      </c>
      <c r="AV12" s="44">
        <f t="shared" si="12"/>
        <v>31446.789516799996</v>
      </c>
      <c r="AW12" s="44">
        <f t="shared" si="13"/>
        <v>988900570.91392207</v>
      </c>
      <c r="AX12" s="43">
        <f t="shared" si="14"/>
        <v>27.32</v>
      </c>
      <c r="AY12" s="43">
        <f t="shared" si="15"/>
        <v>27.32</v>
      </c>
    </row>
    <row r="13" spans="1:55">
      <c r="A13" s="6">
        <v>10</v>
      </c>
      <c r="B13" s="57">
        <v>101989</v>
      </c>
      <c r="E13" s="7">
        <v>10</v>
      </c>
      <c r="F13" s="57">
        <v>101989</v>
      </c>
      <c r="G13" s="41">
        <v>115120</v>
      </c>
      <c r="H13" s="44">
        <f t="shared" si="0"/>
        <v>-13131</v>
      </c>
      <c r="I13" s="44">
        <f t="shared" si="1"/>
        <v>13131</v>
      </c>
      <c r="J13" s="44">
        <f t="shared" si="2"/>
        <v>172423161</v>
      </c>
      <c r="K13" s="43">
        <f t="shared" si="3"/>
        <v>12.87</v>
      </c>
      <c r="L13" s="43">
        <f t="shared" si="4"/>
        <v>12.87</v>
      </c>
      <c r="R13" s="7">
        <v>10</v>
      </c>
      <c r="S13" s="57">
        <v>101989</v>
      </c>
      <c r="T13" s="44">
        <f>AVERAGE($S$4:S12)</f>
        <v>80262.888888888891</v>
      </c>
      <c r="U13" s="44">
        <f t="shared" si="5"/>
        <v>21726.111111111109</v>
      </c>
      <c r="V13" s="44">
        <f t="shared" si="6"/>
        <v>21726.111111111109</v>
      </c>
      <c r="W13" s="44">
        <f t="shared" si="7"/>
        <v>472023904.01234561</v>
      </c>
      <c r="X13" s="43">
        <f t="shared" si="8"/>
        <v>21.3</v>
      </c>
      <c r="Y13" s="43">
        <f t="shared" si="9"/>
        <v>21.3</v>
      </c>
      <c r="AE13" s="7">
        <v>10</v>
      </c>
      <c r="AF13" s="57">
        <v>101989</v>
      </c>
      <c r="AG13" s="49">
        <f t="shared" si="16"/>
        <v>90893.333333333328</v>
      </c>
      <c r="AH13" s="44">
        <f t="shared" si="19"/>
        <v>11095.666666666672</v>
      </c>
      <c r="AI13" s="44">
        <f t="shared" si="20"/>
        <v>11095.666666666672</v>
      </c>
      <c r="AJ13" s="44">
        <f t="shared" si="21"/>
        <v>123113818.77777788</v>
      </c>
      <c r="AK13" s="43">
        <f t="shared" si="17"/>
        <v>10.88</v>
      </c>
      <c r="AL13" s="43">
        <f t="shared" si="18"/>
        <v>10.88</v>
      </c>
      <c r="AR13" s="7">
        <v>10</v>
      </c>
      <c r="AS13" s="57">
        <v>101989</v>
      </c>
      <c r="AT13" s="49">
        <f t="shared" si="10"/>
        <v>108830.64209664</v>
      </c>
      <c r="AU13" s="44">
        <f t="shared" si="11"/>
        <v>-6841.6420966400037</v>
      </c>
      <c r="AV13" s="44">
        <f t="shared" si="12"/>
        <v>6841.6420966400037</v>
      </c>
      <c r="AW13" s="44">
        <f t="shared" si="13"/>
        <v>46808066.578516625</v>
      </c>
      <c r="AX13" s="43">
        <f t="shared" si="14"/>
        <v>6.71</v>
      </c>
      <c r="AY13" s="43">
        <f t="shared" si="15"/>
        <v>6.71</v>
      </c>
    </row>
    <row r="14" spans="1:55">
      <c r="A14" s="6">
        <v>11</v>
      </c>
      <c r="B14" s="41">
        <v>160889</v>
      </c>
      <c r="E14" s="7">
        <v>11</v>
      </c>
      <c r="F14" s="41">
        <v>160889</v>
      </c>
      <c r="G14" s="57">
        <v>101989</v>
      </c>
      <c r="H14" s="44">
        <f t="shared" si="0"/>
        <v>58900</v>
      </c>
      <c r="I14" s="44">
        <f t="shared" si="1"/>
        <v>58900</v>
      </c>
      <c r="J14" s="44">
        <f t="shared" si="2"/>
        <v>3469210000</v>
      </c>
      <c r="K14" s="43">
        <f t="shared" si="3"/>
        <v>36.61</v>
      </c>
      <c r="L14" s="43">
        <f t="shared" si="4"/>
        <v>36.61</v>
      </c>
      <c r="R14" s="7">
        <v>11</v>
      </c>
      <c r="S14" s="41">
        <v>160889</v>
      </c>
      <c r="T14" s="44">
        <f>AVERAGE($S$4:S13)</f>
        <v>82435.5</v>
      </c>
      <c r="U14" s="44">
        <f t="shared" si="5"/>
        <v>78453.5</v>
      </c>
      <c r="V14" s="44">
        <f t="shared" si="6"/>
        <v>78453.5</v>
      </c>
      <c r="W14" s="44">
        <f t="shared" si="7"/>
        <v>6154951662.25</v>
      </c>
      <c r="X14" s="43">
        <f t="shared" si="8"/>
        <v>48.76</v>
      </c>
      <c r="Y14" s="43">
        <f t="shared" si="9"/>
        <v>48.76</v>
      </c>
      <c r="AE14" s="7">
        <v>11</v>
      </c>
      <c r="AF14" s="41">
        <v>160889</v>
      </c>
      <c r="AG14" s="49">
        <f t="shared" si="16"/>
        <v>100812</v>
      </c>
      <c r="AH14" s="44">
        <f t="shared" si="19"/>
        <v>60077</v>
      </c>
      <c r="AI14" s="44">
        <f t="shared" si="20"/>
        <v>60077</v>
      </c>
      <c r="AJ14" s="44">
        <f t="shared" si="21"/>
        <v>3609245929</v>
      </c>
      <c r="AK14" s="43">
        <f t="shared" si="17"/>
        <v>37.340000000000003</v>
      </c>
      <c r="AL14" s="43">
        <f t="shared" si="18"/>
        <v>37.340000000000003</v>
      </c>
      <c r="AR14" s="7">
        <v>11</v>
      </c>
      <c r="AS14" s="41">
        <v>160889</v>
      </c>
      <c r="AT14" s="49">
        <f t="shared" si="10"/>
        <v>103357.32841932801</v>
      </c>
      <c r="AU14" s="44">
        <f t="shared" si="11"/>
        <v>57531.671580671988</v>
      </c>
      <c r="AV14" s="44">
        <f t="shared" si="12"/>
        <v>57531.671580671988</v>
      </c>
      <c r="AW14" s="44">
        <f t="shared" si="13"/>
        <v>3309893234.8663011</v>
      </c>
      <c r="AX14" s="43">
        <f t="shared" si="14"/>
        <v>35.76</v>
      </c>
      <c r="AY14" s="43">
        <f t="shared" si="15"/>
        <v>35.76</v>
      </c>
    </row>
    <row r="15" spans="1:55">
      <c r="A15" s="6">
        <v>12</v>
      </c>
      <c r="B15" s="41">
        <v>113535</v>
      </c>
      <c r="E15" s="7">
        <v>12</v>
      </c>
      <c r="F15" s="41">
        <v>113535</v>
      </c>
      <c r="G15" s="41">
        <v>160889</v>
      </c>
      <c r="H15" s="44">
        <f t="shared" si="0"/>
        <v>-47354</v>
      </c>
      <c r="I15" s="44">
        <f t="shared" si="1"/>
        <v>47354</v>
      </c>
      <c r="J15" s="44">
        <f t="shared" si="2"/>
        <v>2242401316</v>
      </c>
      <c r="K15" s="43">
        <f t="shared" si="3"/>
        <v>41.71</v>
      </c>
      <c r="L15" s="43">
        <f t="shared" si="4"/>
        <v>41.71</v>
      </c>
      <c r="R15" s="7">
        <v>12</v>
      </c>
      <c r="S15" s="41">
        <v>113535</v>
      </c>
      <c r="T15" s="44">
        <f>AVERAGE($S$4:S14)</f>
        <v>89567.636363636368</v>
      </c>
      <c r="U15" s="44">
        <f t="shared" si="5"/>
        <v>23967.363636363632</v>
      </c>
      <c r="V15" s="44">
        <f t="shared" si="6"/>
        <v>23967.363636363632</v>
      </c>
      <c r="W15" s="44">
        <f t="shared" si="7"/>
        <v>574434519.67768574</v>
      </c>
      <c r="X15" s="43">
        <f t="shared" si="8"/>
        <v>21.11</v>
      </c>
      <c r="Y15" s="43">
        <f t="shared" si="9"/>
        <v>21.11</v>
      </c>
      <c r="AE15" s="7">
        <v>12</v>
      </c>
      <c r="AF15" s="41">
        <v>113535</v>
      </c>
      <c r="AG15" s="49">
        <f t="shared" si="16"/>
        <v>125999.33333333333</v>
      </c>
      <c r="AH15" s="44">
        <f t="shared" si="19"/>
        <v>-12464.333333333328</v>
      </c>
      <c r="AI15" s="44">
        <f t="shared" si="20"/>
        <v>12464.333333333328</v>
      </c>
      <c r="AJ15" s="44">
        <f t="shared" si="21"/>
        <v>155359605.44444433</v>
      </c>
      <c r="AK15" s="43">
        <f t="shared" si="17"/>
        <v>10.98</v>
      </c>
      <c r="AL15" s="43">
        <f t="shared" si="18"/>
        <v>10.98</v>
      </c>
      <c r="AR15" s="7">
        <v>12</v>
      </c>
      <c r="AS15" s="41">
        <v>113535</v>
      </c>
      <c r="AT15" s="49">
        <f t="shared" si="10"/>
        <v>149382.66568386561</v>
      </c>
      <c r="AU15" s="44">
        <f t="shared" si="11"/>
        <v>-35847.665683865605</v>
      </c>
      <c r="AV15" s="44">
        <f t="shared" si="12"/>
        <v>35847.665683865605</v>
      </c>
      <c r="AW15" s="44">
        <f t="shared" si="13"/>
        <v>1285055134.9821956</v>
      </c>
      <c r="AX15" s="43">
        <f t="shared" si="14"/>
        <v>31.57</v>
      </c>
      <c r="AY15" s="43">
        <f t="shared" si="15"/>
        <v>31.57</v>
      </c>
    </row>
    <row r="16" spans="1:55">
      <c r="A16" s="6">
        <v>13</v>
      </c>
      <c r="B16" s="41">
        <v>143500</v>
      </c>
      <c r="E16" s="7">
        <v>13</v>
      </c>
      <c r="F16" s="41">
        <v>143500</v>
      </c>
      <c r="G16" s="41">
        <v>113535</v>
      </c>
      <c r="H16" s="44">
        <f t="shared" si="0"/>
        <v>29965</v>
      </c>
      <c r="I16" s="44">
        <f t="shared" si="1"/>
        <v>29965</v>
      </c>
      <c r="J16" s="44">
        <f t="shared" si="2"/>
        <v>897901225</v>
      </c>
      <c r="K16" s="43">
        <f t="shared" si="3"/>
        <v>20.88</v>
      </c>
      <c r="L16" s="43">
        <f t="shared" si="4"/>
        <v>20.88</v>
      </c>
      <c r="R16" s="7">
        <v>13</v>
      </c>
      <c r="S16" s="41">
        <v>143500</v>
      </c>
      <c r="T16" s="44">
        <f>AVERAGE($S$4:S15)</f>
        <v>91564.916666666672</v>
      </c>
      <c r="U16" s="44">
        <f t="shared" si="5"/>
        <v>51935.083333333328</v>
      </c>
      <c r="V16" s="44">
        <f t="shared" si="6"/>
        <v>51935.083333333328</v>
      </c>
      <c r="W16" s="44">
        <f t="shared" si="7"/>
        <v>2697252880.8402772</v>
      </c>
      <c r="X16" s="43">
        <f t="shared" si="8"/>
        <v>36.19</v>
      </c>
      <c r="Y16" s="43">
        <f t="shared" si="9"/>
        <v>36.19</v>
      </c>
      <c r="AE16" s="7">
        <v>13</v>
      </c>
      <c r="AF16" s="41">
        <v>143500</v>
      </c>
      <c r="AG16" s="49">
        <f t="shared" si="16"/>
        <v>125471</v>
      </c>
      <c r="AH16" s="44">
        <f t="shared" si="19"/>
        <v>18029</v>
      </c>
      <c r="AI16" s="44">
        <f t="shared" si="20"/>
        <v>18029</v>
      </c>
      <c r="AJ16" s="44">
        <f t="shared" si="21"/>
        <v>325044841</v>
      </c>
      <c r="AK16" s="43">
        <f t="shared" si="17"/>
        <v>12.56</v>
      </c>
      <c r="AL16" s="43">
        <f t="shared" si="18"/>
        <v>12.56</v>
      </c>
      <c r="AR16" s="7">
        <v>13</v>
      </c>
      <c r="AS16" s="41">
        <v>143500</v>
      </c>
      <c r="AT16" s="49">
        <f t="shared" si="10"/>
        <v>120704.53313677313</v>
      </c>
      <c r="AU16" s="44">
        <f t="shared" si="11"/>
        <v>22795.466863226873</v>
      </c>
      <c r="AV16" s="44">
        <f t="shared" si="12"/>
        <v>22795.466863226873</v>
      </c>
      <c r="AW16" s="44">
        <f t="shared" si="13"/>
        <v>519633309.51247442</v>
      </c>
      <c r="AX16" s="43">
        <f t="shared" si="14"/>
        <v>15.89</v>
      </c>
      <c r="AY16" s="43">
        <f t="shared" si="15"/>
        <v>15.89</v>
      </c>
    </row>
    <row r="17" spans="1:51">
      <c r="A17" s="6">
        <v>14</v>
      </c>
      <c r="B17" s="41">
        <v>139152</v>
      </c>
      <c r="E17" s="7">
        <v>14</v>
      </c>
      <c r="F17" s="41">
        <v>139152</v>
      </c>
      <c r="G17" s="41">
        <v>143500</v>
      </c>
      <c r="H17" s="44">
        <f t="shared" si="0"/>
        <v>-4348</v>
      </c>
      <c r="I17" s="44">
        <f t="shared" si="1"/>
        <v>4348</v>
      </c>
      <c r="J17" s="44">
        <f t="shared" si="2"/>
        <v>18905104</v>
      </c>
      <c r="K17" s="43">
        <f t="shared" si="3"/>
        <v>3.12</v>
      </c>
      <c r="L17" s="43">
        <f t="shared" si="4"/>
        <v>3.12</v>
      </c>
      <c r="R17" s="7">
        <v>14</v>
      </c>
      <c r="S17" s="41">
        <v>139152</v>
      </c>
      <c r="T17" s="44">
        <f>AVERAGE($S$4:S16)</f>
        <v>95559.923076923078</v>
      </c>
      <c r="U17" s="44">
        <f t="shared" si="5"/>
        <v>43592.076923076922</v>
      </c>
      <c r="V17" s="44">
        <f t="shared" si="6"/>
        <v>43592.076923076922</v>
      </c>
      <c r="W17" s="44">
        <f t="shared" si="7"/>
        <v>1900269170.4674556</v>
      </c>
      <c r="X17" s="43">
        <f t="shared" si="8"/>
        <v>31.33</v>
      </c>
      <c r="Y17" s="43">
        <f t="shared" si="9"/>
        <v>31.33</v>
      </c>
      <c r="AE17" s="7">
        <v>14</v>
      </c>
      <c r="AF17" s="41">
        <v>139152</v>
      </c>
      <c r="AG17" s="49">
        <f t="shared" si="16"/>
        <v>139308</v>
      </c>
      <c r="AH17" s="44">
        <f t="shared" si="19"/>
        <v>-156</v>
      </c>
      <c r="AI17" s="44">
        <f t="shared" si="20"/>
        <v>156</v>
      </c>
      <c r="AJ17" s="44">
        <f t="shared" si="21"/>
        <v>24336</v>
      </c>
      <c r="AK17" s="43">
        <f t="shared" si="17"/>
        <v>0.11</v>
      </c>
      <c r="AL17" s="43">
        <f t="shared" si="18"/>
        <v>0.11</v>
      </c>
      <c r="AR17" s="7">
        <v>14</v>
      </c>
      <c r="AS17" s="41">
        <v>139152</v>
      </c>
      <c r="AT17" s="49">
        <f t="shared" si="10"/>
        <v>138940.90662735462</v>
      </c>
      <c r="AU17" s="44">
        <f t="shared" si="11"/>
        <v>211.09337264538044</v>
      </c>
      <c r="AV17" s="44">
        <f t="shared" si="12"/>
        <v>211.09337264538044</v>
      </c>
      <c r="AW17" s="44">
        <f t="shared" si="13"/>
        <v>44560.411974801449</v>
      </c>
      <c r="AX17" s="43">
        <f t="shared" si="14"/>
        <v>0.15</v>
      </c>
      <c r="AY17" s="43">
        <f t="shared" si="15"/>
        <v>0.15</v>
      </c>
    </row>
    <row r="18" spans="1:51">
      <c r="A18" s="6">
        <v>15</v>
      </c>
      <c r="B18" s="41">
        <v>166432</v>
      </c>
      <c r="E18" s="7">
        <v>15</v>
      </c>
      <c r="F18" s="41">
        <v>166432</v>
      </c>
      <c r="G18" s="41">
        <v>139152</v>
      </c>
      <c r="H18" s="44">
        <f t="shared" si="0"/>
        <v>27280</v>
      </c>
      <c r="I18" s="44">
        <f t="shared" si="1"/>
        <v>27280</v>
      </c>
      <c r="J18" s="44">
        <f t="shared" si="2"/>
        <v>744198400</v>
      </c>
      <c r="K18" s="43">
        <f t="shared" si="3"/>
        <v>16.39</v>
      </c>
      <c r="L18" s="43">
        <f t="shared" si="4"/>
        <v>16.39</v>
      </c>
      <c r="R18" s="7">
        <v>15</v>
      </c>
      <c r="S18" s="41">
        <v>166432</v>
      </c>
      <c r="T18" s="44">
        <f>AVERAGE($S$4:S17)</f>
        <v>98673.642857142855</v>
      </c>
      <c r="U18" s="44">
        <f t="shared" si="5"/>
        <v>67758.357142857145</v>
      </c>
      <c r="V18" s="44">
        <f t="shared" si="6"/>
        <v>67758.357142857145</v>
      </c>
      <c r="W18" s="44">
        <f t="shared" si="7"/>
        <v>4591194962.6989803</v>
      </c>
      <c r="X18" s="43">
        <f t="shared" si="8"/>
        <v>40.71</v>
      </c>
      <c r="Y18" s="43">
        <f t="shared" si="9"/>
        <v>40.71</v>
      </c>
      <c r="AE18" s="7">
        <v>15</v>
      </c>
      <c r="AF18" s="41">
        <v>166432</v>
      </c>
      <c r="AG18" s="49">
        <f t="shared" si="16"/>
        <v>132062.33333333334</v>
      </c>
      <c r="AH18" s="44">
        <f t="shared" si="19"/>
        <v>34369.666666666657</v>
      </c>
      <c r="AI18" s="44">
        <f t="shared" si="20"/>
        <v>34369.666666666657</v>
      </c>
      <c r="AJ18" s="44">
        <f t="shared" si="21"/>
        <v>1181273986.7777772</v>
      </c>
      <c r="AK18" s="43">
        <f t="shared" si="17"/>
        <v>20.65</v>
      </c>
      <c r="AL18" s="43">
        <f t="shared" si="18"/>
        <v>20.65</v>
      </c>
      <c r="AR18" s="7">
        <v>15</v>
      </c>
      <c r="AS18" s="41">
        <v>166432</v>
      </c>
      <c r="AT18" s="49">
        <f t="shared" si="10"/>
        <v>139109.78132547095</v>
      </c>
      <c r="AU18" s="44">
        <f t="shared" si="11"/>
        <v>27322.218674529053</v>
      </c>
      <c r="AV18" s="44">
        <f t="shared" si="12"/>
        <v>27322.218674529053</v>
      </c>
      <c r="AW18" s="44">
        <f t="shared" si="13"/>
        <v>746503633.29878414</v>
      </c>
      <c r="AX18" s="43">
        <f t="shared" si="14"/>
        <v>16.420000000000002</v>
      </c>
      <c r="AY18" s="43">
        <f t="shared" si="15"/>
        <v>16.420000000000002</v>
      </c>
    </row>
    <row r="19" spans="1:51">
      <c r="A19" s="6">
        <v>16</v>
      </c>
      <c r="B19" s="41">
        <v>181433</v>
      </c>
      <c r="E19" s="7">
        <v>16</v>
      </c>
      <c r="F19" s="41">
        <v>181433</v>
      </c>
      <c r="G19" s="41">
        <v>166432</v>
      </c>
      <c r="H19" s="44">
        <f t="shared" si="0"/>
        <v>15001</v>
      </c>
      <c r="I19" s="44">
        <f t="shared" si="1"/>
        <v>15001</v>
      </c>
      <c r="J19" s="44">
        <f t="shared" si="2"/>
        <v>225030001</v>
      </c>
      <c r="K19" s="43">
        <f t="shared" si="3"/>
        <v>8.27</v>
      </c>
      <c r="L19" s="43">
        <f t="shared" si="4"/>
        <v>8.27</v>
      </c>
      <c r="R19" s="7">
        <v>16</v>
      </c>
      <c r="S19" s="41">
        <v>181433</v>
      </c>
      <c r="T19" s="44">
        <f>AVERAGE($S$4:S18)</f>
        <v>103190.86666666667</v>
      </c>
      <c r="U19" s="44">
        <f t="shared" si="5"/>
        <v>78242.133333333331</v>
      </c>
      <c r="V19" s="44">
        <f t="shared" si="6"/>
        <v>78242.133333333331</v>
      </c>
      <c r="W19" s="44">
        <f t="shared" si="7"/>
        <v>6121831428.5511112</v>
      </c>
      <c r="X19" s="43">
        <f t="shared" si="8"/>
        <v>43.12</v>
      </c>
      <c r="Y19" s="43">
        <f t="shared" si="9"/>
        <v>43.12</v>
      </c>
      <c r="AE19" s="7">
        <v>16</v>
      </c>
      <c r="AF19" s="41">
        <v>181433</v>
      </c>
      <c r="AG19" s="49">
        <f t="shared" si="16"/>
        <v>149694.66666666666</v>
      </c>
      <c r="AH19" s="44">
        <f t="shared" si="19"/>
        <v>31738.333333333343</v>
      </c>
      <c r="AI19" s="44">
        <f t="shared" si="20"/>
        <v>31738.333333333343</v>
      </c>
      <c r="AJ19" s="44">
        <f t="shared" si="21"/>
        <v>1007321802.7777784</v>
      </c>
      <c r="AK19" s="43">
        <f t="shared" si="17"/>
        <v>17.489999999999998</v>
      </c>
      <c r="AL19" s="43">
        <f t="shared" si="18"/>
        <v>17.489999999999998</v>
      </c>
      <c r="AR19" s="7">
        <v>16</v>
      </c>
      <c r="AS19" s="41">
        <v>181433</v>
      </c>
      <c r="AT19" s="49">
        <f t="shared" si="10"/>
        <v>160967.5562650942</v>
      </c>
      <c r="AU19" s="44">
        <f t="shared" si="11"/>
        <v>20465.443734905799</v>
      </c>
      <c r="AV19" s="44">
        <f t="shared" si="12"/>
        <v>20465.443734905799</v>
      </c>
      <c r="AW19" s="44">
        <f t="shared" si="13"/>
        <v>418834387.26659501</v>
      </c>
      <c r="AX19" s="43">
        <f t="shared" si="14"/>
        <v>11.28</v>
      </c>
      <c r="AY19" s="43">
        <f t="shared" si="15"/>
        <v>11.28</v>
      </c>
    </row>
    <row r="20" spans="1:51">
      <c r="A20" s="6">
        <v>17</v>
      </c>
      <c r="B20" s="41">
        <v>95681</v>
      </c>
      <c r="E20" s="7">
        <v>17</v>
      </c>
      <c r="F20" s="41">
        <v>95681</v>
      </c>
      <c r="G20" s="41">
        <v>181433</v>
      </c>
      <c r="H20" s="44">
        <f t="shared" si="0"/>
        <v>-85752</v>
      </c>
      <c r="I20" s="44">
        <f t="shared" si="1"/>
        <v>85752</v>
      </c>
      <c r="J20" s="44">
        <f>H20^2</f>
        <v>7353405504</v>
      </c>
      <c r="K20" s="43">
        <f t="shared" si="3"/>
        <v>89.62</v>
      </c>
      <c r="L20" s="43">
        <f t="shared" si="4"/>
        <v>89.62</v>
      </c>
      <c r="R20" s="7">
        <v>17</v>
      </c>
      <c r="S20" s="41">
        <v>95681</v>
      </c>
      <c r="T20" s="44">
        <f>AVERAGE($S$4:S19)</f>
        <v>108081</v>
      </c>
      <c r="U20" s="44">
        <f t="shared" si="5"/>
        <v>-12400</v>
      </c>
      <c r="V20" s="44">
        <f t="shared" si="6"/>
        <v>12400</v>
      </c>
      <c r="W20" s="44">
        <f t="shared" si="7"/>
        <v>153760000</v>
      </c>
      <c r="X20" s="43">
        <f t="shared" si="8"/>
        <v>12.96</v>
      </c>
      <c r="Y20" s="43">
        <f t="shared" si="9"/>
        <v>12.96</v>
      </c>
      <c r="AE20" s="7">
        <v>17</v>
      </c>
      <c r="AF20" s="41">
        <v>95681</v>
      </c>
      <c r="AG20" s="49">
        <f t="shared" si="16"/>
        <v>162339</v>
      </c>
      <c r="AH20" s="44">
        <f t="shared" si="19"/>
        <v>-66658</v>
      </c>
      <c r="AI20" s="44">
        <f t="shared" si="20"/>
        <v>66658</v>
      </c>
      <c r="AJ20" s="44">
        <f t="shared" si="21"/>
        <v>4443288964</v>
      </c>
      <c r="AK20" s="43">
        <f t="shared" si="17"/>
        <v>69.67</v>
      </c>
      <c r="AL20" s="43">
        <f t="shared" si="18"/>
        <v>69.67</v>
      </c>
      <c r="AR20" s="7">
        <v>17</v>
      </c>
      <c r="AS20" s="41">
        <v>95681</v>
      </c>
      <c r="AT20" s="49">
        <f t="shared" si="10"/>
        <v>177339.91125301883</v>
      </c>
      <c r="AU20" s="44">
        <f t="shared" si="11"/>
        <v>-81658.911253018829</v>
      </c>
      <c r="AV20" s="44">
        <f t="shared" si="12"/>
        <v>81658.911253018829</v>
      </c>
      <c r="AW20" s="44">
        <f t="shared" si="13"/>
        <v>6668177787.0284052</v>
      </c>
      <c r="AX20" s="43">
        <f t="shared" si="14"/>
        <v>85.34</v>
      </c>
      <c r="AY20" s="43">
        <f t="shared" si="15"/>
        <v>85.34</v>
      </c>
    </row>
    <row r="21" spans="1:51">
      <c r="A21" s="6">
        <v>18</v>
      </c>
      <c r="B21" s="41">
        <v>183493</v>
      </c>
      <c r="E21" s="7">
        <v>18</v>
      </c>
      <c r="F21" s="41">
        <v>183493</v>
      </c>
      <c r="G21" s="41">
        <v>95681</v>
      </c>
      <c r="H21" s="44">
        <f t="shared" si="0"/>
        <v>87812</v>
      </c>
      <c r="I21" s="44">
        <f t="shared" si="1"/>
        <v>87812</v>
      </c>
      <c r="J21" s="44">
        <f t="shared" ref="J21:J63" si="22">H21^2</f>
        <v>7710947344</v>
      </c>
      <c r="K21" s="43">
        <f t="shared" si="3"/>
        <v>47.86</v>
      </c>
      <c r="L21" s="43">
        <f t="shared" si="4"/>
        <v>47.86</v>
      </c>
      <c r="R21" s="7">
        <v>18</v>
      </c>
      <c r="S21" s="41">
        <v>183493</v>
      </c>
      <c r="T21" s="44">
        <f>AVERAGE($S$4:S20)</f>
        <v>107351.58823529411</v>
      </c>
      <c r="U21" s="44">
        <f t="shared" si="5"/>
        <v>76141.411764705888</v>
      </c>
      <c r="V21" s="44">
        <f t="shared" si="6"/>
        <v>76141.411764705888</v>
      </c>
      <c r="W21" s="44">
        <f t="shared" si="7"/>
        <v>5797514585.5224924</v>
      </c>
      <c r="X21" s="43">
        <f t="shared" si="8"/>
        <v>41.5</v>
      </c>
      <c r="Y21" s="43">
        <f t="shared" si="9"/>
        <v>41.5</v>
      </c>
      <c r="AE21" s="7">
        <v>18</v>
      </c>
      <c r="AF21" s="41">
        <v>183493</v>
      </c>
      <c r="AG21" s="49">
        <f t="shared" si="16"/>
        <v>147848.66666666666</v>
      </c>
      <c r="AH21" s="44">
        <f t="shared" si="19"/>
        <v>35644.333333333343</v>
      </c>
      <c r="AI21" s="44">
        <f t="shared" si="20"/>
        <v>35644.333333333343</v>
      </c>
      <c r="AJ21" s="44">
        <f t="shared" si="21"/>
        <v>1270518498.7777784</v>
      </c>
      <c r="AK21" s="43">
        <f t="shared" si="17"/>
        <v>19.43</v>
      </c>
      <c r="AL21" s="43">
        <f t="shared" si="18"/>
        <v>19.43</v>
      </c>
      <c r="AR21" s="7">
        <v>18</v>
      </c>
      <c r="AS21" s="41">
        <v>183493</v>
      </c>
      <c r="AT21" s="49">
        <f t="shared" si="10"/>
        <v>112012.78225060378</v>
      </c>
      <c r="AU21" s="44">
        <f t="shared" si="11"/>
        <v>71480.217749396223</v>
      </c>
      <c r="AV21" s="44">
        <f t="shared" si="12"/>
        <v>71480.217749396223</v>
      </c>
      <c r="AW21" s="44">
        <f t="shared" si="13"/>
        <v>5109421529.5010986</v>
      </c>
      <c r="AX21" s="43">
        <f t="shared" si="14"/>
        <v>38.96</v>
      </c>
      <c r="AY21" s="43">
        <f t="shared" si="15"/>
        <v>38.96</v>
      </c>
    </row>
    <row r="22" spans="1:51">
      <c r="A22" s="6">
        <v>19</v>
      </c>
      <c r="B22" s="41">
        <v>147540</v>
      </c>
      <c r="E22" s="7">
        <v>19</v>
      </c>
      <c r="F22" s="41">
        <v>147540</v>
      </c>
      <c r="G22" s="41">
        <v>183493</v>
      </c>
      <c r="H22" s="44">
        <f t="shared" si="0"/>
        <v>-35953</v>
      </c>
      <c r="I22" s="44">
        <f t="shared" si="1"/>
        <v>35953</v>
      </c>
      <c r="J22" s="44">
        <f t="shared" si="22"/>
        <v>1292618209</v>
      </c>
      <c r="K22" s="43">
        <f t="shared" si="3"/>
        <v>24.37</v>
      </c>
      <c r="L22" s="43">
        <f t="shared" si="4"/>
        <v>24.37</v>
      </c>
      <c r="R22" s="7">
        <v>19</v>
      </c>
      <c r="S22" s="41">
        <v>147540</v>
      </c>
      <c r="T22" s="44">
        <f>AVERAGE($S$4:S21)</f>
        <v>111581.66666666667</v>
      </c>
      <c r="U22" s="44">
        <f t="shared" si="5"/>
        <v>35958.333333333328</v>
      </c>
      <c r="V22" s="44">
        <f t="shared" si="6"/>
        <v>35958.333333333328</v>
      </c>
      <c r="W22" s="44">
        <f t="shared" si="7"/>
        <v>1293001736.1111107</v>
      </c>
      <c r="X22" s="43">
        <f t="shared" si="8"/>
        <v>24.37</v>
      </c>
      <c r="Y22" s="43">
        <f t="shared" si="9"/>
        <v>24.37</v>
      </c>
      <c r="AE22" s="7">
        <v>19</v>
      </c>
      <c r="AF22" s="41">
        <v>147540</v>
      </c>
      <c r="AG22" s="49">
        <f t="shared" si="16"/>
        <v>153535.66666666666</v>
      </c>
      <c r="AH22" s="44">
        <f t="shared" si="19"/>
        <v>-5995.666666666657</v>
      </c>
      <c r="AI22" s="44">
        <f t="shared" si="20"/>
        <v>5995.666666666657</v>
      </c>
      <c r="AJ22" s="44">
        <f t="shared" si="21"/>
        <v>35948018.777777664</v>
      </c>
      <c r="AK22" s="43">
        <f t="shared" si="17"/>
        <v>4.0599999999999996</v>
      </c>
      <c r="AL22" s="43">
        <f t="shared" si="18"/>
        <v>4.0599999999999996</v>
      </c>
      <c r="AR22" s="7">
        <v>19</v>
      </c>
      <c r="AS22" s="41">
        <v>147540</v>
      </c>
      <c r="AT22" s="49">
        <f t="shared" si="10"/>
        <v>169196.95645012075</v>
      </c>
      <c r="AU22" s="44">
        <f t="shared" si="11"/>
        <v>-21656.95645012075</v>
      </c>
      <c r="AV22" s="44">
        <f t="shared" si="12"/>
        <v>21656.95645012075</v>
      </c>
      <c r="AW22" s="44">
        <f t="shared" si="13"/>
        <v>469023762.68242675</v>
      </c>
      <c r="AX22" s="43">
        <f t="shared" si="14"/>
        <v>14.68</v>
      </c>
      <c r="AY22" s="43">
        <f t="shared" si="15"/>
        <v>14.68</v>
      </c>
    </row>
    <row r="23" spans="1:51">
      <c r="A23" s="6">
        <v>20</v>
      </c>
      <c r="B23" s="41">
        <v>139632</v>
      </c>
      <c r="E23" s="7">
        <v>20</v>
      </c>
      <c r="F23" s="41">
        <v>139632</v>
      </c>
      <c r="G23" s="41">
        <v>147540</v>
      </c>
      <c r="H23" s="44">
        <f t="shared" si="0"/>
        <v>-7908</v>
      </c>
      <c r="I23" s="44">
        <f t="shared" si="1"/>
        <v>7908</v>
      </c>
      <c r="J23" s="44">
        <f t="shared" si="22"/>
        <v>62536464</v>
      </c>
      <c r="K23" s="43">
        <f t="shared" si="3"/>
        <v>5.66</v>
      </c>
      <c r="L23" s="43">
        <f t="shared" si="4"/>
        <v>5.66</v>
      </c>
      <c r="R23" s="7">
        <v>20</v>
      </c>
      <c r="S23" s="41">
        <v>139632</v>
      </c>
      <c r="T23" s="44">
        <f>AVERAGE($S$4:S22)</f>
        <v>113474.21052631579</v>
      </c>
      <c r="U23" s="44">
        <f t="shared" si="5"/>
        <v>26157.789473684214</v>
      </c>
      <c r="V23" s="44">
        <f t="shared" si="6"/>
        <v>26157.789473684214</v>
      </c>
      <c r="W23" s="44">
        <f t="shared" si="7"/>
        <v>684229950.14958465</v>
      </c>
      <c r="X23" s="43">
        <f t="shared" si="8"/>
        <v>18.73</v>
      </c>
      <c r="Y23" s="43">
        <f t="shared" si="9"/>
        <v>18.73</v>
      </c>
      <c r="AE23" s="7">
        <v>20</v>
      </c>
      <c r="AF23" s="41">
        <v>139632</v>
      </c>
      <c r="AG23" s="49">
        <f t="shared" si="16"/>
        <v>142238</v>
      </c>
      <c r="AH23" s="44">
        <f t="shared" si="19"/>
        <v>-2606</v>
      </c>
      <c r="AI23" s="44">
        <f t="shared" si="20"/>
        <v>2606</v>
      </c>
      <c r="AJ23" s="44">
        <f t="shared" si="21"/>
        <v>6791236</v>
      </c>
      <c r="AK23" s="43">
        <f t="shared" si="17"/>
        <v>1.87</v>
      </c>
      <c r="AL23" s="43">
        <f t="shared" si="18"/>
        <v>1.87</v>
      </c>
      <c r="AR23" s="7">
        <v>20</v>
      </c>
      <c r="AS23" s="41">
        <v>139632</v>
      </c>
      <c r="AT23" s="49">
        <f t="shared" si="10"/>
        <v>151871.39129002416</v>
      </c>
      <c r="AU23" s="44">
        <f t="shared" si="11"/>
        <v>-12239.391290024156</v>
      </c>
      <c r="AV23" s="44">
        <f t="shared" si="12"/>
        <v>12239.391290024156</v>
      </c>
      <c r="AW23" s="44">
        <f t="shared" si="13"/>
        <v>149802699.15031916</v>
      </c>
      <c r="AX23" s="43">
        <f t="shared" si="14"/>
        <v>8.77</v>
      </c>
      <c r="AY23" s="43">
        <f t="shared" si="15"/>
        <v>8.77</v>
      </c>
    </row>
    <row r="24" spans="1:51">
      <c r="A24" s="6">
        <v>21</v>
      </c>
      <c r="B24" s="41">
        <v>132645</v>
      </c>
      <c r="E24" s="7">
        <v>21</v>
      </c>
      <c r="F24" s="41">
        <v>132645</v>
      </c>
      <c r="G24" s="41">
        <v>139632</v>
      </c>
      <c r="H24" s="44">
        <f t="shared" si="0"/>
        <v>-6987</v>
      </c>
      <c r="I24" s="44">
        <f t="shared" si="1"/>
        <v>6987</v>
      </c>
      <c r="J24" s="44">
        <f t="shared" si="22"/>
        <v>48818169</v>
      </c>
      <c r="K24" s="43">
        <f t="shared" si="3"/>
        <v>5.27</v>
      </c>
      <c r="L24" s="43">
        <f t="shared" si="4"/>
        <v>5.27</v>
      </c>
      <c r="R24" s="7">
        <v>21</v>
      </c>
      <c r="S24" s="41">
        <v>132645</v>
      </c>
      <c r="T24" s="44">
        <f>AVERAGE($S$4:S23)</f>
        <v>114782.1</v>
      </c>
      <c r="U24" s="44">
        <f t="shared" si="5"/>
        <v>17862.899999999994</v>
      </c>
      <c r="V24" s="44">
        <f t="shared" si="6"/>
        <v>17862.899999999994</v>
      </c>
      <c r="W24" s="44">
        <f t="shared" si="7"/>
        <v>319083196.40999979</v>
      </c>
      <c r="X24" s="43">
        <f t="shared" si="8"/>
        <v>13.47</v>
      </c>
      <c r="Y24" s="43">
        <f t="shared" si="9"/>
        <v>13.47</v>
      </c>
      <c r="AE24" s="7">
        <v>21</v>
      </c>
      <c r="AF24" s="41">
        <v>132645</v>
      </c>
      <c r="AG24" s="49">
        <f t="shared" si="16"/>
        <v>156888.33333333334</v>
      </c>
      <c r="AH24" s="44">
        <f t="shared" si="19"/>
        <v>-24243.333333333343</v>
      </c>
      <c r="AI24" s="44">
        <f t="shared" si="20"/>
        <v>24243.333333333343</v>
      </c>
      <c r="AJ24" s="44">
        <f t="shared" si="21"/>
        <v>587739211.11111164</v>
      </c>
      <c r="AK24" s="43">
        <f t="shared" si="17"/>
        <v>18.28</v>
      </c>
      <c r="AL24" s="43">
        <f t="shared" si="18"/>
        <v>18.28</v>
      </c>
      <c r="AR24" s="7">
        <v>21</v>
      </c>
      <c r="AS24" s="41">
        <v>132645</v>
      </c>
      <c r="AT24" s="49">
        <f t="shared" si="10"/>
        <v>142079.87825800484</v>
      </c>
      <c r="AU24" s="44">
        <f t="shared" si="11"/>
        <v>-9434.8782580048428</v>
      </c>
      <c r="AV24" s="44">
        <f t="shared" si="12"/>
        <v>9434.8782580048428</v>
      </c>
      <c r="AW24" s="44">
        <f t="shared" si="13"/>
        <v>89016927.7433725</v>
      </c>
      <c r="AX24" s="43">
        <f t="shared" si="14"/>
        <v>7.11</v>
      </c>
      <c r="AY24" s="43">
        <f t="shared" si="15"/>
        <v>7.11</v>
      </c>
    </row>
    <row r="25" spans="1:51">
      <c r="A25" s="6">
        <v>22</v>
      </c>
      <c r="B25" s="41">
        <v>153100</v>
      </c>
      <c r="E25" s="7">
        <v>22</v>
      </c>
      <c r="F25" s="41">
        <v>153100</v>
      </c>
      <c r="G25" s="41">
        <v>132645</v>
      </c>
      <c r="H25" s="44">
        <f t="shared" si="0"/>
        <v>20455</v>
      </c>
      <c r="I25" s="44">
        <f t="shared" si="1"/>
        <v>20455</v>
      </c>
      <c r="J25" s="44">
        <f t="shared" si="22"/>
        <v>418407025</v>
      </c>
      <c r="K25" s="43">
        <f t="shared" si="3"/>
        <v>13.36</v>
      </c>
      <c r="L25" s="43">
        <f t="shared" si="4"/>
        <v>13.36</v>
      </c>
      <c r="R25" s="7">
        <v>22</v>
      </c>
      <c r="S25" s="41">
        <v>153100</v>
      </c>
      <c r="T25" s="44">
        <f>AVERAGE($S$4:S24)</f>
        <v>115632.71428571429</v>
      </c>
      <c r="U25" s="44">
        <f t="shared" si="5"/>
        <v>37467.28571428571</v>
      </c>
      <c r="V25" s="44">
        <f t="shared" si="6"/>
        <v>37467.28571428571</v>
      </c>
      <c r="W25" s="44">
        <f t="shared" si="7"/>
        <v>1403797498.795918</v>
      </c>
      <c r="X25" s="43">
        <f t="shared" si="8"/>
        <v>24.47</v>
      </c>
      <c r="Y25" s="43">
        <f t="shared" si="9"/>
        <v>24.47</v>
      </c>
      <c r="AE25" s="7">
        <v>22</v>
      </c>
      <c r="AF25" s="41">
        <v>153100</v>
      </c>
      <c r="AG25" s="49">
        <f t="shared" si="16"/>
        <v>139939</v>
      </c>
      <c r="AH25" s="44">
        <f t="shared" si="19"/>
        <v>13161</v>
      </c>
      <c r="AI25" s="44">
        <f t="shared" si="20"/>
        <v>13161</v>
      </c>
      <c r="AJ25" s="44">
        <f t="shared" si="21"/>
        <v>173211921</v>
      </c>
      <c r="AK25" s="43">
        <f t="shared" si="17"/>
        <v>8.6</v>
      </c>
      <c r="AL25" s="43">
        <f t="shared" si="18"/>
        <v>8.6</v>
      </c>
      <c r="AR25" s="7">
        <v>22</v>
      </c>
      <c r="AS25" s="41">
        <v>153100</v>
      </c>
      <c r="AT25" s="49">
        <f t="shared" si="10"/>
        <v>134531.97565160098</v>
      </c>
      <c r="AU25" s="44">
        <f t="shared" si="11"/>
        <v>18568.02434839902</v>
      </c>
      <c r="AV25" s="44">
        <f t="shared" si="12"/>
        <v>18568.02434839902</v>
      </c>
      <c r="AW25" s="44">
        <f t="shared" si="13"/>
        <v>344771528.20273882</v>
      </c>
      <c r="AX25" s="43">
        <f t="shared" si="14"/>
        <v>12.13</v>
      </c>
      <c r="AY25" s="43">
        <f t="shared" si="15"/>
        <v>12.13</v>
      </c>
    </row>
    <row r="26" spans="1:51">
      <c r="A26" s="6">
        <v>23</v>
      </c>
      <c r="B26" s="41">
        <v>151966</v>
      </c>
      <c r="E26" s="7">
        <v>23</v>
      </c>
      <c r="F26" s="41">
        <v>151966</v>
      </c>
      <c r="G26" s="41">
        <v>153100</v>
      </c>
      <c r="H26" s="44">
        <f t="shared" si="0"/>
        <v>-1134</v>
      </c>
      <c r="I26" s="44">
        <f t="shared" si="1"/>
        <v>1134</v>
      </c>
      <c r="J26" s="44">
        <f t="shared" si="22"/>
        <v>1285956</v>
      </c>
      <c r="K26" s="43">
        <f t="shared" si="3"/>
        <v>0.75</v>
      </c>
      <c r="L26" s="43">
        <f t="shared" si="4"/>
        <v>0.75</v>
      </c>
      <c r="R26" s="7">
        <v>23</v>
      </c>
      <c r="S26" s="41">
        <v>151966</v>
      </c>
      <c r="T26" s="44">
        <f>AVERAGE($S$4:S25)</f>
        <v>117335.77272727272</v>
      </c>
      <c r="U26" s="44">
        <f t="shared" si="5"/>
        <v>34630.227272727279</v>
      </c>
      <c r="V26" s="44">
        <f t="shared" si="6"/>
        <v>34630.227272727279</v>
      </c>
      <c r="W26" s="44">
        <f t="shared" si="7"/>
        <v>1199252640.9607441</v>
      </c>
      <c r="X26" s="43">
        <f t="shared" si="8"/>
        <v>22.79</v>
      </c>
      <c r="Y26" s="43">
        <f t="shared" si="9"/>
        <v>22.79</v>
      </c>
      <c r="AE26" s="7">
        <v>23</v>
      </c>
      <c r="AF26" s="41">
        <v>151966</v>
      </c>
      <c r="AG26" s="49">
        <f t="shared" si="16"/>
        <v>141792.33333333334</v>
      </c>
      <c r="AH26" s="44">
        <f t="shared" si="19"/>
        <v>10173.666666666657</v>
      </c>
      <c r="AI26" s="44">
        <f t="shared" si="20"/>
        <v>10173.666666666657</v>
      </c>
      <c r="AJ26" s="44">
        <f t="shared" si="21"/>
        <v>103503493.44444425</v>
      </c>
      <c r="AK26" s="43">
        <f t="shared" si="17"/>
        <v>6.69</v>
      </c>
      <c r="AL26" s="43">
        <f t="shared" si="18"/>
        <v>6.69</v>
      </c>
      <c r="AR26" s="7">
        <v>23</v>
      </c>
      <c r="AS26" s="41">
        <v>151966</v>
      </c>
      <c r="AT26" s="49">
        <f t="shared" si="10"/>
        <v>149386.39513032019</v>
      </c>
      <c r="AU26" s="44">
        <f t="shared" si="11"/>
        <v>2579.6048696798098</v>
      </c>
      <c r="AV26" s="44">
        <f t="shared" si="12"/>
        <v>2579.6048696798098</v>
      </c>
      <c r="AW26" s="44">
        <f t="shared" si="13"/>
        <v>6654361.283675788</v>
      </c>
      <c r="AX26" s="43">
        <f t="shared" si="14"/>
        <v>1.7</v>
      </c>
      <c r="AY26" s="43">
        <f t="shared" si="15"/>
        <v>1.7</v>
      </c>
    </row>
    <row r="27" spans="1:51">
      <c r="A27" s="6">
        <v>24</v>
      </c>
      <c r="B27" s="41">
        <v>83306</v>
      </c>
      <c r="E27" s="7">
        <v>24</v>
      </c>
      <c r="F27" s="41">
        <v>83306</v>
      </c>
      <c r="G27" s="41">
        <v>151966</v>
      </c>
      <c r="H27" s="44">
        <f t="shared" si="0"/>
        <v>-68660</v>
      </c>
      <c r="I27" s="44">
        <f t="shared" si="1"/>
        <v>68660</v>
      </c>
      <c r="J27" s="44">
        <f t="shared" si="22"/>
        <v>4714195600</v>
      </c>
      <c r="K27" s="43">
        <f t="shared" si="3"/>
        <v>82.42</v>
      </c>
      <c r="L27" s="43">
        <f t="shared" si="4"/>
        <v>82.42</v>
      </c>
      <c r="R27" s="7">
        <v>24</v>
      </c>
      <c r="S27" s="41">
        <v>83306</v>
      </c>
      <c r="T27" s="44">
        <f>AVERAGE($S$4:S26)</f>
        <v>118841.43478260869</v>
      </c>
      <c r="U27" s="44">
        <f t="shared" si="5"/>
        <v>-35535.434782608689</v>
      </c>
      <c r="V27" s="44">
        <f t="shared" si="6"/>
        <v>35535.434782608689</v>
      </c>
      <c r="W27" s="44">
        <f t="shared" si="7"/>
        <v>1262767125.1890354</v>
      </c>
      <c r="X27" s="43">
        <f t="shared" si="8"/>
        <v>42.66</v>
      </c>
      <c r="Y27" s="43">
        <f t="shared" si="9"/>
        <v>42.66</v>
      </c>
      <c r="AE27" s="7">
        <v>24</v>
      </c>
      <c r="AF27" s="41">
        <v>83306</v>
      </c>
      <c r="AG27" s="49">
        <f t="shared" si="16"/>
        <v>145903.66666666666</v>
      </c>
      <c r="AH27" s="44">
        <f t="shared" si="19"/>
        <v>-62597.666666666657</v>
      </c>
      <c r="AI27" s="44">
        <f t="shared" si="20"/>
        <v>62597.666666666657</v>
      </c>
      <c r="AJ27" s="44">
        <f t="shared" si="21"/>
        <v>3918467872.1111097</v>
      </c>
      <c r="AK27" s="43">
        <f t="shared" si="17"/>
        <v>75.14</v>
      </c>
      <c r="AL27" s="43">
        <f t="shared" si="18"/>
        <v>75.14</v>
      </c>
      <c r="AR27" s="7">
        <v>24</v>
      </c>
      <c r="AS27" s="41">
        <v>83306</v>
      </c>
      <c r="AT27" s="49">
        <f t="shared" si="10"/>
        <v>151450.07902606405</v>
      </c>
      <c r="AU27" s="44">
        <f t="shared" si="11"/>
        <v>-68144.07902606405</v>
      </c>
      <c r="AV27" s="44">
        <f t="shared" si="12"/>
        <v>68144.07902606405</v>
      </c>
      <c r="AW27" s="44">
        <f t="shared" si="13"/>
        <v>4643615506.310462</v>
      </c>
      <c r="AX27" s="43">
        <f t="shared" si="14"/>
        <v>81.8</v>
      </c>
      <c r="AY27" s="43">
        <f t="shared" si="15"/>
        <v>81.8</v>
      </c>
    </row>
    <row r="28" spans="1:51">
      <c r="A28" s="6">
        <v>25</v>
      </c>
      <c r="B28" s="41">
        <v>112287</v>
      </c>
      <c r="E28" s="7">
        <v>25</v>
      </c>
      <c r="F28" s="41">
        <v>112287</v>
      </c>
      <c r="G28" s="41">
        <v>83306</v>
      </c>
      <c r="H28" s="44">
        <f t="shared" si="0"/>
        <v>28981</v>
      </c>
      <c r="I28" s="44">
        <f t="shared" si="1"/>
        <v>28981</v>
      </c>
      <c r="J28" s="44">
        <f t="shared" si="22"/>
        <v>839898361</v>
      </c>
      <c r="K28" s="43">
        <f t="shared" si="3"/>
        <v>25.81</v>
      </c>
      <c r="L28" s="43">
        <f t="shared" si="4"/>
        <v>25.81</v>
      </c>
      <c r="R28" s="7">
        <v>25</v>
      </c>
      <c r="S28" s="41">
        <v>112287</v>
      </c>
      <c r="T28" s="44">
        <f>AVERAGE($S$4:S27)</f>
        <v>117360.79166666667</v>
      </c>
      <c r="U28" s="44">
        <f t="shared" si="5"/>
        <v>-5073.7916666666715</v>
      </c>
      <c r="V28" s="44">
        <f t="shared" si="6"/>
        <v>5073.7916666666715</v>
      </c>
      <c r="W28" s="44">
        <f t="shared" si="7"/>
        <v>25743361.87673616</v>
      </c>
      <c r="X28" s="43">
        <f t="shared" si="8"/>
        <v>4.5199999999999996</v>
      </c>
      <c r="Y28" s="43">
        <f t="shared" si="9"/>
        <v>4.5199999999999996</v>
      </c>
      <c r="AE28" s="7">
        <v>25</v>
      </c>
      <c r="AF28" s="41">
        <v>112287</v>
      </c>
      <c r="AG28" s="49">
        <f t="shared" si="16"/>
        <v>129457.33333333333</v>
      </c>
      <c r="AH28" s="44">
        <f t="shared" si="19"/>
        <v>-17170.333333333328</v>
      </c>
      <c r="AI28" s="44">
        <f t="shared" si="20"/>
        <v>17170.333333333328</v>
      </c>
      <c r="AJ28" s="44">
        <f t="shared" si="21"/>
        <v>294820346.77777761</v>
      </c>
      <c r="AK28" s="43">
        <f t="shared" si="17"/>
        <v>15.29</v>
      </c>
      <c r="AL28" s="43">
        <f t="shared" si="18"/>
        <v>15.29</v>
      </c>
      <c r="AR28" s="7">
        <v>25</v>
      </c>
      <c r="AS28" s="41">
        <v>112287</v>
      </c>
      <c r="AT28" s="49">
        <f t="shared" si="10"/>
        <v>96934.815805212813</v>
      </c>
      <c r="AU28" s="44">
        <f t="shared" si="11"/>
        <v>15352.184194787187</v>
      </c>
      <c r="AV28" s="44">
        <f t="shared" si="12"/>
        <v>15352.184194787187</v>
      </c>
      <c r="AW28" s="44">
        <f t="shared" si="13"/>
        <v>235689559.55067351</v>
      </c>
      <c r="AX28" s="43">
        <f t="shared" si="14"/>
        <v>13.67</v>
      </c>
      <c r="AY28" s="43">
        <f t="shared" si="15"/>
        <v>13.67</v>
      </c>
    </row>
    <row r="29" spans="1:51">
      <c r="A29" s="6">
        <v>26</v>
      </c>
      <c r="B29" s="41">
        <v>28395</v>
      </c>
      <c r="E29" s="7">
        <v>26</v>
      </c>
      <c r="F29" s="41">
        <v>28395</v>
      </c>
      <c r="G29" s="41">
        <v>112287</v>
      </c>
      <c r="H29" s="44">
        <f t="shared" si="0"/>
        <v>-83892</v>
      </c>
      <c r="I29" s="44">
        <f t="shared" si="1"/>
        <v>83892</v>
      </c>
      <c r="J29" s="44">
        <f t="shared" si="22"/>
        <v>7037867664</v>
      </c>
      <c r="K29" s="43">
        <f t="shared" si="3"/>
        <v>295.45</v>
      </c>
      <c r="L29" s="43">
        <f t="shared" si="4"/>
        <v>295.45</v>
      </c>
      <c r="R29" s="7">
        <v>26</v>
      </c>
      <c r="S29" s="41">
        <v>28395</v>
      </c>
      <c r="T29" s="44">
        <f>AVERAGE($S$4:S28)</f>
        <v>117157.84</v>
      </c>
      <c r="U29" s="44">
        <f t="shared" si="5"/>
        <v>-88762.84</v>
      </c>
      <c r="V29" s="44">
        <f t="shared" si="6"/>
        <v>88762.84</v>
      </c>
      <c r="W29" s="44">
        <f t="shared" si="7"/>
        <v>7878841764.8655996</v>
      </c>
      <c r="X29" s="43">
        <f t="shared" si="8"/>
        <v>312.60000000000002</v>
      </c>
      <c r="Y29" s="43">
        <f t="shared" si="9"/>
        <v>312.60000000000002</v>
      </c>
      <c r="AE29" s="7">
        <v>26</v>
      </c>
      <c r="AF29" s="41">
        <v>28395</v>
      </c>
      <c r="AG29" s="49">
        <f t="shared" si="16"/>
        <v>115853</v>
      </c>
      <c r="AH29" s="44">
        <f t="shared" si="19"/>
        <v>-87458</v>
      </c>
      <c r="AI29" s="44">
        <f t="shared" si="20"/>
        <v>87458</v>
      </c>
      <c r="AJ29" s="44">
        <f t="shared" si="21"/>
        <v>7648901764</v>
      </c>
      <c r="AK29" s="43">
        <f t="shared" si="17"/>
        <v>308</v>
      </c>
      <c r="AL29" s="43">
        <f t="shared" si="18"/>
        <v>308</v>
      </c>
      <c r="AR29" s="7">
        <v>26</v>
      </c>
      <c r="AS29" s="41">
        <v>28395</v>
      </c>
      <c r="AT29" s="49">
        <f t="shared" si="10"/>
        <v>109216.56316104258</v>
      </c>
      <c r="AU29" s="44">
        <f t="shared" si="11"/>
        <v>-80821.563161042577</v>
      </c>
      <c r="AV29" s="44">
        <f t="shared" si="12"/>
        <v>80821.563161042577</v>
      </c>
      <c r="AW29" s="44">
        <f t="shared" si="13"/>
        <v>6532125071.7943945</v>
      </c>
      <c r="AX29" s="43">
        <f t="shared" si="14"/>
        <v>284.63</v>
      </c>
      <c r="AY29" s="43">
        <f t="shared" si="15"/>
        <v>284.63</v>
      </c>
    </row>
    <row r="30" spans="1:51">
      <c r="A30" s="6">
        <v>27</v>
      </c>
      <c r="B30" s="41">
        <v>22253</v>
      </c>
      <c r="E30" s="7">
        <v>27</v>
      </c>
      <c r="F30" s="41">
        <v>22253</v>
      </c>
      <c r="G30" s="41">
        <v>28395</v>
      </c>
      <c r="H30" s="44">
        <f t="shared" si="0"/>
        <v>-6142</v>
      </c>
      <c r="I30" s="44">
        <f t="shared" si="1"/>
        <v>6142</v>
      </c>
      <c r="J30" s="44">
        <f t="shared" si="22"/>
        <v>37724164</v>
      </c>
      <c r="K30" s="43">
        <f t="shared" si="3"/>
        <v>27.6</v>
      </c>
      <c r="L30" s="43">
        <f t="shared" si="4"/>
        <v>27.6</v>
      </c>
      <c r="R30" s="7">
        <v>27</v>
      </c>
      <c r="S30" s="41">
        <v>22253</v>
      </c>
      <c r="T30" s="44">
        <f>AVERAGE($S$4:S29)</f>
        <v>113743.88461538461</v>
      </c>
      <c r="U30" s="44">
        <f t="shared" si="5"/>
        <v>-91490.88461538461</v>
      </c>
      <c r="V30" s="44">
        <f t="shared" si="6"/>
        <v>91490.88461538461</v>
      </c>
      <c r="W30" s="44">
        <f t="shared" si="7"/>
        <v>8370581967.7056198</v>
      </c>
      <c r="X30" s="43">
        <f t="shared" si="8"/>
        <v>411.14</v>
      </c>
      <c r="Y30" s="43">
        <f t="shared" si="9"/>
        <v>411.14</v>
      </c>
      <c r="AE30" s="7">
        <v>27</v>
      </c>
      <c r="AF30" s="41">
        <v>22253</v>
      </c>
      <c r="AG30" s="49">
        <f t="shared" si="16"/>
        <v>74662.666666666672</v>
      </c>
      <c r="AH30" s="44">
        <f t="shared" si="19"/>
        <v>-52409.666666666672</v>
      </c>
      <c r="AI30" s="44">
        <f t="shared" si="20"/>
        <v>52409.666666666672</v>
      </c>
      <c r="AJ30" s="44">
        <f t="shared" si="21"/>
        <v>2746773160.1111116</v>
      </c>
      <c r="AK30" s="43">
        <f t="shared" si="17"/>
        <v>235.52</v>
      </c>
      <c r="AL30" s="43">
        <f t="shared" si="18"/>
        <v>235.52</v>
      </c>
      <c r="AR30" s="7">
        <v>27</v>
      </c>
      <c r="AS30" s="41">
        <v>22253</v>
      </c>
      <c r="AT30" s="49">
        <f t="shared" si="10"/>
        <v>44559.312632208515</v>
      </c>
      <c r="AU30" s="44">
        <f t="shared" si="11"/>
        <v>-22306.312632208515</v>
      </c>
      <c r="AV30" s="44">
        <f t="shared" si="12"/>
        <v>22306.312632208515</v>
      </c>
      <c r="AW30" s="44">
        <f t="shared" si="13"/>
        <v>497571583.24582517</v>
      </c>
      <c r="AX30" s="43">
        <f t="shared" si="14"/>
        <v>100.24</v>
      </c>
      <c r="AY30" s="43">
        <f t="shared" si="15"/>
        <v>100.24</v>
      </c>
    </row>
    <row r="31" spans="1:51">
      <c r="A31" s="6">
        <v>28</v>
      </c>
      <c r="B31" s="41">
        <v>158117</v>
      </c>
      <c r="E31" s="7">
        <v>28</v>
      </c>
      <c r="F31" s="41">
        <v>158117</v>
      </c>
      <c r="G31" s="41">
        <v>22253</v>
      </c>
      <c r="H31" s="44">
        <f t="shared" si="0"/>
        <v>135864</v>
      </c>
      <c r="I31" s="44">
        <f t="shared" si="1"/>
        <v>135864</v>
      </c>
      <c r="J31" s="44">
        <f t="shared" si="22"/>
        <v>18459026496</v>
      </c>
      <c r="K31" s="43">
        <f t="shared" si="3"/>
        <v>85.93</v>
      </c>
      <c r="L31" s="43">
        <f t="shared" si="4"/>
        <v>85.93</v>
      </c>
      <c r="R31" s="7">
        <v>28</v>
      </c>
      <c r="S31" s="41">
        <v>158117</v>
      </c>
      <c r="T31" s="44">
        <f>AVERAGE($S$4:S30)</f>
        <v>110355.33333333333</v>
      </c>
      <c r="U31" s="44">
        <f t="shared" si="5"/>
        <v>47761.666666666672</v>
      </c>
      <c r="V31" s="44">
        <f t="shared" si="6"/>
        <v>47761.666666666672</v>
      </c>
      <c r="W31" s="44">
        <f t="shared" si="7"/>
        <v>2281176802.7777781</v>
      </c>
      <c r="X31" s="43">
        <f t="shared" si="8"/>
        <v>30.21</v>
      </c>
      <c r="Y31" s="43">
        <f t="shared" si="9"/>
        <v>30.21</v>
      </c>
      <c r="AE31" s="7">
        <v>28</v>
      </c>
      <c r="AF31" s="41">
        <v>158117</v>
      </c>
      <c r="AG31" s="49">
        <f t="shared" si="16"/>
        <v>54311.666666666664</v>
      </c>
      <c r="AH31" s="44">
        <f t="shared" si="19"/>
        <v>103805.33333333334</v>
      </c>
      <c r="AI31" s="44">
        <f t="shared" si="20"/>
        <v>103805.33333333334</v>
      </c>
      <c r="AJ31" s="44">
        <f t="shared" si="21"/>
        <v>10775547228.444447</v>
      </c>
      <c r="AK31" s="43">
        <f t="shared" si="17"/>
        <v>65.650000000000006</v>
      </c>
      <c r="AL31" s="43">
        <f t="shared" si="18"/>
        <v>65.650000000000006</v>
      </c>
      <c r="AR31" s="7">
        <v>28</v>
      </c>
      <c r="AS31" s="41">
        <v>158117</v>
      </c>
      <c r="AT31" s="49">
        <f t="shared" si="10"/>
        <v>26714.262526441707</v>
      </c>
      <c r="AU31" s="44">
        <f t="shared" si="11"/>
        <v>131402.73747355829</v>
      </c>
      <c r="AV31" s="44">
        <f t="shared" si="12"/>
        <v>131402.73747355829</v>
      </c>
      <c r="AW31" s="44">
        <f t="shared" si="13"/>
        <v>17266679415.54488</v>
      </c>
      <c r="AX31" s="43">
        <f t="shared" si="14"/>
        <v>83.1</v>
      </c>
      <c r="AY31" s="43">
        <f t="shared" si="15"/>
        <v>83.1</v>
      </c>
    </row>
    <row r="32" spans="1:51">
      <c r="A32" s="6">
        <v>29</v>
      </c>
      <c r="B32" s="41">
        <v>114411</v>
      </c>
      <c r="E32" s="7">
        <v>29</v>
      </c>
      <c r="F32" s="41">
        <v>114411</v>
      </c>
      <c r="G32" s="41">
        <v>158117</v>
      </c>
      <c r="H32" s="44">
        <f t="shared" si="0"/>
        <v>-43706</v>
      </c>
      <c r="I32" s="44">
        <f t="shared" si="1"/>
        <v>43706</v>
      </c>
      <c r="J32" s="44">
        <f t="shared" si="22"/>
        <v>1910214436</v>
      </c>
      <c r="K32" s="43">
        <f t="shared" si="3"/>
        <v>38.200000000000003</v>
      </c>
      <c r="L32" s="43">
        <f t="shared" si="4"/>
        <v>38.200000000000003</v>
      </c>
      <c r="R32" s="7">
        <v>29</v>
      </c>
      <c r="S32" s="41">
        <v>114411</v>
      </c>
      <c r="T32" s="44">
        <f>AVERAGE($S$4:S31)</f>
        <v>112061.10714285714</v>
      </c>
      <c r="U32" s="44">
        <f t="shared" si="5"/>
        <v>2349.8928571428551</v>
      </c>
      <c r="V32" s="44">
        <f t="shared" si="6"/>
        <v>2349.8928571428551</v>
      </c>
      <c r="W32" s="44">
        <f t="shared" si="7"/>
        <v>5521996.4400510108</v>
      </c>
      <c r="X32" s="43">
        <f t="shared" si="8"/>
        <v>2.0499999999999998</v>
      </c>
      <c r="Y32" s="43">
        <f t="shared" si="9"/>
        <v>2.0499999999999998</v>
      </c>
      <c r="AE32" s="7">
        <v>29</v>
      </c>
      <c r="AF32" s="41">
        <v>114411</v>
      </c>
      <c r="AG32" s="49">
        <f t="shared" si="16"/>
        <v>69588.333333333328</v>
      </c>
      <c r="AH32" s="44">
        <f t="shared" si="19"/>
        <v>44822.666666666672</v>
      </c>
      <c r="AI32" s="44">
        <f t="shared" si="20"/>
        <v>44822.666666666672</v>
      </c>
      <c r="AJ32" s="44">
        <f t="shared" si="21"/>
        <v>2009071447.1111116</v>
      </c>
      <c r="AK32" s="43">
        <f t="shared" si="17"/>
        <v>39.18</v>
      </c>
      <c r="AL32" s="43">
        <f t="shared" si="18"/>
        <v>39.18</v>
      </c>
      <c r="AR32" s="7">
        <v>29</v>
      </c>
      <c r="AS32" s="41">
        <v>114411</v>
      </c>
      <c r="AT32" s="49">
        <f t="shared" si="10"/>
        <v>131836.45250528835</v>
      </c>
      <c r="AU32" s="44">
        <f t="shared" si="11"/>
        <v>-17425.452505288355</v>
      </c>
      <c r="AV32" s="44">
        <f t="shared" si="12"/>
        <v>17425.452505288355</v>
      </c>
      <c r="AW32" s="44">
        <f t="shared" si="13"/>
        <v>303646395.0140602</v>
      </c>
      <c r="AX32" s="43">
        <f t="shared" si="14"/>
        <v>15.23</v>
      </c>
      <c r="AY32" s="43">
        <f t="shared" si="15"/>
        <v>15.23</v>
      </c>
    </row>
    <row r="33" spans="1:51">
      <c r="A33" s="6">
        <v>30</v>
      </c>
      <c r="B33" s="41">
        <v>18284</v>
      </c>
      <c r="E33" s="7">
        <v>30</v>
      </c>
      <c r="F33" s="41">
        <v>18284</v>
      </c>
      <c r="G33" s="41">
        <v>114411</v>
      </c>
      <c r="H33" s="44">
        <f t="shared" si="0"/>
        <v>-96127</v>
      </c>
      <c r="I33" s="44">
        <f t="shared" si="1"/>
        <v>96127</v>
      </c>
      <c r="J33" s="44">
        <f t="shared" si="22"/>
        <v>9240400129</v>
      </c>
      <c r="K33" s="43">
        <f t="shared" si="3"/>
        <v>525.74</v>
      </c>
      <c r="L33" s="43">
        <f t="shared" si="4"/>
        <v>525.74</v>
      </c>
      <c r="R33" s="7">
        <v>30</v>
      </c>
      <c r="S33" s="41">
        <v>18284</v>
      </c>
      <c r="T33" s="44">
        <f>AVERAGE($S$4:S32)</f>
        <v>112142.13793103448</v>
      </c>
      <c r="U33" s="44">
        <f t="shared" si="5"/>
        <v>-93858.137931034478</v>
      </c>
      <c r="V33" s="44">
        <f t="shared" si="6"/>
        <v>93858.137931034478</v>
      </c>
      <c r="W33" s="44">
        <f t="shared" si="7"/>
        <v>8809350055.881094</v>
      </c>
      <c r="X33" s="43">
        <f t="shared" si="8"/>
        <v>513.33000000000004</v>
      </c>
      <c r="Y33" s="43">
        <f t="shared" si="9"/>
        <v>513.33000000000004</v>
      </c>
      <c r="AE33" s="7">
        <v>30</v>
      </c>
      <c r="AF33" s="41">
        <v>18284</v>
      </c>
      <c r="AG33" s="49">
        <f t="shared" si="16"/>
        <v>98260.333333333328</v>
      </c>
      <c r="AH33" s="44">
        <f t="shared" si="19"/>
        <v>-79976.333333333328</v>
      </c>
      <c r="AI33" s="44">
        <f t="shared" si="20"/>
        <v>79976.333333333328</v>
      </c>
      <c r="AJ33" s="44">
        <f t="shared" si="21"/>
        <v>6396213893.4444437</v>
      </c>
      <c r="AK33" s="43">
        <f t="shared" si="17"/>
        <v>437.41</v>
      </c>
      <c r="AL33" s="43">
        <f t="shared" si="18"/>
        <v>437.41</v>
      </c>
      <c r="AR33" s="7">
        <v>30</v>
      </c>
      <c r="AS33" s="41">
        <v>18284</v>
      </c>
      <c r="AT33" s="49">
        <f t="shared" si="10"/>
        <v>117896.09050105768</v>
      </c>
      <c r="AU33" s="44">
        <f t="shared" si="11"/>
        <v>-99612.090501057683</v>
      </c>
      <c r="AV33" s="44">
        <f t="shared" si="12"/>
        <v>99612.090501057683</v>
      </c>
      <c r="AW33" s="44">
        <f t="shared" si="13"/>
        <v>9922568573.9909058</v>
      </c>
      <c r="AX33" s="43">
        <f t="shared" si="14"/>
        <v>544.79999999999995</v>
      </c>
      <c r="AY33" s="43">
        <f t="shared" si="15"/>
        <v>544.79999999999995</v>
      </c>
    </row>
    <row r="34" spans="1:51">
      <c r="A34" s="6">
        <v>31</v>
      </c>
      <c r="B34" s="41">
        <v>75828</v>
      </c>
      <c r="E34" s="7">
        <v>31</v>
      </c>
      <c r="F34" s="41">
        <v>75828</v>
      </c>
      <c r="G34" s="41">
        <v>18284</v>
      </c>
      <c r="H34" s="44">
        <f t="shared" si="0"/>
        <v>57544</v>
      </c>
      <c r="I34" s="44">
        <f t="shared" si="1"/>
        <v>57544</v>
      </c>
      <c r="J34" s="44">
        <f t="shared" si="22"/>
        <v>3311311936</v>
      </c>
      <c r="K34" s="43">
        <f t="shared" si="3"/>
        <v>75.89</v>
      </c>
      <c r="L34" s="43">
        <f t="shared" si="4"/>
        <v>75.89</v>
      </c>
      <c r="R34" s="7">
        <v>31</v>
      </c>
      <c r="S34" s="41">
        <v>75828</v>
      </c>
      <c r="T34" s="44">
        <f>AVERAGE($S$4:S33)</f>
        <v>109013.53333333334</v>
      </c>
      <c r="U34" s="44">
        <f t="shared" si="5"/>
        <v>-33185.53333333334</v>
      </c>
      <c r="V34" s="44">
        <f t="shared" si="6"/>
        <v>33185.53333333334</v>
      </c>
      <c r="W34" s="44">
        <f t="shared" si="7"/>
        <v>1101279622.6177783</v>
      </c>
      <c r="X34" s="43">
        <f t="shared" si="8"/>
        <v>43.76</v>
      </c>
      <c r="Y34" s="43">
        <f t="shared" si="9"/>
        <v>43.76</v>
      </c>
      <c r="AE34" s="7">
        <v>31</v>
      </c>
      <c r="AF34" s="41">
        <v>75828</v>
      </c>
      <c r="AG34" s="49">
        <f t="shared" si="16"/>
        <v>96937.333333333328</v>
      </c>
      <c r="AH34" s="44">
        <f t="shared" si="19"/>
        <v>-21109.333333333328</v>
      </c>
      <c r="AI34" s="44">
        <f t="shared" si="20"/>
        <v>21109.333333333328</v>
      </c>
      <c r="AJ34" s="44">
        <f t="shared" si="21"/>
        <v>445603953.77777755</v>
      </c>
      <c r="AK34" s="43">
        <f t="shared" si="17"/>
        <v>27.84</v>
      </c>
      <c r="AL34" s="43">
        <f t="shared" si="18"/>
        <v>27.84</v>
      </c>
      <c r="AR34" s="7">
        <v>31</v>
      </c>
      <c r="AS34" s="41">
        <v>75828</v>
      </c>
      <c r="AT34" s="49">
        <f t="shared" si="10"/>
        <v>38206.418100211537</v>
      </c>
      <c r="AU34" s="44">
        <f t="shared" si="11"/>
        <v>37621.581899788463</v>
      </c>
      <c r="AV34" s="44">
        <f t="shared" si="12"/>
        <v>37621.581899788463</v>
      </c>
      <c r="AW34" s="44">
        <f t="shared" si="13"/>
        <v>1415383424.6424909</v>
      </c>
      <c r="AX34" s="43">
        <f t="shared" si="14"/>
        <v>49.61</v>
      </c>
      <c r="AY34" s="43">
        <f t="shared" si="15"/>
        <v>49.61</v>
      </c>
    </row>
    <row r="35" spans="1:51">
      <c r="A35" s="6">
        <v>32</v>
      </c>
      <c r="B35" s="41">
        <v>177181</v>
      </c>
      <c r="E35" s="7">
        <v>32</v>
      </c>
      <c r="F35" s="41">
        <v>177181</v>
      </c>
      <c r="G35" s="41">
        <v>75828</v>
      </c>
      <c r="H35" s="44">
        <f t="shared" si="0"/>
        <v>101353</v>
      </c>
      <c r="I35" s="44">
        <f t="shared" si="1"/>
        <v>101353</v>
      </c>
      <c r="J35" s="44">
        <f t="shared" si="22"/>
        <v>10272430609</v>
      </c>
      <c r="K35" s="43">
        <f t="shared" si="3"/>
        <v>57.2</v>
      </c>
      <c r="L35" s="43">
        <f t="shared" si="4"/>
        <v>57.2</v>
      </c>
      <c r="R35" s="7">
        <v>32</v>
      </c>
      <c r="S35" s="41">
        <v>177181</v>
      </c>
      <c r="T35" s="44">
        <f>AVERAGE($S$4:S34)</f>
        <v>107943.03225806452</v>
      </c>
      <c r="U35" s="44">
        <f t="shared" si="5"/>
        <v>69237.967741935485</v>
      </c>
      <c r="V35" s="44">
        <f t="shared" si="6"/>
        <v>69237.967741935485</v>
      </c>
      <c r="W35" s="44">
        <f t="shared" si="7"/>
        <v>4793896177.0332985</v>
      </c>
      <c r="X35" s="43">
        <f t="shared" si="8"/>
        <v>39.08</v>
      </c>
      <c r="Y35" s="43">
        <f t="shared" si="9"/>
        <v>39.08</v>
      </c>
      <c r="AE35" s="7">
        <v>32</v>
      </c>
      <c r="AF35" s="41">
        <v>177181</v>
      </c>
      <c r="AG35" s="49">
        <f t="shared" si="16"/>
        <v>69507.666666666672</v>
      </c>
      <c r="AH35" s="44">
        <f t="shared" si="19"/>
        <v>107673.33333333333</v>
      </c>
      <c r="AI35" s="44">
        <f t="shared" si="20"/>
        <v>107673.33333333333</v>
      </c>
      <c r="AJ35" s="44">
        <f t="shared" si="21"/>
        <v>11593546711.111111</v>
      </c>
      <c r="AK35" s="43">
        <f t="shared" si="17"/>
        <v>60.77</v>
      </c>
      <c r="AL35" s="43">
        <f t="shared" si="18"/>
        <v>60.77</v>
      </c>
      <c r="AR35" s="7">
        <v>32</v>
      </c>
      <c r="AS35" s="41">
        <v>177181</v>
      </c>
      <c r="AT35" s="49">
        <f t="shared" si="10"/>
        <v>68303.683620042313</v>
      </c>
      <c r="AU35" s="44">
        <f t="shared" si="11"/>
        <v>108877.31637995769</v>
      </c>
      <c r="AV35" s="44">
        <f t="shared" si="12"/>
        <v>108877.31637995769</v>
      </c>
      <c r="AW35" s="44">
        <f t="shared" si="13"/>
        <v>11854270022.101402</v>
      </c>
      <c r="AX35" s="43">
        <f t="shared" si="14"/>
        <v>61.45</v>
      </c>
      <c r="AY35" s="43">
        <f t="shared" si="15"/>
        <v>61.45</v>
      </c>
    </row>
    <row r="36" spans="1:51">
      <c r="A36" s="6">
        <v>33</v>
      </c>
      <c r="B36" s="41">
        <v>55684</v>
      </c>
      <c r="E36" s="7">
        <v>33</v>
      </c>
      <c r="F36" s="41">
        <v>55684</v>
      </c>
      <c r="G36" s="41">
        <v>177181</v>
      </c>
      <c r="H36" s="44">
        <f t="shared" si="0"/>
        <v>-121497</v>
      </c>
      <c r="I36" s="44">
        <f t="shared" si="1"/>
        <v>121497</v>
      </c>
      <c r="J36" s="44">
        <f t="shared" si="22"/>
        <v>14761521009</v>
      </c>
      <c r="K36" s="43">
        <f t="shared" si="3"/>
        <v>218.19</v>
      </c>
      <c r="L36" s="43">
        <f t="shared" si="4"/>
        <v>218.19</v>
      </c>
      <c r="R36" s="7">
        <v>33</v>
      </c>
      <c r="S36" s="41">
        <v>55684</v>
      </c>
      <c r="T36" s="44">
        <f>AVERAGE($S$4:S35)</f>
        <v>110106.71875</v>
      </c>
      <c r="U36" s="44">
        <f t="shared" si="5"/>
        <v>-54422.71875</v>
      </c>
      <c r="V36" s="44">
        <f t="shared" si="6"/>
        <v>54422.71875</v>
      </c>
      <c r="W36" s="44">
        <f t="shared" si="7"/>
        <v>2961832316.1416016</v>
      </c>
      <c r="X36" s="43">
        <f t="shared" si="8"/>
        <v>97.73</v>
      </c>
      <c r="Y36" s="43">
        <f t="shared" si="9"/>
        <v>97.73</v>
      </c>
      <c r="AE36" s="7">
        <v>33</v>
      </c>
      <c r="AF36" s="41">
        <v>55684</v>
      </c>
      <c r="AG36" s="49">
        <f t="shared" si="16"/>
        <v>90431</v>
      </c>
      <c r="AH36" s="44">
        <f t="shared" si="19"/>
        <v>-34747</v>
      </c>
      <c r="AI36" s="44">
        <f t="shared" si="20"/>
        <v>34747</v>
      </c>
      <c r="AJ36" s="44">
        <f t="shared" si="21"/>
        <v>1207354009</v>
      </c>
      <c r="AK36" s="43">
        <f t="shared" si="17"/>
        <v>62.4</v>
      </c>
      <c r="AL36" s="43">
        <f t="shared" si="18"/>
        <v>62.4</v>
      </c>
      <c r="AR36" s="7">
        <v>33</v>
      </c>
      <c r="AS36" s="41">
        <v>55684</v>
      </c>
      <c r="AT36" s="49">
        <f t="shared" si="10"/>
        <v>155405.53672400847</v>
      </c>
      <c r="AU36" s="44">
        <f t="shared" si="11"/>
        <v>-99721.536724008474</v>
      </c>
      <c r="AV36" s="44">
        <f t="shared" si="12"/>
        <v>99721.536724008474</v>
      </c>
      <c r="AW36" s="44">
        <f t="shared" si="13"/>
        <v>9944384886.5977707</v>
      </c>
      <c r="AX36" s="43">
        <f t="shared" si="14"/>
        <v>179.08</v>
      </c>
      <c r="AY36" s="43">
        <f t="shared" si="15"/>
        <v>179.08</v>
      </c>
    </row>
    <row r="37" spans="1:51">
      <c r="A37" s="6">
        <v>34</v>
      </c>
      <c r="B37" s="41">
        <v>180045</v>
      </c>
      <c r="E37" s="7">
        <v>34</v>
      </c>
      <c r="F37" s="41">
        <v>180045</v>
      </c>
      <c r="G37" s="41">
        <v>55684</v>
      </c>
      <c r="H37" s="44">
        <f t="shared" si="0"/>
        <v>124361</v>
      </c>
      <c r="I37" s="44">
        <f t="shared" si="1"/>
        <v>124361</v>
      </c>
      <c r="J37" s="44">
        <f t="shared" si="22"/>
        <v>15465658321</v>
      </c>
      <c r="K37" s="43">
        <f t="shared" si="3"/>
        <v>69.069999999999993</v>
      </c>
      <c r="L37" s="43">
        <f t="shared" si="4"/>
        <v>69.069999999999993</v>
      </c>
      <c r="R37" s="7">
        <v>34</v>
      </c>
      <c r="S37" s="41">
        <v>180045</v>
      </c>
      <c r="T37" s="44">
        <f>AVERAGE($S$4:S36)</f>
        <v>108457.54545454546</v>
      </c>
      <c r="U37" s="44">
        <f t="shared" si="5"/>
        <v>71587.454545454544</v>
      </c>
      <c r="V37" s="44">
        <f t="shared" si="6"/>
        <v>71587.454545454544</v>
      </c>
      <c r="W37" s="44">
        <f t="shared" si="7"/>
        <v>5124763648.2975206</v>
      </c>
      <c r="X37" s="43">
        <f t="shared" si="8"/>
        <v>39.76</v>
      </c>
      <c r="Y37" s="43">
        <f t="shared" si="9"/>
        <v>39.76</v>
      </c>
      <c r="AE37" s="7">
        <v>34</v>
      </c>
      <c r="AF37" s="41">
        <v>180045</v>
      </c>
      <c r="AG37" s="49">
        <f t="shared" si="16"/>
        <v>102897.66666666667</v>
      </c>
      <c r="AH37" s="44">
        <f t="shared" si="19"/>
        <v>77147.333333333328</v>
      </c>
      <c r="AI37" s="44">
        <f t="shared" si="20"/>
        <v>77147.333333333328</v>
      </c>
      <c r="AJ37" s="44">
        <f t="shared" si="21"/>
        <v>5951711040.4444437</v>
      </c>
      <c r="AK37" s="43">
        <f t="shared" si="17"/>
        <v>42.85</v>
      </c>
      <c r="AL37" s="43">
        <f t="shared" si="18"/>
        <v>42.85</v>
      </c>
      <c r="AR37" s="7">
        <v>34</v>
      </c>
      <c r="AS37" s="41">
        <v>180045</v>
      </c>
      <c r="AT37" s="49">
        <f t="shared" si="10"/>
        <v>75628.307344801695</v>
      </c>
      <c r="AU37" s="44">
        <f t="shared" si="11"/>
        <v>104416.69265519831</v>
      </c>
      <c r="AV37" s="44">
        <f t="shared" si="12"/>
        <v>104416.69265519831</v>
      </c>
      <c r="AW37" s="44">
        <f t="shared" si="13"/>
        <v>10902845705.050144</v>
      </c>
      <c r="AX37" s="43">
        <f t="shared" si="14"/>
        <v>57.99</v>
      </c>
      <c r="AY37" s="43">
        <f t="shared" si="15"/>
        <v>57.99</v>
      </c>
    </row>
    <row r="38" spans="1:51">
      <c r="A38" s="6">
        <v>35</v>
      </c>
      <c r="B38" s="41">
        <v>137538</v>
      </c>
      <c r="E38" s="7">
        <v>35</v>
      </c>
      <c r="F38" s="41">
        <v>137538</v>
      </c>
      <c r="G38" s="41">
        <v>180045</v>
      </c>
      <c r="H38" s="44">
        <f t="shared" si="0"/>
        <v>-42507</v>
      </c>
      <c r="I38" s="44">
        <f t="shared" si="1"/>
        <v>42507</v>
      </c>
      <c r="J38" s="44">
        <f t="shared" si="22"/>
        <v>1806845049</v>
      </c>
      <c r="K38" s="43">
        <f t="shared" si="3"/>
        <v>30.91</v>
      </c>
      <c r="L38" s="43">
        <f t="shared" si="4"/>
        <v>30.91</v>
      </c>
      <c r="R38" s="7">
        <v>35</v>
      </c>
      <c r="S38" s="41">
        <v>137538</v>
      </c>
      <c r="T38" s="44">
        <f>AVERAGE($S$4:S37)</f>
        <v>110563.05882352941</v>
      </c>
      <c r="U38" s="44">
        <f t="shared" si="5"/>
        <v>26974.941176470587</v>
      </c>
      <c r="V38" s="44">
        <f t="shared" si="6"/>
        <v>26974.941176470587</v>
      </c>
      <c r="W38" s="44">
        <f t="shared" si="7"/>
        <v>727647451.47404838</v>
      </c>
      <c r="X38" s="43">
        <f t="shared" si="8"/>
        <v>19.61</v>
      </c>
      <c r="Y38" s="43">
        <f t="shared" si="9"/>
        <v>19.61</v>
      </c>
      <c r="AE38" s="7">
        <v>35</v>
      </c>
      <c r="AF38" s="41">
        <v>137538</v>
      </c>
      <c r="AG38" s="49">
        <f t="shared" si="16"/>
        <v>137636.66666666666</v>
      </c>
      <c r="AH38" s="44">
        <f t="shared" si="19"/>
        <v>-98.666666666656965</v>
      </c>
      <c r="AI38" s="44">
        <f t="shared" si="20"/>
        <v>98.666666666656965</v>
      </c>
      <c r="AJ38" s="44">
        <f t="shared" si="21"/>
        <v>9735.1111111091959</v>
      </c>
      <c r="AK38" s="43">
        <f t="shared" si="17"/>
        <v>7.0000000000000007E-2</v>
      </c>
      <c r="AL38" s="43">
        <f t="shared" si="18"/>
        <v>7.0000000000000007E-2</v>
      </c>
      <c r="AR38" s="7">
        <v>35</v>
      </c>
      <c r="AS38" s="41">
        <v>137538</v>
      </c>
      <c r="AT38" s="49">
        <f t="shared" si="10"/>
        <v>159161.66146896034</v>
      </c>
      <c r="AU38" s="44">
        <f t="shared" si="11"/>
        <v>-21623.661468960345</v>
      </c>
      <c r="AV38" s="44">
        <f t="shared" si="12"/>
        <v>21623.661468960345</v>
      </c>
      <c r="AW38" s="44">
        <f t="shared" si="13"/>
        <v>467582735.32420027</v>
      </c>
      <c r="AX38" s="43">
        <f t="shared" si="14"/>
        <v>15.72</v>
      </c>
      <c r="AY38" s="43">
        <f t="shared" si="15"/>
        <v>15.72</v>
      </c>
    </row>
    <row r="39" spans="1:51">
      <c r="A39" s="6">
        <v>36</v>
      </c>
      <c r="B39" s="41">
        <v>96957</v>
      </c>
      <c r="E39" s="7">
        <v>36</v>
      </c>
      <c r="F39" s="41">
        <v>96957</v>
      </c>
      <c r="G39" s="41">
        <v>137538</v>
      </c>
      <c r="H39" s="44">
        <f t="shared" si="0"/>
        <v>-40581</v>
      </c>
      <c r="I39" s="44">
        <f t="shared" si="1"/>
        <v>40581</v>
      </c>
      <c r="J39" s="44">
        <f t="shared" si="22"/>
        <v>1646817561</v>
      </c>
      <c r="K39" s="43">
        <f t="shared" si="3"/>
        <v>41.85</v>
      </c>
      <c r="L39" s="43">
        <f t="shared" si="4"/>
        <v>41.85</v>
      </c>
      <c r="R39" s="7">
        <v>36</v>
      </c>
      <c r="S39" s="41">
        <v>96957</v>
      </c>
      <c r="T39" s="44">
        <f>AVERAGE($S$4:S38)</f>
        <v>111333.77142857143</v>
      </c>
      <c r="U39" s="44">
        <f t="shared" si="5"/>
        <v>-14376.771428571432</v>
      </c>
      <c r="V39" s="44">
        <f t="shared" si="6"/>
        <v>14376.771428571432</v>
      </c>
      <c r="W39" s="44">
        <f t="shared" si="7"/>
        <v>206691556.70938784</v>
      </c>
      <c r="X39" s="43">
        <f t="shared" si="8"/>
        <v>14.83</v>
      </c>
      <c r="Y39" s="43">
        <f t="shared" si="9"/>
        <v>14.83</v>
      </c>
      <c r="AE39" s="7">
        <v>36</v>
      </c>
      <c r="AF39" s="41">
        <v>96957</v>
      </c>
      <c r="AG39" s="49">
        <f t="shared" si="16"/>
        <v>124422.33333333333</v>
      </c>
      <c r="AH39" s="44">
        <f t="shared" si="19"/>
        <v>-27465.333333333328</v>
      </c>
      <c r="AI39" s="44">
        <f t="shared" si="20"/>
        <v>27465.333333333328</v>
      </c>
      <c r="AJ39" s="44">
        <f t="shared" si="21"/>
        <v>754344535.11111081</v>
      </c>
      <c r="AK39" s="43">
        <f t="shared" si="17"/>
        <v>28.33</v>
      </c>
      <c r="AL39" s="43">
        <f t="shared" si="18"/>
        <v>28.33</v>
      </c>
      <c r="AR39" s="7">
        <v>36</v>
      </c>
      <c r="AS39" s="41">
        <v>96957</v>
      </c>
      <c r="AT39" s="49">
        <f t="shared" si="10"/>
        <v>141862.73229379207</v>
      </c>
      <c r="AU39" s="44">
        <f t="shared" si="11"/>
        <v>-44905.732293792069</v>
      </c>
      <c r="AV39" s="44">
        <f t="shared" si="12"/>
        <v>44905.732293792069</v>
      </c>
      <c r="AW39" s="44">
        <f t="shared" si="13"/>
        <v>2016524792.8417199</v>
      </c>
      <c r="AX39" s="43">
        <f t="shared" si="14"/>
        <v>46.32</v>
      </c>
      <c r="AY39" s="43">
        <f t="shared" si="15"/>
        <v>46.32</v>
      </c>
    </row>
    <row r="40" spans="1:51">
      <c r="A40" s="6">
        <v>37</v>
      </c>
      <c r="B40" s="41">
        <v>189676.70699999999</v>
      </c>
      <c r="E40" s="7">
        <v>37</v>
      </c>
      <c r="F40" s="41">
        <v>189676.70699999999</v>
      </c>
      <c r="G40" s="41">
        <v>96957</v>
      </c>
      <c r="H40" s="44">
        <f t="shared" si="0"/>
        <v>92719.706999999995</v>
      </c>
      <c r="I40" s="44">
        <f t="shared" si="1"/>
        <v>92719.706999999995</v>
      </c>
      <c r="J40" s="44">
        <f t="shared" si="22"/>
        <v>8596944066.1658478</v>
      </c>
      <c r="K40" s="43">
        <f t="shared" si="3"/>
        <v>48.88</v>
      </c>
      <c r="L40" s="43">
        <f t="shared" si="4"/>
        <v>48.88</v>
      </c>
      <c r="R40" s="7">
        <v>37</v>
      </c>
      <c r="S40" s="41">
        <v>189676.70699999999</v>
      </c>
      <c r="T40" s="44">
        <f>AVERAGE($S$4:S39)</f>
        <v>110934.41666666667</v>
      </c>
      <c r="U40" s="44">
        <f t="shared" si="5"/>
        <v>78742.290333333323</v>
      </c>
      <c r="V40" s="44">
        <f t="shared" si="6"/>
        <v>78742.290333333323</v>
      </c>
      <c r="W40" s="44">
        <f t="shared" si="7"/>
        <v>6200348286.9389582</v>
      </c>
      <c r="X40" s="43">
        <f t="shared" si="8"/>
        <v>41.51</v>
      </c>
      <c r="Y40" s="43">
        <f t="shared" si="9"/>
        <v>41.51</v>
      </c>
      <c r="AE40" s="7">
        <v>37</v>
      </c>
      <c r="AF40" s="41">
        <v>189676.70699999999</v>
      </c>
      <c r="AG40" s="49">
        <f t="shared" si="16"/>
        <v>138180</v>
      </c>
      <c r="AH40" s="44">
        <f t="shared" si="19"/>
        <v>51496.706999999995</v>
      </c>
      <c r="AI40" s="44">
        <f t="shared" si="20"/>
        <v>51496.706999999995</v>
      </c>
      <c r="AJ40" s="44">
        <f t="shared" si="21"/>
        <v>2651910831.8438487</v>
      </c>
      <c r="AK40" s="43">
        <f t="shared" si="17"/>
        <v>27.15</v>
      </c>
      <c r="AL40" s="43">
        <f t="shared" si="18"/>
        <v>27.15</v>
      </c>
      <c r="AR40" s="7">
        <v>37</v>
      </c>
      <c r="AS40" s="41">
        <v>189676.70699999999</v>
      </c>
      <c r="AT40" s="49">
        <f t="shared" si="10"/>
        <v>105938.14645875842</v>
      </c>
      <c r="AU40" s="44">
        <f t="shared" si="11"/>
        <v>83738.560541241575</v>
      </c>
      <c r="AV40" s="44">
        <f t="shared" si="12"/>
        <v>83738.560541241575</v>
      </c>
      <c r="AW40" s="44">
        <f t="shared" si="13"/>
        <v>7012146521.5191803</v>
      </c>
      <c r="AX40" s="43">
        <f t="shared" si="14"/>
        <v>44.15</v>
      </c>
      <c r="AY40" s="43">
        <f t="shared" si="15"/>
        <v>44.15</v>
      </c>
    </row>
    <row r="41" spans="1:51">
      <c r="A41" s="6">
        <v>38</v>
      </c>
      <c r="B41" s="41">
        <v>120127.476</v>
      </c>
      <c r="E41" s="7">
        <v>38</v>
      </c>
      <c r="F41" s="41">
        <v>120127.476</v>
      </c>
      <c r="G41" s="41">
        <v>189676.70699999999</v>
      </c>
      <c r="H41" s="44">
        <f t="shared" si="0"/>
        <v>-69549.231</v>
      </c>
      <c r="I41" s="44">
        <f t="shared" si="1"/>
        <v>69549.231</v>
      </c>
      <c r="J41" s="44">
        <f t="shared" si="22"/>
        <v>4837095532.6913614</v>
      </c>
      <c r="K41" s="43">
        <f t="shared" si="3"/>
        <v>57.9</v>
      </c>
      <c r="L41" s="43">
        <f t="shared" si="4"/>
        <v>57.9</v>
      </c>
      <c r="R41" s="7">
        <v>38</v>
      </c>
      <c r="S41" s="41">
        <v>120127.476</v>
      </c>
      <c r="T41" s="44">
        <f>AVERAGE($S$4:S40)</f>
        <v>113062.58667567567</v>
      </c>
      <c r="U41" s="44">
        <f t="shared" si="5"/>
        <v>7064.8893243243219</v>
      </c>
      <c r="V41" s="44">
        <f t="shared" si="6"/>
        <v>7064.8893243243219</v>
      </c>
      <c r="W41" s="44">
        <f t="shared" si="7"/>
        <v>49912661.164951771</v>
      </c>
      <c r="X41" s="43">
        <f t="shared" si="8"/>
        <v>5.88</v>
      </c>
      <c r="Y41" s="43">
        <f t="shared" si="9"/>
        <v>5.88</v>
      </c>
      <c r="AE41" s="7">
        <v>38</v>
      </c>
      <c r="AF41" s="41">
        <v>120127.476</v>
      </c>
      <c r="AG41" s="49">
        <f t="shared" si="16"/>
        <v>141390.56899999999</v>
      </c>
      <c r="AH41" s="44">
        <f t="shared" si="19"/>
        <v>-21263.092999999993</v>
      </c>
      <c r="AI41" s="44">
        <f t="shared" si="20"/>
        <v>21263.092999999993</v>
      </c>
      <c r="AJ41" s="44">
        <f t="shared" si="21"/>
        <v>452119123.92664874</v>
      </c>
      <c r="AK41" s="43">
        <f t="shared" si="17"/>
        <v>17.7</v>
      </c>
      <c r="AL41" s="43">
        <f t="shared" si="18"/>
        <v>17.7</v>
      </c>
      <c r="AR41" s="7">
        <v>38</v>
      </c>
      <c r="AS41" s="41">
        <v>120127.476</v>
      </c>
      <c r="AT41" s="49">
        <f t="shared" si="10"/>
        <v>172928.99489175167</v>
      </c>
      <c r="AU41" s="44">
        <f t="shared" si="11"/>
        <v>-52801.518891751679</v>
      </c>
      <c r="AV41" s="44">
        <f t="shared" si="12"/>
        <v>52801.518891751679</v>
      </c>
      <c r="AW41" s="44">
        <f t="shared" si="13"/>
        <v>2788000397.2760096</v>
      </c>
      <c r="AX41" s="43">
        <f t="shared" si="14"/>
        <v>43.95</v>
      </c>
      <c r="AY41" s="43">
        <f t="shared" si="15"/>
        <v>43.95</v>
      </c>
    </row>
    <row r="42" spans="1:51">
      <c r="A42" s="6">
        <v>39</v>
      </c>
      <c r="B42" s="41">
        <v>142491.05499999999</v>
      </c>
      <c r="E42" s="7">
        <v>39</v>
      </c>
      <c r="F42" s="41">
        <v>142491.05499999999</v>
      </c>
      <c r="G42" s="41">
        <v>120127.476</v>
      </c>
      <c r="H42" s="44">
        <f t="shared" si="0"/>
        <v>22363.578999999998</v>
      </c>
      <c r="I42" s="44">
        <f t="shared" si="1"/>
        <v>22363.578999999998</v>
      </c>
      <c r="J42" s="44">
        <f t="shared" si="22"/>
        <v>500129665.68924093</v>
      </c>
      <c r="K42" s="43">
        <f t="shared" si="3"/>
        <v>15.69</v>
      </c>
      <c r="L42" s="43">
        <f t="shared" si="4"/>
        <v>15.69</v>
      </c>
      <c r="R42" s="7">
        <v>39</v>
      </c>
      <c r="S42" s="41">
        <v>142491.05499999999</v>
      </c>
      <c r="T42" s="44">
        <f>AVERAGE($S$4:S41)</f>
        <v>113248.50481578948</v>
      </c>
      <c r="U42" s="44">
        <f t="shared" si="5"/>
        <v>29242.550184210515</v>
      </c>
      <c r="V42" s="44">
        <f t="shared" si="6"/>
        <v>29242.550184210515</v>
      </c>
      <c r="W42" s="44">
        <f t="shared" si="7"/>
        <v>855126741.27607048</v>
      </c>
      <c r="X42" s="43">
        <f t="shared" si="8"/>
        <v>20.52</v>
      </c>
      <c r="Y42" s="43">
        <f t="shared" si="9"/>
        <v>20.52</v>
      </c>
      <c r="AE42" s="7">
        <v>39</v>
      </c>
      <c r="AF42" s="41">
        <v>142491.05499999999</v>
      </c>
      <c r="AG42" s="49">
        <f t="shared" si="16"/>
        <v>135587.06099999999</v>
      </c>
      <c r="AH42" s="44">
        <f t="shared" si="19"/>
        <v>6903.9940000000061</v>
      </c>
      <c r="AI42" s="44">
        <f t="shared" si="20"/>
        <v>6903.9940000000061</v>
      </c>
      <c r="AJ42" s="44">
        <f t="shared" si="21"/>
        <v>47665133.152036086</v>
      </c>
      <c r="AK42" s="43">
        <f t="shared" si="17"/>
        <v>4.8499999999999996</v>
      </c>
      <c r="AL42" s="43">
        <f t="shared" si="18"/>
        <v>4.8499999999999996</v>
      </c>
      <c r="AR42" s="7">
        <v>39</v>
      </c>
      <c r="AS42" s="41">
        <v>142491.05499999999</v>
      </c>
      <c r="AT42" s="49">
        <f t="shared" si="10"/>
        <v>130687.77977835035</v>
      </c>
      <c r="AU42" s="44">
        <f t="shared" si="11"/>
        <v>11803.275221649645</v>
      </c>
      <c r="AV42" s="44">
        <f t="shared" si="12"/>
        <v>11803.275221649645</v>
      </c>
      <c r="AW42" s="44">
        <f t="shared" si="13"/>
        <v>139317305.95800847</v>
      </c>
      <c r="AX42" s="43">
        <f t="shared" si="14"/>
        <v>8.2799999999999994</v>
      </c>
      <c r="AY42" s="43">
        <f t="shared" si="15"/>
        <v>8.2799999999999994</v>
      </c>
    </row>
    <row r="43" spans="1:51">
      <c r="A43" s="6">
        <v>40</v>
      </c>
      <c r="B43" s="41">
        <v>137222.30900000001</v>
      </c>
      <c r="E43" s="7">
        <v>40</v>
      </c>
      <c r="F43" s="41">
        <v>137222.30900000001</v>
      </c>
      <c r="G43" s="41">
        <v>142491.05499999999</v>
      </c>
      <c r="H43" s="44">
        <f t="shared" si="0"/>
        <v>-5268.7459999999846</v>
      </c>
      <c r="I43" s="44">
        <f t="shared" si="1"/>
        <v>5268.7459999999846</v>
      </c>
      <c r="J43" s="44">
        <f t="shared" si="22"/>
        <v>27759684.412515838</v>
      </c>
      <c r="K43" s="43">
        <f t="shared" si="3"/>
        <v>3.84</v>
      </c>
      <c r="L43" s="43">
        <f t="shared" si="4"/>
        <v>3.84</v>
      </c>
      <c r="R43" s="7">
        <v>40</v>
      </c>
      <c r="S43" s="41">
        <v>137222.30900000001</v>
      </c>
      <c r="T43" s="44">
        <f>AVERAGE($S$4:S42)</f>
        <v>113998.31379487179</v>
      </c>
      <c r="U43" s="44">
        <f t="shared" si="5"/>
        <v>23223.995205128216</v>
      </c>
      <c r="V43" s="44">
        <f t="shared" si="6"/>
        <v>23223.995205128216</v>
      </c>
      <c r="W43" s="44">
        <f t="shared" si="7"/>
        <v>539353953.28781843</v>
      </c>
      <c r="X43" s="43">
        <f t="shared" si="8"/>
        <v>16.920000000000002</v>
      </c>
      <c r="Y43" s="43">
        <f t="shared" si="9"/>
        <v>16.920000000000002</v>
      </c>
      <c r="AE43" s="7">
        <v>40</v>
      </c>
      <c r="AF43" s="41">
        <v>137222.30900000001</v>
      </c>
      <c r="AG43" s="49">
        <f t="shared" si="16"/>
        <v>150765.07933333333</v>
      </c>
      <c r="AH43" s="44">
        <f t="shared" si="19"/>
        <v>-13542.770333333319</v>
      </c>
      <c r="AI43" s="44">
        <f t="shared" si="20"/>
        <v>13542.770333333319</v>
      </c>
      <c r="AJ43" s="44">
        <f t="shared" si="21"/>
        <v>183406628.30141306</v>
      </c>
      <c r="AK43" s="43">
        <f t="shared" si="17"/>
        <v>9.8699999999999992</v>
      </c>
      <c r="AL43" s="43">
        <f t="shared" si="18"/>
        <v>9.8699999999999992</v>
      </c>
      <c r="AR43" s="7">
        <v>40</v>
      </c>
      <c r="AS43" s="41">
        <v>137222.30900000001</v>
      </c>
      <c r="AT43" s="49">
        <f t="shared" si="10"/>
        <v>140130.39995567006</v>
      </c>
      <c r="AU43" s="44">
        <f t="shared" si="11"/>
        <v>-2908.0909556700499</v>
      </c>
      <c r="AV43" s="44">
        <f t="shared" si="12"/>
        <v>2908.0909556700499</v>
      </c>
      <c r="AW43" s="44">
        <f t="shared" si="13"/>
        <v>8456993.0064499434</v>
      </c>
      <c r="AX43" s="43">
        <f t="shared" si="14"/>
        <v>2.12</v>
      </c>
      <c r="AY43" s="43">
        <f t="shared" si="15"/>
        <v>2.12</v>
      </c>
    </row>
    <row r="44" spans="1:51">
      <c r="A44" s="6">
        <v>41</v>
      </c>
      <c r="B44" s="41">
        <v>175125.057</v>
      </c>
      <c r="E44" s="7">
        <v>41</v>
      </c>
      <c r="F44" s="41">
        <v>175125.057</v>
      </c>
      <c r="G44" s="41">
        <v>137222.30900000001</v>
      </c>
      <c r="H44" s="44">
        <f t="shared" si="0"/>
        <v>37902.747999999992</v>
      </c>
      <c r="I44" s="44">
        <f t="shared" si="1"/>
        <v>37902.747999999992</v>
      </c>
      <c r="J44" s="44">
        <f t="shared" si="22"/>
        <v>1436618305.9515035</v>
      </c>
      <c r="K44" s="43">
        <f t="shared" si="3"/>
        <v>21.64</v>
      </c>
      <c r="L44" s="43">
        <f t="shared" si="4"/>
        <v>21.64</v>
      </c>
      <c r="R44" s="7">
        <v>41</v>
      </c>
      <c r="S44" s="41">
        <v>175125.057</v>
      </c>
      <c r="T44" s="44">
        <f>AVERAGE($S$4:S43)</f>
        <v>114578.913675</v>
      </c>
      <c r="U44" s="44">
        <f t="shared" si="5"/>
        <v>60546.143324999997</v>
      </c>
      <c r="V44" s="44">
        <f t="shared" si="6"/>
        <v>60546.143324999997</v>
      </c>
      <c r="W44" s="44">
        <f t="shared" si="7"/>
        <v>3665835471.5314417</v>
      </c>
      <c r="X44" s="43">
        <f t="shared" si="8"/>
        <v>34.57</v>
      </c>
      <c r="Y44" s="43">
        <f t="shared" si="9"/>
        <v>34.57</v>
      </c>
      <c r="AE44" s="7">
        <v>41</v>
      </c>
      <c r="AF44" s="41">
        <v>175125.057</v>
      </c>
      <c r="AG44" s="49">
        <f t="shared" si="16"/>
        <v>133280.28</v>
      </c>
      <c r="AH44" s="44">
        <f t="shared" si="19"/>
        <v>41844.777000000002</v>
      </c>
      <c r="AI44" s="44">
        <f t="shared" si="20"/>
        <v>41844.777000000002</v>
      </c>
      <c r="AJ44" s="44">
        <f t="shared" si="21"/>
        <v>1750985362.1797292</v>
      </c>
      <c r="AK44" s="43">
        <f t="shared" si="17"/>
        <v>23.89</v>
      </c>
      <c r="AL44" s="43">
        <f t="shared" si="18"/>
        <v>23.89</v>
      </c>
      <c r="AR44" s="7">
        <v>41</v>
      </c>
      <c r="AS44" s="41">
        <v>175125.057</v>
      </c>
      <c r="AT44" s="49">
        <f t="shared" si="10"/>
        <v>137803.92719113402</v>
      </c>
      <c r="AU44" s="44">
        <f t="shared" si="11"/>
        <v>37321.129808865982</v>
      </c>
      <c r="AV44" s="44">
        <f t="shared" si="12"/>
        <v>37321.129808865982</v>
      </c>
      <c r="AW44" s="44">
        <f t="shared" si="13"/>
        <v>1392866730.2102251</v>
      </c>
      <c r="AX44" s="43">
        <f t="shared" si="14"/>
        <v>21.31</v>
      </c>
      <c r="AY44" s="43">
        <f t="shared" si="15"/>
        <v>21.31</v>
      </c>
    </row>
    <row r="45" spans="1:51">
      <c r="A45" s="6">
        <v>42</v>
      </c>
      <c r="B45" s="41">
        <v>146072.88800000001</v>
      </c>
      <c r="E45" s="7">
        <v>42</v>
      </c>
      <c r="F45" s="41">
        <v>146072.88800000001</v>
      </c>
      <c r="G45" s="41">
        <v>175125.057</v>
      </c>
      <c r="H45" s="44">
        <f t="shared" si="0"/>
        <v>-29052.168999999994</v>
      </c>
      <c r="I45" s="44">
        <f t="shared" si="1"/>
        <v>29052.168999999994</v>
      </c>
      <c r="J45" s="44">
        <f t="shared" si="22"/>
        <v>844028523.60456073</v>
      </c>
      <c r="K45" s="43">
        <f t="shared" si="3"/>
        <v>19.89</v>
      </c>
      <c r="L45" s="43">
        <f t="shared" si="4"/>
        <v>19.89</v>
      </c>
      <c r="R45" s="7">
        <v>42</v>
      </c>
      <c r="S45" s="41">
        <v>146072.88800000001</v>
      </c>
      <c r="T45" s="44">
        <f>AVERAGE($S$4:S44)</f>
        <v>116055.64887804879</v>
      </c>
      <c r="U45" s="44">
        <f t="shared" si="5"/>
        <v>30017.239121951221</v>
      </c>
      <c r="V45" s="44">
        <f t="shared" si="6"/>
        <v>30017.239121951221</v>
      </c>
      <c r="W45" s="44">
        <f t="shared" si="7"/>
        <v>901034644.50439894</v>
      </c>
      <c r="X45" s="43">
        <f t="shared" si="8"/>
        <v>20.55</v>
      </c>
      <c r="Y45" s="43">
        <f t="shared" si="9"/>
        <v>20.55</v>
      </c>
      <c r="AE45" s="7">
        <v>42</v>
      </c>
      <c r="AF45" s="41">
        <v>146072.88800000001</v>
      </c>
      <c r="AG45" s="49">
        <f t="shared" si="16"/>
        <v>151612.807</v>
      </c>
      <c r="AH45" s="44">
        <f t="shared" si="19"/>
        <v>-5539.9189999999944</v>
      </c>
      <c r="AI45" s="44">
        <f t="shared" si="20"/>
        <v>5539.9189999999944</v>
      </c>
      <c r="AJ45" s="44">
        <f t="shared" si="21"/>
        <v>30690702.52656094</v>
      </c>
      <c r="AK45" s="43">
        <f t="shared" si="17"/>
        <v>3.79</v>
      </c>
      <c r="AL45" s="43">
        <f t="shared" si="18"/>
        <v>3.79</v>
      </c>
      <c r="AR45" s="7">
        <v>42</v>
      </c>
      <c r="AS45" s="41">
        <v>146072.88800000001</v>
      </c>
      <c r="AT45" s="49">
        <f t="shared" si="10"/>
        <v>167660.83103822681</v>
      </c>
      <c r="AU45" s="44">
        <f t="shared" si="11"/>
        <v>-21587.943038226804</v>
      </c>
      <c r="AV45" s="44">
        <f t="shared" si="12"/>
        <v>21587.943038226804</v>
      </c>
      <c r="AW45" s="44">
        <f t="shared" si="13"/>
        <v>466039284.62172514</v>
      </c>
      <c r="AX45" s="43">
        <f t="shared" si="14"/>
        <v>14.78</v>
      </c>
      <c r="AY45" s="43">
        <f t="shared" si="15"/>
        <v>14.78</v>
      </c>
    </row>
    <row r="46" spans="1:51">
      <c r="A46" s="6">
        <v>43</v>
      </c>
      <c r="B46" s="41">
        <v>198796.68599999999</v>
      </c>
      <c r="E46" s="7">
        <v>43</v>
      </c>
      <c r="F46" s="41">
        <v>198796.68599999999</v>
      </c>
      <c r="G46" s="41">
        <v>146072.88800000001</v>
      </c>
      <c r="H46" s="44">
        <f t="shared" si="0"/>
        <v>52723.797999999981</v>
      </c>
      <c r="I46" s="44">
        <f t="shared" si="1"/>
        <v>52723.797999999981</v>
      </c>
      <c r="J46" s="44">
        <f t="shared" si="22"/>
        <v>2779798875.5448022</v>
      </c>
      <c r="K46" s="43">
        <f t="shared" si="3"/>
        <v>26.52</v>
      </c>
      <c r="L46" s="43">
        <f t="shared" si="4"/>
        <v>26.52</v>
      </c>
      <c r="R46" s="7">
        <v>43</v>
      </c>
      <c r="S46" s="41">
        <v>198796.68599999999</v>
      </c>
      <c r="T46" s="44">
        <f>AVERAGE($S$4:S45)</f>
        <v>116770.34504761906</v>
      </c>
      <c r="U46" s="44">
        <f t="shared" si="5"/>
        <v>82026.340952380924</v>
      </c>
      <c r="V46" s="44">
        <f t="shared" si="6"/>
        <v>82026.340952380924</v>
      </c>
      <c r="W46" s="44">
        <f t="shared" si="7"/>
        <v>6728320610.0362434</v>
      </c>
      <c r="X46" s="43">
        <f t="shared" si="8"/>
        <v>41.26</v>
      </c>
      <c r="Y46" s="43">
        <f t="shared" si="9"/>
        <v>41.26</v>
      </c>
      <c r="AE46" s="7">
        <v>43</v>
      </c>
      <c r="AF46" s="41">
        <v>198796.68599999999</v>
      </c>
      <c r="AG46" s="49">
        <f t="shared" si="16"/>
        <v>152806.75133333335</v>
      </c>
      <c r="AH46" s="44">
        <f t="shared" si="19"/>
        <v>45989.934666666639</v>
      </c>
      <c r="AI46" s="44">
        <f t="shared" si="20"/>
        <v>45989.934666666639</v>
      </c>
      <c r="AJ46" s="44">
        <f t="shared" si="21"/>
        <v>2115074090.6442659</v>
      </c>
      <c r="AK46" s="43">
        <f t="shared" si="17"/>
        <v>23.13</v>
      </c>
      <c r="AL46" s="43">
        <f t="shared" si="18"/>
        <v>23.13</v>
      </c>
      <c r="AR46" s="7">
        <v>43</v>
      </c>
      <c r="AS46" s="41">
        <v>198796.68599999999</v>
      </c>
      <c r="AT46" s="49">
        <f t="shared" si="10"/>
        <v>150390.4766076454</v>
      </c>
      <c r="AU46" s="44">
        <f t="shared" si="11"/>
        <v>48406.209392354591</v>
      </c>
      <c r="AV46" s="44">
        <f t="shared" si="12"/>
        <v>48406.209392354591</v>
      </c>
      <c r="AW46" s="44">
        <f t="shared" si="13"/>
        <v>2343161107.7364779</v>
      </c>
      <c r="AX46" s="43">
        <f t="shared" si="14"/>
        <v>24.35</v>
      </c>
      <c r="AY46" s="43">
        <f t="shared" si="15"/>
        <v>24.35</v>
      </c>
    </row>
    <row r="47" spans="1:51">
      <c r="A47" s="6">
        <v>44</v>
      </c>
      <c r="B47" s="41">
        <v>195756.82399999999</v>
      </c>
      <c r="E47" s="7">
        <v>44</v>
      </c>
      <c r="F47" s="41">
        <v>195756.82399999999</v>
      </c>
      <c r="G47" s="41">
        <v>198796.68599999999</v>
      </c>
      <c r="H47" s="44">
        <f t="shared" si="0"/>
        <v>-3039.8619999999937</v>
      </c>
      <c r="I47" s="44">
        <f t="shared" si="1"/>
        <v>3039.8619999999937</v>
      </c>
      <c r="J47" s="44">
        <f t="shared" si="22"/>
        <v>9240760.9790439624</v>
      </c>
      <c r="K47" s="43">
        <f t="shared" si="3"/>
        <v>1.55</v>
      </c>
      <c r="L47" s="43">
        <f t="shared" si="4"/>
        <v>1.55</v>
      </c>
      <c r="R47" s="7">
        <v>44</v>
      </c>
      <c r="S47" s="41">
        <v>195756.82399999999</v>
      </c>
      <c r="T47" s="44">
        <f>AVERAGE($S$4:S46)</f>
        <v>118677.93437209303</v>
      </c>
      <c r="U47" s="44">
        <f t="shared" si="5"/>
        <v>77078.88962790696</v>
      </c>
      <c r="V47" s="44">
        <f t="shared" si="6"/>
        <v>77078.88962790696</v>
      </c>
      <c r="W47" s="44">
        <f t="shared" si="7"/>
        <v>5941155226.2710629</v>
      </c>
      <c r="X47" s="43">
        <f t="shared" si="8"/>
        <v>39.369999999999997</v>
      </c>
      <c r="Y47" s="43">
        <f t="shared" si="9"/>
        <v>39.369999999999997</v>
      </c>
      <c r="AE47" s="7">
        <v>44</v>
      </c>
      <c r="AF47" s="41">
        <v>195756.82399999999</v>
      </c>
      <c r="AG47" s="49">
        <f t="shared" si="16"/>
        <v>173331.54366666666</v>
      </c>
      <c r="AH47" s="44">
        <f t="shared" si="19"/>
        <v>22425.280333333329</v>
      </c>
      <c r="AI47" s="44">
        <f t="shared" si="20"/>
        <v>22425.280333333329</v>
      </c>
      <c r="AJ47" s="44">
        <f t="shared" si="21"/>
        <v>502893198.02858657</v>
      </c>
      <c r="AK47" s="43">
        <f t="shared" si="17"/>
        <v>11.46</v>
      </c>
      <c r="AL47" s="43">
        <f t="shared" si="18"/>
        <v>11.46</v>
      </c>
      <c r="AR47" s="7">
        <v>44</v>
      </c>
      <c r="AS47" s="41">
        <v>195756.82399999999</v>
      </c>
      <c r="AT47" s="49">
        <f t="shared" si="10"/>
        <v>189115.44412152909</v>
      </c>
      <c r="AU47" s="44">
        <f t="shared" si="11"/>
        <v>6641.379878470907</v>
      </c>
      <c r="AV47" s="44">
        <f t="shared" si="12"/>
        <v>6641.379878470907</v>
      </c>
      <c r="AW47" s="44">
        <f t="shared" si="13"/>
        <v>44107926.69015824</v>
      </c>
      <c r="AX47" s="43">
        <f t="shared" si="14"/>
        <v>3.39</v>
      </c>
      <c r="AY47" s="43">
        <f t="shared" si="15"/>
        <v>3.39</v>
      </c>
    </row>
    <row r="48" spans="1:51">
      <c r="A48" s="6">
        <v>45</v>
      </c>
      <c r="B48" s="41">
        <v>145941.18100000001</v>
      </c>
      <c r="E48" s="7">
        <v>45</v>
      </c>
      <c r="F48" s="41">
        <v>145941.18100000001</v>
      </c>
      <c r="G48" s="41">
        <v>195756.82399999999</v>
      </c>
      <c r="H48" s="44">
        <f t="shared" si="0"/>
        <v>-49815.642999999982</v>
      </c>
      <c r="I48" s="44">
        <f t="shared" si="1"/>
        <v>49815.642999999982</v>
      </c>
      <c r="J48" s="44">
        <f t="shared" si="22"/>
        <v>2481598287.5034471</v>
      </c>
      <c r="K48" s="43">
        <f t="shared" si="3"/>
        <v>34.130000000000003</v>
      </c>
      <c r="L48" s="43">
        <f t="shared" si="4"/>
        <v>34.130000000000003</v>
      </c>
      <c r="R48" s="7">
        <v>45</v>
      </c>
      <c r="S48" s="41">
        <v>145941.18100000001</v>
      </c>
      <c r="T48" s="44">
        <f>AVERAGE($S$4:S47)</f>
        <v>120429.72731818183</v>
      </c>
      <c r="U48" s="44">
        <f t="shared" si="5"/>
        <v>25511.45368181818</v>
      </c>
      <c r="V48" s="44">
        <f t="shared" si="6"/>
        <v>25511.45368181818</v>
      </c>
      <c r="W48" s="44">
        <f t="shared" si="7"/>
        <v>650834268.95955443</v>
      </c>
      <c r="X48" s="43">
        <f t="shared" si="8"/>
        <v>17.48</v>
      </c>
      <c r="Y48" s="43">
        <f t="shared" si="9"/>
        <v>17.48</v>
      </c>
      <c r="AE48" s="7">
        <v>45</v>
      </c>
      <c r="AF48" s="41">
        <v>145941.18100000001</v>
      </c>
      <c r="AG48" s="49">
        <f t="shared" si="16"/>
        <v>180208.79933333336</v>
      </c>
      <c r="AH48" s="44">
        <f t="shared" si="19"/>
        <v>-34267.618333333347</v>
      </c>
      <c r="AI48" s="44">
        <f t="shared" si="20"/>
        <v>34267.618333333347</v>
      </c>
      <c r="AJ48" s="44">
        <f t="shared" si="21"/>
        <v>1174269666.2390037</v>
      </c>
      <c r="AK48" s="43">
        <f t="shared" si="17"/>
        <v>23.48</v>
      </c>
      <c r="AL48" s="43">
        <f t="shared" si="18"/>
        <v>23.48</v>
      </c>
      <c r="AR48" s="7">
        <v>45</v>
      </c>
      <c r="AS48" s="41">
        <v>145941.18100000001</v>
      </c>
      <c r="AT48" s="49">
        <f t="shared" si="10"/>
        <v>194428.54802430584</v>
      </c>
      <c r="AU48" s="44">
        <f t="shared" si="11"/>
        <v>-48487.36702430583</v>
      </c>
      <c r="AV48" s="44">
        <f t="shared" si="12"/>
        <v>48487.36702430583</v>
      </c>
      <c r="AW48" s="44">
        <f t="shared" si="13"/>
        <v>2351024760.9497404</v>
      </c>
      <c r="AX48" s="43">
        <f t="shared" si="14"/>
        <v>33.22</v>
      </c>
      <c r="AY48" s="43">
        <f t="shared" si="15"/>
        <v>33.22</v>
      </c>
    </row>
    <row r="49" spans="1:51">
      <c r="A49" s="6">
        <v>46</v>
      </c>
      <c r="B49" s="41">
        <v>172014.16899999999</v>
      </c>
      <c r="E49" s="7">
        <v>46</v>
      </c>
      <c r="F49" s="41">
        <v>172014.16899999999</v>
      </c>
      <c r="G49" s="41">
        <v>145941.18100000001</v>
      </c>
      <c r="H49" s="44">
        <f t="shared" si="0"/>
        <v>26072.987999999983</v>
      </c>
      <c r="I49" s="44">
        <f t="shared" si="1"/>
        <v>26072.987999999983</v>
      </c>
      <c r="J49" s="44">
        <f t="shared" si="22"/>
        <v>679800703.24814308</v>
      </c>
      <c r="K49" s="43">
        <f t="shared" si="3"/>
        <v>15.16</v>
      </c>
      <c r="L49" s="43">
        <f t="shared" si="4"/>
        <v>15.16</v>
      </c>
      <c r="R49" s="7">
        <v>46</v>
      </c>
      <c r="S49" s="41">
        <v>172014.16899999999</v>
      </c>
      <c r="T49" s="44">
        <f>AVERAGE($S$4:S48)</f>
        <v>120996.64851111111</v>
      </c>
      <c r="U49" s="44">
        <f t="shared" si="5"/>
        <v>51017.520488888884</v>
      </c>
      <c r="V49" s="44">
        <f t="shared" si="6"/>
        <v>51017.520488888884</v>
      </c>
      <c r="W49" s="44">
        <f t="shared" si="7"/>
        <v>2602787396.834197</v>
      </c>
      <c r="X49" s="43">
        <f t="shared" si="8"/>
        <v>29.66</v>
      </c>
      <c r="Y49" s="43">
        <f t="shared" si="9"/>
        <v>29.66</v>
      </c>
      <c r="AE49" s="7">
        <v>46</v>
      </c>
      <c r="AF49" s="41">
        <v>172014.16899999999</v>
      </c>
      <c r="AG49" s="49">
        <f t="shared" si="16"/>
        <v>180164.897</v>
      </c>
      <c r="AH49" s="44">
        <f t="shared" si="19"/>
        <v>-8150.7280000000028</v>
      </c>
      <c r="AI49" s="44">
        <f t="shared" si="20"/>
        <v>8150.7280000000028</v>
      </c>
      <c r="AJ49" s="44">
        <f t="shared" si="21"/>
        <v>66434366.929984048</v>
      </c>
      <c r="AK49" s="43">
        <f t="shared" si="17"/>
        <v>4.74</v>
      </c>
      <c r="AL49" s="43">
        <f t="shared" si="18"/>
        <v>4.74</v>
      </c>
      <c r="AR49" s="7">
        <v>46</v>
      </c>
      <c r="AS49" s="41">
        <v>172014.16899999999</v>
      </c>
      <c r="AT49" s="49">
        <f t="shared" si="10"/>
        <v>155638.65440486118</v>
      </c>
      <c r="AU49" s="44">
        <f t="shared" si="11"/>
        <v>16375.514595138811</v>
      </c>
      <c r="AV49" s="44">
        <f t="shared" si="12"/>
        <v>16375.514595138811</v>
      </c>
      <c r="AW49" s="44">
        <f t="shared" si="13"/>
        <v>268157478.25560424</v>
      </c>
      <c r="AX49" s="43">
        <f t="shared" si="14"/>
        <v>9.52</v>
      </c>
      <c r="AY49" s="43">
        <f t="shared" si="15"/>
        <v>9.52</v>
      </c>
    </row>
    <row r="50" spans="1:51">
      <c r="A50" s="6">
        <v>47</v>
      </c>
      <c r="B50" s="41">
        <v>146389.62</v>
      </c>
      <c r="E50" s="7">
        <v>47</v>
      </c>
      <c r="F50" s="41">
        <v>146389.62</v>
      </c>
      <c r="G50" s="41">
        <v>172014.16899999999</v>
      </c>
      <c r="H50" s="44">
        <f t="shared" si="0"/>
        <v>-25624.548999999999</v>
      </c>
      <c r="I50" s="44">
        <f t="shared" si="1"/>
        <v>25624.548999999999</v>
      </c>
      <c r="J50" s="44">
        <f t="shared" si="22"/>
        <v>656617511.45340097</v>
      </c>
      <c r="K50" s="43">
        <f t="shared" si="3"/>
        <v>17.5</v>
      </c>
      <c r="L50" s="43">
        <f t="shared" si="4"/>
        <v>17.5</v>
      </c>
      <c r="R50" s="7">
        <v>47</v>
      </c>
      <c r="S50" s="41">
        <v>146389.62</v>
      </c>
      <c r="T50" s="44">
        <f>AVERAGE($S$4:S49)</f>
        <v>122105.72504347826</v>
      </c>
      <c r="U50" s="44">
        <f t="shared" si="5"/>
        <v>24283.894956521734</v>
      </c>
      <c r="V50" s="44">
        <f t="shared" si="6"/>
        <v>24283.894956521734</v>
      </c>
      <c r="W50" s="44">
        <f t="shared" si="7"/>
        <v>589707554.25938165</v>
      </c>
      <c r="X50" s="43">
        <f t="shared" si="8"/>
        <v>16.59</v>
      </c>
      <c r="Y50" s="43">
        <f t="shared" si="9"/>
        <v>16.59</v>
      </c>
      <c r="AE50" s="7">
        <v>47</v>
      </c>
      <c r="AF50" s="41">
        <v>146389.62</v>
      </c>
      <c r="AG50" s="49">
        <f t="shared" si="16"/>
        <v>171237.39133333333</v>
      </c>
      <c r="AH50" s="44">
        <f t="shared" si="19"/>
        <v>-24847.771333333338</v>
      </c>
      <c r="AI50" s="44">
        <f t="shared" si="20"/>
        <v>24847.771333333338</v>
      </c>
      <c r="AJ50" s="44">
        <f t="shared" si="21"/>
        <v>617411740.23362195</v>
      </c>
      <c r="AK50" s="43">
        <f t="shared" si="17"/>
        <v>16.97</v>
      </c>
      <c r="AL50" s="43">
        <f t="shared" si="18"/>
        <v>16.97</v>
      </c>
      <c r="AR50" s="7">
        <v>47</v>
      </c>
      <c r="AS50" s="41">
        <v>146389.62</v>
      </c>
      <c r="AT50" s="49">
        <f t="shared" si="10"/>
        <v>168739.06608097223</v>
      </c>
      <c r="AU50" s="44">
        <f t="shared" si="11"/>
        <v>-22349.446080972237</v>
      </c>
      <c r="AV50" s="44">
        <f t="shared" si="12"/>
        <v>22349.446080972237</v>
      </c>
      <c r="AW50" s="44">
        <f t="shared" si="13"/>
        <v>499497740.12628525</v>
      </c>
      <c r="AX50" s="43">
        <f t="shared" si="14"/>
        <v>15.27</v>
      </c>
      <c r="AY50" s="43">
        <f t="shared" si="15"/>
        <v>15.27</v>
      </c>
    </row>
    <row r="51" spans="1:51">
      <c r="A51" s="6">
        <v>48</v>
      </c>
      <c r="B51" s="41">
        <v>238600.269</v>
      </c>
      <c r="E51" s="7">
        <v>48</v>
      </c>
      <c r="F51" s="41">
        <v>238600.269</v>
      </c>
      <c r="G51" s="41">
        <v>146389.62</v>
      </c>
      <c r="H51" s="44">
        <f t="shared" si="0"/>
        <v>92210.649000000005</v>
      </c>
      <c r="I51" s="44">
        <f t="shared" si="1"/>
        <v>92210.649000000005</v>
      </c>
      <c r="J51" s="44">
        <f t="shared" si="22"/>
        <v>8502803789.0012016</v>
      </c>
      <c r="K51" s="43">
        <f t="shared" si="3"/>
        <v>38.65</v>
      </c>
      <c r="L51" s="43">
        <f t="shared" si="4"/>
        <v>38.65</v>
      </c>
      <c r="R51" s="7">
        <v>48</v>
      </c>
      <c r="S51" s="41">
        <v>238600.269</v>
      </c>
      <c r="T51" s="44">
        <f>AVERAGE($S$4:S50)</f>
        <v>122622.40365957447</v>
      </c>
      <c r="U51" s="44">
        <f t="shared" si="5"/>
        <v>115977.86534042553</v>
      </c>
      <c r="V51" s="44">
        <f t="shared" si="6"/>
        <v>115977.86534042553</v>
      </c>
      <c r="W51" s="44">
        <f t="shared" si="7"/>
        <v>13450865248.921877</v>
      </c>
      <c r="X51" s="43">
        <f t="shared" si="8"/>
        <v>48.61</v>
      </c>
      <c r="Y51" s="43">
        <f t="shared" si="9"/>
        <v>48.61</v>
      </c>
      <c r="AE51" s="7">
        <v>48</v>
      </c>
      <c r="AF51" s="41">
        <v>238600.269</v>
      </c>
      <c r="AG51" s="49">
        <f t="shared" si="16"/>
        <v>154781.65666666665</v>
      </c>
      <c r="AH51" s="44">
        <f t="shared" si="19"/>
        <v>83818.612333333353</v>
      </c>
      <c r="AI51" s="44">
        <f t="shared" si="20"/>
        <v>83818.612333333353</v>
      </c>
      <c r="AJ51" s="44">
        <f t="shared" si="21"/>
        <v>7025559773.4856224</v>
      </c>
      <c r="AK51" s="43">
        <f t="shared" si="17"/>
        <v>35.130000000000003</v>
      </c>
      <c r="AL51" s="43">
        <f t="shared" si="18"/>
        <v>35.130000000000003</v>
      </c>
      <c r="AR51" s="7">
        <v>48</v>
      </c>
      <c r="AS51" s="41">
        <v>238600.269</v>
      </c>
      <c r="AT51" s="49">
        <f t="shared" si="10"/>
        <v>150859.50921619445</v>
      </c>
      <c r="AU51" s="44">
        <f t="shared" si="11"/>
        <v>87740.759783805552</v>
      </c>
      <c r="AV51" s="44">
        <f t="shared" si="12"/>
        <v>87740.759783805552</v>
      </c>
      <c r="AW51" s="44">
        <f t="shared" si="13"/>
        <v>7698440927.4394693</v>
      </c>
      <c r="AX51" s="43">
        <f t="shared" si="14"/>
        <v>36.770000000000003</v>
      </c>
      <c r="AY51" s="43">
        <f t="shared" si="15"/>
        <v>36.770000000000003</v>
      </c>
    </row>
    <row r="52" spans="1:51">
      <c r="A52" s="6">
        <v>49</v>
      </c>
      <c r="B52" s="41">
        <v>34521.26</v>
      </c>
      <c r="E52" s="7">
        <v>49</v>
      </c>
      <c r="F52" s="41">
        <v>34521.26</v>
      </c>
      <c r="G52" s="41">
        <v>238600.269</v>
      </c>
      <c r="H52" s="44">
        <f t="shared" si="0"/>
        <v>-204079.00899999999</v>
      </c>
      <c r="I52" s="44">
        <f t="shared" si="1"/>
        <v>204079.00899999999</v>
      </c>
      <c r="J52" s="44">
        <f t="shared" si="22"/>
        <v>41648241914.422081</v>
      </c>
      <c r="K52" s="43">
        <f t="shared" si="3"/>
        <v>591.16999999999996</v>
      </c>
      <c r="L52" s="43">
        <f t="shared" si="4"/>
        <v>591.16999999999996</v>
      </c>
      <c r="R52" s="7">
        <v>49</v>
      </c>
      <c r="S52" s="41">
        <v>34521.26</v>
      </c>
      <c r="T52" s="44">
        <f>AVERAGE($S$4:S51)</f>
        <v>125038.60918750001</v>
      </c>
      <c r="U52" s="44">
        <f t="shared" si="5"/>
        <v>-90517.349187500018</v>
      </c>
      <c r="V52" s="44">
        <f t="shared" si="6"/>
        <v>90517.349187500018</v>
      </c>
      <c r="W52" s="44">
        <f t="shared" si="7"/>
        <v>8193390503.9318104</v>
      </c>
      <c r="X52" s="43">
        <f t="shared" si="8"/>
        <v>262.20999999999998</v>
      </c>
      <c r="Y52" s="43">
        <f t="shared" si="9"/>
        <v>262.20999999999998</v>
      </c>
      <c r="AE52" s="7">
        <v>49</v>
      </c>
      <c r="AF52" s="41">
        <v>34521.26</v>
      </c>
      <c r="AG52" s="49">
        <f t="shared" si="16"/>
        <v>185668.01933333333</v>
      </c>
      <c r="AH52" s="44">
        <f t="shared" si="19"/>
        <v>-151146.75933333332</v>
      </c>
      <c r="AI52" s="44">
        <f t="shared" si="20"/>
        <v>151146.75933333332</v>
      </c>
      <c r="AJ52" s="44">
        <f t="shared" si="21"/>
        <v>22845342856.968582</v>
      </c>
      <c r="AK52" s="43">
        <f t="shared" si="17"/>
        <v>437.84</v>
      </c>
      <c r="AL52" s="43">
        <f t="shared" si="18"/>
        <v>437.84</v>
      </c>
      <c r="AR52" s="7">
        <v>49</v>
      </c>
      <c r="AS52" s="41">
        <v>34521.26</v>
      </c>
      <c r="AT52" s="49">
        <f t="shared" si="10"/>
        <v>221052.11704323889</v>
      </c>
      <c r="AU52" s="44">
        <f t="shared" si="11"/>
        <v>-186530.85704323888</v>
      </c>
      <c r="AV52" s="44">
        <f t="shared" si="12"/>
        <v>186530.85704323888</v>
      </c>
      <c r="AW52" s="44">
        <f t="shared" si="13"/>
        <v>34793760629.285217</v>
      </c>
      <c r="AX52" s="43">
        <f t="shared" si="14"/>
        <v>540.34</v>
      </c>
      <c r="AY52" s="43">
        <f t="shared" si="15"/>
        <v>540.34</v>
      </c>
    </row>
    <row r="53" spans="1:51">
      <c r="A53" s="6">
        <v>50</v>
      </c>
      <c r="B53" s="41">
        <v>37469.199999999997</v>
      </c>
      <c r="E53" s="7">
        <v>50</v>
      </c>
      <c r="F53" s="41">
        <v>37469.199999999997</v>
      </c>
      <c r="G53" s="41">
        <v>34521.26</v>
      </c>
      <c r="H53" s="44">
        <f t="shared" si="0"/>
        <v>2947.9399999999951</v>
      </c>
      <c r="I53" s="44">
        <f t="shared" si="1"/>
        <v>2947.9399999999951</v>
      </c>
      <c r="J53" s="44">
        <f t="shared" si="22"/>
        <v>8690350.2435999718</v>
      </c>
      <c r="K53" s="43">
        <f t="shared" si="3"/>
        <v>7.87</v>
      </c>
      <c r="L53" s="43">
        <f t="shared" si="4"/>
        <v>7.87</v>
      </c>
      <c r="R53" s="7">
        <v>50</v>
      </c>
      <c r="S53" s="41">
        <v>37469.199999999997</v>
      </c>
      <c r="T53" s="44">
        <f>AVERAGE($S$4:S52)</f>
        <v>123191.31634693878</v>
      </c>
      <c r="U53" s="44">
        <f t="shared" si="5"/>
        <v>-85722.116346938783</v>
      </c>
      <c r="V53" s="44">
        <f t="shared" si="6"/>
        <v>85722.116346938783</v>
      </c>
      <c r="W53" s="44">
        <f t="shared" si="7"/>
        <v>7348281230.9981089</v>
      </c>
      <c r="X53" s="43">
        <f t="shared" si="8"/>
        <v>228.78</v>
      </c>
      <c r="Y53" s="43">
        <f t="shared" si="9"/>
        <v>228.78</v>
      </c>
      <c r="AE53" s="7">
        <v>50</v>
      </c>
      <c r="AF53" s="41">
        <v>37469.199999999997</v>
      </c>
      <c r="AG53" s="49">
        <f t="shared" si="16"/>
        <v>139837.04966666666</v>
      </c>
      <c r="AH53" s="44">
        <f t="shared" si="19"/>
        <v>-102367.84966666666</v>
      </c>
      <c r="AI53" s="44">
        <f t="shared" si="20"/>
        <v>102367.84966666666</v>
      </c>
      <c r="AJ53" s="44">
        <f t="shared" si="21"/>
        <v>10479176645.377266</v>
      </c>
      <c r="AK53" s="43">
        <f t="shared" si="17"/>
        <v>273.20999999999998</v>
      </c>
      <c r="AL53" s="43">
        <f t="shared" si="18"/>
        <v>273.20999999999998</v>
      </c>
      <c r="AR53" s="7">
        <v>50</v>
      </c>
      <c r="AS53" s="41">
        <v>37469.199999999997</v>
      </c>
      <c r="AT53" s="49">
        <f t="shared" si="10"/>
        <v>71827.431408647783</v>
      </c>
      <c r="AU53" s="44">
        <f t="shared" si="11"/>
        <v>-34358.231408647785</v>
      </c>
      <c r="AV53" s="44">
        <f t="shared" si="12"/>
        <v>34358.231408647785</v>
      </c>
      <c r="AW53" s="44">
        <f t="shared" si="13"/>
        <v>1180488065.5301912</v>
      </c>
      <c r="AX53" s="43">
        <f t="shared" si="14"/>
        <v>91.7</v>
      </c>
      <c r="AY53" s="43">
        <f t="shared" si="15"/>
        <v>91.7</v>
      </c>
    </row>
    <row r="54" spans="1:51">
      <c r="A54" s="6">
        <v>51</v>
      </c>
      <c r="B54" s="41">
        <v>67862.588000000003</v>
      </c>
      <c r="E54" s="7">
        <v>51</v>
      </c>
      <c r="F54" s="41">
        <v>67862.588000000003</v>
      </c>
      <c r="G54" s="41">
        <v>37469.199999999997</v>
      </c>
      <c r="H54" s="44">
        <f t="shared" si="0"/>
        <v>30393.388000000006</v>
      </c>
      <c r="I54" s="44">
        <f t="shared" si="1"/>
        <v>30393.388000000006</v>
      </c>
      <c r="J54" s="44">
        <f t="shared" si="22"/>
        <v>923758034.11854434</v>
      </c>
      <c r="K54" s="43">
        <f t="shared" si="3"/>
        <v>44.79</v>
      </c>
      <c r="L54" s="43">
        <f t="shared" si="4"/>
        <v>44.79</v>
      </c>
      <c r="R54" s="7">
        <v>51</v>
      </c>
      <c r="S54" s="41">
        <v>67862.588000000003</v>
      </c>
      <c r="T54" s="44">
        <f>AVERAGE($S$4:S53)</f>
        <v>121476.87402</v>
      </c>
      <c r="U54" s="44">
        <f t="shared" si="5"/>
        <v>-53614.28602</v>
      </c>
      <c r="V54" s="44">
        <f t="shared" si="6"/>
        <v>53614.28602</v>
      </c>
      <c r="W54" s="44">
        <f t="shared" si="7"/>
        <v>2874491665.4343672</v>
      </c>
      <c r="X54" s="43">
        <f t="shared" si="8"/>
        <v>79</v>
      </c>
      <c r="Y54" s="43">
        <f t="shared" si="9"/>
        <v>79</v>
      </c>
      <c r="AE54" s="7">
        <v>51</v>
      </c>
      <c r="AF54" s="41">
        <v>67862.588000000003</v>
      </c>
      <c r="AG54" s="49">
        <f t="shared" si="16"/>
        <v>103530.243</v>
      </c>
      <c r="AH54" s="44">
        <f t="shared" si="19"/>
        <v>-35667.654999999999</v>
      </c>
      <c r="AI54" s="44">
        <f t="shared" si="20"/>
        <v>35667.654999999999</v>
      </c>
      <c r="AJ54" s="44">
        <f t="shared" si="21"/>
        <v>1272181613.1990249</v>
      </c>
      <c r="AK54" s="43">
        <f t="shared" si="17"/>
        <v>52.56</v>
      </c>
      <c r="AL54" s="43">
        <f t="shared" si="18"/>
        <v>52.56</v>
      </c>
      <c r="AR54" s="7">
        <v>51</v>
      </c>
      <c r="AS54" s="41">
        <v>67862.588000000003</v>
      </c>
      <c r="AT54" s="49">
        <f t="shared" si="10"/>
        <v>44340.846281729559</v>
      </c>
      <c r="AU54" s="44">
        <f t="shared" si="11"/>
        <v>23521.741718270445</v>
      </c>
      <c r="AV54" s="44">
        <f t="shared" si="12"/>
        <v>23521.741718270445</v>
      </c>
      <c r="AW54" s="44">
        <f t="shared" si="13"/>
        <v>553272333.46102428</v>
      </c>
      <c r="AX54" s="43">
        <f t="shared" si="14"/>
        <v>34.659999999999997</v>
      </c>
      <c r="AY54" s="43">
        <f t="shared" si="15"/>
        <v>34.659999999999997</v>
      </c>
    </row>
    <row r="55" spans="1:51">
      <c r="A55" s="6">
        <v>52</v>
      </c>
      <c r="B55" s="41">
        <v>50282.904000000002</v>
      </c>
      <c r="E55" s="7">
        <v>52</v>
      </c>
      <c r="F55" s="41">
        <v>50282.904000000002</v>
      </c>
      <c r="G55" s="41">
        <v>67862.588000000003</v>
      </c>
      <c r="H55" s="44">
        <f t="shared" si="0"/>
        <v>-17579.684000000001</v>
      </c>
      <c r="I55" s="44">
        <f t="shared" si="1"/>
        <v>17579.684000000001</v>
      </c>
      <c r="J55" s="44">
        <f t="shared" si="22"/>
        <v>309045289.53985602</v>
      </c>
      <c r="K55" s="43">
        <f t="shared" si="3"/>
        <v>34.96</v>
      </c>
      <c r="L55" s="43">
        <f t="shared" si="4"/>
        <v>34.96</v>
      </c>
      <c r="R55" s="7">
        <v>52</v>
      </c>
      <c r="S55" s="41">
        <v>50282.904000000002</v>
      </c>
      <c r="T55" s="44">
        <f>AVERAGE($S$4:S54)</f>
        <v>120425.61350980394</v>
      </c>
      <c r="U55" s="44">
        <f t="shared" si="5"/>
        <v>-70142.709509803943</v>
      </c>
      <c r="V55" s="44">
        <f t="shared" si="6"/>
        <v>70142.709509803943</v>
      </c>
      <c r="W55" s="44">
        <f t="shared" si="7"/>
        <v>4919999697.3767405</v>
      </c>
      <c r="X55" s="43">
        <f t="shared" si="8"/>
        <v>139.5</v>
      </c>
      <c r="Y55" s="43">
        <f t="shared" si="9"/>
        <v>139.5</v>
      </c>
      <c r="AE55" s="7">
        <v>52</v>
      </c>
      <c r="AF55" s="41">
        <v>50282.904000000002</v>
      </c>
      <c r="AG55" s="49">
        <f t="shared" si="16"/>
        <v>46617.682666666668</v>
      </c>
      <c r="AH55" s="44">
        <f t="shared" si="19"/>
        <v>3665.2213333333348</v>
      </c>
      <c r="AI55" s="44">
        <f t="shared" si="20"/>
        <v>3665.2213333333348</v>
      </c>
      <c r="AJ55" s="44">
        <f t="shared" si="21"/>
        <v>13433847.422321789</v>
      </c>
      <c r="AK55" s="43">
        <f t="shared" si="17"/>
        <v>7.29</v>
      </c>
      <c r="AL55" s="43">
        <f t="shared" si="18"/>
        <v>7.29</v>
      </c>
      <c r="AR55" s="7">
        <v>52</v>
      </c>
      <c r="AS55" s="41">
        <v>50282.904000000002</v>
      </c>
      <c r="AT55" s="49">
        <f t="shared" si="10"/>
        <v>63158.239656345919</v>
      </c>
      <c r="AU55" s="44">
        <f t="shared" si="11"/>
        <v>-12875.335656345917</v>
      </c>
      <c r="AV55" s="44">
        <f t="shared" si="12"/>
        <v>12875.335656345917</v>
      </c>
      <c r="AW55" s="44">
        <f t="shared" si="13"/>
        <v>165774268.26357254</v>
      </c>
      <c r="AX55" s="43">
        <f t="shared" si="14"/>
        <v>25.61</v>
      </c>
      <c r="AY55" s="43">
        <f t="shared" si="15"/>
        <v>25.61</v>
      </c>
    </row>
    <row r="56" spans="1:51">
      <c r="A56" s="6">
        <v>53</v>
      </c>
      <c r="B56" s="41">
        <v>38442.78</v>
      </c>
      <c r="E56" s="7">
        <v>53</v>
      </c>
      <c r="F56" s="41">
        <v>38442.78</v>
      </c>
      <c r="G56" s="41">
        <v>50282.904000000002</v>
      </c>
      <c r="H56" s="44">
        <f t="shared" si="0"/>
        <v>-11840.124000000003</v>
      </c>
      <c r="I56" s="44">
        <f t="shared" si="1"/>
        <v>11840.124000000003</v>
      </c>
      <c r="J56" s="44">
        <f t="shared" si="22"/>
        <v>140188536.33537608</v>
      </c>
      <c r="K56" s="43">
        <f t="shared" si="3"/>
        <v>30.8</v>
      </c>
      <c r="L56" s="43">
        <f t="shared" si="4"/>
        <v>30.8</v>
      </c>
      <c r="R56" s="7">
        <v>53</v>
      </c>
      <c r="S56" s="41">
        <v>38442.78</v>
      </c>
      <c r="T56" s="44">
        <f>AVERAGE($S$4:S55)</f>
        <v>119076.71525000002</v>
      </c>
      <c r="U56" s="44">
        <f t="shared" si="5"/>
        <v>-80633.935250000024</v>
      </c>
      <c r="V56" s="44">
        <f t="shared" si="6"/>
        <v>80633.935250000024</v>
      </c>
      <c r="W56" s="44">
        <f t="shared" si="7"/>
        <v>6501831513.9011965</v>
      </c>
      <c r="X56" s="43">
        <f t="shared" si="8"/>
        <v>209.75</v>
      </c>
      <c r="Y56" s="43">
        <f t="shared" si="9"/>
        <v>209.75</v>
      </c>
      <c r="AE56" s="7">
        <v>53</v>
      </c>
      <c r="AF56" s="41">
        <v>38442.78</v>
      </c>
      <c r="AG56" s="49">
        <f t="shared" si="16"/>
        <v>51871.564000000006</v>
      </c>
      <c r="AH56" s="44">
        <f t="shared" si="19"/>
        <v>-13428.784000000007</v>
      </c>
      <c r="AI56" s="44">
        <f t="shared" si="20"/>
        <v>13428.784000000007</v>
      </c>
      <c r="AJ56" s="44">
        <f t="shared" si="21"/>
        <v>180332239.71865618</v>
      </c>
      <c r="AK56" s="43">
        <f t="shared" si="17"/>
        <v>34.93</v>
      </c>
      <c r="AL56" s="43">
        <f t="shared" si="18"/>
        <v>34.93</v>
      </c>
      <c r="AR56" s="7">
        <v>53</v>
      </c>
      <c r="AS56" s="41">
        <v>38442.78</v>
      </c>
      <c r="AT56" s="49">
        <f t="shared" si="10"/>
        <v>52857.971131269194</v>
      </c>
      <c r="AU56" s="44">
        <f t="shared" si="11"/>
        <v>-14415.191131269195</v>
      </c>
      <c r="AV56" s="44">
        <f t="shared" si="12"/>
        <v>14415.191131269195</v>
      </c>
      <c r="AW56" s="44">
        <f t="shared" si="13"/>
        <v>207797735.35102206</v>
      </c>
      <c r="AX56" s="43">
        <f t="shared" si="14"/>
        <v>37.5</v>
      </c>
      <c r="AY56" s="43">
        <f t="shared" si="15"/>
        <v>37.5</v>
      </c>
    </row>
    <row r="57" spans="1:51">
      <c r="A57" s="6">
        <v>54</v>
      </c>
      <c r="B57" s="41">
        <v>73649.004000000001</v>
      </c>
      <c r="E57" s="7">
        <v>54</v>
      </c>
      <c r="F57" s="41">
        <v>73649.004000000001</v>
      </c>
      <c r="G57" s="41">
        <v>38442.78</v>
      </c>
      <c r="H57" s="44">
        <f t="shared" si="0"/>
        <v>35206.224000000002</v>
      </c>
      <c r="I57" s="44">
        <f t="shared" si="1"/>
        <v>35206.224000000002</v>
      </c>
      <c r="J57" s="44">
        <f t="shared" si="22"/>
        <v>1239478208.3381763</v>
      </c>
      <c r="K57" s="43">
        <f t="shared" si="3"/>
        <v>47.8</v>
      </c>
      <c r="L57" s="43">
        <f t="shared" si="4"/>
        <v>47.8</v>
      </c>
      <c r="R57" s="7">
        <v>54</v>
      </c>
      <c r="S57" s="41">
        <v>73649.004000000001</v>
      </c>
      <c r="T57" s="44">
        <f>AVERAGE($S$4:S56)</f>
        <v>117555.32024528304</v>
      </c>
      <c r="U57" s="44">
        <f t="shared" si="5"/>
        <v>-43906.316245283044</v>
      </c>
      <c r="V57" s="44">
        <f t="shared" si="6"/>
        <v>43906.316245283044</v>
      </c>
      <c r="W57" s="44">
        <f t="shared" si="7"/>
        <v>1927764606.2308056</v>
      </c>
      <c r="X57" s="43">
        <f t="shared" si="8"/>
        <v>59.62</v>
      </c>
      <c r="Y57" s="43">
        <f t="shared" si="9"/>
        <v>59.62</v>
      </c>
      <c r="AE57" s="7">
        <v>54</v>
      </c>
      <c r="AF57" s="41">
        <v>73649.004000000001</v>
      </c>
      <c r="AG57" s="49">
        <f t="shared" si="16"/>
        <v>52196.090666666663</v>
      </c>
      <c r="AH57" s="44">
        <f t="shared" si="19"/>
        <v>21452.913333333338</v>
      </c>
      <c r="AI57" s="44">
        <f t="shared" si="20"/>
        <v>21452.913333333338</v>
      </c>
      <c r="AJ57" s="44">
        <f t="shared" si="21"/>
        <v>460227490.48751128</v>
      </c>
      <c r="AK57" s="43">
        <f t="shared" si="17"/>
        <v>29.13</v>
      </c>
      <c r="AL57" s="43">
        <f t="shared" si="18"/>
        <v>29.13</v>
      </c>
      <c r="AR57" s="7">
        <v>54</v>
      </c>
      <c r="AS57" s="41">
        <v>73649.004000000001</v>
      </c>
      <c r="AT57" s="49">
        <f t="shared" si="10"/>
        <v>41325.818226253839</v>
      </c>
      <c r="AU57" s="44">
        <f t="shared" si="11"/>
        <v>32323.185773746161</v>
      </c>
      <c r="AV57" s="44">
        <f t="shared" si="12"/>
        <v>32323.185773746161</v>
      </c>
      <c r="AW57" s="44">
        <f t="shared" si="13"/>
        <v>1044788338.5641062</v>
      </c>
      <c r="AX57" s="43">
        <f t="shared" si="14"/>
        <v>43.89</v>
      </c>
      <c r="AY57" s="43">
        <f t="shared" si="15"/>
        <v>43.89</v>
      </c>
    </row>
    <row r="58" spans="1:51">
      <c r="A58" s="6">
        <v>55</v>
      </c>
      <c r="B58" s="41">
        <v>54086.591999999997</v>
      </c>
      <c r="E58" s="7">
        <v>55</v>
      </c>
      <c r="F58" s="41">
        <v>54086.591999999997</v>
      </c>
      <c r="G58" s="41">
        <v>73649.004000000001</v>
      </c>
      <c r="H58" s="44">
        <f t="shared" si="0"/>
        <v>-19562.412000000004</v>
      </c>
      <c r="I58" s="44">
        <f t="shared" si="1"/>
        <v>19562.412000000004</v>
      </c>
      <c r="J58" s="44">
        <f t="shared" si="22"/>
        <v>382687963.25774413</v>
      </c>
      <c r="K58" s="43">
        <f t="shared" si="3"/>
        <v>36.17</v>
      </c>
      <c r="L58" s="43">
        <f t="shared" si="4"/>
        <v>36.17</v>
      </c>
      <c r="R58" s="7">
        <v>55</v>
      </c>
      <c r="S58" s="41">
        <v>54086.591999999997</v>
      </c>
      <c r="T58" s="44">
        <f>AVERAGE($S$4:S57)</f>
        <v>116742.24031481483</v>
      </c>
      <c r="U58" s="44">
        <f t="shared" si="5"/>
        <v>-62655.648314814833</v>
      </c>
      <c r="V58" s="44">
        <f t="shared" si="6"/>
        <v>62655.648314814833</v>
      </c>
      <c r="W58" s="44">
        <f t="shared" si="7"/>
        <v>3925730265.7497587</v>
      </c>
      <c r="X58" s="43">
        <f t="shared" si="8"/>
        <v>115.84</v>
      </c>
      <c r="Y58" s="43">
        <f t="shared" si="9"/>
        <v>115.84</v>
      </c>
      <c r="AE58" s="7">
        <v>55</v>
      </c>
      <c r="AF58" s="41">
        <v>54086.591999999997</v>
      </c>
      <c r="AG58" s="49">
        <f t="shared" si="16"/>
        <v>54124.896000000008</v>
      </c>
      <c r="AH58" s="44">
        <f t="shared" si="19"/>
        <v>-38.304000000011001</v>
      </c>
      <c r="AI58" s="44">
        <f t="shared" si="20"/>
        <v>38.304000000011001</v>
      </c>
      <c r="AJ58" s="44">
        <f t="shared" si="21"/>
        <v>1467.1964160008429</v>
      </c>
      <c r="AK58" s="43">
        <f t="shared" si="17"/>
        <v>7.0000000000000007E-2</v>
      </c>
      <c r="AL58" s="43">
        <f t="shared" si="18"/>
        <v>7.0000000000000007E-2</v>
      </c>
      <c r="AR58" s="7">
        <v>55</v>
      </c>
      <c r="AS58" s="41">
        <v>54086.591999999997</v>
      </c>
      <c r="AT58" s="49">
        <f t="shared" si="10"/>
        <v>67184.36684525077</v>
      </c>
      <c r="AU58" s="44">
        <f t="shared" si="11"/>
        <v>-13097.774845250773</v>
      </c>
      <c r="AV58" s="44">
        <f t="shared" si="12"/>
        <v>13097.774845250773</v>
      </c>
      <c r="AW58" s="44">
        <f t="shared" si="13"/>
        <v>171551705.8968839</v>
      </c>
      <c r="AX58" s="43">
        <f t="shared" si="14"/>
        <v>24.22</v>
      </c>
      <c r="AY58" s="43">
        <f t="shared" si="15"/>
        <v>24.22</v>
      </c>
    </row>
    <row r="59" spans="1:51">
      <c r="A59" s="6">
        <v>56</v>
      </c>
      <c r="B59" s="41">
        <v>111734.88499999999</v>
      </c>
      <c r="E59" s="7">
        <v>56</v>
      </c>
      <c r="F59" s="41">
        <v>111734.88499999999</v>
      </c>
      <c r="G59" s="41">
        <v>54086.591999999997</v>
      </c>
      <c r="H59" s="44">
        <f t="shared" si="0"/>
        <v>57648.292999999998</v>
      </c>
      <c r="I59" s="44">
        <f t="shared" si="1"/>
        <v>57648.292999999998</v>
      </c>
      <c r="J59" s="44">
        <f t="shared" si="22"/>
        <v>3323325685.813849</v>
      </c>
      <c r="K59" s="43">
        <f t="shared" si="3"/>
        <v>51.59</v>
      </c>
      <c r="L59" s="43">
        <f t="shared" si="4"/>
        <v>51.59</v>
      </c>
      <c r="R59" s="7">
        <v>56</v>
      </c>
      <c r="S59" s="41">
        <v>111734.88499999999</v>
      </c>
      <c r="T59" s="44">
        <f>AVERAGE($S$4:S58)</f>
        <v>115603.04670909092</v>
      </c>
      <c r="U59" s="44">
        <f t="shared" si="5"/>
        <v>-3868.1617090909276</v>
      </c>
      <c r="V59" s="44">
        <f t="shared" si="6"/>
        <v>3868.1617090909276</v>
      </c>
      <c r="W59" s="44">
        <f t="shared" si="7"/>
        <v>14962675.007677246</v>
      </c>
      <c r="X59" s="43">
        <f t="shared" si="8"/>
        <v>3.46</v>
      </c>
      <c r="Y59" s="43">
        <f t="shared" si="9"/>
        <v>3.46</v>
      </c>
      <c r="AE59" s="7">
        <v>56</v>
      </c>
      <c r="AF59" s="41">
        <v>111734.88499999999</v>
      </c>
      <c r="AG59" s="49">
        <f t="shared" si="16"/>
        <v>55392.791999999994</v>
      </c>
      <c r="AH59" s="44">
        <f t="shared" si="19"/>
        <v>56342.093000000001</v>
      </c>
      <c r="AI59" s="44">
        <f t="shared" si="20"/>
        <v>56342.093000000001</v>
      </c>
      <c r="AJ59" s="44">
        <f t="shared" si="21"/>
        <v>3174431443.6206489</v>
      </c>
      <c r="AK59" s="43">
        <f t="shared" si="17"/>
        <v>50.42</v>
      </c>
      <c r="AL59" s="43">
        <f t="shared" si="18"/>
        <v>50.42</v>
      </c>
      <c r="AR59" s="7">
        <v>56</v>
      </c>
      <c r="AS59" s="41">
        <v>111734.88499999999</v>
      </c>
      <c r="AT59" s="49">
        <f t="shared" si="10"/>
        <v>56706.146969050154</v>
      </c>
      <c r="AU59" s="44">
        <f t="shared" si="11"/>
        <v>55028.73803094984</v>
      </c>
      <c r="AV59" s="44">
        <f t="shared" si="12"/>
        <v>55028.73803094984</v>
      </c>
      <c r="AW59" s="44">
        <f t="shared" si="13"/>
        <v>3028162009.2789054</v>
      </c>
      <c r="AX59" s="43">
        <f t="shared" si="14"/>
        <v>49.25</v>
      </c>
      <c r="AY59" s="43">
        <f t="shared" si="15"/>
        <v>49.25</v>
      </c>
    </row>
    <row r="60" spans="1:51">
      <c r="A60" s="6">
        <v>57</v>
      </c>
      <c r="B60" s="41">
        <v>76049.692999999999</v>
      </c>
      <c r="E60" s="7">
        <v>57</v>
      </c>
      <c r="F60" s="41">
        <v>76049.692999999999</v>
      </c>
      <c r="G60" s="41">
        <v>111734.88499999999</v>
      </c>
      <c r="H60" s="44">
        <f t="shared" si="0"/>
        <v>-35685.191999999995</v>
      </c>
      <c r="I60" s="44">
        <f t="shared" si="1"/>
        <v>35685.191999999995</v>
      </c>
      <c r="J60" s="44">
        <f t="shared" si="22"/>
        <v>1273432928.0768638</v>
      </c>
      <c r="K60" s="43">
        <f t="shared" si="3"/>
        <v>46.92</v>
      </c>
      <c r="L60" s="43">
        <f t="shared" si="4"/>
        <v>46.92</v>
      </c>
      <c r="R60" s="7">
        <v>57</v>
      </c>
      <c r="S60" s="41">
        <v>76049.692999999999</v>
      </c>
      <c r="T60" s="44">
        <f>AVERAGE($S$4:S59)</f>
        <v>115533.97239285716</v>
      </c>
      <c r="U60" s="44">
        <f t="shared" si="5"/>
        <v>-39484.279392857163</v>
      </c>
      <c r="V60" s="44">
        <f t="shared" si="6"/>
        <v>39484.279392857163</v>
      </c>
      <c r="W60" s="44">
        <f t="shared" si="7"/>
        <v>1559008319.1732049</v>
      </c>
      <c r="X60" s="43">
        <f t="shared" si="8"/>
        <v>51.92</v>
      </c>
      <c r="Y60" s="43">
        <f t="shared" si="9"/>
        <v>51.92</v>
      </c>
      <c r="AE60" s="7">
        <v>57</v>
      </c>
      <c r="AF60" s="41">
        <v>76049.692999999999</v>
      </c>
      <c r="AG60" s="49">
        <f t="shared" si="16"/>
        <v>79823.493666666662</v>
      </c>
      <c r="AH60" s="44">
        <f t="shared" si="19"/>
        <v>-3773.8006666666624</v>
      </c>
      <c r="AI60" s="44">
        <f t="shared" si="20"/>
        <v>3773.8006666666624</v>
      </c>
      <c r="AJ60" s="44">
        <f t="shared" si="21"/>
        <v>14241571.471733745</v>
      </c>
      <c r="AK60" s="43">
        <f t="shared" si="17"/>
        <v>4.96</v>
      </c>
      <c r="AL60" s="43">
        <f t="shared" si="18"/>
        <v>4.96</v>
      </c>
      <c r="AR60" s="7">
        <v>57</v>
      </c>
      <c r="AS60" s="41">
        <v>76049.692999999999</v>
      </c>
      <c r="AT60" s="49">
        <f t="shared" si="10"/>
        <v>100729.13739381003</v>
      </c>
      <c r="AU60" s="44">
        <f t="shared" si="11"/>
        <v>-24679.44439381003</v>
      </c>
      <c r="AV60" s="44">
        <f t="shared" si="12"/>
        <v>24679.44439381003</v>
      </c>
      <c r="AW60" s="44">
        <f t="shared" si="13"/>
        <v>609074975.5871613</v>
      </c>
      <c r="AX60" s="43">
        <f t="shared" si="14"/>
        <v>32.450000000000003</v>
      </c>
      <c r="AY60" s="43">
        <f t="shared" si="15"/>
        <v>32.450000000000003</v>
      </c>
    </row>
    <row r="61" spans="1:51">
      <c r="A61" s="6">
        <v>58</v>
      </c>
      <c r="B61" s="41" t="s">
        <v>18</v>
      </c>
      <c r="E61" s="7">
        <v>58</v>
      </c>
      <c r="F61" s="41">
        <v>0</v>
      </c>
      <c r="G61" s="41">
        <v>76049.692999999999</v>
      </c>
      <c r="H61" s="44">
        <f t="shared" si="0"/>
        <v>-76049.692999999999</v>
      </c>
      <c r="I61" s="44">
        <f t="shared" si="1"/>
        <v>76049.692999999999</v>
      </c>
      <c r="J61" s="44">
        <f t="shared" si="22"/>
        <v>5783555805.394249</v>
      </c>
      <c r="K61" s="43">
        <v>0</v>
      </c>
      <c r="L61" s="43">
        <f t="shared" si="4"/>
        <v>0</v>
      </c>
      <c r="R61" s="7">
        <v>58</v>
      </c>
      <c r="S61" s="41">
        <v>0</v>
      </c>
      <c r="T61" s="44">
        <f>AVERAGE($S$4:S60)</f>
        <v>114841.26573684212</v>
      </c>
      <c r="U61" s="44">
        <f t="shared" si="5"/>
        <v>-114841.26573684212</v>
      </c>
      <c r="V61" s="44">
        <f t="shared" si="6"/>
        <v>114841.26573684212</v>
      </c>
      <c r="W61" s="44">
        <f t="shared" si="7"/>
        <v>13188516316.039988</v>
      </c>
      <c r="X61" s="43">
        <v>0</v>
      </c>
      <c r="Y61" s="43">
        <f t="shared" si="9"/>
        <v>0</v>
      </c>
      <c r="AE61" s="7">
        <v>58</v>
      </c>
      <c r="AF61" s="41">
        <v>0</v>
      </c>
      <c r="AG61" s="49">
        <f t="shared" si="16"/>
        <v>80623.723333333328</v>
      </c>
      <c r="AH61" s="44">
        <f t="shared" si="19"/>
        <v>-80623.723333333328</v>
      </c>
      <c r="AI61" s="44">
        <f t="shared" si="20"/>
        <v>80623.723333333328</v>
      </c>
      <c r="AJ61" s="44">
        <f t="shared" si="21"/>
        <v>6500184764.1298771</v>
      </c>
      <c r="AK61" s="43">
        <v>0</v>
      </c>
      <c r="AL61" s="43">
        <f t="shared" si="18"/>
        <v>0</v>
      </c>
      <c r="AR61" s="7">
        <v>58</v>
      </c>
      <c r="AS61" s="41">
        <v>0</v>
      </c>
      <c r="AT61" s="49">
        <f t="shared" si="10"/>
        <v>80985.581878762008</v>
      </c>
      <c r="AU61" s="44">
        <f t="shared" si="11"/>
        <v>-80985.581878762008</v>
      </c>
      <c r="AV61" s="44">
        <f t="shared" si="12"/>
        <v>80985.581878762008</v>
      </c>
      <c r="AW61" s="44">
        <f t="shared" si="13"/>
        <v>6558664472.2416658</v>
      </c>
      <c r="AX61" s="43">
        <v>0</v>
      </c>
      <c r="AY61" s="43">
        <f t="shared" si="15"/>
        <v>0</v>
      </c>
    </row>
    <row r="62" spans="1:51">
      <c r="A62" s="6">
        <v>59</v>
      </c>
      <c r="B62" s="41">
        <v>100726.459</v>
      </c>
      <c r="E62" s="7">
        <v>59</v>
      </c>
      <c r="F62" s="41">
        <v>100726.459</v>
      </c>
      <c r="G62" s="41">
        <v>0</v>
      </c>
      <c r="H62" s="44">
        <f t="shared" si="0"/>
        <v>100726.459</v>
      </c>
      <c r="I62" s="44">
        <f t="shared" si="1"/>
        <v>100726.459</v>
      </c>
      <c r="J62" s="44">
        <f t="shared" si="22"/>
        <v>10145819542.678682</v>
      </c>
      <c r="K62" s="43">
        <f t="shared" si="3"/>
        <v>100</v>
      </c>
      <c r="L62" s="43">
        <f t="shared" si="4"/>
        <v>100</v>
      </c>
      <c r="R62" s="7">
        <v>59</v>
      </c>
      <c r="S62" s="41">
        <v>100726.459</v>
      </c>
      <c r="T62" s="44">
        <f>AVERAGE($S$4:S61)</f>
        <v>112861.24391379312</v>
      </c>
      <c r="U62" s="44">
        <f t="shared" si="5"/>
        <v>-12134.784913793119</v>
      </c>
      <c r="V62" s="44">
        <f t="shared" si="6"/>
        <v>12134.784913793119</v>
      </c>
      <c r="W62" s="44">
        <f t="shared" si="7"/>
        <v>147253004.90402108</v>
      </c>
      <c r="X62" s="43">
        <f t="shared" si="8"/>
        <v>12.05</v>
      </c>
      <c r="Y62" s="43">
        <f t="shared" si="9"/>
        <v>12.05</v>
      </c>
      <c r="AE62" s="7">
        <v>59</v>
      </c>
      <c r="AF62" s="41">
        <v>100726.459</v>
      </c>
      <c r="AG62" s="49">
        <f t="shared" si="16"/>
        <v>62594.859333333327</v>
      </c>
      <c r="AH62" s="44">
        <f t="shared" si="19"/>
        <v>38131.599666666676</v>
      </c>
      <c r="AI62" s="44">
        <f t="shared" si="20"/>
        <v>38131.599666666676</v>
      </c>
      <c r="AJ62" s="44">
        <f t="shared" si="21"/>
        <v>1454018893.1389341</v>
      </c>
      <c r="AK62" s="43">
        <f t="shared" si="17"/>
        <v>37.86</v>
      </c>
      <c r="AL62" s="43">
        <f t="shared" si="18"/>
        <v>37.86</v>
      </c>
      <c r="AR62" s="7">
        <v>59</v>
      </c>
      <c r="AS62" s="41">
        <v>100726.459</v>
      </c>
      <c r="AT62" s="49">
        <f t="shared" si="10"/>
        <v>16197.116375752403</v>
      </c>
      <c r="AU62" s="44">
        <f t="shared" si="11"/>
        <v>84529.342624247598</v>
      </c>
      <c r="AV62" s="44">
        <f t="shared" si="12"/>
        <v>84529.342624247598</v>
      </c>
      <c r="AW62" s="44">
        <f t="shared" si="13"/>
        <v>7145209764.487442</v>
      </c>
      <c r="AX62" s="43">
        <f t="shared" si="14"/>
        <v>83.92</v>
      </c>
      <c r="AY62" s="43">
        <f t="shared" si="15"/>
        <v>83.92</v>
      </c>
    </row>
    <row r="63" spans="1:51">
      <c r="A63" s="6">
        <v>60</v>
      </c>
      <c r="B63" s="41">
        <v>118055.773</v>
      </c>
      <c r="E63" s="7">
        <v>60</v>
      </c>
      <c r="F63" s="41">
        <v>118055.773</v>
      </c>
      <c r="G63" s="41">
        <v>100726.459</v>
      </c>
      <c r="H63" s="44">
        <f t="shared" si="0"/>
        <v>17329.313999999998</v>
      </c>
      <c r="I63" s="44">
        <f t="shared" si="1"/>
        <v>17329.313999999998</v>
      </c>
      <c r="J63" s="44">
        <f t="shared" si="22"/>
        <v>300305123.71059597</v>
      </c>
      <c r="K63" s="43">
        <f t="shared" si="3"/>
        <v>14.68</v>
      </c>
      <c r="L63" s="43">
        <f t="shared" si="4"/>
        <v>14.68</v>
      </c>
      <c r="R63" s="7">
        <v>60</v>
      </c>
      <c r="S63" s="41">
        <v>118055.773</v>
      </c>
      <c r="T63" s="44">
        <f>AVERAGE($S$4:S62)</f>
        <v>112655.56959322035</v>
      </c>
      <c r="U63" s="44">
        <f t="shared" si="5"/>
        <v>5400.2034067796485</v>
      </c>
      <c r="V63" s="44">
        <f t="shared" si="6"/>
        <v>5400.2034067796485</v>
      </c>
      <c r="W63" s="44">
        <f t="shared" si="7"/>
        <v>29162196.834594522</v>
      </c>
      <c r="X63" s="43">
        <f t="shared" si="8"/>
        <v>4.57</v>
      </c>
      <c r="Y63" s="43">
        <f t="shared" si="9"/>
        <v>4.57</v>
      </c>
      <c r="AE63" s="7">
        <v>60</v>
      </c>
      <c r="AF63" s="41">
        <v>118055.773</v>
      </c>
      <c r="AG63" s="49">
        <f t="shared" si="16"/>
        <v>58925.383999999998</v>
      </c>
      <c r="AH63" s="44">
        <f t="shared" si="19"/>
        <v>59130.389000000003</v>
      </c>
      <c r="AI63" s="44">
        <f t="shared" si="20"/>
        <v>59130.389000000003</v>
      </c>
      <c r="AJ63" s="44">
        <f t="shared" si="21"/>
        <v>3496402903.2913213</v>
      </c>
      <c r="AK63" s="43">
        <f t="shared" si="17"/>
        <v>50.09</v>
      </c>
      <c r="AL63" s="43">
        <f t="shared" si="18"/>
        <v>50.09</v>
      </c>
      <c r="AR63" s="7">
        <v>60</v>
      </c>
      <c r="AS63" s="41">
        <v>118055.773</v>
      </c>
      <c r="AT63" s="49">
        <f t="shared" si="10"/>
        <v>83820.590475150486</v>
      </c>
      <c r="AU63" s="44">
        <f t="shared" si="11"/>
        <v>34235.182524849515</v>
      </c>
      <c r="AV63" s="44">
        <f t="shared" si="12"/>
        <v>34235.182524849515</v>
      </c>
      <c r="AW63" s="44">
        <f t="shared" si="13"/>
        <v>1172047722.5097616</v>
      </c>
      <c r="AX63" s="43">
        <f t="shared" si="14"/>
        <v>29</v>
      </c>
      <c r="AY63" s="43">
        <f t="shared" si="15"/>
        <v>29</v>
      </c>
    </row>
    <row r="64" spans="1:51">
      <c r="E64" s="7">
        <v>61</v>
      </c>
      <c r="G64" s="41">
        <v>118055.773</v>
      </c>
      <c r="H64" s="47"/>
      <c r="I64" s="47"/>
      <c r="J64" s="47"/>
      <c r="K64" s="47"/>
      <c r="L64" s="47"/>
      <c r="R64" s="7">
        <v>61</v>
      </c>
      <c r="T64" s="44">
        <f>AVERAGE($S$4:S63)</f>
        <v>112745.57298333335</v>
      </c>
      <c r="U64" s="49"/>
      <c r="V64" s="49"/>
      <c r="W64" s="49"/>
      <c r="X64" s="49"/>
      <c r="Y64" s="49"/>
      <c r="AE64" s="7">
        <v>61</v>
      </c>
      <c r="AG64" s="49">
        <f t="shared" si="16"/>
        <v>72927.410666666678</v>
      </c>
      <c r="AH64" s="49"/>
      <c r="AI64" s="49"/>
      <c r="AJ64" s="49"/>
      <c r="AK64" s="2"/>
      <c r="AL64" s="2"/>
      <c r="AR64" s="7">
        <v>61</v>
      </c>
      <c r="AS64" s="2"/>
      <c r="AT64" s="49">
        <f t="shared" si="10"/>
        <v>111208.73649503011</v>
      </c>
      <c r="AU64" s="49"/>
      <c r="AV64" s="49"/>
      <c r="AW64" s="49"/>
      <c r="AX64" s="2"/>
      <c r="AY64" s="2"/>
    </row>
    <row r="65" spans="4:51">
      <c r="G65" s="36" t="s">
        <v>21</v>
      </c>
      <c r="H65" s="48">
        <f>SUM(H5:H63)</f>
        <v>38458.773000000001</v>
      </c>
      <c r="I65" s="48">
        <f>SUM(I5:I63)</f>
        <v>2698513.4009999982</v>
      </c>
      <c r="J65" s="48">
        <f>SUM(J5:J63)</f>
        <v>216754964538.17468</v>
      </c>
      <c r="K65" s="45">
        <f>SUM(K5:K63)</f>
        <v>3452.1200000000008</v>
      </c>
      <c r="L65" s="45">
        <f>SUM(L5:L63)</f>
        <v>3452.1200000000008</v>
      </c>
      <c r="T65" s="36" t="s">
        <v>22</v>
      </c>
      <c r="U65" s="48">
        <f>SUM(U5:U63)</f>
        <v>369894.66636443813</v>
      </c>
      <c r="V65" s="48">
        <f>SUM(V5:V63)</f>
        <v>2676397.2633001516</v>
      </c>
      <c r="W65" s="48">
        <f>SUM(W5:W63)</f>
        <v>174609908072.58963</v>
      </c>
      <c r="X65" s="45">
        <f>SUM(X5:X63)</f>
        <v>3690.2100000000019</v>
      </c>
      <c r="Y65" s="45">
        <f>SUM(Y5:Y63)</f>
        <v>3690.2100000000019</v>
      </c>
      <c r="AG65" s="50" t="s">
        <v>22</v>
      </c>
      <c r="AH65" s="48">
        <f>SUM(AH7:AH63)</f>
        <v>39205.412333333406</v>
      </c>
      <c r="AI65" s="48">
        <f>SUM(AI7:AI63)</f>
        <v>2080399.6310000003</v>
      </c>
      <c r="AJ65" s="48">
        <f>SUM(AJ7:AJ63)</f>
        <v>137108109767.29141</v>
      </c>
      <c r="AK65" s="45">
        <f>SUM(AK7:AK63)</f>
        <v>2952.6300000000006</v>
      </c>
      <c r="AL65" s="45">
        <f>SUM(AL7:AL63)</f>
        <v>2952.6300000000006</v>
      </c>
      <c r="AS65" s="2"/>
      <c r="AT65" s="50" t="s">
        <v>22</v>
      </c>
      <c r="AU65" s="48">
        <f>SUM(AU5:AU63)</f>
        <v>39514.670618787219</v>
      </c>
      <c r="AV65" s="48">
        <f>SUM(AV5:AV63)</f>
        <v>2459231.6261634817</v>
      </c>
      <c r="AW65" s="48">
        <f>SUM(AW5:AW63)</f>
        <v>182104909735.30914</v>
      </c>
      <c r="AX65" s="45">
        <f>SUM(AX5:AX63)</f>
        <v>3303.1299999999987</v>
      </c>
      <c r="AY65" s="45">
        <f>SUM(AY5:AY63)</f>
        <v>3303.1299999999987</v>
      </c>
    </row>
    <row r="67" spans="4:51" ht="43.5">
      <c r="F67" s="3" t="s">
        <v>23</v>
      </c>
      <c r="G67" s="4" t="s">
        <v>24</v>
      </c>
      <c r="H67" s="4" t="s">
        <v>25</v>
      </c>
      <c r="I67" s="5" t="s">
        <v>26</v>
      </c>
    </row>
    <row r="68" spans="4:51">
      <c r="D68" s="11"/>
      <c r="E68" s="12" t="s">
        <v>27</v>
      </c>
      <c r="F68" s="13">
        <v>45737.52</v>
      </c>
      <c r="G68" s="13">
        <v>45362.67</v>
      </c>
      <c r="H68" s="14">
        <v>36498.239999999998</v>
      </c>
      <c r="I68" s="15">
        <v>41681.89</v>
      </c>
    </row>
    <row r="69" spans="4:51">
      <c r="D69" s="18"/>
      <c r="E69" s="16" t="s">
        <v>28</v>
      </c>
      <c r="F69">
        <v>3673812958.27</v>
      </c>
      <c r="G69">
        <v>2959489967.3299999</v>
      </c>
      <c r="H69" s="19">
        <v>2405405434.5100002</v>
      </c>
      <c r="I69" s="20">
        <v>3086523893.8200002</v>
      </c>
    </row>
    <row r="70" spans="4:51">
      <c r="D70" s="18"/>
      <c r="E70" s="21" t="s">
        <v>29</v>
      </c>
      <c r="F70" s="22">
        <v>0.59</v>
      </c>
      <c r="G70" s="22">
        <v>0.63</v>
      </c>
      <c r="H70" s="23">
        <v>0.52</v>
      </c>
      <c r="I70" s="56">
        <v>0.56000000000000005</v>
      </c>
    </row>
    <row r="71" spans="4:51">
      <c r="D71" s="25"/>
      <c r="E71" s="26" t="s">
        <v>30</v>
      </c>
      <c r="F71" s="52">
        <v>118055.773</v>
      </c>
      <c r="G71" s="52">
        <v>112745.57298333335</v>
      </c>
      <c r="H71" s="53">
        <v>147848.66666666666</v>
      </c>
      <c r="I71" s="54">
        <v>111208.73649503011</v>
      </c>
    </row>
    <row r="74" spans="4:51">
      <c r="E74" s="27" t="s">
        <v>64</v>
      </c>
      <c r="F74" s="28"/>
      <c r="G74" s="28"/>
      <c r="H74" s="28"/>
      <c r="I74" s="29"/>
    </row>
    <row r="75" spans="4:51">
      <c r="F75" s="30"/>
    </row>
    <row r="76" spans="4:51">
      <c r="E76" s="31" t="s">
        <v>32</v>
      </c>
      <c r="F76" s="13"/>
      <c r="G76" s="15"/>
    </row>
    <row r="77" spans="4:51">
      <c r="E77" s="32"/>
      <c r="F77" t="s">
        <v>33</v>
      </c>
      <c r="G77" s="20"/>
    </row>
    <row r="78" spans="4:51">
      <c r="E78" s="33"/>
      <c r="F78" s="34" t="s">
        <v>34</v>
      </c>
      <c r="G78" s="3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F17C-68BA-46E2-ADA4-580028D09DDB}">
  <dimension ref="A1:BC78"/>
  <sheetViews>
    <sheetView topLeftCell="A47" zoomScale="65" workbookViewId="0">
      <selection activeCell="E75" sqref="E75"/>
    </sheetView>
  </sheetViews>
  <sheetFormatPr defaultRowHeight="14.45"/>
  <cols>
    <col min="2" max="2" width="14.140625" bestFit="1" customWidth="1"/>
    <col min="6" max="6" width="15.5703125" customWidth="1"/>
    <col min="7" max="8" width="14.140625" bestFit="1" customWidth="1"/>
    <col min="9" max="9" width="15.5703125" bestFit="1" customWidth="1"/>
    <col min="10" max="10" width="22.42578125" bestFit="1" customWidth="1"/>
    <col min="11" max="12" width="9.5703125" bestFit="1" customWidth="1"/>
    <col min="16" max="16" width="16.42578125" bestFit="1" customWidth="1"/>
    <col min="19" max="21" width="14.140625" bestFit="1" customWidth="1"/>
    <col min="22" max="22" width="14.5703125" bestFit="1" customWidth="1"/>
    <col min="23" max="23" width="22.5703125" bestFit="1" customWidth="1"/>
    <col min="24" max="25" width="9" bestFit="1" customWidth="1"/>
    <col min="29" max="29" width="16.42578125" bestFit="1" customWidth="1"/>
    <col min="32" max="34" width="14.140625" bestFit="1" customWidth="1"/>
    <col min="35" max="35" width="14.5703125" bestFit="1" customWidth="1"/>
    <col min="36" max="36" width="22.5703125" bestFit="1" customWidth="1"/>
    <col min="42" max="42" width="16.42578125" bestFit="1" customWidth="1"/>
    <col min="45" max="47" width="14.140625" bestFit="1" customWidth="1"/>
    <col min="48" max="48" width="14.5703125" bestFit="1" customWidth="1"/>
    <col min="49" max="49" width="22.5703125" bestFit="1" customWidth="1"/>
    <col min="50" max="51" width="9" bestFit="1" customWidth="1"/>
    <col min="55" max="55" width="16.42578125" bestFit="1" customWidth="1"/>
  </cols>
  <sheetData>
    <row r="1" spans="1:55">
      <c r="A1" s="1" t="s">
        <v>65</v>
      </c>
      <c r="B1" s="2"/>
    </row>
    <row r="2" spans="1:55">
      <c r="A2" s="2"/>
      <c r="B2" s="2"/>
    </row>
    <row r="3" spans="1:55" ht="57.95">
      <c r="A3" s="39" t="s">
        <v>1</v>
      </c>
      <c r="B3" s="39" t="s">
        <v>2</v>
      </c>
      <c r="E3" s="40" t="str">
        <f>A3</f>
        <v>Month</v>
      </c>
      <c r="F3" s="40" t="str">
        <f>B3</f>
        <v>Value</v>
      </c>
      <c r="G3" s="40" t="s">
        <v>3</v>
      </c>
      <c r="H3" s="40" t="s">
        <v>4</v>
      </c>
      <c r="I3" s="40" t="s">
        <v>5</v>
      </c>
      <c r="J3" s="40" t="s">
        <v>6</v>
      </c>
      <c r="K3" s="40" t="s">
        <v>7</v>
      </c>
      <c r="L3" s="40" t="s">
        <v>8</v>
      </c>
      <c r="R3" s="40" t="str">
        <f>A3</f>
        <v>Month</v>
      </c>
      <c r="S3" s="40" t="str">
        <f>B3</f>
        <v>Value</v>
      </c>
      <c r="T3" s="40" t="s">
        <v>9</v>
      </c>
      <c r="U3" s="40" t="s">
        <v>4</v>
      </c>
      <c r="V3" s="40" t="s">
        <v>5</v>
      </c>
      <c r="W3" s="40" t="s">
        <v>6</v>
      </c>
      <c r="X3" s="40" t="s">
        <v>7</v>
      </c>
      <c r="Y3" s="40" t="s">
        <v>8</v>
      </c>
      <c r="AE3" s="40" t="str">
        <f>E3</f>
        <v>Month</v>
      </c>
      <c r="AF3" s="40" t="str">
        <f>F3</f>
        <v>Value</v>
      </c>
      <c r="AG3" s="40" t="s">
        <v>10</v>
      </c>
      <c r="AH3" s="40" t="s">
        <v>4</v>
      </c>
      <c r="AI3" s="40" t="s">
        <v>5</v>
      </c>
      <c r="AJ3" s="40" t="s">
        <v>6</v>
      </c>
      <c r="AK3" s="40" t="s">
        <v>7</v>
      </c>
      <c r="AL3" s="40" t="s">
        <v>8</v>
      </c>
      <c r="AR3" s="40" t="str">
        <f>E3</f>
        <v>Month</v>
      </c>
      <c r="AS3" s="51" t="str">
        <f>[1]Forecasting!F3</f>
        <v>Units Sold</v>
      </c>
      <c r="AT3" s="51" t="s">
        <v>11</v>
      </c>
      <c r="AU3" s="51" t="s">
        <v>4</v>
      </c>
      <c r="AV3" s="51" t="s">
        <v>5</v>
      </c>
      <c r="AW3" s="51" t="s">
        <v>6</v>
      </c>
      <c r="AX3" s="51" t="s">
        <v>7</v>
      </c>
      <c r="AY3" s="51" t="s">
        <v>8</v>
      </c>
    </row>
    <row r="4" spans="1:55">
      <c r="A4" s="6">
        <v>1</v>
      </c>
      <c r="B4" s="57">
        <v>2831</v>
      </c>
      <c r="E4" s="7">
        <v>1</v>
      </c>
      <c r="F4" s="57">
        <v>2831</v>
      </c>
      <c r="G4" s="8"/>
      <c r="H4" s="8"/>
      <c r="I4" s="8"/>
      <c r="J4" s="8"/>
      <c r="K4" s="9"/>
      <c r="L4" s="8"/>
      <c r="O4" s="10" t="s">
        <v>12</v>
      </c>
      <c r="R4" s="7">
        <v>1</v>
      </c>
      <c r="S4" s="57">
        <v>2831</v>
      </c>
      <c r="T4" s="7"/>
      <c r="U4" s="7"/>
      <c r="V4" s="7"/>
      <c r="W4" s="7"/>
      <c r="X4" s="37"/>
      <c r="Y4" s="7"/>
      <c r="AB4" s="10" t="s">
        <v>13</v>
      </c>
      <c r="AE4" s="7">
        <v>1</v>
      </c>
      <c r="AF4" s="57">
        <v>2831</v>
      </c>
      <c r="AG4" s="2"/>
      <c r="AH4" s="42"/>
      <c r="AI4" s="42"/>
      <c r="AJ4" s="42"/>
      <c r="AK4" s="43"/>
      <c r="AL4" s="42"/>
      <c r="AO4" s="10" t="s">
        <v>14</v>
      </c>
      <c r="AR4" s="7">
        <v>1</v>
      </c>
      <c r="AS4" s="57">
        <v>2831</v>
      </c>
      <c r="AT4" s="2"/>
      <c r="AU4" s="42"/>
      <c r="AV4" s="42"/>
      <c r="AW4" s="42"/>
      <c r="AX4" s="43"/>
      <c r="AY4" s="42"/>
      <c r="BB4" s="38" t="s">
        <v>15</v>
      </c>
    </row>
    <row r="5" spans="1:55">
      <c r="A5" s="6">
        <v>2</v>
      </c>
      <c r="B5" s="41">
        <v>4490</v>
      </c>
      <c r="E5" s="7">
        <v>2</v>
      </c>
      <c r="F5" s="41">
        <v>4490</v>
      </c>
      <c r="G5" s="57">
        <v>2831</v>
      </c>
      <c r="H5" s="44">
        <f>F5-G5</f>
        <v>1659</v>
      </c>
      <c r="I5" s="44">
        <f>ABS(H5)</f>
        <v>1659</v>
      </c>
      <c r="J5" s="44">
        <f>H5^2</f>
        <v>2752281</v>
      </c>
      <c r="K5" s="43">
        <f>ROUND((I5/F5)*100,2)</f>
        <v>36.950000000000003</v>
      </c>
      <c r="L5" s="43">
        <f>ABS(K5)</f>
        <v>36.950000000000003</v>
      </c>
      <c r="O5" s="16" t="s">
        <v>16</v>
      </c>
      <c r="P5" s="17">
        <f>ROUND(AVERAGE(I5:I63),2)</f>
        <v>5014.3599999999997</v>
      </c>
      <c r="R5" s="7">
        <v>2</v>
      </c>
      <c r="S5" s="41">
        <v>4490</v>
      </c>
      <c r="T5" s="44">
        <f>AVERAGE($S$4:S4)</f>
        <v>2831</v>
      </c>
      <c r="U5" s="44">
        <f>S5-T5</f>
        <v>1659</v>
      </c>
      <c r="V5" s="44">
        <f>ABS(U5)</f>
        <v>1659</v>
      </c>
      <c r="W5" s="44">
        <f>U5^2</f>
        <v>2752281</v>
      </c>
      <c r="X5" s="43">
        <f>ROUND((V5/S5)*100,2)</f>
        <v>36.950000000000003</v>
      </c>
      <c r="Y5" s="43">
        <f>ABS(X5)</f>
        <v>36.950000000000003</v>
      </c>
      <c r="AB5" s="16" t="s">
        <v>16</v>
      </c>
      <c r="AC5" s="17">
        <f>ROUND(AVERAGE(V5:V63),2)</f>
        <v>5764.46</v>
      </c>
      <c r="AE5" s="7">
        <v>2</v>
      </c>
      <c r="AF5" s="41">
        <v>4490</v>
      </c>
      <c r="AG5" s="2"/>
      <c r="AH5" s="43"/>
      <c r="AI5" s="43"/>
      <c r="AJ5" s="43"/>
      <c r="AK5" s="43"/>
      <c r="AL5" s="43"/>
      <c r="AO5" s="16" t="s">
        <v>16</v>
      </c>
      <c r="AP5" s="17">
        <f>ROUND(AVERAGE(AI7:AI63),2)</f>
        <v>4852.09</v>
      </c>
      <c r="AR5" s="7">
        <v>2</v>
      </c>
      <c r="AS5" s="41">
        <v>4490</v>
      </c>
      <c r="AT5" s="49">
        <f>AS4</f>
        <v>2831</v>
      </c>
      <c r="AU5" s="44">
        <f>AS5-AT5</f>
        <v>1659</v>
      </c>
      <c r="AV5" s="44">
        <f>ABS(AU5)</f>
        <v>1659</v>
      </c>
      <c r="AW5" s="44">
        <f>AU5^2</f>
        <v>2752281</v>
      </c>
      <c r="AX5" s="43">
        <f>ROUND((AV5/AS5)*100,2)</f>
        <v>36.950000000000003</v>
      </c>
      <c r="AY5" s="43">
        <f>ABS(AX5)</f>
        <v>36.950000000000003</v>
      </c>
      <c r="BB5" s="16" t="s">
        <v>16</v>
      </c>
      <c r="BC5" s="17">
        <f>ROUND(AVERAGE(AV5:AV63),2)</f>
        <v>4743.3599999999997</v>
      </c>
    </row>
    <row r="6" spans="1:55">
      <c r="A6" s="6">
        <v>3</v>
      </c>
      <c r="B6" s="41">
        <v>218</v>
      </c>
      <c r="E6" s="7">
        <v>3</v>
      </c>
      <c r="F6" s="41">
        <v>218</v>
      </c>
      <c r="G6" s="41">
        <v>4490</v>
      </c>
      <c r="H6" s="44">
        <f t="shared" ref="H6:H63" si="0">F6-G6</f>
        <v>-4272</v>
      </c>
      <c r="I6" s="44">
        <f t="shared" ref="I6:I63" si="1">ABS(H6)</f>
        <v>4272</v>
      </c>
      <c r="J6" s="44">
        <f t="shared" ref="J6:J19" si="2">H6^2</f>
        <v>18249984</v>
      </c>
      <c r="K6" s="43">
        <f t="shared" ref="K6:K63" si="3">ROUND((I6/F6)*100,2)</f>
        <v>1959.63</v>
      </c>
      <c r="L6" s="43">
        <f t="shared" ref="L6:L63" si="4">ABS(K6)</f>
        <v>1959.63</v>
      </c>
      <c r="O6" s="16" t="s">
        <v>17</v>
      </c>
      <c r="P6" s="17">
        <f>ROUND(AVERAGE(J5:J63),2)</f>
        <v>53218836.460000001</v>
      </c>
      <c r="R6" s="7">
        <v>3</v>
      </c>
      <c r="S6" s="41">
        <v>218</v>
      </c>
      <c r="T6" s="44">
        <f>AVERAGE($S$4:S5)</f>
        <v>3660.5</v>
      </c>
      <c r="U6" s="44">
        <f t="shared" ref="U6:U63" si="5">S6-T6</f>
        <v>-3442.5</v>
      </c>
      <c r="V6" s="44">
        <f t="shared" ref="V6:V63" si="6">ABS(U6)</f>
        <v>3442.5</v>
      </c>
      <c r="W6" s="44">
        <f t="shared" ref="W6:W63" si="7">U6^2</f>
        <v>11850806.25</v>
      </c>
      <c r="X6" s="43">
        <f t="shared" ref="X6:X63" si="8">ROUND((V6/S6)*100,2)</f>
        <v>1579.13</v>
      </c>
      <c r="Y6" s="43">
        <f t="shared" ref="Y6:Y63" si="9">ABS(X6)</f>
        <v>1579.13</v>
      </c>
      <c r="AB6" s="16" t="s">
        <v>17</v>
      </c>
      <c r="AC6" s="17">
        <f>ROUND(AVERAGE(W5:W63),2)</f>
        <v>65503125.119999997</v>
      </c>
      <c r="AE6" s="7">
        <v>3</v>
      </c>
      <c r="AF6" s="41">
        <v>218</v>
      </c>
      <c r="AG6" s="2"/>
      <c r="AH6" s="43"/>
      <c r="AI6" s="43"/>
      <c r="AJ6" s="43"/>
      <c r="AK6" s="43"/>
      <c r="AL6" s="43"/>
      <c r="AO6" s="16" t="s">
        <v>17</v>
      </c>
      <c r="AP6" s="17">
        <f>ROUND(AVERAGE(AJ7:AJ63),2)</f>
        <v>49973781.259999998</v>
      </c>
      <c r="AR6" s="7">
        <v>3</v>
      </c>
      <c r="AS6" s="41">
        <v>218</v>
      </c>
      <c r="AT6" s="49">
        <f t="shared" ref="AT6:AT64" si="10">0.8*AS5+0.2*AT5</f>
        <v>4158.2</v>
      </c>
      <c r="AU6" s="44">
        <f t="shared" ref="AU6:AU63" si="11">AS6-AT6</f>
        <v>-3940.2</v>
      </c>
      <c r="AV6" s="44">
        <f t="shared" ref="AV6:AV63" si="12">ABS(AU6)</f>
        <v>3940.2</v>
      </c>
      <c r="AW6" s="44">
        <f t="shared" ref="AW6:AW63" si="13">AU6^2</f>
        <v>15525176.039999999</v>
      </c>
      <c r="AX6" s="43">
        <f t="shared" ref="AX6:AX63" si="14">ROUND((AV6/AS6)*100,2)</f>
        <v>1807.43</v>
      </c>
      <c r="AY6" s="43">
        <f t="shared" ref="AY6:AY63" si="15">ABS(AX6)</f>
        <v>1807.43</v>
      </c>
      <c r="BB6" s="16" t="s">
        <v>17</v>
      </c>
      <c r="BC6" s="17">
        <f>ROUND(AVERAGE(AW5:AW63),2)</f>
        <v>46407376.539999999</v>
      </c>
    </row>
    <row r="7" spans="1:55">
      <c r="A7" s="6">
        <v>4</v>
      </c>
      <c r="B7" s="41">
        <v>7284</v>
      </c>
      <c r="E7" s="7">
        <v>4</v>
      </c>
      <c r="F7" s="41">
        <v>7284</v>
      </c>
      <c r="G7" s="41">
        <v>218</v>
      </c>
      <c r="H7" s="44">
        <f>F7-G7</f>
        <v>7066</v>
      </c>
      <c r="I7" s="44">
        <f t="shared" si="1"/>
        <v>7066</v>
      </c>
      <c r="J7" s="44">
        <f t="shared" si="2"/>
        <v>49928356</v>
      </c>
      <c r="K7" s="43">
        <f>ROUND((I7/F7)*100,2)</f>
        <v>97.01</v>
      </c>
      <c r="L7" s="43">
        <f t="shared" si="4"/>
        <v>97.01</v>
      </c>
      <c r="O7" s="16" t="s">
        <v>19</v>
      </c>
      <c r="P7" s="24">
        <f>ROUND(AVERAGE(L5:L63)/100,2)</f>
        <v>1.06</v>
      </c>
      <c r="R7" s="7">
        <v>4</v>
      </c>
      <c r="S7" s="41">
        <v>7284</v>
      </c>
      <c r="T7" s="44">
        <f>AVERAGE($S$4:S6)</f>
        <v>2513</v>
      </c>
      <c r="U7" s="44">
        <f t="shared" si="5"/>
        <v>4771</v>
      </c>
      <c r="V7" s="44">
        <f t="shared" si="6"/>
        <v>4771</v>
      </c>
      <c r="W7" s="44">
        <f t="shared" si="7"/>
        <v>22762441</v>
      </c>
      <c r="X7" s="43">
        <f t="shared" si="8"/>
        <v>65.5</v>
      </c>
      <c r="Y7" s="43">
        <f t="shared" si="9"/>
        <v>65.5</v>
      </c>
      <c r="AB7" s="16" t="s">
        <v>19</v>
      </c>
      <c r="AC7" s="24">
        <f>ROUND(AVERAGE(Y5:Y63)/100,2)</f>
        <v>1.05</v>
      </c>
      <c r="AE7" s="7">
        <v>4</v>
      </c>
      <c r="AF7" s="41">
        <v>7284</v>
      </c>
      <c r="AG7" s="49">
        <f t="shared" ref="AG7:AG64" si="16">AVERAGE(AF4:AF6)</f>
        <v>2513</v>
      </c>
      <c r="AH7" s="44">
        <f>AF7-AG7</f>
        <v>4771</v>
      </c>
      <c r="AI7" s="44">
        <f>ABS(AH7)</f>
        <v>4771</v>
      </c>
      <c r="AJ7" s="44">
        <f>AH7^2</f>
        <v>22762441</v>
      </c>
      <c r="AK7" s="43">
        <f t="shared" ref="AK7:AK63" si="17">ROUND((AI7/AF7)*100,2)</f>
        <v>65.5</v>
      </c>
      <c r="AL7" s="43">
        <f t="shared" ref="AL7:AL63" si="18">ABS(AK7)</f>
        <v>65.5</v>
      </c>
      <c r="AO7" s="16" t="s">
        <v>19</v>
      </c>
      <c r="AP7" s="24">
        <f>ROUND(AVERAGE(AL7:AL63)/100,2)</f>
        <v>0.82</v>
      </c>
      <c r="AR7" s="7">
        <v>4</v>
      </c>
      <c r="AS7" s="41">
        <v>7284</v>
      </c>
      <c r="AT7" s="49">
        <f t="shared" si="10"/>
        <v>1006.04</v>
      </c>
      <c r="AU7" s="44">
        <f t="shared" si="11"/>
        <v>6277.96</v>
      </c>
      <c r="AV7" s="44">
        <f t="shared" si="12"/>
        <v>6277.96</v>
      </c>
      <c r="AW7" s="44">
        <f t="shared" si="13"/>
        <v>39412781.761600003</v>
      </c>
      <c r="AX7" s="43">
        <f t="shared" si="14"/>
        <v>86.19</v>
      </c>
      <c r="AY7" s="43">
        <f t="shared" si="15"/>
        <v>86.19</v>
      </c>
      <c r="BB7" s="16" t="s">
        <v>19</v>
      </c>
      <c r="BC7" s="24">
        <f>ROUND(AVERAGE(AY5:AY63)/100,2)</f>
        <v>1.01</v>
      </c>
    </row>
    <row r="8" spans="1:55">
      <c r="A8" s="6">
        <v>5</v>
      </c>
      <c r="B8" s="41">
        <v>4447</v>
      </c>
      <c r="E8" s="7">
        <v>5</v>
      </c>
      <c r="F8" s="41">
        <v>4447</v>
      </c>
      <c r="G8" s="41">
        <v>7284</v>
      </c>
      <c r="H8" s="44">
        <f t="shared" si="0"/>
        <v>-2837</v>
      </c>
      <c r="I8" s="44">
        <f t="shared" si="1"/>
        <v>2837</v>
      </c>
      <c r="J8" s="44">
        <f t="shared" si="2"/>
        <v>8048569</v>
      </c>
      <c r="K8" s="43">
        <f t="shared" si="3"/>
        <v>63.8</v>
      </c>
      <c r="L8" s="43">
        <f t="shared" si="4"/>
        <v>63.8</v>
      </c>
      <c r="O8" s="16" t="s">
        <v>20</v>
      </c>
      <c r="P8" s="46">
        <f>G64</f>
        <v>19356.712</v>
      </c>
      <c r="R8" s="7">
        <v>5</v>
      </c>
      <c r="S8" s="41">
        <v>4447</v>
      </c>
      <c r="T8" s="44">
        <f>AVERAGE($S$4:S7)</f>
        <v>3705.75</v>
      </c>
      <c r="U8" s="44">
        <f t="shared" si="5"/>
        <v>741.25</v>
      </c>
      <c r="V8" s="44">
        <f t="shared" si="6"/>
        <v>741.25</v>
      </c>
      <c r="W8" s="44">
        <f t="shared" si="7"/>
        <v>549451.5625</v>
      </c>
      <c r="X8" s="43">
        <f t="shared" si="8"/>
        <v>16.670000000000002</v>
      </c>
      <c r="Y8" s="43">
        <f t="shared" si="9"/>
        <v>16.670000000000002</v>
      </c>
      <c r="AB8" s="16" t="s">
        <v>20</v>
      </c>
      <c r="AC8" s="46">
        <f>T64</f>
        <v>8582.1070499999987</v>
      </c>
      <c r="AE8" s="7">
        <v>5</v>
      </c>
      <c r="AF8" s="41">
        <v>4447</v>
      </c>
      <c r="AG8" s="49">
        <f t="shared" si="16"/>
        <v>3997.3333333333335</v>
      </c>
      <c r="AH8" s="44">
        <f t="shared" ref="AH8:AH63" si="19">AF8-AG8</f>
        <v>449.66666666666652</v>
      </c>
      <c r="AI8" s="44">
        <f t="shared" ref="AI8:AI63" si="20">ABS(AH8)</f>
        <v>449.66666666666652</v>
      </c>
      <c r="AJ8" s="44">
        <f t="shared" ref="AJ8:AJ63" si="21">AH8^2</f>
        <v>202200.11111111098</v>
      </c>
      <c r="AK8" s="43">
        <f t="shared" si="17"/>
        <v>10.11</v>
      </c>
      <c r="AL8" s="43">
        <f t="shared" si="18"/>
        <v>10.11</v>
      </c>
      <c r="AO8" s="16" t="s">
        <v>20</v>
      </c>
      <c r="AP8" s="46">
        <f>AG21</f>
        <v>1698.6666666666667</v>
      </c>
      <c r="AR8" s="7">
        <v>5</v>
      </c>
      <c r="AS8" s="41">
        <v>4447</v>
      </c>
      <c r="AT8" s="49">
        <f t="shared" si="10"/>
        <v>6028.4080000000004</v>
      </c>
      <c r="AU8" s="44">
        <f t="shared" si="11"/>
        <v>-1581.4080000000004</v>
      </c>
      <c r="AV8" s="44">
        <f t="shared" si="12"/>
        <v>1581.4080000000004</v>
      </c>
      <c r="AW8" s="44">
        <f t="shared" si="13"/>
        <v>2500851.2624640013</v>
      </c>
      <c r="AX8" s="43">
        <f t="shared" si="14"/>
        <v>35.56</v>
      </c>
      <c r="AY8" s="43">
        <f t="shared" si="15"/>
        <v>35.56</v>
      </c>
      <c r="BB8" s="16" t="s">
        <v>20</v>
      </c>
      <c r="BC8" s="46">
        <f>AT64</f>
        <v>18815.454943374207</v>
      </c>
    </row>
    <row r="9" spans="1:55">
      <c r="A9" s="6">
        <v>6</v>
      </c>
      <c r="B9" s="41">
        <v>1384</v>
      </c>
      <c r="E9" s="7">
        <v>6</v>
      </c>
      <c r="F9" s="41">
        <v>1384</v>
      </c>
      <c r="G9" s="41">
        <v>4447</v>
      </c>
      <c r="H9" s="44">
        <f t="shared" si="0"/>
        <v>-3063</v>
      </c>
      <c r="I9" s="44">
        <f t="shared" si="1"/>
        <v>3063</v>
      </c>
      <c r="J9" s="44">
        <f t="shared" si="2"/>
        <v>9381969</v>
      </c>
      <c r="K9" s="43">
        <f t="shared" si="3"/>
        <v>221.32</v>
      </c>
      <c r="L9" s="43">
        <f t="shared" si="4"/>
        <v>221.32</v>
      </c>
      <c r="R9" s="7">
        <v>6</v>
      </c>
      <c r="S9" s="41">
        <v>1384</v>
      </c>
      <c r="T9" s="44">
        <f>AVERAGE($S$4:S8)</f>
        <v>3854</v>
      </c>
      <c r="U9" s="44">
        <f t="shared" si="5"/>
        <v>-2470</v>
      </c>
      <c r="V9" s="44">
        <f t="shared" si="6"/>
        <v>2470</v>
      </c>
      <c r="W9" s="44">
        <f t="shared" si="7"/>
        <v>6100900</v>
      </c>
      <c r="X9" s="43">
        <f t="shared" si="8"/>
        <v>178.47</v>
      </c>
      <c r="Y9" s="43">
        <f t="shared" si="9"/>
        <v>178.47</v>
      </c>
      <c r="AE9" s="7">
        <v>6</v>
      </c>
      <c r="AF9" s="41">
        <v>1384</v>
      </c>
      <c r="AG9" s="49">
        <f t="shared" si="16"/>
        <v>3983</v>
      </c>
      <c r="AH9" s="44">
        <f t="shared" si="19"/>
        <v>-2599</v>
      </c>
      <c r="AI9" s="44">
        <f t="shared" si="20"/>
        <v>2599</v>
      </c>
      <c r="AJ9" s="44">
        <f t="shared" si="21"/>
        <v>6754801</v>
      </c>
      <c r="AK9" s="43">
        <f t="shared" si="17"/>
        <v>187.79</v>
      </c>
      <c r="AL9" s="43">
        <f t="shared" si="18"/>
        <v>187.79</v>
      </c>
      <c r="AR9" s="7">
        <v>6</v>
      </c>
      <c r="AS9" s="41">
        <v>1384</v>
      </c>
      <c r="AT9" s="49">
        <f t="shared" si="10"/>
        <v>4763.2816000000003</v>
      </c>
      <c r="AU9" s="44">
        <f t="shared" si="11"/>
        <v>-3379.2816000000003</v>
      </c>
      <c r="AV9" s="44">
        <f t="shared" si="12"/>
        <v>3379.2816000000003</v>
      </c>
      <c r="AW9" s="44">
        <f t="shared" si="13"/>
        <v>11419544.132098561</v>
      </c>
      <c r="AX9" s="43">
        <f t="shared" si="14"/>
        <v>244.17</v>
      </c>
      <c r="AY9" s="43">
        <f t="shared" si="15"/>
        <v>244.17</v>
      </c>
    </row>
    <row r="10" spans="1:55">
      <c r="A10" s="6">
        <v>7</v>
      </c>
      <c r="B10" s="41">
        <v>450</v>
      </c>
      <c r="E10" s="7">
        <v>7</v>
      </c>
      <c r="F10" s="41">
        <v>450</v>
      </c>
      <c r="G10" s="41">
        <v>1384</v>
      </c>
      <c r="H10" s="44">
        <f t="shared" si="0"/>
        <v>-934</v>
      </c>
      <c r="I10" s="44">
        <f t="shared" si="1"/>
        <v>934</v>
      </c>
      <c r="J10" s="44">
        <f t="shared" si="2"/>
        <v>872356</v>
      </c>
      <c r="K10" s="43">
        <f t="shared" si="3"/>
        <v>207.56</v>
      </c>
      <c r="L10" s="43">
        <f t="shared" si="4"/>
        <v>207.56</v>
      </c>
      <c r="R10" s="7">
        <v>7</v>
      </c>
      <c r="S10" s="41">
        <v>450</v>
      </c>
      <c r="T10" s="44">
        <f>AVERAGE($S$4:S9)</f>
        <v>3442.3333333333335</v>
      </c>
      <c r="U10" s="44">
        <f t="shared" si="5"/>
        <v>-2992.3333333333335</v>
      </c>
      <c r="V10" s="44">
        <f t="shared" si="6"/>
        <v>2992.3333333333335</v>
      </c>
      <c r="W10" s="44">
        <f t="shared" si="7"/>
        <v>8954058.777777778</v>
      </c>
      <c r="X10" s="43">
        <f t="shared" si="8"/>
        <v>664.96</v>
      </c>
      <c r="Y10" s="43">
        <f t="shared" si="9"/>
        <v>664.96</v>
      </c>
      <c r="AE10" s="7">
        <v>7</v>
      </c>
      <c r="AF10" s="41">
        <v>450</v>
      </c>
      <c r="AG10" s="49">
        <f t="shared" si="16"/>
        <v>4371.666666666667</v>
      </c>
      <c r="AH10" s="44">
        <f t="shared" si="19"/>
        <v>-3921.666666666667</v>
      </c>
      <c r="AI10" s="44">
        <f t="shared" si="20"/>
        <v>3921.666666666667</v>
      </c>
      <c r="AJ10" s="44">
        <f t="shared" si="21"/>
        <v>15379469.444444446</v>
      </c>
      <c r="AK10" s="43">
        <f t="shared" si="17"/>
        <v>871.48</v>
      </c>
      <c r="AL10" s="43">
        <f t="shared" si="18"/>
        <v>871.48</v>
      </c>
      <c r="AR10" s="7">
        <v>7</v>
      </c>
      <c r="AS10" s="41">
        <v>450</v>
      </c>
      <c r="AT10" s="49">
        <f t="shared" si="10"/>
        <v>2059.8563199999999</v>
      </c>
      <c r="AU10" s="44">
        <f t="shared" si="11"/>
        <v>-1609.8563199999999</v>
      </c>
      <c r="AV10" s="44">
        <f t="shared" si="12"/>
        <v>1609.8563199999999</v>
      </c>
      <c r="AW10" s="44">
        <f t="shared" si="13"/>
        <v>2591637.3710439419</v>
      </c>
      <c r="AX10" s="43">
        <f t="shared" si="14"/>
        <v>357.75</v>
      </c>
      <c r="AY10" s="43">
        <f t="shared" si="15"/>
        <v>357.75</v>
      </c>
    </row>
    <row r="11" spans="1:55">
      <c r="A11" s="6">
        <v>8</v>
      </c>
      <c r="B11" s="41">
        <v>563</v>
      </c>
      <c r="E11" s="7">
        <v>8</v>
      </c>
      <c r="F11" s="41">
        <v>563</v>
      </c>
      <c r="G11" s="41">
        <v>450</v>
      </c>
      <c r="H11" s="44">
        <f t="shared" si="0"/>
        <v>113</v>
      </c>
      <c r="I11" s="44">
        <f t="shared" si="1"/>
        <v>113</v>
      </c>
      <c r="J11" s="44">
        <f t="shared" si="2"/>
        <v>12769</v>
      </c>
      <c r="K11" s="43">
        <f t="shared" si="3"/>
        <v>20.07</v>
      </c>
      <c r="L11" s="43">
        <f t="shared" si="4"/>
        <v>20.07</v>
      </c>
      <c r="R11" s="7">
        <v>8</v>
      </c>
      <c r="S11" s="41">
        <v>563</v>
      </c>
      <c r="T11" s="44">
        <f>AVERAGE($S$4:S10)</f>
        <v>3014.8571428571427</v>
      </c>
      <c r="U11" s="44">
        <f t="shared" si="5"/>
        <v>-2451.8571428571427</v>
      </c>
      <c r="V11" s="44">
        <f t="shared" si="6"/>
        <v>2451.8571428571427</v>
      </c>
      <c r="W11" s="44">
        <f t="shared" si="7"/>
        <v>6011603.448979591</v>
      </c>
      <c r="X11" s="43">
        <f t="shared" si="8"/>
        <v>435.5</v>
      </c>
      <c r="Y11" s="43">
        <f t="shared" si="9"/>
        <v>435.5</v>
      </c>
      <c r="AE11" s="7">
        <v>8</v>
      </c>
      <c r="AF11" s="41">
        <v>563</v>
      </c>
      <c r="AG11" s="49">
        <f t="shared" si="16"/>
        <v>2093.6666666666665</v>
      </c>
      <c r="AH11" s="44">
        <f t="shared" si="19"/>
        <v>-1530.6666666666665</v>
      </c>
      <c r="AI11" s="44">
        <f t="shared" si="20"/>
        <v>1530.6666666666665</v>
      </c>
      <c r="AJ11" s="44">
        <f t="shared" si="21"/>
        <v>2342940.444444444</v>
      </c>
      <c r="AK11" s="43">
        <f t="shared" si="17"/>
        <v>271.88</v>
      </c>
      <c r="AL11" s="43">
        <f t="shared" si="18"/>
        <v>271.88</v>
      </c>
      <c r="AR11" s="7">
        <v>8</v>
      </c>
      <c r="AS11" s="41">
        <v>563</v>
      </c>
      <c r="AT11" s="49">
        <f t="shared" si="10"/>
        <v>771.97126400000002</v>
      </c>
      <c r="AU11" s="44">
        <f t="shared" si="11"/>
        <v>-208.97126400000002</v>
      </c>
      <c r="AV11" s="44">
        <f t="shared" si="12"/>
        <v>208.97126400000002</v>
      </c>
      <c r="AW11" s="44">
        <f t="shared" si="13"/>
        <v>43668.989177757707</v>
      </c>
      <c r="AX11" s="43">
        <f t="shared" si="14"/>
        <v>37.119999999999997</v>
      </c>
      <c r="AY11" s="43">
        <f t="shared" si="15"/>
        <v>37.119999999999997</v>
      </c>
    </row>
    <row r="12" spans="1:55">
      <c r="A12" s="6">
        <v>9</v>
      </c>
      <c r="B12" s="41">
        <v>3166</v>
      </c>
      <c r="E12" s="7">
        <v>9</v>
      </c>
      <c r="F12" s="41">
        <v>3166</v>
      </c>
      <c r="G12" s="41">
        <v>563</v>
      </c>
      <c r="H12" s="44">
        <f t="shared" si="0"/>
        <v>2603</v>
      </c>
      <c r="I12" s="44">
        <f t="shared" si="1"/>
        <v>2603</v>
      </c>
      <c r="J12" s="44">
        <f t="shared" si="2"/>
        <v>6775609</v>
      </c>
      <c r="K12" s="43">
        <f t="shared" si="3"/>
        <v>82.22</v>
      </c>
      <c r="L12" s="43">
        <f t="shared" si="4"/>
        <v>82.22</v>
      </c>
      <c r="R12" s="7">
        <v>9</v>
      </c>
      <c r="S12" s="41">
        <v>3166</v>
      </c>
      <c r="T12" s="44">
        <f>AVERAGE($S$4:S11)</f>
        <v>2708.375</v>
      </c>
      <c r="U12" s="44">
        <f t="shared" si="5"/>
        <v>457.625</v>
      </c>
      <c r="V12" s="44">
        <f t="shared" si="6"/>
        <v>457.625</v>
      </c>
      <c r="W12" s="44">
        <f t="shared" si="7"/>
        <v>209420.640625</v>
      </c>
      <c r="X12" s="43">
        <f t="shared" si="8"/>
        <v>14.45</v>
      </c>
      <c r="Y12" s="43">
        <f t="shared" si="9"/>
        <v>14.45</v>
      </c>
      <c r="AE12" s="7">
        <v>9</v>
      </c>
      <c r="AF12" s="41">
        <v>3166</v>
      </c>
      <c r="AG12" s="49">
        <f t="shared" si="16"/>
        <v>799</v>
      </c>
      <c r="AH12" s="44">
        <f t="shared" si="19"/>
        <v>2367</v>
      </c>
      <c r="AI12" s="44">
        <f t="shared" si="20"/>
        <v>2367</v>
      </c>
      <c r="AJ12" s="44">
        <f t="shared" si="21"/>
        <v>5602689</v>
      </c>
      <c r="AK12" s="43">
        <f t="shared" si="17"/>
        <v>74.760000000000005</v>
      </c>
      <c r="AL12" s="43">
        <f t="shared" si="18"/>
        <v>74.760000000000005</v>
      </c>
      <c r="AR12" s="7">
        <v>9</v>
      </c>
      <c r="AS12" s="41">
        <v>3166</v>
      </c>
      <c r="AT12" s="49">
        <f t="shared" si="10"/>
        <v>604.79425280000009</v>
      </c>
      <c r="AU12" s="44">
        <f t="shared" si="11"/>
        <v>2561.2057471999997</v>
      </c>
      <c r="AV12" s="44">
        <f t="shared" si="12"/>
        <v>2561.2057471999997</v>
      </c>
      <c r="AW12" s="44">
        <f t="shared" si="13"/>
        <v>6559774.8794903085</v>
      </c>
      <c r="AX12" s="43">
        <f t="shared" si="14"/>
        <v>80.900000000000006</v>
      </c>
      <c r="AY12" s="43">
        <f t="shared" si="15"/>
        <v>80.900000000000006</v>
      </c>
    </row>
    <row r="13" spans="1:55">
      <c r="A13" s="6">
        <v>10</v>
      </c>
      <c r="B13" s="57">
        <v>3325</v>
      </c>
      <c r="E13" s="7">
        <v>10</v>
      </c>
      <c r="F13" s="57">
        <v>3325</v>
      </c>
      <c r="G13" s="41">
        <v>3166</v>
      </c>
      <c r="H13" s="44">
        <f t="shared" si="0"/>
        <v>159</v>
      </c>
      <c r="I13" s="44">
        <f t="shared" si="1"/>
        <v>159</v>
      </c>
      <c r="J13" s="44">
        <f t="shared" si="2"/>
        <v>25281</v>
      </c>
      <c r="K13" s="43">
        <f t="shared" si="3"/>
        <v>4.78</v>
      </c>
      <c r="L13" s="43">
        <f t="shared" si="4"/>
        <v>4.78</v>
      </c>
      <c r="R13" s="7">
        <v>10</v>
      </c>
      <c r="S13" s="57">
        <v>3325</v>
      </c>
      <c r="T13" s="44">
        <f>AVERAGE($S$4:S12)</f>
        <v>2759.2222222222222</v>
      </c>
      <c r="U13" s="44">
        <f t="shared" si="5"/>
        <v>565.77777777777783</v>
      </c>
      <c r="V13" s="44">
        <f t="shared" si="6"/>
        <v>565.77777777777783</v>
      </c>
      <c r="W13" s="44">
        <f t="shared" si="7"/>
        <v>320104.49382716056</v>
      </c>
      <c r="X13" s="43">
        <f t="shared" si="8"/>
        <v>17.02</v>
      </c>
      <c r="Y13" s="43">
        <f t="shared" si="9"/>
        <v>17.02</v>
      </c>
      <c r="AE13" s="7">
        <v>10</v>
      </c>
      <c r="AF13" s="57">
        <v>3325</v>
      </c>
      <c r="AG13" s="49">
        <f t="shared" si="16"/>
        <v>1393</v>
      </c>
      <c r="AH13" s="44">
        <f t="shared" si="19"/>
        <v>1932</v>
      </c>
      <c r="AI13" s="44">
        <f t="shared" si="20"/>
        <v>1932</v>
      </c>
      <c r="AJ13" s="44">
        <f t="shared" si="21"/>
        <v>3732624</v>
      </c>
      <c r="AK13" s="43">
        <f t="shared" si="17"/>
        <v>58.11</v>
      </c>
      <c r="AL13" s="43">
        <f t="shared" si="18"/>
        <v>58.11</v>
      </c>
      <c r="AR13" s="7">
        <v>10</v>
      </c>
      <c r="AS13" s="57">
        <v>3325</v>
      </c>
      <c r="AT13" s="49">
        <f t="shared" si="10"/>
        <v>2653.7588505600002</v>
      </c>
      <c r="AU13" s="44">
        <f t="shared" si="11"/>
        <v>671.24114943999984</v>
      </c>
      <c r="AV13" s="44">
        <f t="shared" si="12"/>
        <v>671.24114943999984</v>
      </c>
      <c r="AW13" s="44">
        <f t="shared" si="13"/>
        <v>450564.68070153223</v>
      </c>
      <c r="AX13" s="43">
        <f t="shared" si="14"/>
        <v>20.190000000000001</v>
      </c>
      <c r="AY13" s="43">
        <f t="shared" si="15"/>
        <v>20.190000000000001</v>
      </c>
    </row>
    <row r="14" spans="1:55">
      <c r="A14" s="6">
        <v>11</v>
      </c>
      <c r="B14" s="41">
        <v>2764</v>
      </c>
      <c r="E14" s="7">
        <v>11</v>
      </c>
      <c r="F14" s="41">
        <v>2764</v>
      </c>
      <c r="G14" s="57">
        <v>3325</v>
      </c>
      <c r="H14" s="44">
        <f t="shared" si="0"/>
        <v>-561</v>
      </c>
      <c r="I14" s="44">
        <f t="shared" si="1"/>
        <v>561</v>
      </c>
      <c r="J14" s="44">
        <f t="shared" si="2"/>
        <v>314721</v>
      </c>
      <c r="K14" s="43">
        <f t="shared" si="3"/>
        <v>20.3</v>
      </c>
      <c r="L14" s="43">
        <f t="shared" si="4"/>
        <v>20.3</v>
      </c>
      <c r="R14" s="7">
        <v>11</v>
      </c>
      <c r="S14" s="41">
        <v>2764</v>
      </c>
      <c r="T14" s="44">
        <f>AVERAGE($S$4:S13)</f>
        <v>2815.8</v>
      </c>
      <c r="U14" s="44">
        <f t="shared" si="5"/>
        <v>-51.800000000000182</v>
      </c>
      <c r="V14" s="44">
        <f t="shared" si="6"/>
        <v>51.800000000000182</v>
      </c>
      <c r="W14" s="44">
        <f t="shared" si="7"/>
        <v>2683.2400000000189</v>
      </c>
      <c r="X14" s="43">
        <f t="shared" si="8"/>
        <v>1.87</v>
      </c>
      <c r="Y14" s="43">
        <f t="shared" si="9"/>
        <v>1.87</v>
      </c>
      <c r="AE14" s="7">
        <v>11</v>
      </c>
      <c r="AF14" s="41">
        <v>2764</v>
      </c>
      <c r="AG14" s="49">
        <f t="shared" si="16"/>
        <v>2351.3333333333335</v>
      </c>
      <c r="AH14" s="44">
        <f t="shared" si="19"/>
        <v>412.66666666666652</v>
      </c>
      <c r="AI14" s="44">
        <f t="shared" si="20"/>
        <v>412.66666666666652</v>
      </c>
      <c r="AJ14" s="44">
        <f t="shared" si="21"/>
        <v>170293.77777777766</v>
      </c>
      <c r="AK14" s="43">
        <f t="shared" si="17"/>
        <v>14.93</v>
      </c>
      <c r="AL14" s="43">
        <f t="shared" si="18"/>
        <v>14.93</v>
      </c>
      <c r="AR14" s="7">
        <v>11</v>
      </c>
      <c r="AS14" s="41">
        <v>2764</v>
      </c>
      <c r="AT14" s="49">
        <f t="shared" si="10"/>
        <v>3190.751770112</v>
      </c>
      <c r="AU14" s="44">
        <f t="shared" si="11"/>
        <v>-426.75177011200003</v>
      </c>
      <c r="AV14" s="44">
        <f t="shared" si="12"/>
        <v>426.75177011200003</v>
      </c>
      <c r="AW14" s="44">
        <f t="shared" si="13"/>
        <v>182117.07329372532</v>
      </c>
      <c r="AX14" s="43">
        <f t="shared" si="14"/>
        <v>15.44</v>
      </c>
      <c r="AY14" s="43">
        <f t="shared" si="15"/>
        <v>15.44</v>
      </c>
    </row>
    <row r="15" spans="1:55">
      <c r="A15" s="6">
        <v>12</v>
      </c>
      <c r="B15" s="41" t="s">
        <v>18</v>
      </c>
      <c r="E15" s="7">
        <v>12</v>
      </c>
      <c r="F15" s="41">
        <v>0</v>
      </c>
      <c r="G15" s="41">
        <v>2764</v>
      </c>
      <c r="H15" s="44">
        <f t="shared" si="0"/>
        <v>-2764</v>
      </c>
      <c r="I15" s="44">
        <f t="shared" si="1"/>
        <v>2764</v>
      </c>
      <c r="J15" s="44">
        <f t="shared" si="2"/>
        <v>7639696</v>
      </c>
      <c r="K15" s="43">
        <v>0</v>
      </c>
      <c r="L15" s="43">
        <f t="shared" si="4"/>
        <v>0</v>
      </c>
      <c r="R15" s="7">
        <v>12</v>
      </c>
      <c r="S15" s="41">
        <v>0</v>
      </c>
      <c r="T15" s="44">
        <f>AVERAGE($S$4:S14)</f>
        <v>2811.090909090909</v>
      </c>
      <c r="U15" s="44">
        <f t="shared" si="5"/>
        <v>-2811.090909090909</v>
      </c>
      <c r="V15" s="44">
        <f t="shared" si="6"/>
        <v>2811.090909090909</v>
      </c>
      <c r="W15" s="44">
        <f t="shared" si="7"/>
        <v>7902232.0991735533</v>
      </c>
      <c r="X15" s="43">
        <v>0</v>
      </c>
      <c r="Y15" s="43">
        <f t="shared" si="9"/>
        <v>0</v>
      </c>
      <c r="AE15" s="7">
        <v>12</v>
      </c>
      <c r="AF15" s="41">
        <v>0</v>
      </c>
      <c r="AG15" s="49">
        <f t="shared" si="16"/>
        <v>3085</v>
      </c>
      <c r="AH15" s="44">
        <f t="shared" si="19"/>
        <v>-3085</v>
      </c>
      <c r="AI15" s="44">
        <f t="shared" si="20"/>
        <v>3085</v>
      </c>
      <c r="AJ15" s="44">
        <f t="shared" si="21"/>
        <v>9517225</v>
      </c>
      <c r="AK15" s="43">
        <v>0</v>
      </c>
      <c r="AL15" s="43">
        <f t="shared" si="18"/>
        <v>0</v>
      </c>
      <c r="AR15" s="7">
        <v>12</v>
      </c>
      <c r="AS15" s="41">
        <v>0</v>
      </c>
      <c r="AT15" s="49">
        <f t="shared" si="10"/>
        <v>2849.3503540224001</v>
      </c>
      <c r="AU15" s="44">
        <f t="shared" si="11"/>
        <v>-2849.3503540224001</v>
      </c>
      <c r="AV15" s="44">
        <f t="shared" si="12"/>
        <v>2849.3503540224001</v>
      </c>
      <c r="AW15" s="44">
        <f t="shared" si="13"/>
        <v>8118797.4399675764</v>
      </c>
      <c r="AX15" s="43">
        <v>0</v>
      </c>
      <c r="AY15" s="43">
        <f t="shared" si="15"/>
        <v>0</v>
      </c>
    </row>
    <row r="16" spans="1:55">
      <c r="A16" s="6">
        <v>13</v>
      </c>
      <c r="B16" s="41" t="s">
        <v>18</v>
      </c>
      <c r="E16" s="7">
        <v>13</v>
      </c>
      <c r="F16" s="41">
        <v>0</v>
      </c>
      <c r="G16" s="41">
        <v>0</v>
      </c>
      <c r="H16" s="44">
        <f t="shared" si="0"/>
        <v>0</v>
      </c>
      <c r="I16" s="44">
        <f t="shared" si="1"/>
        <v>0</v>
      </c>
      <c r="J16" s="44">
        <f t="shared" si="2"/>
        <v>0</v>
      </c>
      <c r="K16" s="43">
        <v>0</v>
      </c>
      <c r="L16" s="43">
        <f t="shared" si="4"/>
        <v>0</v>
      </c>
      <c r="R16" s="7">
        <v>13</v>
      </c>
      <c r="S16" s="41">
        <v>0</v>
      </c>
      <c r="T16" s="44">
        <f>AVERAGE($S$4:S15)</f>
        <v>2576.8333333333335</v>
      </c>
      <c r="U16" s="44">
        <f t="shared" si="5"/>
        <v>-2576.8333333333335</v>
      </c>
      <c r="V16" s="44">
        <f t="shared" si="6"/>
        <v>2576.8333333333335</v>
      </c>
      <c r="W16" s="44">
        <f t="shared" si="7"/>
        <v>6640070.0277777789</v>
      </c>
      <c r="X16" s="43">
        <v>0</v>
      </c>
      <c r="Y16" s="43">
        <f t="shared" si="9"/>
        <v>0</v>
      </c>
      <c r="AE16" s="7">
        <v>13</v>
      </c>
      <c r="AF16" s="41">
        <v>0</v>
      </c>
      <c r="AG16" s="49">
        <f t="shared" si="16"/>
        <v>2029.6666666666667</v>
      </c>
      <c r="AH16" s="44">
        <f t="shared" si="19"/>
        <v>-2029.6666666666667</v>
      </c>
      <c r="AI16" s="44">
        <f t="shared" si="20"/>
        <v>2029.6666666666667</v>
      </c>
      <c r="AJ16" s="44">
        <f t="shared" si="21"/>
        <v>4119546.777777778</v>
      </c>
      <c r="AK16" s="43">
        <v>0</v>
      </c>
      <c r="AL16" s="43">
        <f t="shared" si="18"/>
        <v>0</v>
      </c>
      <c r="AR16" s="7">
        <v>13</v>
      </c>
      <c r="AS16" s="41">
        <v>0</v>
      </c>
      <c r="AT16" s="49">
        <f t="shared" si="10"/>
        <v>569.87007080448006</v>
      </c>
      <c r="AU16" s="44">
        <f t="shared" si="11"/>
        <v>-569.87007080448006</v>
      </c>
      <c r="AV16" s="44">
        <f t="shared" si="12"/>
        <v>569.87007080448006</v>
      </c>
      <c r="AW16" s="44">
        <f t="shared" si="13"/>
        <v>324751.8975987031</v>
      </c>
      <c r="AX16" s="43">
        <v>0</v>
      </c>
      <c r="AY16" s="43">
        <f t="shared" si="15"/>
        <v>0</v>
      </c>
    </row>
    <row r="17" spans="1:51">
      <c r="A17" s="6">
        <v>14</v>
      </c>
      <c r="B17" s="41" t="s">
        <v>66</v>
      </c>
      <c r="E17" s="7">
        <v>14</v>
      </c>
      <c r="F17" s="41">
        <v>0</v>
      </c>
      <c r="G17" s="41">
        <v>0</v>
      </c>
      <c r="H17" s="44">
        <f t="shared" si="0"/>
        <v>0</v>
      </c>
      <c r="I17" s="44">
        <f t="shared" si="1"/>
        <v>0</v>
      </c>
      <c r="J17" s="44">
        <f t="shared" si="2"/>
        <v>0</v>
      </c>
      <c r="K17" s="43">
        <v>0</v>
      </c>
      <c r="L17" s="43">
        <f t="shared" si="4"/>
        <v>0</v>
      </c>
      <c r="R17" s="7">
        <v>14</v>
      </c>
      <c r="S17" s="41">
        <v>0</v>
      </c>
      <c r="T17" s="44">
        <f>AVERAGE($S$4:S16)</f>
        <v>2378.6153846153848</v>
      </c>
      <c r="U17" s="44">
        <f t="shared" si="5"/>
        <v>-2378.6153846153848</v>
      </c>
      <c r="V17" s="44">
        <f t="shared" si="6"/>
        <v>2378.6153846153848</v>
      </c>
      <c r="W17" s="44">
        <f t="shared" si="7"/>
        <v>5657811.1479289951</v>
      </c>
      <c r="X17" s="43">
        <v>0</v>
      </c>
      <c r="Y17" s="43">
        <f t="shared" si="9"/>
        <v>0</v>
      </c>
      <c r="AE17" s="7">
        <v>14</v>
      </c>
      <c r="AF17" s="41">
        <v>0</v>
      </c>
      <c r="AG17" s="49">
        <f t="shared" si="16"/>
        <v>921.33333333333337</v>
      </c>
      <c r="AH17" s="44">
        <f t="shared" si="19"/>
        <v>-921.33333333333337</v>
      </c>
      <c r="AI17" s="44">
        <f t="shared" si="20"/>
        <v>921.33333333333337</v>
      </c>
      <c r="AJ17" s="44">
        <f t="shared" si="21"/>
        <v>848855.11111111112</v>
      </c>
      <c r="AK17" s="43">
        <v>0</v>
      </c>
      <c r="AL17" s="43">
        <f t="shared" si="18"/>
        <v>0</v>
      </c>
      <c r="AR17" s="7">
        <v>14</v>
      </c>
      <c r="AS17" s="41">
        <v>0</v>
      </c>
      <c r="AT17" s="49">
        <f t="shared" si="10"/>
        <v>113.97401416089602</v>
      </c>
      <c r="AU17" s="44">
        <f t="shared" si="11"/>
        <v>-113.97401416089602</v>
      </c>
      <c r="AV17" s="44">
        <f t="shared" si="12"/>
        <v>113.97401416089602</v>
      </c>
      <c r="AW17" s="44">
        <f t="shared" si="13"/>
        <v>12990.075903948125</v>
      </c>
      <c r="AX17" s="43">
        <v>0</v>
      </c>
      <c r="AY17" s="43">
        <f t="shared" si="15"/>
        <v>0</v>
      </c>
    </row>
    <row r="18" spans="1:51">
      <c r="A18" s="6">
        <v>15</v>
      </c>
      <c r="B18" s="41">
        <v>1680</v>
      </c>
      <c r="E18" s="7">
        <v>15</v>
      </c>
      <c r="F18" s="41">
        <v>1680</v>
      </c>
      <c r="G18" s="41">
        <v>0</v>
      </c>
      <c r="H18" s="44">
        <f t="shared" si="0"/>
        <v>1680</v>
      </c>
      <c r="I18" s="44">
        <f t="shared" si="1"/>
        <v>1680</v>
      </c>
      <c r="J18" s="44">
        <f t="shared" si="2"/>
        <v>2822400</v>
      </c>
      <c r="K18" s="43">
        <f t="shared" si="3"/>
        <v>100</v>
      </c>
      <c r="L18" s="43">
        <f t="shared" si="4"/>
        <v>100</v>
      </c>
      <c r="R18" s="7">
        <v>15</v>
      </c>
      <c r="S18" s="41">
        <v>1680</v>
      </c>
      <c r="T18" s="44">
        <f>AVERAGE($S$4:S17)</f>
        <v>2208.7142857142858</v>
      </c>
      <c r="U18" s="44">
        <f t="shared" si="5"/>
        <v>-528.71428571428578</v>
      </c>
      <c r="V18" s="44">
        <f t="shared" si="6"/>
        <v>528.71428571428578</v>
      </c>
      <c r="W18" s="44">
        <f t="shared" si="7"/>
        <v>279538.7959183674</v>
      </c>
      <c r="X18" s="43">
        <f t="shared" si="8"/>
        <v>31.47</v>
      </c>
      <c r="Y18" s="43">
        <f t="shared" si="9"/>
        <v>31.47</v>
      </c>
      <c r="AE18" s="7">
        <v>15</v>
      </c>
      <c r="AF18" s="41">
        <v>1680</v>
      </c>
      <c r="AG18" s="49">
        <f t="shared" si="16"/>
        <v>0</v>
      </c>
      <c r="AH18" s="44">
        <f t="shared" si="19"/>
        <v>1680</v>
      </c>
      <c r="AI18" s="44">
        <f t="shared" si="20"/>
        <v>1680</v>
      </c>
      <c r="AJ18" s="44">
        <f t="shared" si="21"/>
        <v>2822400</v>
      </c>
      <c r="AK18" s="43">
        <f t="shared" si="17"/>
        <v>100</v>
      </c>
      <c r="AL18" s="43">
        <f t="shared" si="18"/>
        <v>100</v>
      </c>
      <c r="AR18" s="7">
        <v>15</v>
      </c>
      <c r="AS18" s="41">
        <v>1680</v>
      </c>
      <c r="AT18" s="49">
        <f t="shared" si="10"/>
        <v>22.794802832179204</v>
      </c>
      <c r="AU18" s="44">
        <f t="shared" si="11"/>
        <v>1657.2051971678209</v>
      </c>
      <c r="AV18" s="44">
        <f t="shared" si="12"/>
        <v>1657.2051971678209</v>
      </c>
      <c r="AW18" s="44">
        <f t="shared" si="13"/>
        <v>2746329.065520036</v>
      </c>
      <c r="AX18" s="43">
        <f t="shared" si="14"/>
        <v>98.64</v>
      </c>
      <c r="AY18" s="43">
        <f t="shared" si="15"/>
        <v>98.64</v>
      </c>
    </row>
    <row r="19" spans="1:51">
      <c r="A19" s="6">
        <v>16</v>
      </c>
      <c r="B19" s="41">
        <v>2658</v>
      </c>
      <c r="E19" s="7">
        <v>16</v>
      </c>
      <c r="F19" s="41">
        <v>2658</v>
      </c>
      <c r="G19" s="41">
        <v>1680</v>
      </c>
      <c r="H19" s="44">
        <f t="shared" si="0"/>
        <v>978</v>
      </c>
      <c r="I19" s="44">
        <f t="shared" si="1"/>
        <v>978</v>
      </c>
      <c r="J19" s="44">
        <f t="shared" si="2"/>
        <v>956484</v>
      </c>
      <c r="K19" s="43">
        <f t="shared" si="3"/>
        <v>36.79</v>
      </c>
      <c r="L19" s="43">
        <f t="shared" si="4"/>
        <v>36.79</v>
      </c>
      <c r="R19" s="7">
        <v>16</v>
      </c>
      <c r="S19" s="41">
        <v>2658</v>
      </c>
      <c r="T19" s="44">
        <f>AVERAGE($S$4:S18)</f>
        <v>2173.4666666666667</v>
      </c>
      <c r="U19" s="44">
        <f t="shared" si="5"/>
        <v>484.5333333333333</v>
      </c>
      <c r="V19" s="44">
        <f t="shared" si="6"/>
        <v>484.5333333333333</v>
      </c>
      <c r="W19" s="44">
        <f t="shared" si="7"/>
        <v>234772.55111111107</v>
      </c>
      <c r="X19" s="43">
        <f t="shared" si="8"/>
        <v>18.23</v>
      </c>
      <c r="Y19" s="43">
        <f t="shared" si="9"/>
        <v>18.23</v>
      </c>
      <c r="AE19" s="7">
        <v>16</v>
      </c>
      <c r="AF19" s="41">
        <v>2658</v>
      </c>
      <c r="AG19" s="49">
        <f t="shared" si="16"/>
        <v>560</v>
      </c>
      <c r="AH19" s="44">
        <f t="shared" si="19"/>
        <v>2098</v>
      </c>
      <c r="AI19" s="44">
        <f t="shared" si="20"/>
        <v>2098</v>
      </c>
      <c r="AJ19" s="44">
        <f t="shared" si="21"/>
        <v>4401604</v>
      </c>
      <c r="AK19" s="43">
        <f t="shared" si="17"/>
        <v>78.930000000000007</v>
      </c>
      <c r="AL19" s="43">
        <f t="shared" si="18"/>
        <v>78.930000000000007</v>
      </c>
      <c r="AR19" s="7">
        <v>16</v>
      </c>
      <c r="AS19" s="41">
        <v>2658</v>
      </c>
      <c r="AT19" s="49">
        <f t="shared" si="10"/>
        <v>1348.5589605664359</v>
      </c>
      <c r="AU19" s="44">
        <f t="shared" si="11"/>
        <v>1309.4410394335641</v>
      </c>
      <c r="AV19" s="44">
        <f t="shared" si="12"/>
        <v>1309.4410394335641</v>
      </c>
      <c r="AW19" s="44">
        <f t="shared" si="13"/>
        <v>1714635.835752853</v>
      </c>
      <c r="AX19" s="43">
        <f t="shared" si="14"/>
        <v>49.26</v>
      </c>
      <c r="AY19" s="43">
        <f t="shared" si="15"/>
        <v>49.26</v>
      </c>
    </row>
    <row r="20" spans="1:51">
      <c r="A20" s="6">
        <v>17</v>
      </c>
      <c r="B20" s="41">
        <v>758</v>
      </c>
      <c r="E20" s="7">
        <v>17</v>
      </c>
      <c r="F20" s="41">
        <v>758</v>
      </c>
      <c r="G20" s="41">
        <v>2658</v>
      </c>
      <c r="H20" s="44">
        <f t="shared" si="0"/>
        <v>-1900</v>
      </c>
      <c r="I20" s="44">
        <f t="shared" si="1"/>
        <v>1900</v>
      </c>
      <c r="J20" s="44">
        <f>H20^2</f>
        <v>3610000</v>
      </c>
      <c r="K20" s="43">
        <f t="shared" si="3"/>
        <v>250.66</v>
      </c>
      <c r="L20" s="43">
        <f t="shared" si="4"/>
        <v>250.66</v>
      </c>
      <c r="R20" s="7">
        <v>17</v>
      </c>
      <c r="S20" s="41">
        <v>758</v>
      </c>
      <c r="T20" s="44">
        <f>AVERAGE($S$4:S19)</f>
        <v>2203.75</v>
      </c>
      <c r="U20" s="44">
        <f t="shared" si="5"/>
        <v>-1445.75</v>
      </c>
      <c r="V20" s="44">
        <f t="shared" si="6"/>
        <v>1445.75</v>
      </c>
      <c r="W20" s="44">
        <f t="shared" si="7"/>
        <v>2090193.0625</v>
      </c>
      <c r="X20" s="43">
        <f t="shared" si="8"/>
        <v>190.73</v>
      </c>
      <c r="Y20" s="43">
        <f t="shared" si="9"/>
        <v>190.73</v>
      </c>
      <c r="AE20" s="7">
        <v>17</v>
      </c>
      <c r="AF20" s="41">
        <v>758</v>
      </c>
      <c r="AG20" s="49">
        <f t="shared" si="16"/>
        <v>1446</v>
      </c>
      <c r="AH20" s="44">
        <f t="shared" si="19"/>
        <v>-688</v>
      </c>
      <c r="AI20" s="44">
        <f t="shared" si="20"/>
        <v>688</v>
      </c>
      <c r="AJ20" s="44">
        <f t="shared" si="21"/>
        <v>473344</v>
      </c>
      <c r="AK20" s="43">
        <f t="shared" si="17"/>
        <v>90.77</v>
      </c>
      <c r="AL20" s="43">
        <f t="shared" si="18"/>
        <v>90.77</v>
      </c>
      <c r="AR20" s="7">
        <v>17</v>
      </c>
      <c r="AS20" s="41">
        <v>758</v>
      </c>
      <c r="AT20" s="49">
        <f t="shared" si="10"/>
        <v>2396.1117921132873</v>
      </c>
      <c r="AU20" s="44">
        <f t="shared" si="11"/>
        <v>-1638.1117921132873</v>
      </c>
      <c r="AV20" s="44">
        <f t="shared" si="12"/>
        <v>1638.1117921132873</v>
      </c>
      <c r="AW20" s="44">
        <f t="shared" si="13"/>
        <v>2683410.2434606059</v>
      </c>
      <c r="AX20" s="43">
        <f t="shared" si="14"/>
        <v>216.11</v>
      </c>
      <c r="AY20" s="43">
        <f t="shared" si="15"/>
        <v>216.11</v>
      </c>
    </row>
    <row r="21" spans="1:51">
      <c r="A21" s="6">
        <v>18</v>
      </c>
      <c r="B21" s="41">
        <v>2630</v>
      </c>
      <c r="E21" s="7">
        <v>18</v>
      </c>
      <c r="F21" s="41">
        <v>2630</v>
      </c>
      <c r="G21" s="41">
        <v>758</v>
      </c>
      <c r="H21" s="44">
        <f t="shared" si="0"/>
        <v>1872</v>
      </c>
      <c r="I21" s="44">
        <f t="shared" si="1"/>
        <v>1872</v>
      </c>
      <c r="J21" s="44">
        <f t="shared" ref="J21:J63" si="22">H21^2</f>
        <v>3504384</v>
      </c>
      <c r="K21" s="43">
        <f t="shared" si="3"/>
        <v>71.180000000000007</v>
      </c>
      <c r="L21" s="43">
        <f t="shared" si="4"/>
        <v>71.180000000000007</v>
      </c>
      <c r="R21" s="7">
        <v>18</v>
      </c>
      <c r="S21" s="41">
        <v>2630</v>
      </c>
      <c r="T21" s="44">
        <f>AVERAGE($S$4:S20)</f>
        <v>2118.705882352941</v>
      </c>
      <c r="U21" s="44">
        <f t="shared" si="5"/>
        <v>511.29411764705901</v>
      </c>
      <c r="V21" s="44">
        <f t="shared" si="6"/>
        <v>511.29411764705901</v>
      </c>
      <c r="W21" s="44">
        <f t="shared" si="7"/>
        <v>261421.67474048462</v>
      </c>
      <c r="X21" s="43">
        <f t="shared" si="8"/>
        <v>19.440000000000001</v>
      </c>
      <c r="Y21" s="43">
        <f t="shared" si="9"/>
        <v>19.440000000000001</v>
      </c>
      <c r="AE21" s="7">
        <v>18</v>
      </c>
      <c r="AF21" s="41">
        <v>2630</v>
      </c>
      <c r="AG21" s="49">
        <f t="shared" si="16"/>
        <v>1698.6666666666667</v>
      </c>
      <c r="AH21" s="44">
        <f t="shared" si="19"/>
        <v>931.33333333333326</v>
      </c>
      <c r="AI21" s="44">
        <f t="shared" si="20"/>
        <v>931.33333333333326</v>
      </c>
      <c r="AJ21" s="44">
        <f t="shared" si="21"/>
        <v>867381.77777777764</v>
      </c>
      <c r="AK21" s="43">
        <f t="shared" si="17"/>
        <v>35.409999999999997</v>
      </c>
      <c r="AL21" s="43">
        <f t="shared" si="18"/>
        <v>35.409999999999997</v>
      </c>
      <c r="AR21" s="7">
        <v>18</v>
      </c>
      <c r="AS21" s="41">
        <v>2630</v>
      </c>
      <c r="AT21" s="49">
        <f t="shared" si="10"/>
        <v>1085.6223584226575</v>
      </c>
      <c r="AU21" s="44">
        <f t="shared" si="11"/>
        <v>1544.3776415773425</v>
      </c>
      <c r="AV21" s="44">
        <f t="shared" si="12"/>
        <v>1544.3776415773425</v>
      </c>
      <c r="AW21" s="44">
        <f t="shared" si="13"/>
        <v>2385102.2998039946</v>
      </c>
      <c r="AX21" s="43">
        <f t="shared" si="14"/>
        <v>58.72</v>
      </c>
      <c r="AY21" s="43">
        <f t="shared" si="15"/>
        <v>58.72</v>
      </c>
    </row>
    <row r="22" spans="1:51">
      <c r="A22" s="6">
        <v>19</v>
      </c>
      <c r="B22" s="41">
        <v>1830</v>
      </c>
      <c r="E22" s="7">
        <v>19</v>
      </c>
      <c r="F22" s="41">
        <v>1830</v>
      </c>
      <c r="G22" s="41">
        <v>2630</v>
      </c>
      <c r="H22" s="44">
        <f t="shared" si="0"/>
        <v>-800</v>
      </c>
      <c r="I22" s="44">
        <f t="shared" si="1"/>
        <v>800</v>
      </c>
      <c r="J22" s="44">
        <f t="shared" si="22"/>
        <v>640000</v>
      </c>
      <c r="K22" s="43">
        <f t="shared" si="3"/>
        <v>43.72</v>
      </c>
      <c r="L22" s="43">
        <f t="shared" si="4"/>
        <v>43.72</v>
      </c>
      <c r="R22" s="7">
        <v>19</v>
      </c>
      <c r="S22" s="41">
        <v>1830</v>
      </c>
      <c r="T22" s="44">
        <f>AVERAGE($S$4:S21)</f>
        <v>2147.1111111111113</v>
      </c>
      <c r="U22" s="44">
        <f t="shared" si="5"/>
        <v>-317.11111111111131</v>
      </c>
      <c r="V22" s="44">
        <f t="shared" si="6"/>
        <v>317.11111111111131</v>
      </c>
      <c r="W22" s="44">
        <f t="shared" si="7"/>
        <v>100559.45679012359</v>
      </c>
      <c r="X22" s="43">
        <f t="shared" si="8"/>
        <v>17.329999999999998</v>
      </c>
      <c r="Y22" s="43">
        <f t="shared" si="9"/>
        <v>17.329999999999998</v>
      </c>
      <c r="AE22" s="7">
        <v>19</v>
      </c>
      <c r="AF22" s="41">
        <v>1830</v>
      </c>
      <c r="AG22" s="49">
        <f t="shared" si="16"/>
        <v>2015.3333333333333</v>
      </c>
      <c r="AH22" s="44">
        <f t="shared" si="19"/>
        <v>-185.33333333333326</v>
      </c>
      <c r="AI22" s="44">
        <f t="shared" si="20"/>
        <v>185.33333333333326</v>
      </c>
      <c r="AJ22" s="44">
        <f t="shared" si="21"/>
        <v>34348.444444444416</v>
      </c>
      <c r="AK22" s="43">
        <f t="shared" si="17"/>
        <v>10.130000000000001</v>
      </c>
      <c r="AL22" s="43">
        <f t="shared" si="18"/>
        <v>10.130000000000001</v>
      </c>
      <c r="AR22" s="7">
        <v>19</v>
      </c>
      <c r="AS22" s="41">
        <v>1830</v>
      </c>
      <c r="AT22" s="49">
        <f t="shared" si="10"/>
        <v>2321.1244716845313</v>
      </c>
      <c r="AU22" s="44">
        <f t="shared" si="11"/>
        <v>-491.12447168453127</v>
      </c>
      <c r="AV22" s="44">
        <f t="shared" si="12"/>
        <v>491.12447168453127</v>
      </c>
      <c r="AW22" s="44">
        <f t="shared" si="13"/>
        <v>241203.24668740996</v>
      </c>
      <c r="AX22" s="43">
        <f t="shared" si="14"/>
        <v>26.84</v>
      </c>
      <c r="AY22" s="43">
        <f t="shared" si="15"/>
        <v>26.84</v>
      </c>
    </row>
    <row r="23" spans="1:51">
      <c r="A23" s="6">
        <v>20</v>
      </c>
      <c r="B23" s="41">
        <v>3418</v>
      </c>
      <c r="E23" s="7">
        <v>20</v>
      </c>
      <c r="F23" s="41">
        <v>3418</v>
      </c>
      <c r="G23" s="41">
        <v>1830</v>
      </c>
      <c r="H23" s="44">
        <f t="shared" si="0"/>
        <v>1588</v>
      </c>
      <c r="I23" s="44">
        <f t="shared" si="1"/>
        <v>1588</v>
      </c>
      <c r="J23" s="44">
        <f t="shared" si="22"/>
        <v>2521744</v>
      </c>
      <c r="K23" s="43">
        <f t="shared" si="3"/>
        <v>46.46</v>
      </c>
      <c r="L23" s="43">
        <f t="shared" si="4"/>
        <v>46.46</v>
      </c>
      <c r="R23" s="7">
        <v>20</v>
      </c>
      <c r="S23" s="41">
        <v>3418</v>
      </c>
      <c r="T23" s="44">
        <f>AVERAGE($S$4:S22)</f>
        <v>2130.4210526315787</v>
      </c>
      <c r="U23" s="44">
        <f t="shared" si="5"/>
        <v>1287.5789473684213</v>
      </c>
      <c r="V23" s="44">
        <f t="shared" si="6"/>
        <v>1287.5789473684213</v>
      </c>
      <c r="W23" s="44">
        <f t="shared" si="7"/>
        <v>1657859.5457063718</v>
      </c>
      <c r="X23" s="43">
        <f t="shared" si="8"/>
        <v>37.67</v>
      </c>
      <c r="Y23" s="43">
        <f t="shared" si="9"/>
        <v>37.67</v>
      </c>
      <c r="AE23" s="7">
        <v>20</v>
      </c>
      <c r="AF23" s="41">
        <v>3418</v>
      </c>
      <c r="AG23" s="49">
        <f t="shared" si="16"/>
        <v>1739.3333333333333</v>
      </c>
      <c r="AH23" s="44">
        <f t="shared" si="19"/>
        <v>1678.6666666666667</v>
      </c>
      <c r="AI23" s="44">
        <f t="shared" si="20"/>
        <v>1678.6666666666667</v>
      </c>
      <c r="AJ23" s="44">
        <f t="shared" si="21"/>
        <v>2817921.777777778</v>
      </c>
      <c r="AK23" s="43">
        <f t="shared" si="17"/>
        <v>49.11</v>
      </c>
      <c r="AL23" s="43">
        <f t="shared" si="18"/>
        <v>49.11</v>
      </c>
      <c r="AR23" s="7">
        <v>20</v>
      </c>
      <c r="AS23" s="41">
        <v>3418</v>
      </c>
      <c r="AT23" s="49">
        <f t="shared" si="10"/>
        <v>1928.2248943369063</v>
      </c>
      <c r="AU23" s="44">
        <f t="shared" si="11"/>
        <v>1489.7751056630937</v>
      </c>
      <c r="AV23" s="44">
        <f t="shared" si="12"/>
        <v>1489.7751056630937</v>
      </c>
      <c r="AW23" s="44">
        <f t="shared" si="13"/>
        <v>2219429.8654534817</v>
      </c>
      <c r="AX23" s="43">
        <f t="shared" si="14"/>
        <v>43.59</v>
      </c>
      <c r="AY23" s="43">
        <f t="shared" si="15"/>
        <v>43.59</v>
      </c>
    </row>
    <row r="24" spans="1:51">
      <c r="A24" s="6">
        <v>21</v>
      </c>
      <c r="B24" s="41" t="s">
        <v>66</v>
      </c>
      <c r="E24" s="7">
        <v>21</v>
      </c>
      <c r="F24" s="41">
        <v>0</v>
      </c>
      <c r="G24" s="41">
        <v>3418</v>
      </c>
      <c r="H24" s="44">
        <f t="shared" si="0"/>
        <v>-3418</v>
      </c>
      <c r="I24" s="44">
        <f t="shared" si="1"/>
        <v>3418</v>
      </c>
      <c r="J24" s="44">
        <f t="shared" si="22"/>
        <v>11682724</v>
      </c>
      <c r="K24" s="43">
        <v>0</v>
      </c>
      <c r="L24" s="43">
        <f t="shared" si="4"/>
        <v>0</v>
      </c>
      <c r="R24" s="7">
        <v>21</v>
      </c>
      <c r="S24" s="41">
        <v>0</v>
      </c>
      <c r="T24" s="44">
        <f>AVERAGE($S$4:S23)</f>
        <v>2194.8000000000002</v>
      </c>
      <c r="U24" s="44">
        <f t="shared" si="5"/>
        <v>-2194.8000000000002</v>
      </c>
      <c r="V24" s="44">
        <f t="shared" si="6"/>
        <v>2194.8000000000002</v>
      </c>
      <c r="W24" s="44">
        <f t="shared" si="7"/>
        <v>4817147.040000001</v>
      </c>
      <c r="X24" s="43">
        <v>0</v>
      </c>
      <c r="Y24" s="43">
        <f t="shared" si="9"/>
        <v>0</v>
      </c>
      <c r="AE24" s="7">
        <v>21</v>
      </c>
      <c r="AF24" s="41">
        <v>0</v>
      </c>
      <c r="AG24" s="49">
        <f t="shared" si="16"/>
        <v>2626</v>
      </c>
      <c r="AH24" s="44">
        <f t="shared" si="19"/>
        <v>-2626</v>
      </c>
      <c r="AI24" s="44">
        <f t="shared" si="20"/>
        <v>2626</v>
      </c>
      <c r="AJ24" s="44">
        <f t="shared" si="21"/>
        <v>6895876</v>
      </c>
      <c r="AK24" s="43">
        <v>0</v>
      </c>
      <c r="AL24" s="43">
        <f t="shared" si="18"/>
        <v>0</v>
      </c>
      <c r="AR24" s="7">
        <v>21</v>
      </c>
      <c r="AS24" s="41">
        <v>0</v>
      </c>
      <c r="AT24" s="49">
        <f t="shared" si="10"/>
        <v>3120.0449788673814</v>
      </c>
      <c r="AU24" s="44">
        <f t="shared" si="11"/>
        <v>-3120.0449788673814</v>
      </c>
      <c r="AV24" s="44">
        <f t="shared" si="12"/>
        <v>3120.0449788673814</v>
      </c>
      <c r="AW24" s="44">
        <f t="shared" si="13"/>
        <v>9734680.6701555587</v>
      </c>
      <c r="AX24" s="43">
        <v>0</v>
      </c>
      <c r="AY24" s="43">
        <f t="shared" si="15"/>
        <v>0</v>
      </c>
    </row>
    <row r="25" spans="1:51">
      <c r="A25" s="6">
        <v>22</v>
      </c>
      <c r="B25" s="41">
        <v>812</v>
      </c>
      <c r="E25" s="7">
        <v>22</v>
      </c>
      <c r="F25" s="41">
        <v>812</v>
      </c>
      <c r="G25" s="41">
        <v>0</v>
      </c>
      <c r="H25" s="44">
        <f t="shared" si="0"/>
        <v>812</v>
      </c>
      <c r="I25" s="44">
        <f t="shared" si="1"/>
        <v>812</v>
      </c>
      <c r="J25" s="44">
        <f t="shared" si="22"/>
        <v>659344</v>
      </c>
      <c r="K25" s="43">
        <f t="shared" si="3"/>
        <v>100</v>
      </c>
      <c r="L25" s="43">
        <f t="shared" si="4"/>
        <v>100</v>
      </c>
      <c r="R25" s="7">
        <v>22</v>
      </c>
      <c r="S25" s="41">
        <v>812</v>
      </c>
      <c r="T25" s="44">
        <f>AVERAGE($S$4:S24)</f>
        <v>2090.2857142857142</v>
      </c>
      <c r="U25" s="44">
        <f t="shared" si="5"/>
        <v>-1278.2857142857142</v>
      </c>
      <c r="V25" s="44">
        <f t="shared" si="6"/>
        <v>1278.2857142857142</v>
      </c>
      <c r="W25" s="44">
        <f t="shared" si="7"/>
        <v>1634014.3673469387</v>
      </c>
      <c r="X25" s="43">
        <f t="shared" si="8"/>
        <v>157.41999999999999</v>
      </c>
      <c r="Y25" s="43">
        <f t="shared" si="9"/>
        <v>157.41999999999999</v>
      </c>
      <c r="AE25" s="7">
        <v>22</v>
      </c>
      <c r="AF25" s="41">
        <v>812</v>
      </c>
      <c r="AG25" s="49">
        <f t="shared" si="16"/>
        <v>1749.3333333333333</v>
      </c>
      <c r="AH25" s="44">
        <f t="shared" si="19"/>
        <v>-937.33333333333326</v>
      </c>
      <c r="AI25" s="44">
        <f t="shared" si="20"/>
        <v>937.33333333333326</v>
      </c>
      <c r="AJ25" s="44">
        <f t="shared" si="21"/>
        <v>878593.77777777764</v>
      </c>
      <c r="AK25" s="43">
        <f t="shared" si="17"/>
        <v>115.44</v>
      </c>
      <c r="AL25" s="43">
        <f t="shared" si="18"/>
        <v>115.44</v>
      </c>
      <c r="AR25" s="7">
        <v>22</v>
      </c>
      <c r="AS25" s="41">
        <v>812</v>
      </c>
      <c r="AT25" s="49">
        <f t="shared" si="10"/>
        <v>624.00899577347627</v>
      </c>
      <c r="AU25" s="44">
        <f t="shared" si="11"/>
        <v>187.99100422652373</v>
      </c>
      <c r="AV25" s="44">
        <f t="shared" si="12"/>
        <v>187.99100422652373</v>
      </c>
      <c r="AW25" s="44">
        <f t="shared" si="13"/>
        <v>35340.617670096864</v>
      </c>
      <c r="AX25" s="43">
        <f t="shared" si="14"/>
        <v>23.15</v>
      </c>
      <c r="AY25" s="43">
        <f t="shared" si="15"/>
        <v>23.15</v>
      </c>
    </row>
    <row r="26" spans="1:51">
      <c r="A26" s="6">
        <v>23</v>
      </c>
      <c r="B26" s="41">
        <v>3877</v>
      </c>
      <c r="E26" s="7">
        <v>23</v>
      </c>
      <c r="F26" s="41">
        <v>3877</v>
      </c>
      <c r="G26" s="41">
        <v>812</v>
      </c>
      <c r="H26" s="44">
        <f t="shared" si="0"/>
        <v>3065</v>
      </c>
      <c r="I26" s="44">
        <f t="shared" si="1"/>
        <v>3065</v>
      </c>
      <c r="J26" s="44">
        <f t="shared" si="22"/>
        <v>9394225</v>
      </c>
      <c r="K26" s="43">
        <f t="shared" si="3"/>
        <v>79.06</v>
      </c>
      <c r="L26" s="43">
        <f t="shared" si="4"/>
        <v>79.06</v>
      </c>
      <c r="R26" s="7">
        <v>23</v>
      </c>
      <c r="S26" s="41">
        <v>3877</v>
      </c>
      <c r="T26" s="44">
        <f>AVERAGE($S$4:S25)</f>
        <v>2032.1818181818182</v>
      </c>
      <c r="U26" s="44">
        <f t="shared" si="5"/>
        <v>1844.8181818181818</v>
      </c>
      <c r="V26" s="44">
        <f t="shared" si="6"/>
        <v>1844.8181818181818</v>
      </c>
      <c r="W26" s="44">
        <f t="shared" si="7"/>
        <v>3403354.1239669421</v>
      </c>
      <c r="X26" s="43">
        <f t="shared" si="8"/>
        <v>47.58</v>
      </c>
      <c r="Y26" s="43">
        <f t="shared" si="9"/>
        <v>47.58</v>
      </c>
      <c r="AE26" s="7">
        <v>23</v>
      </c>
      <c r="AF26" s="41">
        <v>3877</v>
      </c>
      <c r="AG26" s="49">
        <f t="shared" si="16"/>
        <v>1410</v>
      </c>
      <c r="AH26" s="44">
        <f t="shared" si="19"/>
        <v>2467</v>
      </c>
      <c r="AI26" s="44">
        <f t="shared" si="20"/>
        <v>2467</v>
      </c>
      <c r="AJ26" s="44">
        <f t="shared" si="21"/>
        <v>6086089</v>
      </c>
      <c r="AK26" s="43">
        <f t="shared" si="17"/>
        <v>63.63</v>
      </c>
      <c r="AL26" s="43">
        <f t="shared" si="18"/>
        <v>63.63</v>
      </c>
      <c r="AR26" s="7">
        <v>23</v>
      </c>
      <c r="AS26" s="41">
        <v>3877</v>
      </c>
      <c r="AT26" s="49">
        <f t="shared" si="10"/>
        <v>774.40179915469525</v>
      </c>
      <c r="AU26" s="44">
        <f t="shared" si="11"/>
        <v>3102.5982008453047</v>
      </c>
      <c r="AV26" s="44">
        <f t="shared" si="12"/>
        <v>3102.5982008453047</v>
      </c>
      <c r="AW26" s="44">
        <f t="shared" si="13"/>
        <v>9626115.5958885215</v>
      </c>
      <c r="AX26" s="43">
        <f t="shared" si="14"/>
        <v>80.03</v>
      </c>
      <c r="AY26" s="43">
        <f t="shared" si="15"/>
        <v>80.03</v>
      </c>
    </row>
    <row r="27" spans="1:51">
      <c r="A27" s="6">
        <v>24</v>
      </c>
      <c r="B27" s="41">
        <v>1920</v>
      </c>
      <c r="E27" s="7">
        <v>24</v>
      </c>
      <c r="F27" s="41">
        <v>1920</v>
      </c>
      <c r="G27" s="41">
        <v>3877</v>
      </c>
      <c r="H27" s="44">
        <f t="shared" si="0"/>
        <v>-1957</v>
      </c>
      <c r="I27" s="44">
        <f t="shared" si="1"/>
        <v>1957</v>
      </c>
      <c r="J27" s="44">
        <f t="shared" si="22"/>
        <v>3829849</v>
      </c>
      <c r="K27" s="43">
        <f t="shared" si="3"/>
        <v>101.93</v>
      </c>
      <c r="L27" s="43">
        <f t="shared" si="4"/>
        <v>101.93</v>
      </c>
      <c r="R27" s="7">
        <v>24</v>
      </c>
      <c r="S27" s="41">
        <v>1920</v>
      </c>
      <c r="T27" s="44">
        <f>AVERAGE($S$4:S26)</f>
        <v>2112.391304347826</v>
      </c>
      <c r="U27" s="44">
        <f t="shared" si="5"/>
        <v>-192.39130434782601</v>
      </c>
      <c r="V27" s="44">
        <f t="shared" si="6"/>
        <v>192.39130434782601</v>
      </c>
      <c r="W27" s="44">
        <f t="shared" si="7"/>
        <v>37014.413988657812</v>
      </c>
      <c r="X27" s="43">
        <f t="shared" si="8"/>
        <v>10.02</v>
      </c>
      <c r="Y27" s="43">
        <f t="shared" si="9"/>
        <v>10.02</v>
      </c>
      <c r="AE27" s="7">
        <v>24</v>
      </c>
      <c r="AF27" s="41">
        <v>1920</v>
      </c>
      <c r="AG27" s="49">
        <f t="shared" si="16"/>
        <v>1563</v>
      </c>
      <c r="AH27" s="44">
        <f t="shared" si="19"/>
        <v>357</v>
      </c>
      <c r="AI27" s="44">
        <f t="shared" si="20"/>
        <v>357</v>
      </c>
      <c r="AJ27" s="44">
        <f t="shared" si="21"/>
        <v>127449</v>
      </c>
      <c r="AK27" s="43">
        <f t="shared" si="17"/>
        <v>18.59</v>
      </c>
      <c r="AL27" s="43">
        <f t="shared" si="18"/>
        <v>18.59</v>
      </c>
      <c r="AR27" s="7">
        <v>24</v>
      </c>
      <c r="AS27" s="41">
        <v>1920</v>
      </c>
      <c r="AT27" s="49">
        <f t="shared" si="10"/>
        <v>3256.4803598309395</v>
      </c>
      <c r="AU27" s="44">
        <f t="shared" si="11"/>
        <v>-1336.4803598309395</v>
      </c>
      <c r="AV27" s="44">
        <f t="shared" si="12"/>
        <v>1336.4803598309395</v>
      </c>
      <c r="AW27" s="44">
        <f t="shared" si="13"/>
        <v>1786179.7522138376</v>
      </c>
      <c r="AX27" s="43">
        <f t="shared" si="14"/>
        <v>69.61</v>
      </c>
      <c r="AY27" s="43">
        <f t="shared" si="15"/>
        <v>69.61</v>
      </c>
    </row>
    <row r="28" spans="1:51">
      <c r="A28" s="6">
        <v>25</v>
      </c>
      <c r="B28" s="41">
        <v>10943</v>
      </c>
      <c r="E28" s="7">
        <v>25</v>
      </c>
      <c r="F28" s="41">
        <v>10943</v>
      </c>
      <c r="G28" s="41">
        <v>1920</v>
      </c>
      <c r="H28" s="44">
        <f t="shared" si="0"/>
        <v>9023</v>
      </c>
      <c r="I28" s="44">
        <f t="shared" si="1"/>
        <v>9023</v>
      </c>
      <c r="J28" s="44">
        <f t="shared" si="22"/>
        <v>81414529</v>
      </c>
      <c r="K28" s="43">
        <f t="shared" si="3"/>
        <v>82.45</v>
      </c>
      <c r="L28" s="43">
        <f t="shared" si="4"/>
        <v>82.45</v>
      </c>
      <c r="R28" s="7">
        <v>25</v>
      </c>
      <c r="S28" s="41">
        <v>10943</v>
      </c>
      <c r="T28" s="44">
        <f>AVERAGE($S$4:S27)</f>
        <v>2104.375</v>
      </c>
      <c r="U28" s="44">
        <f t="shared" si="5"/>
        <v>8838.625</v>
      </c>
      <c r="V28" s="44">
        <f t="shared" si="6"/>
        <v>8838.625</v>
      </c>
      <c r="W28" s="44">
        <f t="shared" si="7"/>
        <v>78121291.890625</v>
      </c>
      <c r="X28" s="43">
        <f t="shared" si="8"/>
        <v>80.77</v>
      </c>
      <c r="Y28" s="43">
        <f t="shared" si="9"/>
        <v>80.77</v>
      </c>
      <c r="AE28" s="7">
        <v>25</v>
      </c>
      <c r="AF28" s="41">
        <v>10943</v>
      </c>
      <c r="AG28" s="49">
        <f t="shared" si="16"/>
        <v>2203</v>
      </c>
      <c r="AH28" s="44">
        <f t="shared" si="19"/>
        <v>8740</v>
      </c>
      <c r="AI28" s="44">
        <f t="shared" si="20"/>
        <v>8740</v>
      </c>
      <c r="AJ28" s="44">
        <f t="shared" si="21"/>
        <v>76387600</v>
      </c>
      <c r="AK28" s="43">
        <f t="shared" si="17"/>
        <v>79.87</v>
      </c>
      <c r="AL28" s="43">
        <f t="shared" si="18"/>
        <v>79.87</v>
      </c>
      <c r="AR28" s="7">
        <v>25</v>
      </c>
      <c r="AS28" s="41">
        <v>10943</v>
      </c>
      <c r="AT28" s="49">
        <f t="shared" si="10"/>
        <v>2187.2960719661878</v>
      </c>
      <c r="AU28" s="44">
        <f t="shared" si="11"/>
        <v>8755.7039280338122</v>
      </c>
      <c r="AV28" s="44">
        <f t="shared" si="12"/>
        <v>8755.7039280338122</v>
      </c>
      <c r="AW28" s="44">
        <f t="shared" si="13"/>
        <v>76662351.275386721</v>
      </c>
      <c r="AX28" s="43">
        <f t="shared" si="14"/>
        <v>80.010000000000005</v>
      </c>
      <c r="AY28" s="43">
        <f t="shared" si="15"/>
        <v>80.010000000000005</v>
      </c>
    </row>
    <row r="29" spans="1:51">
      <c r="A29" s="6">
        <v>26</v>
      </c>
      <c r="B29" s="41">
        <v>14386</v>
      </c>
      <c r="E29" s="7">
        <v>26</v>
      </c>
      <c r="F29" s="41">
        <v>14386</v>
      </c>
      <c r="G29" s="41">
        <v>10943</v>
      </c>
      <c r="H29" s="44">
        <f t="shared" si="0"/>
        <v>3443</v>
      </c>
      <c r="I29" s="44">
        <f t="shared" si="1"/>
        <v>3443</v>
      </c>
      <c r="J29" s="44">
        <f t="shared" si="22"/>
        <v>11854249</v>
      </c>
      <c r="K29" s="43">
        <f t="shared" si="3"/>
        <v>23.93</v>
      </c>
      <c r="L29" s="43">
        <f t="shared" si="4"/>
        <v>23.93</v>
      </c>
      <c r="R29" s="7">
        <v>26</v>
      </c>
      <c r="S29" s="41">
        <v>14386</v>
      </c>
      <c r="T29" s="44">
        <f>AVERAGE($S$4:S28)</f>
        <v>2457.92</v>
      </c>
      <c r="U29" s="44">
        <f t="shared" si="5"/>
        <v>11928.08</v>
      </c>
      <c r="V29" s="44">
        <f t="shared" si="6"/>
        <v>11928.08</v>
      </c>
      <c r="W29" s="44">
        <f t="shared" si="7"/>
        <v>142279092.48640001</v>
      </c>
      <c r="X29" s="43">
        <f t="shared" si="8"/>
        <v>82.91</v>
      </c>
      <c r="Y29" s="43">
        <f t="shared" si="9"/>
        <v>82.91</v>
      </c>
      <c r="AE29" s="7">
        <v>26</v>
      </c>
      <c r="AF29" s="41">
        <v>14386</v>
      </c>
      <c r="AG29" s="49">
        <f t="shared" si="16"/>
        <v>5580</v>
      </c>
      <c r="AH29" s="44">
        <f t="shared" si="19"/>
        <v>8806</v>
      </c>
      <c r="AI29" s="44">
        <f t="shared" si="20"/>
        <v>8806</v>
      </c>
      <c r="AJ29" s="44">
        <f t="shared" si="21"/>
        <v>77545636</v>
      </c>
      <c r="AK29" s="43">
        <f t="shared" si="17"/>
        <v>61.21</v>
      </c>
      <c r="AL29" s="43">
        <f t="shared" si="18"/>
        <v>61.21</v>
      </c>
      <c r="AR29" s="7">
        <v>26</v>
      </c>
      <c r="AS29" s="41">
        <v>14386</v>
      </c>
      <c r="AT29" s="49">
        <f t="shared" si="10"/>
        <v>9191.8592143932365</v>
      </c>
      <c r="AU29" s="44">
        <f t="shared" si="11"/>
        <v>5194.1407856067635</v>
      </c>
      <c r="AV29" s="44">
        <f t="shared" si="12"/>
        <v>5194.1407856067635</v>
      </c>
      <c r="AW29" s="44">
        <f t="shared" si="13"/>
        <v>26979098.500703648</v>
      </c>
      <c r="AX29" s="43">
        <f t="shared" si="14"/>
        <v>36.11</v>
      </c>
      <c r="AY29" s="43">
        <f t="shared" si="15"/>
        <v>36.11</v>
      </c>
    </row>
    <row r="30" spans="1:51">
      <c r="A30" s="6">
        <v>27</v>
      </c>
      <c r="B30" s="41">
        <v>35005</v>
      </c>
      <c r="E30" s="7">
        <v>27</v>
      </c>
      <c r="F30" s="41">
        <v>35005</v>
      </c>
      <c r="G30" s="41">
        <v>14386</v>
      </c>
      <c r="H30" s="44">
        <f t="shared" si="0"/>
        <v>20619</v>
      </c>
      <c r="I30" s="44">
        <f t="shared" si="1"/>
        <v>20619</v>
      </c>
      <c r="J30" s="44">
        <f t="shared" si="22"/>
        <v>425143161</v>
      </c>
      <c r="K30" s="43">
        <f t="shared" si="3"/>
        <v>58.9</v>
      </c>
      <c r="L30" s="43">
        <f t="shared" si="4"/>
        <v>58.9</v>
      </c>
      <c r="R30" s="7">
        <v>27</v>
      </c>
      <c r="S30" s="41">
        <v>35005</v>
      </c>
      <c r="T30" s="44">
        <f>AVERAGE($S$4:S29)</f>
        <v>2916.6923076923076</v>
      </c>
      <c r="U30" s="44">
        <f t="shared" si="5"/>
        <v>32088.307692307691</v>
      </c>
      <c r="V30" s="44">
        <f t="shared" si="6"/>
        <v>32088.307692307691</v>
      </c>
      <c r="W30" s="44">
        <f t="shared" si="7"/>
        <v>1029659490.556213</v>
      </c>
      <c r="X30" s="43">
        <f t="shared" si="8"/>
        <v>91.67</v>
      </c>
      <c r="Y30" s="43">
        <f t="shared" si="9"/>
        <v>91.67</v>
      </c>
      <c r="AE30" s="7">
        <v>27</v>
      </c>
      <c r="AF30" s="41">
        <v>35005</v>
      </c>
      <c r="AG30" s="49">
        <f t="shared" si="16"/>
        <v>9083</v>
      </c>
      <c r="AH30" s="44">
        <f t="shared" si="19"/>
        <v>25922</v>
      </c>
      <c r="AI30" s="44">
        <f t="shared" si="20"/>
        <v>25922</v>
      </c>
      <c r="AJ30" s="44">
        <f t="shared" si="21"/>
        <v>671950084</v>
      </c>
      <c r="AK30" s="43">
        <f t="shared" si="17"/>
        <v>74.05</v>
      </c>
      <c r="AL30" s="43">
        <f t="shared" si="18"/>
        <v>74.05</v>
      </c>
      <c r="AR30" s="7">
        <v>27</v>
      </c>
      <c r="AS30" s="41">
        <v>35005</v>
      </c>
      <c r="AT30" s="49">
        <f t="shared" si="10"/>
        <v>13347.171842878648</v>
      </c>
      <c r="AU30" s="44">
        <f t="shared" si="11"/>
        <v>21657.828157121352</v>
      </c>
      <c r="AV30" s="44">
        <f t="shared" si="12"/>
        <v>21657.828157121352</v>
      </c>
      <c r="AW30" s="44">
        <f t="shared" si="13"/>
        <v>469061520.48339844</v>
      </c>
      <c r="AX30" s="43">
        <f t="shared" si="14"/>
        <v>61.87</v>
      </c>
      <c r="AY30" s="43">
        <f t="shared" si="15"/>
        <v>61.87</v>
      </c>
    </row>
    <row r="31" spans="1:51">
      <c r="A31" s="6">
        <v>28</v>
      </c>
      <c r="B31" s="41">
        <v>18228</v>
      </c>
      <c r="E31" s="7">
        <v>28</v>
      </c>
      <c r="F31" s="41">
        <v>18228</v>
      </c>
      <c r="G31" s="41">
        <v>35005</v>
      </c>
      <c r="H31" s="44">
        <f t="shared" si="0"/>
        <v>-16777</v>
      </c>
      <c r="I31" s="44">
        <f t="shared" si="1"/>
        <v>16777</v>
      </c>
      <c r="J31" s="44">
        <f t="shared" si="22"/>
        <v>281467729</v>
      </c>
      <c r="K31" s="43">
        <f t="shared" si="3"/>
        <v>92.04</v>
      </c>
      <c r="L31" s="43">
        <f t="shared" si="4"/>
        <v>92.04</v>
      </c>
      <c r="R31" s="7">
        <v>28</v>
      </c>
      <c r="S31" s="41">
        <v>18228</v>
      </c>
      <c r="T31" s="44">
        <f>AVERAGE($S$4:S30)</f>
        <v>4105.1481481481478</v>
      </c>
      <c r="U31" s="44">
        <f t="shared" si="5"/>
        <v>14122.851851851852</v>
      </c>
      <c r="V31" s="44">
        <f t="shared" si="6"/>
        <v>14122.851851851852</v>
      </c>
      <c r="W31" s="44">
        <f t="shared" si="7"/>
        <v>199454944.42935529</v>
      </c>
      <c r="X31" s="43">
        <f t="shared" si="8"/>
        <v>77.48</v>
      </c>
      <c r="Y31" s="43">
        <f t="shared" si="9"/>
        <v>77.48</v>
      </c>
      <c r="AE31" s="7">
        <v>28</v>
      </c>
      <c r="AF31" s="41">
        <v>18228</v>
      </c>
      <c r="AG31" s="49">
        <f t="shared" si="16"/>
        <v>20111.333333333332</v>
      </c>
      <c r="AH31" s="44">
        <f t="shared" si="19"/>
        <v>-1883.3333333333321</v>
      </c>
      <c r="AI31" s="44">
        <f t="shared" si="20"/>
        <v>1883.3333333333321</v>
      </c>
      <c r="AJ31" s="44">
        <f t="shared" si="21"/>
        <v>3546944.4444444398</v>
      </c>
      <c r="AK31" s="43">
        <f t="shared" si="17"/>
        <v>10.33</v>
      </c>
      <c r="AL31" s="43">
        <f t="shared" si="18"/>
        <v>10.33</v>
      </c>
      <c r="AR31" s="7">
        <v>28</v>
      </c>
      <c r="AS31" s="41">
        <v>18228</v>
      </c>
      <c r="AT31" s="49">
        <f t="shared" si="10"/>
        <v>30673.43436857573</v>
      </c>
      <c r="AU31" s="44">
        <f t="shared" si="11"/>
        <v>-12445.43436857573</v>
      </c>
      <c r="AV31" s="44">
        <f t="shared" si="12"/>
        <v>12445.43436857573</v>
      </c>
      <c r="AW31" s="44">
        <f t="shared" si="13"/>
        <v>154888836.62252599</v>
      </c>
      <c r="AX31" s="43">
        <f t="shared" si="14"/>
        <v>68.28</v>
      </c>
      <c r="AY31" s="43">
        <f t="shared" si="15"/>
        <v>68.28</v>
      </c>
    </row>
    <row r="32" spans="1:51">
      <c r="A32" s="6">
        <v>29</v>
      </c>
      <c r="B32" s="41">
        <v>15639</v>
      </c>
      <c r="E32" s="7">
        <v>29</v>
      </c>
      <c r="F32" s="41">
        <v>15639</v>
      </c>
      <c r="G32" s="41">
        <v>18228</v>
      </c>
      <c r="H32" s="44">
        <f t="shared" si="0"/>
        <v>-2589</v>
      </c>
      <c r="I32" s="44">
        <f t="shared" si="1"/>
        <v>2589</v>
      </c>
      <c r="J32" s="44">
        <f t="shared" si="22"/>
        <v>6702921</v>
      </c>
      <c r="K32" s="43">
        <f t="shared" si="3"/>
        <v>16.55</v>
      </c>
      <c r="L32" s="43">
        <f t="shared" si="4"/>
        <v>16.55</v>
      </c>
      <c r="R32" s="7">
        <v>29</v>
      </c>
      <c r="S32" s="41">
        <v>15639</v>
      </c>
      <c r="T32" s="44">
        <f>AVERAGE($S$4:S31)</f>
        <v>4609.5357142857147</v>
      </c>
      <c r="U32" s="44">
        <f t="shared" si="5"/>
        <v>11029.464285714286</v>
      </c>
      <c r="V32" s="44">
        <f t="shared" si="6"/>
        <v>11029.464285714286</v>
      </c>
      <c r="W32" s="44">
        <f t="shared" si="7"/>
        <v>121649082.42984696</v>
      </c>
      <c r="X32" s="43">
        <f t="shared" si="8"/>
        <v>70.53</v>
      </c>
      <c r="Y32" s="43">
        <f t="shared" si="9"/>
        <v>70.53</v>
      </c>
      <c r="AE32" s="7">
        <v>29</v>
      </c>
      <c r="AF32" s="41">
        <v>15639</v>
      </c>
      <c r="AG32" s="49">
        <f t="shared" si="16"/>
        <v>22539.666666666668</v>
      </c>
      <c r="AH32" s="44">
        <f t="shared" si="19"/>
        <v>-6900.6666666666679</v>
      </c>
      <c r="AI32" s="44">
        <f t="shared" si="20"/>
        <v>6900.6666666666679</v>
      </c>
      <c r="AJ32" s="44">
        <f t="shared" si="21"/>
        <v>47619200.444444463</v>
      </c>
      <c r="AK32" s="43">
        <f t="shared" si="17"/>
        <v>44.12</v>
      </c>
      <c r="AL32" s="43">
        <f t="shared" si="18"/>
        <v>44.12</v>
      </c>
      <c r="AR32" s="7">
        <v>29</v>
      </c>
      <c r="AS32" s="41">
        <v>15639</v>
      </c>
      <c r="AT32" s="49">
        <f t="shared" si="10"/>
        <v>20717.086873715147</v>
      </c>
      <c r="AU32" s="44">
        <f t="shared" si="11"/>
        <v>-5078.0868737151468</v>
      </c>
      <c r="AV32" s="44">
        <f t="shared" si="12"/>
        <v>5078.0868737151468</v>
      </c>
      <c r="AW32" s="44">
        <f t="shared" si="13"/>
        <v>25786966.296998072</v>
      </c>
      <c r="AX32" s="43">
        <f t="shared" si="14"/>
        <v>32.47</v>
      </c>
      <c r="AY32" s="43">
        <f t="shared" si="15"/>
        <v>32.47</v>
      </c>
    </row>
    <row r="33" spans="1:51">
      <c r="A33" s="6">
        <v>30</v>
      </c>
      <c r="B33" s="41" t="s">
        <v>18</v>
      </c>
      <c r="E33" s="7">
        <v>30</v>
      </c>
      <c r="F33" s="41">
        <v>0</v>
      </c>
      <c r="G33" s="41">
        <v>15639</v>
      </c>
      <c r="H33" s="44">
        <f t="shared" si="0"/>
        <v>-15639</v>
      </c>
      <c r="I33" s="44">
        <f t="shared" si="1"/>
        <v>15639</v>
      </c>
      <c r="J33" s="44">
        <f t="shared" si="22"/>
        <v>244578321</v>
      </c>
      <c r="K33" s="43">
        <v>0</v>
      </c>
      <c r="L33" s="43">
        <f t="shared" si="4"/>
        <v>0</v>
      </c>
      <c r="R33" s="7">
        <v>30</v>
      </c>
      <c r="S33" s="41">
        <v>0</v>
      </c>
      <c r="T33" s="44">
        <f>AVERAGE($S$4:S32)</f>
        <v>4989.8620689655172</v>
      </c>
      <c r="U33" s="44">
        <f t="shared" si="5"/>
        <v>-4989.8620689655172</v>
      </c>
      <c r="V33" s="44">
        <f t="shared" si="6"/>
        <v>4989.8620689655172</v>
      </c>
      <c r="W33" s="44">
        <f t="shared" si="7"/>
        <v>24898723.467300832</v>
      </c>
      <c r="X33" s="43">
        <v>0</v>
      </c>
      <c r="Y33" s="43">
        <f t="shared" si="9"/>
        <v>0</v>
      </c>
      <c r="AE33" s="7">
        <v>30</v>
      </c>
      <c r="AF33" s="41">
        <v>0</v>
      </c>
      <c r="AG33" s="49">
        <f t="shared" si="16"/>
        <v>22957.333333333332</v>
      </c>
      <c r="AH33" s="44">
        <f t="shared" si="19"/>
        <v>-22957.333333333332</v>
      </c>
      <c r="AI33" s="44">
        <f t="shared" si="20"/>
        <v>22957.333333333332</v>
      </c>
      <c r="AJ33" s="44">
        <f t="shared" si="21"/>
        <v>527039153.77777773</v>
      </c>
      <c r="AK33" s="43">
        <v>0</v>
      </c>
      <c r="AL33" s="43">
        <f t="shared" si="18"/>
        <v>0</v>
      </c>
      <c r="AR33" s="7">
        <v>30</v>
      </c>
      <c r="AS33" s="41">
        <v>0</v>
      </c>
      <c r="AT33" s="49">
        <f t="shared" si="10"/>
        <v>16654.617374743029</v>
      </c>
      <c r="AU33" s="44">
        <f t="shared" si="11"/>
        <v>-16654.617374743029</v>
      </c>
      <c r="AV33" s="44">
        <f t="shared" si="12"/>
        <v>16654.617374743029</v>
      </c>
      <c r="AW33" s="44">
        <f t="shared" si="13"/>
        <v>277376279.89909238</v>
      </c>
      <c r="AX33" s="43">
        <v>0</v>
      </c>
      <c r="AY33" s="43">
        <f t="shared" si="15"/>
        <v>0</v>
      </c>
    </row>
    <row r="34" spans="1:51">
      <c r="A34" s="6">
        <v>31</v>
      </c>
      <c r="B34" s="41">
        <v>14947</v>
      </c>
      <c r="E34" s="7">
        <v>31</v>
      </c>
      <c r="F34" s="41">
        <v>14947</v>
      </c>
      <c r="G34" s="41">
        <v>0</v>
      </c>
      <c r="H34" s="44">
        <f t="shared" si="0"/>
        <v>14947</v>
      </c>
      <c r="I34" s="44">
        <f t="shared" si="1"/>
        <v>14947</v>
      </c>
      <c r="J34" s="44">
        <f t="shared" si="22"/>
        <v>223412809</v>
      </c>
      <c r="K34" s="43">
        <f t="shared" si="3"/>
        <v>100</v>
      </c>
      <c r="L34" s="43">
        <f t="shared" si="4"/>
        <v>100</v>
      </c>
      <c r="R34" s="7">
        <v>31</v>
      </c>
      <c r="S34" s="41">
        <v>14947</v>
      </c>
      <c r="T34" s="44">
        <f>AVERAGE($S$4:S33)</f>
        <v>4823.5333333333338</v>
      </c>
      <c r="U34" s="44">
        <f t="shared" si="5"/>
        <v>10123.466666666667</v>
      </c>
      <c r="V34" s="44">
        <f t="shared" si="6"/>
        <v>10123.466666666667</v>
      </c>
      <c r="W34" s="44">
        <f t="shared" si="7"/>
        <v>102484577.35111111</v>
      </c>
      <c r="X34" s="43">
        <f t="shared" si="8"/>
        <v>67.73</v>
      </c>
      <c r="Y34" s="43">
        <f t="shared" si="9"/>
        <v>67.73</v>
      </c>
      <c r="AE34" s="7">
        <v>31</v>
      </c>
      <c r="AF34" s="41">
        <v>14947</v>
      </c>
      <c r="AG34" s="49">
        <f t="shared" si="16"/>
        <v>11289</v>
      </c>
      <c r="AH34" s="44">
        <f t="shared" si="19"/>
        <v>3658</v>
      </c>
      <c r="AI34" s="44">
        <f t="shared" si="20"/>
        <v>3658</v>
      </c>
      <c r="AJ34" s="44">
        <f t="shared" si="21"/>
        <v>13380964</v>
      </c>
      <c r="AK34" s="43">
        <f t="shared" si="17"/>
        <v>24.47</v>
      </c>
      <c r="AL34" s="43">
        <f t="shared" si="18"/>
        <v>24.47</v>
      </c>
      <c r="AR34" s="7">
        <v>31</v>
      </c>
      <c r="AS34" s="41">
        <v>14947</v>
      </c>
      <c r="AT34" s="49">
        <f t="shared" si="10"/>
        <v>3330.9234749486059</v>
      </c>
      <c r="AU34" s="44">
        <f t="shared" si="11"/>
        <v>11616.076525051394</v>
      </c>
      <c r="AV34" s="44">
        <f t="shared" si="12"/>
        <v>11616.076525051394</v>
      </c>
      <c r="AW34" s="44">
        <f t="shared" si="13"/>
        <v>134933233.83585006</v>
      </c>
      <c r="AX34" s="43">
        <f t="shared" si="14"/>
        <v>77.72</v>
      </c>
      <c r="AY34" s="43">
        <f t="shared" si="15"/>
        <v>77.72</v>
      </c>
    </row>
    <row r="35" spans="1:51">
      <c r="A35" s="6">
        <v>32</v>
      </c>
      <c r="B35" s="41">
        <v>15650</v>
      </c>
      <c r="E35" s="7">
        <v>32</v>
      </c>
      <c r="F35" s="41">
        <v>15650</v>
      </c>
      <c r="G35" s="41">
        <v>14947</v>
      </c>
      <c r="H35" s="44">
        <f t="shared" si="0"/>
        <v>703</v>
      </c>
      <c r="I35" s="44">
        <f t="shared" si="1"/>
        <v>703</v>
      </c>
      <c r="J35" s="44">
        <f t="shared" si="22"/>
        <v>494209</v>
      </c>
      <c r="K35" s="43">
        <f t="shared" si="3"/>
        <v>4.49</v>
      </c>
      <c r="L35" s="43">
        <f t="shared" si="4"/>
        <v>4.49</v>
      </c>
      <c r="R35" s="7">
        <v>32</v>
      </c>
      <c r="S35" s="41">
        <v>15650</v>
      </c>
      <c r="T35" s="44">
        <f>AVERAGE($S$4:S34)</f>
        <v>5150.0967741935483</v>
      </c>
      <c r="U35" s="44">
        <f t="shared" si="5"/>
        <v>10499.903225806451</v>
      </c>
      <c r="V35" s="44">
        <f t="shared" si="6"/>
        <v>10499.903225806451</v>
      </c>
      <c r="W35" s="44">
        <f t="shared" si="7"/>
        <v>110247967.75130071</v>
      </c>
      <c r="X35" s="43">
        <f t="shared" si="8"/>
        <v>67.09</v>
      </c>
      <c r="Y35" s="43">
        <f t="shared" si="9"/>
        <v>67.09</v>
      </c>
      <c r="AE35" s="7">
        <v>32</v>
      </c>
      <c r="AF35" s="41">
        <v>15650</v>
      </c>
      <c r="AG35" s="49">
        <f t="shared" si="16"/>
        <v>10195.333333333334</v>
      </c>
      <c r="AH35" s="44">
        <f t="shared" si="19"/>
        <v>5454.6666666666661</v>
      </c>
      <c r="AI35" s="44">
        <f t="shared" si="20"/>
        <v>5454.6666666666661</v>
      </c>
      <c r="AJ35" s="44">
        <f t="shared" si="21"/>
        <v>29753388.444444437</v>
      </c>
      <c r="AK35" s="43">
        <f t="shared" si="17"/>
        <v>34.85</v>
      </c>
      <c r="AL35" s="43">
        <f t="shared" si="18"/>
        <v>34.85</v>
      </c>
      <c r="AR35" s="7">
        <v>32</v>
      </c>
      <c r="AS35" s="41">
        <v>15650</v>
      </c>
      <c r="AT35" s="49">
        <f t="shared" si="10"/>
        <v>12623.784694989721</v>
      </c>
      <c r="AU35" s="44">
        <f t="shared" si="11"/>
        <v>3026.2153050102788</v>
      </c>
      <c r="AV35" s="44">
        <f t="shared" si="12"/>
        <v>3026.2153050102788</v>
      </c>
      <c r="AW35" s="44">
        <f t="shared" si="13"/>
        <v>9157979.0722784549</v>
      </c>
      <c r="AX35" s="43">
        <f t="shared" si="14"/>
        <v>19.34</v>
      </c>
      <c r="AY35" s="43">
        <f t="shared" si="15"/>
        <v>19.34</v>
      </c>
    </row>
    <row r="36" spans="1:51">
      <c r="A36" s="6">
        <v>33</v>
      </c>
      <c r="B36" s="41">
        <v>15396</v>
      </c>
      <c r="E36" s="7">
        <v>33</v>
      </c>
      <c r="F36" s="41">
        <v>15396</v>
      </c>
      <c r="G36" s="41">
        <v>15650</v>
      </c>
      <c r="H36" s="44">
        <f t="shared" si="0"/>
        <v>-254</v>
      </c>
      <c r="I36" s="44">
        <f t="shared" si="1"/>
        <v>254</v>
      </c>
      <c r="J36" s="44">
        <f t="shared" si="22"/>
        <v>64516</v>
      </c>
      <c r="K36" s="43">
        <f t="shared" si="3"/>
        <v>1.65</v>
      </c>
      <c r="L36" s="43">
        <f t="shared" si="4"/>
        <v>1.65</v>
      </c>
      <c r="R36" s="7">
        <v>33</v>
      </c>
      <c r="S36" s="41">
        <v>15396</v>
      </c>
      <c r="T36" s="44">
        <f>AVERAGE($S$4:S35)</f>
        <v>5478.21875</v>
      </c>
      <c r="U36" s="44">
        <f t="shared" si="5"/>
        <v>9917.78125</v>
      </c>
      <c r="V36" s="44">
        <f t="shared" si="6"/>
        <v>9917.78125</v>
      </c>
      <c r="W36" s="44">
        <f t="shared" si="7"/>
        <v>98362384.922851563</v>
      </c>
      <c r="X36" s="43">
        <f t="shared" si="8"/>
        <v>64.42</v>
      </c>
      <c r="Y36" s="43">
        <f t="shared" si="9"/>
        <v>64.42</v>
      </c>
      <c r="AE36" s="7">
        <v>33</v>
      </c>
      <c r="AF36" s="41">
        <v>15396</v>
      </c>
      <c r="AG36" s="49">
        <f t="shared" si="16"/>
        <v>10199</v>
      </c>
      <c r="AH36" s="44">
        <f t="shared" si="19"/>
        <v>5197</v>
      </c>
      <c r="AI36" s="44">
        <f t="shared" si="20"/>
        <v>5197</v>
      </c>
      <c r="AJ36" s="44">
        <f t="shared" si="21"/>
        <v>27008809</v>
      </c>
      <c r="AK36" s="43">
        <f t="shared" si="17"/>
        <v>33.76</v>
      </c>
      <c r="AL36" s="43">
        <f t="shared" si="18"/>
        <v>33.76</v>
      </c>
      <c r="AR36" s="7">
        <v>33</v>
      </c>
      <c r="AS36" s="41">
        <v>15396</v>
      </c>
      <c r="AT36" s="49">
        <f t="shared" si="10"/>
        <v>15044.756938997944</v>
      </c>
      <c r="AU36" s="44">
        <f t="shared" si="11"/>
        <v>351.24306100205649</v>
      </c>
      <c r="AV36" s="44">
        <f t="shared" si="12"/>
        <v>351.24306100205649</v>
      </c>
      <c r="AW36" s="44">
        <f t="shared" si="13"/>
        <v>123371.68790209437</v>
      </c>
      <c r="AX36" s="43">
        <f t="shared" si="14"/>
        <v>2.2799999999999998</v>
      </c>
      <c r="AY36" s="43">
        <f t="shared" si="15"/>
        <v>2.2799999999999998</v>
      </c>
    </row>
    <row r="37" spans="1:51">
      <c r="A37" s="6">
        <v>34</v>
      </c>
      <c r="B37" s="41">
        <v>13333</v>
      </c>
      <c r="E37" s="7">
        <v>34</v>
      </c>
      <c r="F37" s="41">
        <v>13333</v>
      </c>
      <c r="G37" s="41">
        <v>15396</v>
      </c>
      <c r="H37" s="44">
        <f t="shared" si="0"/>
        <v>-2063</v>
      </c>
      <c r="I37" s="44">
        <f t="shared" si="1"/>
        <v>2063</v>
      </c>
      <c r="J37" s="44">
        <f t="shared" si="22"/>
        <v>4255969</v>
      </c>
      <c r="K37" s="43">
        <f t="shared" si="3"/>
        <v>15.47</v>
      </c>
      <c r="L37" s="43">
        <f t="shared" si="4"/>
        <v>15.47</v>
      </c>
      <c r="R37" s="7">
        <v>34</v>
      </c>
      <c r="S37" s="41">
        <v>13333</v>
      </c>
      <c r="T37" s="44">
        <f>AVERAGE($S$4:S36)</f>
        <v>5778.757575757576</v>
      </c>
      <c r="U37" s="44">
        <f t="shared" si="5"/>
        <v>7554.242424242424</v>
      </c>
      <c r="V37" s="44">
        <f t="shared" si="6"/>
        <v>7554.242424242424</v>
      </c>
      <c r="W37" s="44">
        <f t="shared" si="7"/>
        <v>57066578.604224056</v>
      </c>
      <c r="X37" s="43">
        <f t="shared" si="8"/>
        <v>56.66</v>
      </c>
      <c r="Y37" s="43">
        <f t="shared" si="9"/>
        <v>56.66</v>
      </c>
      <c r="AE37" s="7">
        <v>34</v>
      </c>
      <c r="AF37" s="41">
        <v>13333</v>
      </c>
      <c r="AG37" s="49">
        <f t="shared" si="16"/>
        <v>15331</v>
      </c>
      <c r="AH37" s="44">
        <f t="shared" si="19"/>
        <v>-1998</v>
      </c>
      <c r="AI37" s="44">
        <f t="shared" si="20"/>
        <v>1998</v>
      </c>
      <c r="AJ37" s="44">
        <f t="shared" si="21"/>
        <v>3992004</v>
      </c>
      <c r="AK37" s="43">
        <f t="shared" si="17"/>
        <v>14.99</v>
      </c>
      <c r="AL37" s="43">
        <f t="shared" si="18"/>
        <v>14.99</v>
      </c>
      <c r="AR37" s="7">
        <v>34</v>
      </c>
      <c r="AS37" s="41">
        <v>13333</v>
      </c>
      <c r="AT37" s="49">
        <f t="shared" si="10"/>
        <v>15325.75138779959</v>
      </c>
      <c r="AU37" s="44">
        <f t="shared" si="11"/>
        <v>-1992.7513877995898</v>
      </c>
      <c r="AV37" s="44">
        <f t="shared" si="12"/>
        <v>1992.7513877995898</v>
      </c>
      <c r="AW37" s="44">
        <f t="shared" si="13"/>
        <v>3971058.0935771912</v>
      </c>
      <c r="AX37" s="43">
        <f t="shared" si="14"/>
        <v>14.95</v>
      </c>
      <c r="AY37" s="43">
        <f t="shared" si="15"/>
        <v>14.95</v>
      </c>
    </row>
    <row r="38" spans="1:51">
      <c r="A38" s="6">
        <v>35</v>
      </c>
      <c r="B38" s="41">
        <v>14258</v>
      </c>
      <c r="E38" s="7">
        <v>35</v>
      </c>
      <c r="F38" s="41">
        <v>14258</v>
      </c>
      <c r="G38" s="41">
        <v>13333</v>
      </c>
      <c r="H38" s="44">
        <f t="shared" si="0"/>
        <v>925</v>
      </c>
      <c r="I38" s="44">
        <f t="shared" si="1"/>
        <v>925</v>
      </c>
      <c r="J38" s="44">
        <f t="shared" si="22"/>
        <v>855625</v>
      </c>
      <c r="K38" s="43">
        <f t="shared" si="3"/>
        <v>6.49</v>
      </c>
      <c r="L38" s="43">
        <f t="shared" si="4"/>
        <v>6.49</v>
      </c>
      <c r="R38" s="7">
        <v>35</v>
      </c>
      <c r="S38" s="41">
        <v>14258</v>
      </c>
      <c r="T38" s="44">
        <f>AVERAGE($S$4:S37)</f>
        <v>6000.9411764705883</v>
      </c>
      <c r="U38" s="44">
        <f t="shared" si="5"/>
        <v>8257.0588235294126</v>
      </c>
      <c r="V38" s="44">
        <f t="shared" si="6"/>
        <v>8257.0588235294126</v>
      </c>
      <c r="W38" s="44">
        <f t="shared" si="7"/>
        <v>68179020.415224925</v>
      </c>
      <c r="X38" s="43">
        <f t="shared" si="8"/>
        <v>57.91</v>
      </c>
      <c r="Y38" s="43">
        <f t="shared" si="9"/>
        <v>57.91</v>
      </c>
      <c r="AE38" s="7">
        <v>35</v>
      </c>
      <c r="AF38" s="41">
        <v>14258</v>
      </c>
      <c r="AG38" s="49">
        <f t="shared" si="16"/>
        <v>14793</v>
      </c>
      <c r="AH38" s="44">
        <f t="shared" si="19"/>
        <v>-535</v>
      </c>
      <c r="AI38" s="44">
        <f t="shared" si="20"/>
        <v>535</v>
      </c>
      <c r="AJ38" s="44">
        <f t="shared" si="21"/>
        <v>286225</v>
      </c>
      <c r="AK38" s="43">
        <f t="shared" si="17"/>
        <v>3.75</v>
      </c>
      <c r="AL38" s="43">
        <f t="shared" si="18"/>
        <v>3.75</v>
      </c>
      <c r="AR38" s="7">
        <v>35</v>
      </c>
      <c r="AS38" s="41">
        <v>14258</v>
      </c>
      <c r="AT38" s="49">
        <f t="shared" si="10"/>
        <v>13731.55027755992</v>
      </c>
      <c r="AU38" s="44">
        <f t="shared" si="11"/>
        <v>526.44972244008022</v>
      </c>
      <c r="AV38" s="44">
        <f t="shared" si="12"/>
        <v>526.44972244008022</v>
      </c>
      <c r="AW38" s="44">
        <f t="shared" si="13"/>
        <v>277149.31025723752</v>
      </c>
      <c r="AX38" s="43">
        <f t="shared" si="14"/>
        <v>3.69</v>
      </c>
      <c r="AY38" s="43">
        <f t="shared" si="15"/>
        <v>3.69</v>
      </c>
    </row>
    <row r="39" spans="1:51">
      <c r="A39" s="6">
        <v>36</v>
      </c>
      <c r="B39" s="41">
        <v>14802</v>
      </c>
      <c r="E39" s="7">
        <v>36</v>
      </c>
      <c r="F39" s="41">
        <v>14802</v>
      </c>
      <c r="G39" s="41">
        <v>14258</v>
      </c>
      <c r="H39" s="44">
        <f t="shared" si="0"/>
        <v>544</v>
      </c>
      <c r="I39" s="44">
        <f t="shared" si="1"/>
        <v>544</v>
      </c>
      <c r="J39" s="44">
        <f t="shared" si="22"/>
        <v>295936</v>
      </c>
      <c r="K39" s="43">
        <f t="shared" si="3"/>
        <v>3.68</v>
      </c>
      <c r="L39" s="43">
        <f t="shared" si="4"/>
        <v>3.68</v>
      </c>
      <c r="R39" s="7">
        <v>36</v>
      </c>
      <c r="S39" s="41">
        <v>14802</v>
      </c>
      <c r="T39" s="44">
        <f>AVERAGE($S$4:S38)</f>
        <v>6236.8571428571431</v>
      </c>
      <c r="U39" s="44">
        <f t="shared" si="5"/>
        <v>8565.1428571428569</v>
      </c>
      <c r="V39" s="44">
        <f t="shared" si="6"/>
        <v>8565.1428571428569</v>
      </c>
      <c r="W39" s="44">
        <f t="shared" si="7"/>
        <v>73361672.163265303</v>
      </c>
      <c r="X39" s="43">
        <f t="shared" si="8"/>
        <v>57.86</v>
      </c>
      <c r="Y39" s="43">
        <f t="shared" si="9"/>
        <v>57.86</v>
      </c>
      <c r="AE39" s="7">
        <v>36</v>
      </c>
      <c r="AF39" s="41">
        <v>14802</v>
      </c>
      <c r="AG39" s="49">
        <f t="shared" si="16"/>
        <v>14329</v>
      </c>
      <c r="AH39" s="44">
        <f t="shared" si="19"/>
        <v>473</v>
      </c>
      <c r="AI39" s="44">
        <f t="shared" si="20"/>
        <v>473</v>
      </c>
      <c r="AJ39" s="44">
        <f t="shared" si="21"/>
        <v>223729</v>
      </c>
      <c r="AK39" s="43">
        <f t="shared" si="17"/>
        <v>3.2</v>
      </c>
      <c r="AL39" s="43">
        <f t="shared" si="18"/>
        <v>3.2</v>
      </c>
      <c r="AR39" s="7">
        <v>36</v>
      </c>
      <c r="AS39" s="41">
        <v>14802</v>
      </c>
      <c r="AT39" s="49">
        <f t="shared" si="10"/>
        <v>14152.710055511985</v>
      </c>
      <c r="AU39" s="44">
        <f t="shared" si="11"/>
        <v>649.28994448801495</v>
      </c>
      <c r="AV39" s="44">
        <f t="shared" si="12"/>
        <v>649.28994448801495</v>
      </c>
      <c r="AW39" s="44">
        <f t="shared" si="13"/>
        <v>421577.43201324955</v>
      </c>
      <c r="AX39" s="43">
        <f t="shared" si="14"/>
        <v>4.3899999999999997</v>
      </c>
      <c r="AY39" s="43">
        <f t="shared" si="15"/>
        <v>4.3899999999999997</v>
      </c>
    </row>
    <row r="40" spans="1:51">
      <c r="A40" s="6">
        <v>37</v>
      </c>
      <c r="B40" s="41">
        <v>19828.447</v>
      </c>
      <c r="E40" s="7">
        <v>37</v>
      </c>
      <c r="F40" s="41">
        <v>19828.447</v>
      </c>
      <c r="G40" s="41">
        <v>14802</v>
      </c>
      <c r="H40" s="44">
        <f t="shared" si="0"/>
        <v>5026.4470000000001</v>
      </c>
      <c r="I40" s="44">
        <f t="shared" si="1"/>
        <v>5026.4470000000001</v>
      </c>
      <c r="J40" s="44">
        <f t="shared" si="22"/>
        <v>25265169.443809003</v>
      </c>
      <c r="K40" s="43">
        <f t="shared" si="3"/>
        <v>25.35</v>
      </c>
      <c r="L40" s="43">
        <f t="shared" si="4"/>
        <v>25.35</v>
      </c>
      <c r="R40" s="7">
        <v>37</v>
      </c>
      <c r="S40" s="41">
        <v>19828.447</v>
      </c>
      <c r="T40" s="44">
        <f>AVERAGE($S$4:S39)</f>
        <v>6474.7777777777774</v>
      </c>
      <c r="U40" s="44">
        <f t="shared" si="5"/>
        <v>13353.669222222223</v>
      </c>
      <c r="V40" s="44">
        <f t="shared" si="6"/>
        <v>13353.669222222223</v>
      </c>
      <c r="W40" s="44">
        <f t="shared" si="7"/>
        <v>178320481.69652507</v>
      </c>
      <c r="X40" s="43">
        <f t="shared" si="8"/>
        <v>67.349999999999994</v>
      </c>
      <c r="Y40" s="43">
        <f t="shared" si="9"/>
        <v>67.349999999999994</v>
      </c>
      <c r="AE40" s="7">
        <v>37</v>
      </c>
      <c r="AF40" s="41">
        <v>19828.447</v>
      </c>
      <c r="AG40" s="49">
        <f t="shared" si="16"/>
        <v>14131</v>
      </c>
      <c r="AH40" s="44">
        <f t="shared" si="19"/>
        <v>5697.4470000000001</v>
      </c>
      <c r="AI40" s="44">
        <f t="shared" si="20"/>
        <v>5697.4470000000001</v>
      </c>
      <c r="AJ40" s="44">
        <f t="shared" si="21"/>
        <v>32460902.317809001</v>
      </c>
      <c r="AK40" s="43">
        <f t="shared" si="17"/>
        <v>28.73</v>
      </c>
      <c r="AL40" s="43">
        <f t="shared" si="18"/>
        <v>28.73</v>
      </c>
      <c r="AR40" s="7">
        <v>37</v>
      </c>
      <c r="AS40" s="41">
        <v>19828.447</v>
      </c>
      <c r="AT40" s="49">
        <f t="shared" si="10"/>
        <v>14672.142011102398</v>
      </c>
      <c r="AU40" s="44">
        <f t="shared" si="11"/>
        <v>5156.304988897602</v>
      </c>
      <c r="AV40" s="44">
        <f t="shared" si="12"/>
        <v>5156.304988897602</v>
      </c>
      <c r="AW40" s="44">
        <f t="shared" si="13"/>
        <v>26587481.138530299</v>
      </c>
      <c r="AX40" s="43">
        <f t="shared" si="14"/>
        <v>26</v>
      </c>
      <c r="AY40" s="43">
        <f t="shared" si="15"/>
        <v>26</v>
      </c>
    </row>
    <row r="41" spans="1:51">
      <c r="A41" s="6">
        <v>38</v>
      </c>
      <c r="B41" s="41">
        <v>25683.879000000001</v>
      </c>
      <c r="E41" s="7">
        <v>38</v>
      </c>
      <c r="F41" s="41">
        <v>25683.879000000001</v>
      </c>
      <c r="G41" s="41">
        <v>19828.447</v>
      </c>
      <c r="H41" s="44">
        <f t="shared" si="0"/>
        <v>5855.4320000000007</v>
      </c>
      <c r="I41" s="44">
        <f t="shared" si="1"/>
        <v>5855.4320000000007</v>
      </c>
      <c r="J41" s="44">
        <f t="shared" si="22"/>
        <v>34286083.906624012</v>
      </c>
      <c r="K41" s="43">
        <f t="shared" si="3"/>
        <v>22.8</v>
      </c>
      <c r="L41" s="43">
        <f t="shared" si="4"/>
        <v>22.8</v>
      </c>
      <c r="R41" s="7">
        <v>38</v>
      </c>
      <c r="S41" s="41">
        <v>25683.879000000001</v>
      </c>
      <c r="T41" s="44">
        <f>AVERAGE($S$4:S40)</f>
        <v>6835.6877567567562</v>
      </c>
      <c r="U41" s="44">
        <f t="shared" si="5"/>
        <v>18848.191243243244</v>
      </c>
      <c r="V41" s="44">
        <f t="shared" si="6"/>
        <v>18848.191243243244</v>
      </c>
      <c r="W41" s="44">
        <f t="shared" si="7"/>
        <v>355254313.14187127</v>
      </c>
      <c r="X41" s="43">
        <f t="shared" si="8"/>
        <v>73.39</v>
      </c>
      <c r="Y41" s="43">
        <f t="shared" si="9"/>
        <v>73.39</v>
      </c>
      <c r="AE41" s="7">
        <v>38</v>
      </c>
      <c r="AF41" s="41">
        <v>25683.879000000001</v>
      </c>
      <c r="AG41" s="49">
        <f t="shared" si="16"/>
        <v>16296.148999999999</v>
      </c>
      <c r="AH41" s="44">
        <f t="shared" si="19"/>
        <v>9387.7300000000014</v>
      </c>
      <c r="AI41" s="44">
        <f t="shared" si="20"/>
        <v>9387.7300000000014</v>
      </c>
      <c r="AJ41" s="44">
        <f t="shared" si="21"/>
        <v>88129474.552900031</v>
      </c>
      <c r="AK41" s="43">
        <f t="shared" si="17"/>
        <v>36.549999999999997</v>
      </c>
      <c r="AL41" s="43">
        <f t="shared" si="18"/>
        <v>36.549999999999997</v>
      </c>
      <c r="AR41" s="7">
        <v>38</v>
      </c>
      <c r="AS41" s="41">
        <v>25683.879000000001</v>
      </c>
      <c r="AT41" s="49">
        <f t="shared" si="10"/>
        <v>18797.186002220482</v>
      </c>
      <c r="AU41" s="44">
        <f t="shared" si="11"/>
        <v>6886.6929977795189</v>
      </c>
      <c r="AV41" s="44">
        <f t="shared" si="12"/>
        <v>6886.6929977795189</v>
      </c>
      <c r="AW41" s="44">
        <f t="shared" si="13"/>
        <v>47426540.445665456</v>
      </c>
      <c r="AX41" s="43">
        <f t="shared" si="14"/>
        <v>26.81</v>
      </c>
      <c r="AY41" s="43">
        <f t="shared" si="15"/>
        <v>26.81</v>
      </c>
    </row>
    <row r="42" spans="1:51">
      <c r="A42" s="6">
        <v>39</v>
      </c>
      <c r="B42" s="41">
        <v>18762.664000000001</v>
      </c>
      <c r="E42" s="7">
        <v>39</v>
      </c>
      <c r="F42" s="41">
        <v>18762.664000000001</v>
      </c>
      <c r="G42" s="41">
        <v>25683.879000000001</v>
      </c>
      <c r="H42" s="44">
        <f t="shared" si="0"/>
        <v>-6921.2150000000001</v>
      </c>
      <c r="I42" s="44">
        <f t="shared" si="1"/>
        <v>6921.2150000000001</v>
      </c>
      <c r="J42" s="44">
        <f t="shared" si="22"/>
        <v>47903217.076225005</v>
      </c>
      <c r="K42" s="43">
        <f t="shared" si="3"/>
        <v>36.89</v>
      </c>
      <c r="L42" s="43">
        <f t="shared" si="4"/>
        <v>36.89</v>
      </c>
      <c r="R42" s="7">
        <v>39</v>
      </c>
      <c r="S42" s="41">
        <v>18762.664000000001</v>
      </c>
      <c r="T42" s="44">
        <f>AVERAGE($S$4:S41)</f>
        <v>7331.6927894736846</v>
      </c>
      <c r="U42" s="44">
        <f t="shared" si="5"/>
        <v>11430.971210526317</v>
      </c>
      <c r="V42" s="44">
        <f t="shared" si="6"/>
        <v>11430.971210526317</v>
      </c>
      <c r="W42" s="44">
        <f t="shared" si="7"/>
        <v>130667102.81588149</v>
      </c>
      <c r="X42" s="43">
        <f t="shared" si="8"/>
        <v>60.92</v>
      </c>
      <c r="Y42" s="43">
        <f t="shared" si="9"/>
        <v>60.92</v>
      </c>
      <c r="AE42" s="7">
        <v>39</v>
      </c>
      <c r="AF42" s="41">
        <v>18762.664000000001</v>
      </c>
      <c r="AG42" s="49">
        <f t="shared" si="16"/>
        <v>20104.775333333335</v>
      </c>
      <c r="AH42" s="44">
        <f t="shared" si="19"/>
        <v>-1342.1113333333342</v>
      </c>
      <c r="AI42" s="44">
        <f t="shared" si="20"/>
        <v>1342.1113333333342</v>
      </c>
      <c r="AJ42" s="44">
        <f t="shared" si="21"/>
        <v>1801262.83106178</v>
      </c>
      <c r="AK42" s="43">
        <f t="shared" si="17"/>
        <v>7.15</v>
      </c>
      <c r="AL42" s="43">
        <f t="shared" si="18"/>
        <v>7.15</v>
      </c>
      <c r="AR42" s="7">
        <v>39</v>
      </c>
      <c r="AS42" s="41">
        <v>18762.664000000001</v>
      </c>
      <c r="AT42" s="49">
        <f t="shared" si="10"/>
        <v>24306.540400444097</v>
      </c>
      <c r="AU42" s="44">
        <f t="shared" si="11"/>
        <v>-5543.8764004440964</v>
      </c>
      <c r="AV42" s="44">
        <f t="shared" si="12"/>
        <v>5543.8764004440964</v>
      </c>
      <c r="AW42" s="44">
        <f t="shared" si="13"/>
        <v>30734565.543400992</v>
      </c>
      <c r="AX42" s="43">
        <f t="shared" si="14"/>
        <v>29.55</v>
      </c>
      <c r="AY42" s="43">
        <f t="shared" si="15"/>
        <v>29.55</v>
      </c>
    </row>
    <row r="43" spans="1:51">
      <c r="A43" s="6">
        <v>40</v>
      </c>
      <c r="B43" s="41">
        <v>8495.4860000000008</v>
      </c>
      <c r="E43" s="7">
        <v>40</v>
      </c>
      <c r="F43" s="41">
        <v>8495.4860000000008</v>
      </c>
      <c r="G43" s="41">
        <v>18762.664000000001</v>
      </c>
      <c r="H43" s="44">
        <f t="shared" si="0"/>
        <v>-10267.178</v>
      </c>
      <c r="I43" s="44">
        <f t="shared" si="1"/>
        <v>10267.178</v>
      </c>
      <c r="J43" s="44">
        <f t="shared" si="22"/>
        <v>105414944.083684</v>
      </c>
      <c r="K43" s="43">
        <f t="shared" si="3"/>
        <v>120.85</v>
      </c>
      <c r="L43" s="43">
        <f t="shared" si="4"/>
        <v>120.85</v>
      </c>
      <c r="R43" s="7">
        <v>40</v>
      </c>
      <c r="S43" s="41">
        <v>8495.4860000000008</v>
      </c>
      <c r="T43" s="44">
        <f>AVERAGE($S$4:S42)</f>
        <v>7624.7946153846151</v>
      </c>
      <c r="U43" s="44">
        <f t="shared" si="5"/>
        <v>870.69138461538569</v>
      </c>
      <c r="V43" s="44">
        <f t="shared" si="6"/>
        <v>870.69138461538569</v>
      </c>
      <c r="W43" s="44">
        <f t="shared" si="7"/>
        <v>758103.48724345746</v>
      </c>
      <c r="X43" s="43">
        <f t="shared" si="8"/>
        <v>10.25</v>
      </c>
      <c r="Y43" s="43">
        <f t="shared" si="9"/>
        <v>10.25</v>
      </c>
      <c r="AE43" s="7">
        <v>40</v>
      </c>
      <c r="AF43" s="41">
        <v>8495.4860000000008</v>
      </c>
      <c r="AG43" s="49">
        <f t="shared" si="16"/>
        <v>21424.99666666667</v>
      </c>
      <c r="AH43" s="44">
        <f t="shared" si="19"/>
        <v>-12929.510666666669</v>
      </c>
      <c r="AI43" s="44">
        <f t="shared" si="20"/>
        <v>12929.510666666669</v>
      </c>
      <c r="AJ43" s="44">
        <f t="shared" si="21"/>
        <v>167172246.07944718</v>
      </c>
      <c r="AK43" s="43">
        <f t="shared" si="17"/>
        <v>152.19</v>
      </c>
      <c r="AL43" s="43">
        <f t="shared" si="18"/>
        <v>152.19</v>
      </c>
      <c r="AR43" s="7">
        <v>40</v>
      </c>
      <c r="AS43" s="41">
        <v>8495.4860000000008</v>
      </c>
      <c r="AT43" s="49">
        <f t="shared" si="10"/>
        <v>19871.43928008882</v>
      </c>
      <c r="AU43" s="44">
        <f t="shared" si="11"/>
        <v>-11375.953280088819</v>
      </c>
      <c r="AV43" s="44">
        <f t="shared" si="12"/>
        <v>11375.953280088819</v>
      </c>
      <c r="AW43" s="44">
        <f t="shared" si="13"/>
        <v>129412313.03076357</v>
      </c>
      <c r="AX43" s="43">
        <f t="shared" si="14"/>
        <v>133.91</v>
      </c>
      <c r="AY43" s="43">
        <f t="shared" si="15"/>
        <v>133.91</v>
      </c>
    </row>
    <row r="44" spans="1:51">
      <c r="A44" s="6">
        <v>41</v>
      </c>
      <c r="B44" s="41">
        <v>11196.975</v>
      </c>
      <c r="E44" s="7">
        <v>41</v>
      </c>
      <c r="F44" s="41">
        <v>11196.975</v>
      </c>
      <c r="G44" s="41">
        <v>8495.4860000000008</v>
      </c>
      <c r="H44" s="44">
        <f t="shared" si="0"/>
        <v>2701.4889999999996</v>
      </c>
      <c r="I44" s="44">
        <f t="shared" si="1"/>
        <v>2701.4889999999996</v>
      </c>
      <c r="J44" s="44">
        <f t="shared" si="22"/>
        <v>7298042.8171209982</v>
      </c>
      <c r="K44" s="43">
        <f t="shared" si="3"/>
        <v>24.13</v>
      </c>
      <c r="L44" s="43">
        <f t="shared" si="4"/>
        <v>24.13</v>
      </c>
      <c r="R44" s="7">
        <v>41</v>
      </c>
      <c r="S44" s="41">
        <v>11196.975</v>
      </c>
      <c r="T44" s="44">
        <f>AVERAGE($S$4:S43)</f>
        <v>7646.5618999999988</v>
      </c>
      <c r="U44" s="44">
        <f t="shared" si="5"/>
        <v>3550.4131000000016</v>
      </c>
      <c r="V44" s="44">
        <f t="shared" si="6"/>
        <v>3550.4131000000016</v>
      </c>
      <c r="W44" s="44">
        <f t="shared" si="7"/>
        <v>12605433.180651622</v>
      </c>
      <c r="X44" s="43">
        <f t="shared" si="8"/>
        <v>31.71</v>
      </c>
      <c r="Y44" s="43">
        <f t="shared" si="9"/>
        <v>31.71</v>
      </c>
      <c r="AE44" s="7">
        <v>41</v>
      </c>
      <c r="AF44" s="41">
        <v>11196.975</v>
      </c>
      <c r="AG44" s="49">
        <f t="shared" si="16"/>
        <v>17647.343000000004</v>
      </c>
      <c r="AH44" s="44">
        <f t="shared" si="19"/>
        <v>-6450.368000000004</v>
      </c>
      <c r="AI44" s="44">
        <f t="shared" si="20"/>
        <v>6450.368000000004</v>
      </c>
      <c r="AJ44" s="44">
        <f t="shared" si="21"/>
        <v>41607247.335424051</v>
      </c>
      <c r="AK44" s="43">
        <f t="shared" si="17"/>
        <v>57.61</v>
      </c>
      <c r="AL44" s="43">
        <f t="shared" si="18"/>
        <v>57.61</v>
      </c>
      <c r="AR44" s="7">
        <v>41</v>
      </c>
      <c r="AS44" s="41">
        <v>11196.975</v>
      </c>
      <c r="AT44" s="49">
        <f t="shared" si="10"/>
        <v>10770.676656017764</v>
      </c>
      <c r="AU44" s="44">
        <f t="shared" si="11"/>
        <v>426.29834398223647</v>
      </c>
      <c r="AV44" s="44">
        <f t="shared" si="12"/>
        <v>426.29834398223647</v>
      </c>
      <c r="AW44" s="44">
        <f t="shared" si="13"/>
        <v>181730.27808199721</v>
      </c>
      <c r="AX44" s="43">
        <f t="shared" si="14"/>
        <v>3.81</v>
      </c>
      <c r="AY44" s="43">
        <f t="shared" si="15"/>
        <v>3.81</v>
      </c>
    </row>
    <row r="45" spans="1:51">
      <c r="A45" s="6">
        <v>42</v>
      </c>
      <c r="B45" s="41">
        <v>16566.694</v>
      </c>
      <c r="E45" s="7">
        <v>42</v>
      </c>
      <c r="F45" s="41">
        <v>16566.694</v>
      </c>
      <c r="G45" s="41">
        <v>11196.975</v>
      </c>
      <c r="H45" s="44">
        <f t="shared" si="0"/>
        <v>5369.7189999999991</v>
      </c>
      <c r="I45" s="44">
        <f t="shared" si="1"/>
        <v>5369.7189999999991</v>
      </c>
      <c r="J45" s="44">
        <f t="shared" si="22"/>
        <v>28833882.138960991</v>
      </c>
      <c r="K45" s="43">
        <f t="shared" si="3"/>
        <v>32.409999999999997</v>
      </c>
      <c r="L45" s="43">
        <f t="shared" si="4"/>
        <v>32.409999999999997</v>
      </c>
      <c r="R45" s="7">
        <v>42</v>
      </c>
      <c r="S45" s="41">
        <v>16566.694</v>
      </c>
      <c r="T45" s="44">
        <f>AVERAGE($S$4:S44)</f>
        <v>7733.1573414634131</v>
      </c>
      <c r="U45" s="44">
        <f t="shared" si="5"/>
        <v>8833.5366585365864</v>
      </c>
      <c r="V45" s="44">
        <f t="shared" si="6"/>
        <v>8833.5366585365864</v>
      </c>
      <c r="W45" s="44">
        <f t="shared" si="7"/>
        <v>78031369.897709727</v>
      </c>
      <c r="X45" s="43">
        <f t="shared" si="8"/>
        <v>53.32</v>
      </c>
      <c r="Y45" s="43">
        <f t="shared" si="9"/>
        <v>53.32</v>
      </c>
      <c r="AE45" s="7">
        <v>42</v>
      </c>
      <c r="AF45" s="41">
        <v>16566.694</v>
      </c>
      <c r="AG45" s="49">
        <f t="shared" si="16"/>
        <v>12818.375</v>
      </c>
      <c r="AH45" s="44">
        <f t="shared" si="19"/>
        <v>3748.3189999999995</v>
      </c>
      <c r="AI45" s="44">
        <f t="shared" si="20"/>
        <v>3748.3189999999995</v>
      </c>
      <c r="AJ45" s="44">
        <f t="shared" si="21"/>
        <v>14049895.325760996</v>
      </c>
      <c r="AK45" s="43">
        <f t="shared" si="17"/>
        <v>22.63</v>
      </c>
      <c r="AL45" s="43">
        <f t="shared" si="18"/>
        <v>22.63</v>
      </c>
      <c r="AR45" s="7">
        <v>42</v>
      </c>
      <c r="AS45" s="41">
        <v>16566.694</v>
      </c>
      <c r="AT45" s="49">
        <f t="shared" si="10"/>
        <v>11111.715331203553</v>
      </c>
      <c r="AU45" s="44">
        <f t="shared" si="11"/>
        <v>5454.9786687964461</v>
      </c>
      <c r="AV45" s="44">
        <f t="shared" si="12"/>
        <v>5454.9786687964461</v>
      </c>
      <c r="AW45" s="44">
        <f t="shared" si="13"/>
        <v>29756792.277024247</v>
      </c>
      <c r="AX45" s="43">
        <f t="shared" si="14"/>
        <v>32.93</v>
      </c>
      <c r="AY45" s="43">
        <f t="shared" si="15"/>
        <v>32.93</v>
      </c>
    </row>
    <row r="46" spans="1:51">
      <c r="A46" s="6">
        <v>43</v>
      </c>
      <c r="B46" s="41">
        <v>9762.5450000000001</v>
      </c>
      <c r="E46" s="7">
        <v>43</v>
      </c>
      <c r="F46" s="41">
        <v>9762.5450000000001</v>
      </c>
      <c r="G46" s="41">
        <v>16566.694</v>
      </c>
      <c r="H46" s="44">
        <f t="shared" si="0"/>
        <v>-6804.1489999999994</v>
      </c>
      <c r="I46" s="44">
        <f t="shared" si="1"/>
        <v>6804.1489999999994</v>
      </c>
      <c r="J46" s="44">
        <f t="shared" si="22"/>
        <v>46296443.614200994</v>
      </c>
      <c r="K46" s="43">
        <f t="shared" si="3"/>
        <v>69.7</v>
      </c>
      <c r="L46" s="43">
        <f t="shared" si="4"/>
        <v>69.7</v>
      </c>
      <c r="R46" s="7">
        <v>43</v>
      </c>
      <c r="S46" s="41">
        <v>9762.5450000000001</v>
      </c>
      <c r="T46" s="44">
        <f>AVERAGE($S$4:S45)</f>
        <v>7943.4796428571417</v>
      </c>
      <c r="U46" s="44">
        <f t="shared" si="5"/>
        <v>1819.0653571428584</v>
      </c>
      <c r="V46" s="44">
        <f t="shared" si="6"/>
        <v>1819.0653571428584</v>
      </c>
      <c r="W46" s="44">
        <f t="shared" si="7"/>
        <v>3308998.7735572751</v>
      </c>
      <c r="X46" s="43">
        <f t="shared" si="8"/>
        <v>18.63</v>
      </c>
      <c r="Y46" s="43">
        <f t="shared" si="9"/>
        <v>18.63</v>
      </c>
      <c r="AE46" s="7">
        <v>43</v>
      </c>
      <c r="AF46" s="41">
        <v>9762.5450000000001</v>
      </c>
      <c r="AG46" s="49">
        <f t="shared" si="16"/>
        <v>12086.385</v>
      </c>
      <c r="AH46" s="44">
        <f t="shared" si="19"/>
        <v>-2323.84</v>
      </c>
      <c r="AI46" s="44">
        <f t="shared" si="20"/>
        <v>2323.84</v>
      </c>
      <c r="AJ46" s="44">
        <f t="shared" si="21"/>
        <v>5400232.3456000006</v>
      </c>
      <c r="AK46" s="43">
        <f t="shared" si="17"/>
        <v>23.8</v>
      </c>
      <c r="AL46" s="43">
        <f t="shared" si="18"/>
        <v>23.8</v>
      </c>
      <c r="AR46" s="7">
        <v>43</v>
      </c>
      <c r="AS46" s="41">
        <v>9762.5450000000001</v>
      </c>
      <c r="AT46" s="49">
        <f t="shared" si="10"/>
        <v>15475.69826624071</v>
      </c>
      <c r="AU46" s="44">
        <f t="shared" si="11"/>
        <v>-5713.1532662407099</v>
      </c>
      <c r="AV46" s="44">
        <f t="shared" si="12"/>
        <v>5713.1532662407099</v>
      </c>
      <c r="AW46" s="44">
        <f t="shared" si="13"/>
        <v>32640120.243556891</v>
      </c>
      <c r="AX46" s="43">
        <f t="shared" si="14"/>
        <v>58.52</v>
      </c>
      <c r="AY46" s="43">
        <f t="shared" si="15"/>
        <v>58.52</v>
      </c>
    </row>
    <row r="47" spans="1:51">
      <c r="A47" s="6">
        <v>44</v>
      </c>
      <c r="B47" s="41">
        <v>20612.142</v>
      </c>
      <c r="E47" s="7">
        <v>44</v>
      </c>
      <c r="F47" s="41">
        <v>20612.142</v>
      </c>
      <c r="G47" s="41">
        <v>9762.5450000000001</v>
      </c>
      <c r="H47" s="44">
        <f t="shared" si="0"/>
        <v>10849.597</v>
      </c>
      <c r="I47" s="44">
        <f t="shared" si="1"/>
        <v>10849.597</v>
      </c>
      <c r="J47" s="44">
        <f t="shared" si="22"/>
        <v>117713755.062409</v>
      </c>
      <c r="K47" s="43">
        <f t="shared" si="3"/>
        <v>52.64</v>
      </c>
      <c r="L47" s="43">
        <f t="shared" si="4"/>
        <v>52.64</v>
      </c>
      <c r="R47" s="7">
        <v>44</v>
      </c>
      <c r="S47" s="41">
        <v>20612.142</v>
      </c>
      <c r="T47" s="44">
        <f>AVERAGE($S$4:S46)</f>
        <v>7985.7834883720916</v>
      </c>
      <c r="U47" s="44">
        <f t="shared" si="5"/>
        <v>12626.358511627908</v>
      </c>
      <c r="V47" s="44">
        <f t="shared" si="6"/>
        <v>12626.358511627908</v>
      </c>
      <c r="W47" s="44">
        <f t="shared" si="7"/>
        <v>159424929.26415852</v>
      </c>
      <c r="X47" s="43">
        <f t="shared" si="8"/>
        <v>61.26</v>
      </c>
      <c r="Y47" s="43">
        <f t="shared" si="9"/>
        <v>61.26</v>
      </c>
      <c r="AE47" s="7">
        <v>44</v>
      </c>
      <c r="AF47" s="41">
        <v>20612.142</v>
      </c>
      <c r="AG47" s="49">
        <f t="shared" si="16"/>
        <v>12508.737999999999</v>
      </c>
      <c r="AH47" s="44">
        <f t="shared" si="19"/>
        <v>8103.4040000000005</v>
      </c>
      <c r="AI47" s="44">
        <f t="shared" si="20"/>
        <v>8103.4040000000005</v>
      </c>
      <c r="AJ47" s="44">
        <f t="shared" si="21"/>
        <v>65665156.387216009</v>
      </c>
      <c r="AK47" s="43">
        <f t="shared" si="17"/>
        <v>39.31</v>
      </c>
      <c r="AL47" s="43">
        <f t="shared" si="18"/>
        <v>39.31</v>
      </c>
      <c r="AR47" s="7">
        <v>44</v>
      </c>
      <c r="AS47" s="41">
        <v>20612.142</v>
      </c>
      <c r="AT47" s="49">
        <f t="shared" si="10"/>
        <v>10905.175653248141</v>
      </c>
      <c r="AU47" s="44">
        <f t="shared" si="11"/>
        <v>9706.9663467518585</v>
      </c>
      <c r="AV47" s="44">
        <f t="shared" si="12"/>
        <v>9706.9663467518585</v>
      </c>
      <c r="AW47" s="44">
        <f t="shared" si="13"/>
        <v>94225195.656973124</v>
      </c>
      <c r="AX47" s="43">
        <f t="shared" si="14"/>
        <v>47.09</v>
      </c>
      <c r="AY47" s="43">
        <f t="shared" si="15"/>
        <v>47.09</v>
      </c>
    </row>
    <row r="48" spans="1:51">
      <c r="A48" s="6">
        <v>45</v>
      </c>
      <c r="B48" s="41">
        <v>13646.035</v>
      </c>
      <c r="E48" s="7">
        <v>45</v>
      </c>
      <c r="F48" s="41">
        <v>13646.035</v>
      </c>
      <c r="G48" s="41">
        <v>20612.142</v>
      </c>
      <c r="H48" s="44">
        <f t="shared" si="0"/>
        <v>-6966.107</v>
      </c>
      <c r="I48" s="44">
        <f t="shared" si="1"/>
        <v>6966.107</v>
      </c>
      <c r="J48" s="44">
        <f t="shared" si="22"/>
        <v>48526646.735449001</v>
      </c>
      <c r="K48" s="43">
        <f t="shared" si="3"/>
        <v>51.05</v>
      </c>
      <c r="L48" s="43">
        <f t="shared" si="4"/>
        <v>51.05</v>
      </c>
      <c r="R48" s="7">
        <v>45</v>
      </c>
      <c r="S48" s="41">
        <v>13646.035</v>
      </c>
      <c r="T48" s="44">
        <f>AVERAGE($S$4:S47)</f>
        <v>8272.74618181818</v>
      </c>
      <c r="U48" s="44">
        <f t="shared" si="5"/>
        <v>5373.2888181818198</v>
      </c>
      <c r="V48" s="44">
        <f t="shared" si="6"/>
        <v>5373.2888181818198</v>
      </c>
      <c r="W48" s="44">
        <f t="shared" si="7"/>
        <v>28872232.723597776</v>
      </c>
      <c r="X48" s="43">
        <f t="shared" si="8"/>
        <v>39.380000000000003</v>
      </c>
      <c r="Y48" s="43">
        <f t="shared" si="9"/>
        <v>39.380000000000003</v>
      </c>
      <c r="AE48" s="7">
        <v>45</v>
      </c>
      <c r="AF48" s="41">
        <v>13646.035</v>
      </c>
      <c r="AG48" s="49">
        <f t="shared" si="16"/>
        <v>15647.127</v>
      </c>
      <c r="AH48" s="44">
        <f t="shared" si="19"/>
        <v>-2001.0920000000006</v>
      </c>
      <c r="AI48" s="44">
        <f t="shared" si="20"/>
        <v>2001.0920000000006</v>
      </c>
      <c r="AJ48" s="44">
        <f t="shared" si="21"/>
        <v>4004369.1924640024</v>
      </c>
      <c r="AK48" s="43">
        <f t="shared" si="17"/>
        <v>14.66</v>
      </c>
      <c r="AL48" s="43">
        <f t="shared" si="18"/>
        <v>14.66</v>
      </c>
      <c r="AR48" s="7">
        <v>45</v>
      </c>
      <c r="AS48" s="41">
        <v>13646.035</v>
      </c>
      <c r="AT48" s="49">
        <f t="shared" si="10"/>
        <v>18670.748730649626</v>
      </c>
      <c r="AU48" s="44">
        <f t="shared" si="11"/>
        <v>-5024.7137306496261</v>
      </c>
      <c r="AV48" s="44">
        <f t="shared" si="12"/>
        <v>5024.7137306496261</v>
      </c>
      <c r="AW48" s="44">
        <f t="shared" si="13"/>
        <v>25247748.074978884</v>
      </c>
      <c r="AX48" s="43">
        <f t="shared" si="14"/>
        <v>36.82</v>
      </c>
      <c r="AY48" s="43">
        <f t="shared" si="15"/>
        <v>36.82</v>
      </c>
    </row>
    <row r="49" spans="1:51">
      <c r="A49" s="6">
        <v>46</v>
      </c>
      <c r="B49" s="41">
        <v>2083</v>
      </c>
      <c r="E49" s="7">
        <v>46</v>
      </c>
      <c r="F49" s="41">
        <v>2083</v>
      </c>
      <c r="G49" s="41">
        <v>13646.035</v>
      </c>
      <c r="H49" s="44">
        <f t="shared" si="0"/>
        <v>-11563.035</v>
      </c>
      <c r="I49" s="44">
        <f t="shared" si="1"/>
        <v>11563.035</v>
      </c>
      <c r="J49" s="44">
        <f t="shared" si="22"/>
        <v>133703778.41122499</v>
      </c>
      <c r="K49" s="43">
        <f t="shared" si="3"/>
        <v>555.11</v>
      </c>
      <c r="L49" s="43">
        <f t="shared" si="4"/>
        <v>555.11</v>
      </c>
      <c r="R49" s="7">
        <v>46</v>
      </c>
      <c r="S49" s="41">
        <v>2083</v>
      </c>
      <c r="T49" s="44">
        <f>AVERAGE($S$4:S48)</f>
        <v>8392.1525999999976</v>
      </c>
      <c r="U49" s="44">
        <f t="shared" si="5"/>
        <v>-6309.1525999999976</v>
      </c>
      <c r="V49" s="44">
        <f t="shared" si="6"/>
        <v>6309.1525999999976</v>
      </c>
      <c r="W49" s="44">
        <f t="shared" si="7"/>
        <v>39805406.530086733</v>
      </c>
      <c r="X49" s="43">
        <f t="shared" si="8"/>
        <v>302.89</v>
      </c>
      <c r="Y49" s="43">
        <f t="shared" si="9"/>
        <v>302.89</v>
      </c>
      <c r="AE49" s="7">
        <v>46</v>
      </c>
      <c r="AF49" s="41">
        <v>2083</v>
      </c>
      <c r="AG49" s="49">
        <f t="shared" si="16"/>
        <v>14673.573999999999</v>
      </c>
      <c r="AH49" s="44">
        <f t="shared" si="19"/>
        <v>-12590.573999999999</v>
      </c>
      <c r="AI49" s="44">
        <f t="shared" si="20"/>
        <v>12590.573999999999</v>
      </c>
      <c r="AJ49" s="44">
        <f t="shared" si="21"/>
        <v>158522553.64947596</v>
      </c>
      <c r="AK49" s="43">
        <f t="shared" si="17"/>
        <v>604.44000000000005</v>
      </c>
      <c r="AL49" s="43">
        <f t="shared" si="18"/>
        <v>604.44000000000005</v>
      </c>
      <c r="AR49" s="7">
        <v>46</v>
      </c>
      <c r="AS49" s="41">
        <v>2083</v>
      </c>
      <c r="AT49" s="49">
        <f t="shared" si="10"/>
        <v>14650.977746129927</v>
      </c>
      <c r="AU49" s="44">
        <f t="shared" si="11"/>
        <v>-12567.977746129927</v>
      </c>
      <c r="AV49" s="44">
        <f t="shared" si="12"/>
        <v>12567.977746129927</v>
      </c>
      <c r="AW49" s="44">
        <f t="shared" si="13"/>
        <v>157954064.62721708</v>
      </c>
      <c r="AX49" s="43">
        <f t="shared" si="14"/>
        <v>603.36</v>
      </c>
      <c r="AY49" s="43">
        <f t="shared" si="15"/>
        <v>603.36</v>
      </c>
    </row>
    <row r="50" spans="1:51">
      <c r="A50" s="6">
        <v>47</v>
      </c>
      <c r="B50" s="41">
        <v>4248</v>
      </c>
      <c r="E50" s="7">
        <v>47</v>
      </c>
      <c r="F50" s="41">
        <v>4248</v>
      </c>
      <c r="G50" s="41">
        <v>2083</v>
      </c>
      <c r="H50" s="44">
        <f t="shared" si="0"/>
        <v>2165</v>
      </c>
      <c r="I50" s="44">
        <f t="shared" si="1"/>
        <v>2165</v>
      </c>
      <c r="J50" s="44">
        <f t="shared" si="22"/>
        <v>4687225</v>
      </c>
      <c r="K50" s="43">
        <f t="shared" si="3"/>
        <v>50.97</v>
      </c>
      <c r="L50" s="43">
        <f t="shared" si="4"/>
        <v>50.97</v>
      </c>
      <c r="R50" s="7">
        <v>47</v>
      </c>
      <c r="S50" s="41">
        <v>4248</v>
      </c>
      <c r="T50" s="44">
        <f>AVERAGE($S$4:S49)</f>
        <v>8254.9971086956502</v>
      </c>
      <c r="U50" s="44">
        <f t="shared" si="5"/>
        <v>-4006.9971086956502</v>
      </c>
      <c r="V50" s="44">
        <f t="shared" si="6"/>
        <v>4006.9971086956502</v>
      </c>
      <c r="W50" s="44">
        <f t="shared" si="7"/>
        <v>16056025.8290953</v>
      </c>
      <c r="X50" s="43">
        <f t="shared" si="8"/>
        <v>94.33</v>
      </c>
      <c r="Y50" s="43">
        <f t="shared" si="9"/>
        <v>94.33</v>
      </c>
      <c r="AE50" s="7">
        <v>47</v>
      </c>
      <c r="AF50" s="41">
        <v>4248</v>
      </c>
      <c r="AG50" s="49">
        <f t="shared" si="16"/>
        <v>12113.725666666665</v>
      </c>
      <c r="AH50" s="44">
        <f t="shared" si="19"/>
        <v>-7865.7256666666653</v>
      </c>
      <c r="AI50" s="44">
        <f t="shared" si="20"/>
        <v>7865.7256666666653</v>
      </c>
      <c r="AJ50" s="44">
        <f t="shared" si="21"/>
        <v>61869640.263258755</v>
      </c>
      <c r="AK50" s="43">
        <f t="shared" si="17"/>
        <v>185.16</v>
      </c>
      <c r="AL50" s="43">
        <f t="shared" si="18"/>
        <v>185.16</v>
      </c>
      <c r="AR50" s="7">
        <v>47</v>
      </c>
      <c r="AS50" s="41">
        <v>4248</v>
      </c>
      <c r="AT50" s="49">
        <f t="shared" si="10"/>
        <v>4596.5955492259855</v>
      </c>
      <c r="AU50" s="44">
        <f t="shared" si="11"/>
        <v>-348.59554922598545</v>
      </c>
      <c r="AV50" s="44">
        <f t="shared" si="12"/>
        <v>348.59554922598545</v>
      </c>
      <c r="AW50" s="44">
        <f t="shared" si="13"/>
        <v>121518.85694016644</v>
      </c>
      <c r="AX50" s="43">
        <f t="shared" si="14"/>
        <v>8.2100000000000009</v>
      </c>
      <c r="AY50" s="43">
        <f t="shared" si="15"/>
        <v>8.2100000000000009</v>
      </c>
    </row>
    <row r="51" spans="1:51">
      <c r="A51" s="6">
        <v>48</v>
      </c>
      <c r="B51" s="41">
        <v>8154.6629999999996</v>
      </c>
      <c r="E51" s="7">
        <v>48</v>
      </c>
      <c r="F51" s="41">
        <v>8154.6629999999996</v>
      </c>
      <c r="G51" s="41">
        <v>4248</v>
      </c>
      <c r="H51" s="44">
        <f t="shared" si="0"/>
        <v>3906.6629999999996</v>
      </c>
      <c r="I51" s="44">
        <f t="shared" si="1"/>
        <v>3906.6629999999996</v>
      </c>
      <c r="J51" s="44">
        <f t="shared" si="22"/>
        <v>15262015.795568997</v>
      </c>
      <c r="K51" s="43">
        <f t="shared" si="3"/>
        <v>47.91</v>
      </c>
      <c r="L51" s="43">
        <f t="shared" si="4"/>
        <v>47.91</v>
      </c>
      <c r="R51" s="7">
        <v>48</v>
      </c>
      <c r="S51" s="41">
        <v>8154.6629999999996</v>
      </c>
      <c r="T51" s="44">
        <f>AVERAGE($S$4:S50)</f>
        <v>8169.7418510638281</v>
      </c>
      <c r="U51" s="44">
        <f t="shared" si="5"/>
        <v>-15.078851063828552</v>
      </c>
      <c r="V51" s="44">
        <f t="shared" si="6"/>
        <v>15.078851063828552</v>
      </c>
      <c r="W51" s="44">
        <f t="shared" si="7"/>
        <v>227.37174940512344</v>
      </c>
      <c r="X51" s="43">
        <f t="shared" si="8"/>
        <v>0.18</v>
      </c>
      <c r="Y51" s="43">
        <f t="shared" si="9"/>
        <v>0.18</v>
      </c>
      <c r="AE51" s="7">
        <v>48</v>
      </c>
      <c r="AF51" s="41">
        <v>8154.6629999999996</v>
      </c>
      <c r="AG51" s="49">
        <f t="shared" si="16"/>
        <v>6659.0116666666663</v>
      </c>
      <c r="AH51" s="44">
        <f t="shared" si="19"/>
        <v>1495.6513333333332</v>
      </c>
      <c r="AI51" s="44">
        <f t="shared" si="20"/>
        <v>1495.6513333333332</v>
      </c>
      <c r="AJ51" s="44">
        <f t="shared" si="21"/>
        <v>2236972.9109017774</v>
      </c>
      <c r="AK51" s="43">
        <f t="shared" si="17"/>
        <v>18.34</v>
      </c>
      <c r="AL51" s="43">
        <f t="shared" si="18"/>
        <v>18.34</v>
      </c>
      <c r="AR51" s="7">
        <v>48</v>
      </c>
      <c r="AS51" s="41">
        <v>8154.6629999999996</v>
      </c>
      <c r="AT51" s="49">
        <f t="shared" si="10"/>
        <v>4317.7191098451967</v>
      </c>
      <c r="AU51" s="44">
        <f t="shared" si="11"/>
        <v>3836.9438901548028</v>
      </c>
      <c r="AV51" s="44">
        <f t="shared" si="12"/>
        <v>3836.9438901548028</v>
      </c>
      <c r="AW51" s="44">
        <f t="shared" si="13"/>
        <v>14722138.416196272</v>
      </c>
      <c r="AX51" s="43">
        <f t="shared" si="14"/>
        <v>47.05</v>
      </c>
      <c r="AY51" s="43">
        <f t="shared" si="15"/>
        <v>47.05</v>
      </c>
    </row>
    <row r="52" spans="1:51">
      <c r="A52" s="6">
        <v>49</v>
      </c>
      <c r="B52" s="41">
        <v>12478.601000000001</v>
      </c>
      <c r="E52" s="7">
        <v>49</v>
      </c>
      <c r="F52" s="41">
        <v>12478.601000000001</v>
      </c>
      <c r="G52" s="41">
        <v>8154.6629999999996</v>
      </c>
      <c r="H52" s="44">
        <f t="shared" si="0"/>
        <v>4323.938000000001</v>
      </c>
      <c r="I52" s="44">
        <f t="shared" si="1"/>
        <v>4323.938000000001</v>
      </c>
      <c r="J52" s="44">
        <f t="shared" si="22"/>
        <v>18696439.827844009</v>
      </c>
      <c r="K52" s="43">
        <f t="shared" si="3"/>
        <v>34.65</v>
      </c>
      <c r="L52" s="43">
        <f t="shared" si="4"/>
        <v>34.65</v>
      </c>
      <c r="R52" s="7">
        <v>49</v>
      </c>
      <c r="S52" s="41">
        <v>12478.601000000001</v>
      </c>
      <c r="T52" s="44">
        <f>AVERAGE($S$4:S51)</f>
        <v>8169.4277083333318</v>
      </c>
      <c r="U52" s="44">
        <f t="shared" si="5"/>
        <v>4309.1732916666688</v>
      </c>
      <c r="V52" s="44">
        <f t="shared" si="6"/>
        <v>4309.1732916666688</v>
      </c>
      <c r="W52" s="44">
        <f t="shared" si="7"/>
        <v>18568974.457613353</v>
      </c>
      <c r="X52" s="43">
        <f t="shared" si="8"/>
        <v>34.53</v>
      </c>
      <c r="Y52" s="43">
        <f t="shared" si="9"/>
        <v>34.53</v>
      </c>
      <c r="AE52" s="7">
        <v>49</v>
      </c>
      <c r="AF52" s="41">
        <v>12478.601000000001</v>
      </c>
      <c r="AG52" s="49">
        <f t="shared" si="16"/>
        <v>4828.5543333333335</v>
      </c>
      <c r="AH52" s="44">
        <f t="shared" si="19"/>
        <v>7650.0466666666671</v>
      </c>
      <c r="AI52" s="44">
        <f t="shared" si="20"/>
        <v>7650.0466666666671</v>
      </c>
      <c r="AJ52" s="44">
        <f t="shared" si="21"/>
        <v>58523214.002177782</v>
      </c>
      <c r="AK52" s="43">
        <f t="shared" si="17"/>
        <v>61.31</v>
      </c>
      <c r="AL52" s="43">
        <f t="shared" si="18"/>
        <v>61.31</v>
      </c>
      <c r="AR52" s="7">
        <v>49</v>
      </c>
      <c r="AS52" s="41">
        <v>12478.601000000001</v>
      </c>
      <c r="AT52" s="49">
        <f t="shared" si="10"/>
        <v>7387.2742219690399</v>
      </c>
      <c r="AU52" s="44">
        <f t="shared" si="11"/>
        <v>5091.3267780309607</v>
      </c>
      <c r="AV52" s="44">
        <f t="shared" si="12"/>
        <v>5091.3267780309607</v>
      </c>
      <c r="AW52" s="44">
        <f t="shared" si="13"/>
        <v>25921608.360695124</v>
      </c>
      <c r="AX52" s="43">
        <f t="shared" si="14"/>
        <v>40.799999999999997</v>
      </c>
      <c r="AY52" s="43">
        <f t="shared" si="15"/>
        <v>40.799999999999997</v>
      </c>
    </row>
    <row r="53" spans="1:51">
      <c r="A53" s="6">
        <v>50</v>
      </c>
      <c r="B53" s="41">
        <v>3817.7370000000001</v>
      </c>
      <c r="E53" s="7">
        <v>50</v>
      </c>
      <c r="F53" s="41">
        <v>3817.7370000000001</v>
      </c>
      <c r="G53" s="41">
        <v>12478.601000000001</v>
      </c>
      <c r="H53" s="44">
        <f t="shared" si="0"/>
        <v>-8660.8640000000014</v>
      </c>
      <c r="I53" s="44">
        <f t="shared" si="1"/>
        <v>8660.8640000000014</v>
      </c>
      <c r="J53" s="44">
        <f t="shared" si="22"/>
        <v>75010565.226496026</v>
      </c>
      <c r="K53" s="43">
        <f t="shared" si="3"/>
        <v>226.86</v>
      </c>
      <c r="L53" s="43">
        <f t="shared" si="4"/>
        <v>226.86</v>
      </c>
      <c r="R53" s="7">
        <v>50</v>
      </c>
      <c r="S53" s="41">
        <v>3817.7370000000001</v>
      </c>
      <c r="T53" s="44">
        <f>AVERAGE($S$4:S52)</f>
        <v>8257.3700204081615</v>
      </c>
      <c r="U53" s="44">
        <f t="shared" si="5"/>
        <v>-4439.6330204081614</v>
      </c>
      <c r="V53" s="44">
        <f t="shared" si="6"/>
        <v>4439.6330204081614</v>
      </c>
      <c r="W53" s="44">
        <f t="shared" si="7"/>
        <v>19710341.355898496</v>
      </c>
      <c r="X53" s="43">
        <f t="shared" si="8"/>
        <v>116.29</v>
      </c>
      <c r="Y53" s="43">
        <f t="shared" si="9"/>
        <v>116.29</v>
      </c>
      <c r="AE53" s="7">
        <v>50</v>
      </c>
      <c r="AF53" s="41">
        <v>3817.7370000000001</v>
      </c>
      <c r="AG53" s="49">
        <f t="shared" si="16"/>
        <v>8293.7546666666676</v>
      </c>
      <c r="AH53" s="44">
        <f t="shared" si="19"/>
        <v>-4476.0176666666675</v>
      </c>
      <c r="AI53" s="44">
        <f t="shared" si="20"/>
        <v>4476.0176666666675</v>
      </c>
      <c r="AJ53" s="44">
        <f t="shared" si="21"/>
        <v>20034734.152312119</v>
      </c>
      <c r="AK53" s="43">
        <f t="shared" si="17"/>
        <v>117.24</v>
      </c>
      <c r="AL53" s="43">
        <f t="shared" si="18"/>
        <v>117.24</v>
      </c>
      <c r="AR53" s="7">
        <v>50</v>
      </c>
      <c r="AS53" s="41">
        <v>3817.7370000000001</v>
      </c>
      <c r="AT53" s="49">
        <f t="shared" si="10"/>
        <v>11460.335644393808</v>
      </c>
      <c r="AU53" s="44">
        <f t="shared" si="11"/>
        <v>-7642.5986443938082</v>
      </c>
      <c r="AV53" s="44">
        <f t="shared" si="12"/>
        <v>7642.5986443938082</v>
      </c>
      <c r="AW53" s="44">
        <f t="shared" si="13"/>
        <v>58409314.039290078</v>
      </c>
      <c r="AX53" s="43">
        <f t="shared" si="14"/>
        <v>200.19</v>
      </c>
      <c r="AY53" s="43">
        <f t="shared" si="15"/>
        <v>200.19</v>
      </c>
    </row>
    <row r="54" spans="1:51">
      <c r="A54" s="6">
        <v>51</v>
      </c>
      <c r="B54" s="41">
        <v>2752.8580000000002</v>
      </c>
      <c r="E54" s="7">
        <v>51</v>
      </c>
      <c r="F54" s="41">
        <v>2752.8580000000002</v>
      </c>
      <c r="G54" s="41">
        <v>3817.7370000000001</v>
      </c>
      <c r="H54" s="44">
        <f t="shared" si="0"/>
        <v>-1064.8789999999999</v>
      </c>
      <c r="I54" s="44">
        <f t="shared" si="1"/>
        <v>1064.8789999999999</v>
      </c>
      <c r="J54" s="44">
        <f t="shared" si="22"/>
        <v>1133967.2846409997</v>
      </c>
      <c r="K54" s="43">
        <f t="shared" si="3"/>
        <v>38.68</v>
      </c>
      <c r="L54" s="43">
        <f t="shared" si="4"/>
        <v>38.68</v>
      </c>
      <c r="R54" s="7">
        <v>51</v>
      </c>
      <c r="S54" s="41">
        <v>2752.8580000000002</v>
      </c>
      <c r="T54" s="44">
        <f>AVERAGE($S$4:S53)</f>
        <v>8168.5773599999993</v>
      </c>
      <c r="U54" s="44">
        <f t="shared" si="5"/>
        <v>-5415.7193599999991</v>
      </c>
      <c r="V54" s="44">
        <f t="shared" si="6"/>
        <v>5415.7193599999991</v>
      </c>
      <c r="W54" s="44">
        <f t="shared" si="7"/>
        <v>29330016.186278801</v>
      </c>
      <c r="X54" s="43">
        <f t="shared" si="8"/>
        <v>196.73</v>
      </c>
      <c r="Y54" s="43">
        <f t="shared" si="9"/>
        <v>196.73</v>
      </c>
      <c r="AE54" s="7">
        <v>51</v>
      </c>
      <c r="AF54" s="41">
        <v>2752.8580000000002</v>
      </c>
      <c r="AG54" s="49">
        <f t="shared" si="16"/>
        <v>8150.3336666666664</v>
      </c>
      <c r="AH54" s="44">
        <f t="shared" si="19"/>
        <v>-5397.4756666666663</v>
      </c>
      <c r="AI54" s="44">
        <f t="shared" si="20"/>
        <v>5397.4756666666663</v>
      </c>
      <c r="AJ54" s="44">
        <f t="shared" si="21"/>
        <v>29132743.572258774</v>
      </c>
      <c r="AK54" s="43">
        <f t="shared" si="17"/>
        <v>196.07</v>
      </c>
      <c r="AL54" s="43">
        <f t="shared" si="18"/>
        <v>196.07</v>
      </c>
      <c r="AR54" s="7">
        <v>51</v>
      </c>
      <c r="AS54" s="41">
        <v>2752.8580000000002</v>
      </c>
      <c r="AT54" s="49">
        <f t="shared" si="10"/>
        <v>5346.2567288787614</v>
      </c>
      <c r="AU54" s="44">
        <f t="shared" si="11"/>
        <v>-2593.3987288787612</v>
      </c>
      <c r="AV54" s="44">
        <f t="shared" si="12"/>
        <v>2593.3987288787612</v>
      </c>
      <c r="AW54" s="44">
        <f t="shared" si="13"/>
        <v>6725716.9669499742</v>
      </c>
      <c r="AX54" s="43">
        <f t="shared" si="14"/>
        <v>94.21</v>
      </c>
      <c r="AY54" s="43">
        <f t="shared" si="15"/>
        <v>94.21</v>
      </c>
    </row>
    <row r="55" spans="1:51">
      <c r="A55" s="6">
        <v>52</v>
      </c>
      <c r="B55" s="41">
        <v>2935.42</v>
      </c>
      <c r="E55" s="7">
        <v>52</v>
      </c>
      <c r="F55" s="41">
        <v>2935.42</v>
      </c>
      <c r="G55" s="41">
        <v>2752.8580000000002</v>
      </c>
      <c r="H55" s="44">
        <f t="shared" si="0"/>
        <v>182.5619999999999</v>
      </c>
      <c r="I55" s="44">
        <f t="shared" si="1"/>
        <v>182.5619999999999</v>
      </c>
      <c r="J55" s="44">
        <f t="shared" si="22"/>
        <v>33328.88384399996</v>
      </c>
      <c r="K55" s="43">
        <f t="shared" si="3"/>
        <v>6.22</v>
      </c>
      <c r="L55" s="43">
        <f t="shared" si="4"/>
        <v>6.22</v>
      </c>
      <c r="R55" s="7">
        <v>52</v>
      </c>
      <c r="S55" s="41">
        <v>2935.42</v>
      </c>
      <c r="T55" s="44">
        <f>AVERAGE($S$4:S54)</f>
        <v>8062.386784313725</v>
      </c>
      <c r="U55" s="44">
        <f t="shared" si="5"/>
        <v>-5126.9667843137249</v>
      </c>
      <c r="V55" s="44">
        <f t="shared" si="6"/>
        <v>5126.9667843137249</v>
      </c>
      <c r="W55" s="44">
        <f t="shared" si="7"/>
        <v>26285788.407456215</v>
      </c>
      <c r="X55" s="43">
        <f t="shared" si="8"/>
        <v>174.66</v>
      </c>
      <c r="Y55" s="43">
        <f t="shared" si="9"/>
        <v>174.66</v>
      </c>
      <c r="AE55" s="7">
        <v>52</v>
      </c>
      <c r="AF55" s="41">
        <v>2935.42</v>
      </c>
      <c r="AG55" s="49">
        <f t="shared" si="16"/>
        <v>6349.732</v>
      </c>
      <c r="AH55" s="44">
        <f t="shared" si="19"/>
        <v>-3414.3119999999999</v>
      </c>
      <c r="AI55" s="44">
        <f t="shared" si="20"/>
        <v>3414.3119999999999</v>
      </c>
      <c r="AJ55" s="44">
        <f t="shared" si="21"/>
        <v>11657526.433343999</v>
      </c>
      <c r="AK55" s="43">
        <f t="shared" si="17"/>
        <v>116.31</v>
      </c>
      <c r="AL55" s="43">
        <f t="shared" si="18"/>
        <v>116.31</v>
      </c>
      <c r="AR55" s="7">
        <v>52</v>
      </c>
      <c r="AS55" s="41">
        <v>2935.42</v>
      </c>
      <c r="AT55" s="49">
        <f t="shared" si="10"/>
        <v>3271.5377457757527</v>
      </c>
      <c r="AU55" s="44">
        <f t="shared" si="11"/>
        <v>-336.11774577575261</v>
      </c>
      <c r="AV55" s="44">
        <f t="shared" si="12"/>
        <v>336.11774577575261</v>
      </c>
      <c r="AW55" s="44">
        <f t="shared" si="13"/>
        <v>112975.13902537346</v>
      </c>
      <c r="AX55" s="43">
        <f t="shared" si="14"/>
        <v>11.45</v>
      </c>
      <c r="AY55" s="43">
        <f t="shared" si="15"/>
        <v>11.45</v>
      </c>
    </row>
    <row r="56" spans="1:51">
      <c r="A56" s="6">
        <v>53</v>
      </c>
      <c r="B56" s="41">
        <v>4962.0479999999998</v>
      </c>
      <c r="E56" s="7">
        <v>53</v>
      </c>
      <c r="F56" s="41">
        <v>4962.0479999999998</v>
      </c>
      <c r="G56" s="41">
        <v>2935.42</v>
      </c>
      <c r="H56" s="44">
        <f t="shared" si="0"/>
        <v>2026.6279999999997</v>
      </c>
      <c r="I56" s="44">
        <f t="shared" si="1"/>
        <v>2026.6279999999997</v>
      </c>
      <c r="J56" s="44">
        <f t="shared" si="22"/>
        <v>4107221.050383999</v>
      </c>
      <c r="K56" s="43">
        <f t="shared" si="3"/>
        <v>40.840000000000003</v>
      </c>
      <c r="L56" s="43">
        <f t="shared" si="4"/>
        <v>40.840000000000003</v>
      </c>
      <c r="R56" s="7">
        <v>53</v>
      </c>
      <c r="S56" s="41">
        <v>4962.0479999999998</v>
      </c>
      <c r="T56" s="44">
        <f>AVERAGE($S$4:S55)</f>
        <v>7963.7912692307682</v>
      </c>
      <c r="U56" s="44">
        <f t="shared" si="5"/>
        <v>-3001.7432692307684</v>
      </c>
      <c r="V56" s="44">
        <f t="shared" si="6"/>
        <v>3001.7432692307684</v>
      </c>
      <c r="W56" s="44">
        <f t="shared" si="7"/>
        <v>9010462.6543722209</v>
      </c>
      <c r="X56" s="43">
        <f t="shared" si="8"/>
        <v>60.49</v>
      </c>
      <c r="Y56" s="43">
        <f t="shared" si="9"/>
        <v>60.49</v>
      </c>
      <c r="AE56" s="7">
        <v>53</v>
      </c>
      <c r="AF56" s="41">
        <v>4962.0479999999998</v>
      </c>
      <c r="AG56" s="49">
        <f t="shared" si="16"/>
        <v>3168.6716666666666</v>
      </c>
      <c r="AH56" s="44">
        <f t="shared" si="19"/>
        <v>1793.3763333333332</v>
      </c>
      <c r="AI56" s="44">
        <f t="shared" si="20"/>
        <v>1793.3763333333332</v>
      </c>
      <c r="AJ56" s="44">
        <f t="shared" si="21"/>
        <v>3216198.6729601105</v>
      </c>
      <c r="AK56" s="43">
        <f t="shared" si="17"/>
        <v>36.14</v>
      </c>
      <c r="AL56" s="43">
        <f t="shared" si="18"/>
        <v>36.14</v>
      </c>
      <c r="AR56" s="7">
        <v>53</v>
      </c>
      <c r="AS56" s="41">
        <v>4962.0479999999998</v>
      </c>
      <c r="AT56" s="49">
        <f t="shared" si="10"/>
        <v>3002.643549155151</v>
      </c>
      <c r="AU56" s="44">
        <f t="shared" si="11"/>
        <v>1959.4044508448487</v>
      </c>
      <c r="AV56" s="44">
        <f t="shared" si="12"/>
        <v>1959.4044508448487</v>
      </c>
      <c r="AW56" s="44">
        <f t="shared" si="13"/>
        <v>3839265.8019906031</v>
      </c>
      <c r="AX56" s="43">
        <f t="shared" si="14"/>
        <v>39.49</v>
      </c>
      <c r="AY56" s="43">
        <f t="shared" si="15"/>
        <v>39.49</v>
      </c>
    </row>
    <row r="57" spans="1:51">
      <c r="A57" s="6">
        <v>54</v>
      </c>
      <c r="B57" s="41">
        <v>4709.451</v>
      </c>
      <c r="E57" s="7">
        <v>54</v>
      </c>
      <c r="F57" s="41">
        <v>4709.451</v>
      </c>
      <c r="G57" s="41">
        <v>4962.0479999999998</v>
      </c>
      <c r="H57" s="44">
        <f t="shared" si="0"/>
        <v>-252.59699999999975</v>
      </c>
      <c r="I57" s="44">
        <f t="shared" si="1"/>
        <v>252.59699999999975</v>
      </c>
      <c r="J57" s="44">
        <f t="shared" si="22"/>
        <v>63805.244408999875</v>
      </c>
      <c r="K57" s="43">
        <f t="shared" si="3"/>
        <v>5.36</v>
      </c>
      <c r="L57" s="43">
        <f t="shared" si="4"/>
        <v>5.36</v>
      </c>
      <c r="R57" s="7">
        <v>54</v>
      </c>
      <c r="S57" s="41">
        <v>4709.451</v>
      </c>
      <c r="T57" s="44">
        <f>AVERAGE($S$4:S56)</f>
        <v>7907.1546037735843</v>
      </c>
      <c r="U57" s="44">
        <f t="shared" si="5"/>
        <v>-3197.7036037735843</v>
      </c>
      <c r="V57" s="44">
        <f t="shared" si="6"/>
        <v>3197.7036037735843</v>
      </c>
      <c r="W57" s="44">
        <f t="shared" si="7"/>
        <v>10225308.337586569</v>
      </c>
      <c r="X57" s="43">
        <f t="shared" si="8"/>
        <v>67.900000000000006</v>
      </c>
      <c r="Y57" s="43">
        <f t="shared" si="9"/>
        <v>67.900000000000006</v>
      </c>
      <c r="AE57" s="7">
        <v>54</v>
      </c>
      <c r="AF57" s="41">
        <v>4709.451</v>
      </c>
      <c r="AG57" s="49">
        <f t="shared" si="16"/>
        <v>3550.108666666667</v>
      </c>
      <c r="AH57" s="44">
        <f t="shared" si="19"/>
        <v>1159.342333333333</v>
      </c>
      <c r="AI57" s="44">
        <f t="shared" si="20"/>
        <v>1159.342333333333</v>
      </c>
      <c r="AJ57" s="44">
        <f t="shared" si="21"/>
        <v>1344074.6458587772</v>
      </c>
      <c r="AK57" s="43">
        <f t="shared" si="17"/>
        <v>24.62</v>
      </c>
      <c r="AL57" s="43">
        <f t="shared" si="18"/>
        <v>24.62</v>
      </c>
      <c r="AR57" s="7">
        <v>54</v>
      </c>
      <c r="AS57" s="41">
        <v>4709.451</v>
      </c>
      <c r="AT57" s="49">
        <f t="shared" si="10"/>
        <v>4570.1671098310298</v>
      </c>
      <c r="AU57" s="44">
        <f t="shared" si="11"/>
        <v>139.28389016897017</v>
      </c>
      <c r="AV57" s="44">
        <f t="shared" si="12"/>
        <v>139.28389016897017</v>
      </c>
      <c r="AW57" s="44">
        <f t="shared" si="13"/>
        <v>19400.002060601746</v>
      </c>
      <c r="AX57" s="43">
        <f t="shared" si="14"/>
        <v>2.96</v>
      </c>
      <c r="AY57" s="43">
        <f t="shared" si="15"/>
        <v>2.96</v>
      </c>
    </row>
    <row r="58" spans="1:51">
      <c r="A58" s="6">
        <v>55</v>
      </c>
      <c r="B58" s="41">
        <v>20640.469000000001</v>
      </c>
      <c r="E58" s="7">
        <v>55</v>
      </c>
      <c r="F58" s="41">
        <v>20640.469000000001</v>
      </c>
      <c r="G58" s="41">
        <v>4709.451</v>
      </c>
      <c r="H58" s="44">
        <f t="shared" si="0"/>
        <v>15931.018</v>
      </c>
      <c r="I58" s="44">
        <f t="shared" si="1"/>
        <v>15931.018</v>
      </c>
      <c r="J58" s="44">
        <f t="shared" si="22"/>
        <v>253797334.51632401</v>
      </c>
      <c r="K58" s="43">
        <f t="shared" si="3"/>
        <v>77.180000000000007</v>
      </c>
      <c r="L58" s="43">
        <f t="shared" si="4"/>
        <v>77.180000000000007</v>
      </c>
      <c r="R58" s="7">
        <v>55</v>
      </c>
      <c r="S58" s="41">
        <v>20640.469000000001</v>
      </c>
      <c r="T58" s="44">
        <f>AVERAGE($S$4:S57)</f>
        <v>7847.9378703703696</v>
      </c>
      <c r="U58" s="44">
        <f t="shared" si="5"/>
        <v>12792.531129629631</v>
      </c>
      <c r="V58" s="44">
        <f t="shared" si="6"/>
        <v>12792.531129629631</v>
      </c>
      <c r="W58" s="44">
        <f t="shared" si="7"/>
        <v>163648852.70254317</v>
      </c>
      <c r="X58" s="43">
        <f t="shared" si="8"/>
        <v>61.98</v>
      </c>
      <c r="Y58" s="43">
        <f t="shared" si="9"/>
        <v>61.98</v>
      </c>
      <c r="AE58" s="7">
        <v>55</v>
      </c>
      <c r="AF58" s="41">
        <v>20640.469000000001</v>
      </c>
      <c r="AG58" s="49">
        <f t="shared" si="16"/>
        <v>4202.306333333333</v>
      </c>
      <c r="AH58" s="44">
        <f t="shared" si="19"/>
        <v>16438.162666666667</v>
      </c>
      <c r="AI58" s="44">
        <f t="shared" si="20"/>
        <v>16438.162666666667</v>
      </c>
      <c r="AJ58" s="44">
        <f t="shared" si="21"/>
        <v>270213191.85579377</v>
      </c>
      <c r="AK58" s="43">
        <f t="shared" si="17"/>
        <v>79.64</v>
      </c>
      <c r="AL58" s="43">
        <f t="shared" si="18"/>
        <v>79.64</v>
      </c>
      <c r="AR58" s="7">
        <v>55</v>
      </c>
      <c r="AS58" s="41">
        <v>20640.469000000001</v>
      </c>
      <c r="AT58" s="49">
        <f t="shared" si="10"/>
        <v>4681.5942219662065</v>
      </c>
      <c r="AU58" s="44">
        <f t="shared" si="11"/>
        <v>15958.874778033794</v>
      </c>
      <c r="AV58" s="44">
        <f t="shared" si="12"/>
        <v>15958.874778033794</v>
      </c>
      <c r="AW58" s="44">
        <f t="shared" si="13"/>
        <v>254685684.18096319</v>
      </c>
      <c r="AX58" s="43">
        <f t="shared" si="14"/>
        <v>77.319999999999993</v>
      </c>
      <c r="AY58" s="43">
        <f t="shared" si="15"/>
        <v>77.319999999999993</v>
      </c>
    </row>
    <row r="59" spans="1:51">
      <c r="A59" s="6">
        <v>56</v>
      </c>
      <c r="B59" s="41">
        <v>3167.8009999999999</v>
      </c>
      <c r="E59" s="7">
        <v>56</v>
      </c>
      <c r="F59" s="41">
        <v>3167.8009999999999</v>
      </c>
      <c r="G59" s="41">
        <v>20640.469000000001</v>
      </c>
      <c r="H59" s="44">
        <f t="shared" si="0"/>
        <v>-17472.668000000001</v>
      </c>
      <c r="I59" s="44">
        <f t="shared" si="1"/>
        <v>17472.668000000001</v>
      </c>
      <c r="J59" s="44">
        <f t="shared" si="22"/>
        <v>305294127.03822404</v>
      </c>
      <c r="K59" s="43">
        <f t="shared" si="3"/>
        <v>551.57000000000005</v>
      </c>
      <c r="L59" s="43">
        <f t="shared" si="4"/>
        <v>551.57000000000005</v>
      </c>
      <c r="R59" s="7">
        <v>56</v>
      </c>
      <c r="S59" s="41">
        <v>3167.8009999999999</v>
      </c>
      <c r="T59" s="44">
        <f>AVERAGE($S$4:S58)</f>
        <v>8080.5293454545445</v>
      </c>
      <c r="U59" s="44">
        <f t="shared" si="5"/>
        <v>-4912.728345454545</v>
      </c>
      <c r="V59" s="44">
        <f t="shared" si="6"/>
        <v>4912.728345454545</v>
      </c>
      <c r="W59" s="44">
        <f t="shared" si="7"/>
        <v>24134899.796232551</v>
      </c>
      <c r="X59" s="43">
        <f t="shared" si="8"/>
        <v>155.08000000000001</v>
      </c>
      <c r="Y59" s="43">
        <f t="shared" si="9"/>
        <v>155.08000000000001</v>
      </c>
      <c r="AE59" s="7">
        <v>56</v>
      </c>
      <c r="AF59" s="41">
        <v>3167.8009999999999</v>
      </c>
      <c r="AG59" s="49">
        <f t="shared" si="16"/>
        <v>10103.989333333333</v>
      </c>
      <c r="AH59" s="44">
        <f t="shared" si="19"/>
        <v>-6936.1883333333335</v>
      </c>
      <c r="AI59" s="44">
        <f t="shared" si="20"/>
        <v>6936.1883333333335</v>
      </c>
      <c r="AJ59" s="44">
        <f t="shared" si="21"/>
        <v>48110708.595469445</v>
      </c>
      <c r="AK59" s="43">
        <f t="shared" si="17"/>
        <v>218.96</v>
      </c>
      <c r="AL59" s="43">
        <f t="shared" si="18"/>
        <v>218.96</v>
      </c>
      <c r="AR59" s="7">
        <v>56</v>
      </c>
      <c r="AS59" s="41">
        <v>3167.8009999999999</v>
      </c>
      <c r="AT59" s="49">
        <f t="shared" si="10"/>
        <v>17448.694044393244</v>
      </c>
      <c r="AU59" s="44">
        <f t="shared" si="11"/>
        <v>-14280.893044393244</v>
      </c>
      <c r="AV59" s="44">
        <f t="shared" si="12"/>
        <v>14280.893044393244</v>
      </c>
      <c r="AW59" s="44">
        <f t="shared" si="13"/>
        <v>203943906.14539933</v>
      </c>
      <c r="AX59" s="43">
        <f t="shared" si="14"/>
        <v>450.81</v>
      </c>
      <c r="AY59" s="43">
        <f t="shared" si="15"/>
        <v>450.81</v>
      </c>
    </row>
    <row r="60" spans="1:51">
      <c r="A60" s="6">
        <v>57</v>
      </c>
      <c r="B60" s="41">
        <v>19947.77</v>
      </c>
      <c r="E60" s="7">
        <v>57</v>
      </c>
      <c r="F60" s="41">
        <v>19947.77</v>
      </c>
      <c r="G60" s="41">
        <v>3167.8009999999999</v>
      </c>
      <c r="H60" s="44">
        <f t="shared" si="0"/>
        <v>16779.969000000001</v>
      </c>
      <c r="I60" s="44">
        <f t="shared" si="1"/>
        <v>16779.969000000001</v>
      </c>
      <c r="J60" s="44">
        <f t="shared" si="22"/>
        <v>281567359.64096105</v>
      </c>
      <c r="K60" s="43">
        <f t="shared" si="3"/>
        <v>84.12</v>
      </c>
      <c r="L60" s="43">
        <f t="shared" si="4"/>
        <v>84.12</v>
      </c>
      <c r="R60" s="7">
        <v>57</v>
      </c>
      <c r="S60" s="41">
        <v>19947.77</v>
      </c>
      <c r="T60" s="44">
        <f>AVERAGE($S$4:S59)</f>
        <v>7992.8020535714268</v>
      </c>
      <c r="U60" s="44">
        <f t="shared" si="5"/>
        <v>11954.967946428573</v>
      </c>
      <c r="V60" s="44">
        <f t="shared" si="6"/>
        <v>11954.967946428573</v>
      </c>
      <c r="W60" s="44">
        <f t="shared" si="7"/>
        <v>142921258.60013461</v>
      </c>
      <c r="X60" s="43">
        <f t="shared" si="8"/>
        <v>59.93</v>
      </c>
      <c r="Y60" s="43">
        <f t="shared" si="9"/>
        <v>59.93</v>
      </c>
      <c r="AE60" s="7">
        <v>57</v>
      </c>
      <c r="AF60" s="41">
        <v>19947.77</v>
      </c>
      <c r="AG60" s="49">
        <f t="shared" si="16"/>
        <v>9505.9070000000011</v>
      </c>
      <c r="AH60" s="44">
        <f t="shared" si="19"/>
        <v>10441.862999999999</v>
      </c>
      <c r="AI60" s="44">
        <f t="shared" si="20"/>
        <v>10441.862999999999</v>
      </c>
      <c r="AJ60" s="44">
        <f t="shared" si="21"/>
        <v>109032502.91076899</v>
      </c>
      <c r="AK60" s="43">
        <f t="shared" si="17"/>
        <v>52.35</v>
      </c>
      <c r="AL60" s="43">
        <f t="shared" si="18"/>
        <v>52.35</v>
      </c>
      <c r="AR60" s="7">
        <v>57</v>
      </c>
      <c r="AS60" s="41">
        <v>19947.77</v>
      </c>
      <c r="AT60" s="49">
        <f t="shared" si="10"/>
        <v>6023.9796088786488</v>
      </c>
      <c r="AU60" s="44">
        <f t="shared" si="11"/>
        <v>13923.790391121351</v>
      </c>
      <c r="AV60" s="44">
        <f t="shared" si="12"/>
        <v>13923.790391121351</v>
      </c>
      <c r="AW60" s="44">
        <f t="shared" si="13"/>
        <v>193871938.85588327</v>
      </c>
      <c r="AX60" s="43">
        <f t="shared" si="14"/>
        <v>69.8</v>
      </c>
      <c r="AY60" s="43">
        <f t="shared" si="15"/>
        <v>69.8</v>
      </c>
    </row>
    <row r="61" spans="1:51">
      <c r="A61" s="6">
        <v>58</v>
      </c>
      <c r="B61" s="41">
        <v>10087.679</v>
      </c>
      <c r="E61" s="7">
        <v>58</v>
      </c>
      <c r="F61" s="41">
        <v>10087.679</v>
      </c>
      <c r="G61" s="41">
        <v>19947.77</v>
      </c>
      <c r="H61" s="44">
        <f t="shared" si="0"/>
        <v>-9860.0910000000003</v>
      </c>
      <c r="I61" s="44">
        <f t="shared" si="1"/>
        <v>9860.0910000000003</v>
      </c>
      <c r="J61" s="44">
        <f t="shared" si="22"/>
        <v>97221394.528281003</v>
      </c>
      <c r="K61" s="43">
        <f t="shared" si="3"/>
        <v>97.74</v>
      </c>
      <c r="L61" s="43">
        <f t="shared" si="4"/>
        <v>97.74</v>
      </c>
      <c r="R61" s="7">
        <v>58</v>
      </c>
      <c r="S61" s="41">
        <v>10087.679</v>
      </c>
      <c r="T61" s="44">
        <f>AVERAGE($S$4:S60)</f>
        <v>8202.538333333332</v>
      </c>
      <c r="U61" s="44">
        <f t="shared" si="5"/>
        <v>1885.140666666668</v>
      </c>
      <c r="V61" s="44">
        <f t="shared" si="6"/>
        <v>1885.140666666668</v>
      </c>
      <c r="W61" s="44">
        <f t="shared" si="7"/>
        <v>3553755.3331204494</v>
      </c>
      <c r="X61" s="43">
        <f t="shared" si="8"/>
        <v>18.690000000000001</v>
      </c>
      <c r="Y61" s="43">
        <f t="shared" si="9"/>
        <v>18.690000000000001</v>
      </c>
      <c r="AE61" s="7">
        <v>58</v>
      </c>
      <c r="AF61" s="41">
        <v>10087.679</v>
      </c>
      <c r="AG61" s="49">
        <f t="shared" si="16"/>
        <v>14585.346666666666</v>
      </c>
      <c r="AH61" s="44">
        <f t="shared" si="19"/>
        <v>-4497.6676666666663</v>
      </c>
      <c r="AI61" s="44">
        <f t="shared" si="20"/>
        <v>4497.6676666666663</v>
      </c>
      <c r="AJ61" s="44">
        <f t="shared" si="21"/>
        <v>20229014.439778775</v>
      </c>
      <c r="AK61" s="43">
        <f t="shared" si="17"/>
        <v>44.59</v>
      </c>
      <c r="AL61" s="43">
        <f t="shared" si="18"/>
        <v>44.59</v>
      </c>
      <c r="AR61" s="7">
        <v>58</v>
      </c>
      <c r="AS61" s="41">
        <v>10087.679</v>
      </c>
      <c r="AT61" s="49">
        <f t="shared" si="10"/>
        <v>17163.011921775731</v>
      </c>
      <c r="AU61" s="44">
        <f t="shared" si="11"/>
        <v>-7075.3329217757309</v>
      </c>
      <c r="AV61" s="44">
        <f t="shared" si="12"/>
        <v>7075.3329217757309</v>
      </c>
      <c r="AW61" s="44">
        <f t="shared" si="13"/>
        <v>50060335.953963503</v>
      </c>
      <c r="AX61" s="43">
        <f t="shared" si="14"/>
        <v>70.14</v>
      </c>
      <c r="AY61" s="43">
        <f t="shared" si="15"/>
        <v>70.14</v>
      </c>
    </row>
    <row r="62" spans="1:51">
      <c r="A62" s="6">
        <v>59</v>
      </c>
      <c r="B62" s="41">
        <v>17937.346999999998</v>
      </c>
      <c r="E62" s="7">
        <v>59</v>
      </c>
      <c r="F62" s="41">
        <v>17937.346999999998</v>
      </c>
      <c r="G62" s="41">
        <v>10087.679</v>
      </c>
      <c r="H62" s="44">
        <f t="shared" si="0"/>
        <v>7849.6679999999978</v>
      </c>
      <c r="I62" s="44">
        <f t="shared" si="1"/>
        <v>7849.6679999999978</v>
      </c>
      <c r="J62" s="44">
        <f t="shared" si="22"/>
        <v>61617287.710223965</v>
      </c>
      <c r="K62" s="43">
        <f t="shared" si="3"/>
        <v>43.76</v>
      </c>
      <c r="L62" s="43">
        <f t="shared" si="4"/>
        <v>43.76</v>
      </c>
      <c r="R62" s="7">
        <v>59</v>
      </c>
      <c r="S62" s="41">
        <v>17937.346999999998</v>
      </c>
      <c r="T62" s="44">
        <f>AVERAGE($S$4:S61)</f>
        <v>8235.0407586206893</v>
      </c>
      <c r="U62" s="44">
        <f t="shared" si="5"/>
        <v>9702.3062413793086</v>
      </c>
      <c r="V62" s="44">
        <f t="shared" si="6"/>
        <v>9702.3062413793086</v>
      </c>
      <c r="W62" s="44">
        <f t="shared" si="7"/>
        <v>94134746.401507884</v>
      </c>
      <c r="X62" s="43">
        <f t="shared" si="8"/>
        <v>54.09</v>
      </c>
      <c r="Y62" s="43">
        <f t="shared" si="9"/>
        <v>54.09</v>
      </c>
      <c r="AE62" s="7">
        <v>59</v>
      </c>
      <c r="AF62" s="41">
        <v>17937.346999999998</v>
      </c>
      <c r="AG62" s="49">
        <f t="shared" si="16"/>
        <v>11067.75</v>
      </c>
      <c r="AH62" s="44">
        <f t="shared" si="19"/>
        <v>6869.5969999999979</v>
      </c>
      <c r="AI62" s="44">
        <f t="shared" si="20"/>
        <v>6869.5969999999979</v>
      </c>
      <c r="AJ62" s="44">
        <f t="shared" si="21"/>
        <v>47191362.942408971</v>
      </c>
      <c r="AK62" s="43">
        <f t="shared" si="17"/>
        <v>38.299999999999997</v>
      </c>
      <c r="AL62" s="43">
        <f t="shared" si="18"/>
        <v>38.299999999999997</v>
      </c>
      <c r="AR62" s="7">
        <v>59</v>
      </c>
      <c r="AS62" s="41">
        <v>17937.346999999998</v>
      </c>
      <c r="AT62" s="49">
        <f t="shared" si="10"/>
        <v>11502.745584355147</v>
      </c>
      <c r="AU62" s="44">
        <f t="shared" si="11"/>
        <v>6434.6014156448509</v>
      </c>
      <c r="AV62" s="44">
        <f t="shared" si="12"/>
        <v>6434.6014156448509</v>
      </c>
      <c r="AW62" s="44">
        <f t="shared" si="13"/>
        <v>41404095.378218718</v>
      </c>
      <c r="AX62" s="43">
        <f t="shared" si="14"/>
        <v>35.869999999999997</v>
      </c>
      <c r="AY62" s="43">
        <f t="shared" si="15"/>
        <v>35.869999999999997</v>
      </c>
    </row>
    <row r="63" spans="1:51">
      <c r="A63" s="6">
        <v>60</v>
      </c>
      <c r="B63" s="41">
        <v>19356.712</v>
      </c>
      <c r="E63" s="7">
        <v>60</v>
      </c>
      <c r="F63" s="41">
        <v>19356.712</v>
      </c>
      <c r="G63" s="41">
        <v>17937.346999999998</v>
      </c>
      <c r="H63" s="44">
        <f t="shared" si="0"/>
        <v>1419.3650000000016</v>
      </c>
      <c r="I63" s="44">
        <f t="shared" si="1"/>
        <v>1419.3650000000016</v>
      </c>
      <c r="J63" s="44">
        <f t="shared" si="22"/>
        <v>2014597.0032250045</v>
      </c>
      <c r="K63" s="43">
        <f t="shared" si="3"/>
        <v>7.33</v>
      </c>
      <c r="L63" s="43">
        <f t="shared" si="4"/>
        <v>7.33</v>
      </c>
      <c r="R63" s="7">
        <v>60</v>
      </c>
      <c r="S63" s="41">
        <v>19356.712</v>
      </c>
      <c r="T63" s="44">
        <f>AVERAGE($S$4:S62)</f>
        <v>8399.4866271186438</v>
      </c>
      <c r="U63" s="44">
        <f t="shared" si="5"/>
        <v>10957.225372881356</v>
      </c>
      <c r="V63" s="44">
        <f t="shared" si="6"/>
        <v>10957.225372881356</v>
      </c>
      <c r="W63" s="44">
        <f t="shared" si="7"/>
        <v>120060787.87211497</v>
      </c>
      <c r="X63" s="43">
        <f t="shared" si="8"/>
        <v>56.61</v>
      </c>
      <c r="Y63" s="43">
        <f t="shared" si="9"/>
        <v>56.61</v>
      </c>
      <c r="AE63" s="7">
        <v>60</v>
      </c>
      <c r="AF63" s="41">
        <v>19356.712</v>
      </c>
      <c r="AG63" s="49">
        <f t="shared" si="16"/>
        <v>15990.932000000001</v>
      </c>
      <c r="AH63" s="44">
        <f t="shared" si="19"/>
        <v>3365.7799999999988</v>
      </c>
      <c r="AI63" s="44">
        <f t="shared" si="20"/>
        <v>3365.7799999999988</v>
      </c>
      <c r="AJ63" s="44">
        <f t="shared" si="21"/>
        <v>11328475.008399991</v>
      </c>
      <c r="AK63" s="43">
        <f t="shared" si="17"/>
        <v>17.39</v>
      </c>
      <c r="AL63" s="43">
        <f t="shared" si="18"/>
        <v>17.39</v>
      </c>
      <c r="AR63" s="7">
        <v>60</v>
      </c>
      <c r="AS63" s="41">
        <v>19356.712</v>
      </c>
      <c r="AT63" s="49">
        <f t="shared" si="10"/>
        <v>16650.426716871028</v>
      </c>
      <c r="AU63" s="44">
        <f t="shared" si="11"/>
        <v>2706.2852831289711</v>
      </c>
      <c r="AV63" s="44">
        <f t="shared" si="12"/>
        <v>2706.2852831289711</v>
      </c>
      <c r="AW63" s="44">
        <f t="shared" si="13"/>
        <v>7323980.0336804548</v>
      </c>
      <c r="AX63" s="43">
        <f t="shared" si="14"/>
        <v>13.98</v>
      </c>
      <c r="AY63" s="43">
        <f t="shared" si="15"/>
        <v>13.98</v>
      </c>
    </row>
    <row r="64" spans="1:51">
      <c r="E64" s="7">
        <v>61</v>
      </c>
      <c r="G64" s="41">
        <v>19356.712</v>
      </c>
      <c r="H64" s="47"/>
      <c r="I64" s="47"/>
      <c r="J64" s="47"/>
      <c r="K64" s="47"/>
      <c r="L64" s="47"/>
      <c r="R64" s="7">
        <v>61</v>
      </c>
      <c r="T64" s="44">
        <f>AVERAGE($S$4:S63)</f>
        <v>8582.1070499999987</v>
      </c>
      <c r="U64" s="49"/>
      <c r="V64" s="49"/>
      <c r="W64" s="49"/>
      <c r="X64" s="49"/>
      <c r="Y64" s="49"/>
      <c r="AE64" s="7">
        <v>61</v>
      </c>
      <c r="AG64" s="49">
        <f t="shared" si="16"/>
        <v>15793.912666666665</v>
      </c>
      <c r="AH64" s="49"/>
      <c r="AI64" s="49"/>
      <c r="AJ64" s="49"/>
      <c r="AK64" s="2"/>
      <c r="AL64" s="2"/>
      <c r="AR64" s="7">
        <v>61</v>
      </c>
      <c r="AS64" s="2"/>
      <c r="AT64" s="49">
        <f t="shared" si="10"/>
        <v>18815.454943374207</v>
      </c>
      <c r="AU64" s="49"/>
      <c r="AV64" s="49"/>
      <c r="AW64" s="49"/>
      <c r="AX64" s="2"/>
      <c r="AY64" s="2"/>
    </row>
    <row r="65" spans="4:51">
      <c r="G65" s="36" t="s">
        <v>21</v>
      </c>
      <c r="H65" s="48">
        <f>SUM(H5:H63)</f>
        <v>16525.711999999996</v>
      </c>
      <c r="I65" s="48">
        <f>SUM(I5:I63)</f>
        <v>295847.27800000005</v>
      </c>
      <c r="J65" s="48">
        <f>SUM(J5:J63)</f>
        <v>3139911351.0401349</v>
      </c>
      <c r="K65" s="45">
        <f>SUM(K5:K63)</f>
        <v>6253.2099999999991</v>
      </c>
      <c r="L65" s="45">
        <f>SUM(L5:L63)</f>
        <v>6253.2099999999991</v>
      </c>
      <c r="T65" s="36" t="s">
        <v>22</v>
      </c>
      <c r="U65" s="48">
        <f>SUM(U5:U63)</f>
        <v>207007.66405936019</v>
      </c>
      <c r="V65" s="48">
        <f>SUM(V5:V63)</f>
        <v>340102.99912054988</v>
      </c>
      <c r="W65" s="48">
        <f>SUM(W5:W63)</f>
        <v>3864684382.0053658</v>
      </c>
      <c r="X65" s="45">
        <f>SUM(X5:X63)</f>
        <v>6186.0299999999988</v>
      </c>
      <c r="Y65" s="45">
        <f>SUM(Y5:Y63)</f>
        <v>6186.0299999999988</v>
      </c>
      <c r="AG65" s="50" t="s">
        <v>22</v>
      </c>
      <c r="AH65" s="48">
        <f>SUM(AH7:AH63)</f>
        <v>30522.502999999993</v>
      </c>
      <c r="AI65" s="48">
        <f>SUM(AI7:AI63)</f>
        <v>276568.93566666672</v>
      </c>
      <c r="AJ65" s="48">
        <f>SUM(AJ7:AJ63)</f>
        <v>2848505531.9784074</v>
      </c>
      <c r="AK65" s="45">
        <f>SUM(AK7:AK63)</f>
        <v>4694.6600000000026</v>
      </c>
      <c r="AL65" s="45">
        <f>SUM(AL7:AL63)</f>
        <v>4694.6600000000026</v>
      </c>
      <c r="AS65" s="2"/>
      <c r="AT65" s="50" t="s">
        <v>22</v>
      </c>
      <c r="AU65" s="48">
        <f>SUM(AU5:AU63)</f>
        <v>19980.568679217744</v>
      </c>
      <c r="AV65" s="48">
        <f>SUM(AV5:AV63)</f>
        <v>279858.42079606955</v>
      </c>
      <c r="AW65" s="48">
        <f>SUM(AW5:AW63)</f>
        <v>2738035215.7533789</v>
      </c>
      <c r="AX65" s="45">
        <f>SUM(AX5:AX63)</f>
        <v>5949.84</v>
      </c>
      <c r="AY65" s="45">
        <f>SUM(AY5:AY63)</f>
        <v>5949.84</v>
      </c>
    </row>
    <row r="67" spans="4:51" ht="43.5">
      <c r="F67" s="3" t="s">
        <v>23</v>
      </c>
      <c r="G67" s="4" t="s">
        <v>24</v>
      </c>
      <c r="H67" s="4" t="s">
        <v>25</v>
      </c>
      <c r="I67" s="5" t="s">
        <v>26</v>
      </c>
    </row>
    <row r="68" spans="4:51">
      <c r="D68" s="11"/>
      <c r="E68" s="12" t="s">
        <v>27</v>
      </c>
      <c r="F68" s="13">
        <v>5014.3599999999997</v>
      </c>
      <c r="G68" s="13">
        <v>5764.46</v>
      </c>
      <c r="H68" s="13">
        <v>4852.09</v>
      </c>
      <c r="I68" s="58">
        <v>4743.3599999999997</v>
      </c>
    </row>
    <row r="69" spans="4:51">
      <c r="D69" s="18"/>
      <c r="E69" s="16" t="s">
        <v>28</v>
      </c>
      <c r="F69">
        <v>53218836.460000001</v>
      </c>
      <c r="G69">
        <v>65503125.119999997</v>
      </c>
      <c r="H69">
        <v>49973781.259999998</v>
      </c>
      <c r="I69" s="59">
        <v>46407376.539999999</v>
      </c>
    </row>
    <row r="70" spans="4:51">
      <c r="D70" s="18"/>
      <c r="E70" s="21" t="s">
        <v>29</v>
      </c>
      <c r="F70" s="22">
        <v>1.06</v>
      </c>
      <c r="G70" s="22">
        <v>1.05</v>
      </c>
      <c r="H70" s="23">
        <v>0.82</v>
      </c>
      <c r="I70" s="56">
        <v>1.01</v>
      </c>
    </row>
    <row r="71" spans="4:51">
      <c r="D71" s="25"/>
      <c r="E71" s="26" t="s">
        <v>30</v>
      </c>
      <c r="F71" s="52">
        <v>19356.712</v>
      </c>
      <c r="G71" s="52">
        <v>8582.1070499999987</v>
      </c>
      <c r="H71" s="52">
        <v>1698.6666666666667</v>
      </c>
      <c r="I71" s="60">
        <v>18815.454943374207</v>
      </c>
    </row>
    <row r="74" spans="4:51">
      <c r="E74" s="27" t="s">
        <v>67</v>
      </c>
      <c r="F74" s="28"/>
      <c r="G74" s="28"/>
      <c r="H74" s="28"/>
      <c r="I74" s="29"/>
    </row>
    <row r="75" spans="4:51">
      <c r="F75" s="30"/>
    </row>
    <row r="76" spans="4:51">
      <c r="E76" s="31" t="s">
        <v>32</v>
      </c>
      <c r="F76" s="13"/>
      <c r="G76" s="15"/>
    </row>
    <row r="77" spans="4:51">
      <c r="E77" s="32"/>
      <c r="F77" t="s">
        <v>33</v>
      </c>
      <c r="G77" s="20"/>
    </row>
    <row r="78" spans="4:51">
      <c r="E78" s="33"/>
      <c r="F78" s="34" t="s">
        <v>34</v>
      </c>
      <c r="G78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185F-7138-45C3-8D58-187308FCEE0B}">
  <dimension ref="A1:BC78"/>
  <sheetViews>
    <sheetView topLeftCell="A49" workbookViewId="0">
      <selection activeCell="F34" sqref="F34"/>
    </sheetView>
  </sheetViews>
  <sheetFormatPr defaultRowHeight="14.45"/>
  <cols>
    <col min="2" max="2" width="14.140625" bestFit="1" customWidth="1"/>
    <col min="6" max="6" width="15.5703125" customWidth="1"/>
    <col min="7" max="8" width="14.140625" bestFit="1" customWidth="1"/>
    <col min="9" max="9" width="14.5703125" bestFit="1" customWidth="1"/>
    <col min="10" max="10" width="22.42578125" bestFit="1" customWidth="1"/>
    <col min="11" max="12" width="9.5703125" bestFit="1" customWidth="1"/>
    <col min="16" max="16" width="16.42578125" bestFit="1" customWidth="1"/>
    <col min="19" max="21" width="14.140625" bestFit="1" customWidth="1"/>
    <col min="22" max="22" width="14.5703125" bestFit="1" customWidth="1"/>
    <col min="23" max="23" width="22.5703125" bestFit="1" customWidth="1"/>
    <col min="24" max="25" width="9" bestFit="1" customWidth="1"/>
    <col min="29" max="29" width="16.42578125" bestFit="1" customWidth="1"/>
    <col min="32" max="34" width="14.140625" bestFit="1" customWidth="1"/>
    <col min="35" max="35" width="14.5703125" bestFit="1" customWidth="1"/>
    <col min="36" max="36" width="22.5703125" bestFit="1" customWidth="1"/>
    <col min="42" max="42" width="16.42578125" bestFit="1" customWidth="1"/>
    <col min="45" max="47" width="14.140625" bestFit="1" customWidth="1"/>
    <col min="48" max="48" width="14.5703125" bestFit="1" customWidth="1"/>
    <col min="49" max="49" width="22.5703125" bestFit="1" customWidth="1"/>
    <col min="50" max="51" width="9" bestFit="1" customWidth="1"/>
    <col min="55" max="55" width="16.42578125" bestFit="1" customWidth="1"/>
  </cols>
  <sheetData>
    <row r="1" spans="1:55">
      <c r="A1" s="1" t="s">
        <v>35</v>
      </c>
      <c r="B1" s="2"/>
    </row>
    <row r="2" spans="1:55">
      <c r="A2" s="2"/>
      <c r="B2" s="2"/>
    </row>
    <row r="3" spans="1:55" ht="57.95">
      <c r="A3" s="39" t="s">
        <v>1</v>
      </c>
      <c r="B3" s="39" t="s">
        <v>2</v>
      </c>
      <c r="E3" s="40" t="str">
        <f>A3</f>
        <v>Month</v>
      </c>
      <c r="F3" s="40" t="str">
        <f>B3</f>
        <v>Value</v>
      </c>
      <c r="G3" s="40" t="s">
        <v>3</v>
      </c>
      <c r="H3" s="40" t="s">
        <v>4</v>
      </c>
      <c r="I3" s="40" t="s">
        <v>5</v>
      </c>
      <c r="J3" s="40" t="s">
        <v>6</v>
      </c>
      <c r="K3" s="40" t="s">
        <v>7</v>
      </c>
      <c r="L3" s="40" t="s">
        <v>8</v>
      </c>
      <c r="R3" s="40" t="str">
        <f>A3</f>
        <v>Month</v>
      </c>
      <c r="S3" s="40" t="str">
        <f>B3</f>
        <v>Value</v>
      </c>
      <c r="T3" s="40" t="s">
        <v>9</v>
      </c>
      <c r="U3" s="40" t="s">
        <v>4</v>
      </c>
      <c r="V3" s="40" t="s">
        <v>5</v>
      </c>
      <c r="W3" s="40" t="s">
        <v>6</v>
      </c>
      <c r="X3" s="40" t="s">
        <v>7</v>
      </c>
      <c r="Y3" s="40" t="s">
        <v>8</v>
      </c>
      <c r="AE3" s="40" t="str">
        <f>E3</f>
        <v>Month</v>
      </c>
      <c r="AF3" s="40" t="str">
        <f>F3</f>
        <v>Value</v>
      </c>
      <c r="AG3" s="40" t="s">
        <v>10</v>
      </c>
      <c r="AH3" s="40" t="s">
        <v>4</v>
      </c>
      <c r="AI3" s="40" t="s">
        <v>5</v>
      </c>
      <c r="AJ3" s="40" t="s">
        <v>6</v>
      </c>
      <c r="AK3" s="40" t="s">
        <v>7</v>
      </c>
      <c r="AL3" s="40" t="s">
        <v>8</v>
      </c>
      <c r="AR3" s="40" t="str">
        <f>E3</f>
        <v>Month</v>
      </c>
      <c r="AS3" s="51" t="str">
        <f>[1]Forecasting!F3</f>
        <v>Units Sold</v>
      </c>
      <c r="AT3" s="51" t="s">
        <v>11</v>
      </c>
      <c r="AU3" s="51" t="s">
        <v>4</v>
      </c>
      <c r="AV3" s="51" t="s">
        <v>5</v>
      </c>
      <c r="AW3" s="51" t="s">
        <v>6</v>
      </c>
      <c r="AX3" s="51" t="s">
        <v>7</v>
      </c>
      <c r="AY3" s="51" t="s">
        <v>8</v>
      </c>
    </row>
    <row r="4" spans="1:55">
      <c r="A4" s="6">
        <v>1</v>
      </c>
      <c r="B4" s="41">
        <v>257377</v>
      </c>
      <c r="E4" s="7">
        <v>1</v>
      </c>
      <c r="F4" s="41">
        <v>257377</v>
      </c>
      <c r="G4" s="8"/>
      <c r="H4" s="8"/>
      <c r="I4" s="8"/>
      <c r="J4" s="8"/>
      <c r="K4" s="9"/>
      <c r="L4" s="8"/>
      <c r="O4" s="10" t="s">
        <v>12</v>
      </c>
      <c r="R4" s="7">
        <v>1</v>
      </c>
      <c r="S4" s="41">
        <v>257377</v>
      </c>
      <c r="T4" s="7"/>
      <c r="U4" s="7"/>
      <c r="V4" s="7"/>
      <c r="W4" s="7"/>
      <c r="X4" s="37"/>
      <c r="Y4" s="7"/>
      <c r="AB4" s="10" t="s">
        <v>13</v>
      </c>
      <c r="AE4" s="7">
        <v>1</v>
      </c>
      <c r="AF4" s="41">
        <v>257377</v>
      </c>
      <c r="AG4" s="2"/>
      <c r="AH4" s="42"/>
      <c r="AI4" s="42"/>
      <c r="AJ4" s="42"/>
      <c r="AK4" s="43"/>
      <c r="AL4" s="42"/>
      <c r="AO4" s="10" t="s">
        <v>14</v>
      </c>
      <c r="AR4" s="7">
        <v>1</v>
      </c>
      <c r="AS4" s="41">
        <v>257377</v>
      </c>
      <c r="AT4" s="2"/>
      <c r="AU4" s="42"/>
      <c r="AV4" s="42"/>
      <c r="AW4" s="42"/>
      <c r="AX4" s="43"/>
      <c r="AY4" s="42"/>
      <c r="BB4" s="38" t="s">
        <v>15</v>
      </c>
    </row>
    <row r="5" spans="1:55">
      <c r="A5" s="6">
        <v>2</v>
      </c>
      <c r="B5" s="41">
        <v>237713</v>
      </c>
      <c r="E5" s="7">
        <v>2</v>
      </c>
      <c r="F5" s="41">
        <v>237713</v>
      </c>
      <c r="G5" s="41">
        <v>257377</v>
      </c>
      <c r="H5" s="44">
        <f>F5-G5</f>
        <v>-19664</v>
      </c>
      <c r="I5" s="44">
        <f>ABS(H5)</f>
        <v>19664</v>
      </c>
      <c r="J5" s="44">
        <f>H5^2</f>
        <v>386672896</v>
      </c>
      <c r="K5" s="43">
        <f>ROUND((I5/F5)*100,2)</f>
        <v>8.27</v>
      </c>
      <c r="L5" s="43">
        <f>ABS(K5)</f>
        <v>8.27</v>
      </c>
      <c r="O5" s="16" t="s">
        <v>16</v>
      </c>
      <c r="P5" s="17">
        <f>ROUND(AVERAGE(I5:I63),2)</f>
        <v>66638.69</v>
      </c>
      <c r="R5" s="7">
        <v>2</v>
      </c>
      <c r="S5" s="41">
        <v>237713</v>
      </c>
      <c r="T5" s="44">
        <f>AVERAGE($S$4:S4)</f>
        <v>257377</v>
      </c>
      <c r="U5" s="44">
        <f>S5-T5</f>
        <v>-19664</v>
      </c>
      <c r="V5" s="44">
        <f>ABS(U5)</f>
        <v>19664</v>
      </c>
      <c r="W5" s="44">
        <f>U5^2</f>
        <v>386672896</v>
      </c>
      <c r="X5" s="43">
        <f>ROUND((V5/S5)*100,2)</f>
        <v>8.27</v>
      </c>
      <c r="Y5" s="43">
        <f>ABS(X5)</f>
        <v>8.27</v>
      </c>
      <c r="AB5" s="16" t="s">
        <v>16</v>
      </c>
      <c r="AC5" s="17">
        <f>ROUND(AVERAGE(V5:V63),2)</f>
        <v>56958.65</v>
      </c>
      <c r="AE5" s="7">
        <v>2</v>
      </c>
      <c r="AF5" s="41">
        <v>237713</v>
      </c>
      <c r="AG5" s="2"/>
      <c r="AH5" s="43"/>
      <c r="AI5" s="43"/>
      <c r="AJ5" s="43"/>
      <c r="AK5" s="43"/>
      <c r="AL5" s="43"/>
      <c r="AO5" s="16" t="s">
        <v>16</v>
      </c>
      <c r="AP5" s="17">
        <f>ROUND(AVERAGE(AI7:AI63),2)</f>
        <v>61228.12</v>
      </c>
      <c r="AR5" s="7">
        <v>2</v>
      </c>
      <c r="AS5" s="41">
        <v>237713</v>
      </c>
      <c r="AT5" s="49">
        <f>AS4</f>
        <v>257377</v>
      </c>
      <c r="AU5" s="44">
        <f>AS5-AT5</f>
        <v>-19664</v>
      </c>
      <c r="AV5" s="44">
        <f>ABS(AU5)</f>
        <v>19664</v>
      </c>
      <c r="AW5" s="44">
        <f>AU5^2</f>
        <v>386672896</v>
      </c>
      <c r="AX5" s="43">
        <f>ROUND((AV5/AS5)*100,2)</f>
        <v>8.27</v>
      </c>
      <c r="AY5" s="43">
        <f>ABS(AX5)</f>
        <v>8.27</v>
      </c>
      <c r="BB5" s="16" t="s">
        <v>16</v>
      </c>
      <c r="BC5" s="17">
        <f>ROUND(AVERAGE(AV5:AV63),2)</f>
        <v>62260.94</v>
      </c>
    </row>
    <row r="6" spans="1:55">
      <c r="A6" s="6">
        <v>3</v>
      </c>
      <c r="B6" s="41">
        <v>128135</v>
      </c>
      <c r="E6" s="7">
        <v>3</v>
      </c>
      <c r="F6" s="41">
        <v>128135</v>
      </c>
      <c r="G6" s="41">
        <v>237713</v>
      </c>
      <c r="H6" s="44">
        <f t="shared" ref="H6:H63" si="0">F6-G6</f>
        <v>-109578</v>
      </c>
      <c r="I6" s="44">
        <f t="shared" ref="I6:I63" si="1">ABS(H6)</f>
        <v>109578</v>
      </c>
      <c r="J6" s="44">
        <f t="shared" ref="J6:J19" si="2">H6^2</f>
        <v>12007338084</v>
      </c>
      <c r="K6" s="43">
        <f t="shared" ref="K6:K63" si="3">ROUND((I6/F6)*100,2)</f>
        <v>85.52</v>
      </c>
      <c r="L6" s="43">
        <f t="shared" ref="L6:L63" si="4">ABS(K6)</f>
        <v>85.52</v>
      </c>
      <c r="O6" s="16" t="s">
        <v>17</v>
      </c>
      <c r="P6" s="17">
        <f>ROUND(AVERAGE(J5:J63),2)</f>
        <v>7413740809.3999996</v>
      </c>
      <c r="R6" s="7">
        <v>3</v>
      </c>
      <c r="S6" s="41">
        <v>128135</v>
      </c>
      <c r="T6" s="44">
        <f>AVERAGE($S$4:S5)</f>
        <v>247545</v>
      </c>
      <c r="U6" s="44">
        <f t="shared" ref="U6:U63" si="5">S6-T6</f>
        <v>-119410</v>
      </c>
      <c r="V6" s="44">
        <f t="shared" ref="V6:V63" si="6">ABS(U6)</f>
        <v>119410</v>
      </c>
      <c r="W6" s="44">
        <f t="shared" ref="W6:W63" si="7">U6^2</f>
        <v>14258748100</v>
      </c>
      <c r="X6" s="43">
        <f t="shared" ref="X6:X63" si="8">ROUND((V6/S6)*100,2)</f>
        <v>93.19</v>
      </c>
      <c r="Y6" s="43">
        <f t="shared" ref="Y6:Y63" si="9">ABS(X6)</f>
        <v>93.19</v>
      </c>
      <c r="AB6" s="16" t="s">
        <v>17</v>
      </c>
      <c r="AC6" s="17">
        <f>ROUND(AVERAGE(W5:W63),2)</f>
        <v>5424052544.04</v>
      </c>
      <c r="AE6" s="7">
        <v>3</v>
      </c>
      <c r="AF6" s="41">
        <v>128135</v>
      </c>
      <c r="AG6" s="2"/>
      <c r="AH6" s="43"/>
      <c r="AI6" s="43"/>
      <c r="AJ6" s="43"/>
      <c r="AK6" s="43"/>
      <c r="AL6" s="43"/>
      <c r="AO6" s="16" t="s">
        <v>17</v>
      </c>
      <c r="AP6" s="17">
        <f>ROUND(AVERAGE(AJ7:AJ63),2)</f>
        <v>6589034747.3000002</v>
      </c>
      <c r="AR6" s="7">
        <v>3</v>
      </c>
      <c r="AS6" s="41">
        <v>128135</v>
      </c>
      <c r="AT6" s="49">
        <f t="shared" ref="AT6:AT64" si="10">0.8*AS5+0.2*AT5</f>
        <v>241645.80000000002</v>
      </c>
      <c r="AU6" s="44">
        <f t="shared" ref="AU6:AU63" si="11">AS6-AT6</f>
        <v>-113510.80000000002</v>
      </c>
      <c r="AV6" s="44">
        <f t="shared" ref="AV6:AV63" si="12">ABS(AU6)</f>
        <v>113510.80000000002</v>
      </c>
      <c r="AW6" s="44">
        <f t="shared" ref="AW6:AW63" si="13">AU6^2</f>
        <v>12884701716.640003</v>
      </c>
      <c r="AX6" s="43">
        <f t="shared" ref="AX6:AX63" si="14">ROUND((AV6/AS6)*100,2)</f>
        <v>88.59</v>
      </c>
      <c r="AY6" s="43">
        <f t="shared" ref="AY6:AY63" si="15">ABS(AX6)</f>
        <v>88.59</v>
      </c>
      <c r="BB6" s="16" t="s">
        <v>17</v>
      </c>
      <c r="BC6" s="17">
        <f>ROUND(AVERAGE(AW5:AW63),2)</f>
        <v>6459889938.79</v>
      </c>
    </row>
    <row r="7" spans="1:55">
      <c r="A7" s="6">
        <v>4</v>
      </c>
      <c r="B7" s="41">
        <v>19217</v>
      </c>
      <c r="E7" s="7">
        <v>4</v>
      </c>
      <c r="F7" s="41">
        <v>19217</v>
      </c>
      <c r="G7" s="41">
        <v>128135</v>
      </c>
      <c r="H7" s="44">
        <f>F7-G7</f>
        <v>-108918</v>
      </c>
      <c r="I7" s="44">
        <f t="shared" si="1"/>
        <v>108918</v>
      </c>
      <c r="J7" s="44">
        <f t="shared" si="2"/>
        <v>11863130724</v>
      </c>
      <c r="K7" s="43">
        <f t="shared" si="3"/>
        <v>566.78</v>
      </c>
      <c r="L7" s="43">
        <f t="shared" si="4"/>
        <v>566.78</v>
      </c>
      <c r="O7" s="16" t="s">
        <v>19</v>
      </c>
      <c r="P7" s="24">
        <f>ROUND(AVERAGE(L5:L63)/100,2)</f>
        <v>0.48</v>
      </c>
      <c r="R7" s="7">
        <v>4</v>
      </c>
      <c r="S7" s="41">
        <v>19217</v>
      </c>
      <c r="T7" s="44">
        <f>AVERAGE($S$4:S6)</f>
        <v>207741.66666666666</v>
      </c>
      <c r="U7" s="44">
        <f t="shared" si="5"/>
        <v>-188524.66666666666</v>
      </c>
      <c r="V7" s="44">
        <f t="shared" si="6"/>
        <v>188524.66666666666</v>
      </c>
      <c r="W7" s="44">
        <f t="shared" si="7"/>
        <v>35541549941.777771</v>
      </c>
      <c r="X7" s="43">
        <f t="shared" si="8"/>
        <v>981.03</v>
      </c>
      <c r="Y7" s="43">
        <f t="shared" si="9"/>
        <v>981.03</v>
      </c>
      <c r="AB7" s="16" t="s">
        <v>19</v>
      </c>
      <c r="AC7" s="24">
        <f>ROUND(AVERAGE(Y5:Y63)/100,2)</f>
        <v>0.5</v>
      </c>
      <c r="AE7" s="7">
        <v>4</v>
      </c>
      <c r="AF7" s="41">
        <v>19217</v>
      </c>
      <c r="AG7" s="49">
        <f t="shared" ref="AG7:AG64" si="16">AVERAGE(AF4:AF6)</f>
        <v>207741.66666666666</v>
      </c>
      <c r="AH7" s="44">
        <f>AF7-AG7</f>
        <v>-188524.66666666666</v>
      </c>
      <c r="AI7" s="44">
        <f>ABS(AH7)</f>
        <v>188524.66666666666</v>
      </c>
      <c r="AJ7" s="44">
        <f>AH7^2</f>
        <v>35541549941.777771</v>
      </c>
      <c r="AK7" s="43">
        <f t="shared" ref="AK7:AK63" si="17">ROUND((AI7/AF7)*100,2)</f>
        <v>981.03</v>
      </c>
      <c r="AL7" s="43">
        <f t="shared" ref="AL7:AL63" si="18">ABS(AK7)</f>
        <v>981.03</v>
      </c>
      <c r="AO7" s="16" t="s">
        <v>19</v>
      </c>
      <c r="AP7" s="24">
        <f>ROUND(AVERAGE(AL7:AL63)/100,2)</f>
        <v>0.53</v>
      </c>
      <c r="AR7" s="7">
        <v>4</v>
      </c>
      <c r="AS7" s="41">
        <v>19217</v>
      </c>
      <c r="AT7" s="49">
        <f t="shared" si="10"/>
        <v>150837.16</v>
      </c>
      <c r="AU7" s="44">
        <f t="shared" si="11"/>
        <v>-131620.16</v>
      </c>
      <c r="AV7" s="44">
        <f t="shared" si="12"/>
        <v>131620.16</v>
      </c>
      <c r="AW7" s="44">
        <f t="shared" si="13"/>
        <v>17323866518.425602</v>
      </c>
      <c r="AX7" s="43">
        <f t="shared" si="14"/>
        <v>684.92</v>
      </c>
      <c r="AY7" s="43">
        <f t="shared" si="15"/>
        <v>684.92</v>
      </c>
      <c r="BB7" s="16" t="s">
        <v>19</v>
      </c>
      <c r="BC7" s="24">
        <f>ROUND(AVERAGE(AY5:AY63)/100,2)</f>
        <v>0.47</v>
      </c>
    </row>
    <row r="8" spans="1:55">
      <c r="A8" s="6">
        <v>5</v>
      </c>
      <c r="B8" s="41">
        <v>63664</v>
      </c>
      <c r="E8" s="7">
        <v>5</v>
      </c>
      <c r="F8" s="41">
        <v>63664</v>
      </c>
      <c r="G8" s="41">
        <v>19217</v>
      </c>
      <c r="H8" s="44">
        <f t="shared" si="0"/>
        <v>44447</v>
      </c>
      <c r="I8" s="44">
        <f t="shared" si="1"/>
        <v>44447</v>
      </c>
      <c r="J8" s="44">
        <f t="shared" si="2"/>
        <v>1975535809</v>
      </c>
      <c r="K8" s="43">
        <f t="shared" si="3"/>
        <v>69.81</v>
      </c>
      <c r="L8" s="43">
        <f t="shared" si="4"/>
        <v>69.81</v>
      </c>
      <c r="O8" s="16" t="s">
        <v>20</v>
      </c>
      <c r="P8" s="46">
        <f>G64</f>
        <v>235963.524</v>
      </c>
      <c r="R8" s="7">
        <v>5</v>
      </c>
      <c r="S8" s="41">
        <v>63664</v>
      </c>
      <c r="T8" s="44">
        <f>AVERAGE($S$4:S7)</f>
        <v>160610.5</v>
      </c>
      <c r="U8" s="44">
        <f t="shared" si="5"/>
        <v>-96946.5</v>
      </c>
      <c r="V8" s="44">
        <f t="shared" si="6"/>
        <v>96946.5</v>
      </c>
      <c r="W8" s="44">
        <f t="shared" si="7"/>
        <v>9398623862.25</v>
      </c>
      <c r="X8" s="43">
        <f t="shared" si="8"/>
        <v>152.28</v>
      </c>
      <c r="Y8" s="43">
        <f t="shared" si="9"/>
        <v>152.28</v>
      </c>
      <c r="AB8" s="16" t="s">
        <v>20</v>
      </c>
      <c r="AC8" s="46">
        <f>T64</f>
        <v>186873.72576666667</v>
      </c>
      <c r="AE8" s="7">
        <v>5</v>
      </c>
      <c r="AF8" s="41">
        <v>63664</v>
      </c>
      <c r="AG8" s="49">
        <f t="shared" si="16"/>
        <v>128355</v>
      </c>
      <c r="AH8" s="44">
        <f t="shared" ref="AH8:AH63" si="19">AF8-AG8</f>
        <v>-64691</v>
      </c>
      <c r="AI8" s="44">
        <f t="shared" ref="AI8:AI63" si="20">ABS(AH8)</f>
        <v>64691</v>
      </c>
      <c r="AJ8" s="44">
        <f t="shared" ref="AJ8:AJ63" si="21">AH8^2</f>
        <v>4184925481</v>
      </c>
      <c r="AK8" s="43">
        <f t="shared" si="17"/>
        <v>101.61</v>
      </c>
      <c r="AL8" s="43">
        <f t="shared" si="18"/>
        <v>101.61</v>
      </c>
      <c r="AO8" s="16" t="s">
        <v>20</v>
      </c>
      <c r="AP8" s="46">
        <f>AG21</f>
        <v>259263</v>
      </c>
      <c r="AR8" s="7">
        <v>5</v>
      </c>
      <c r="AS8" s="41">
        <v>63664</v>
      </c>
      <c r="AT8" s="49">
        <f t="shared" si="10"/>
        <v>45541.031999999999</v>
      </c>
      <c r="AU8" s="44">
        <f t="shared" si="11"/>
        <v>18122.968000000001</v>
      </c>
      <c r="AV8" s="44">
        <f t="shared" si="12"/>
        <v>18122.968000000001</v>
      </c>
      <c r="AW8" s="44">
        <f t="shared" si="13"/>
        <v>328441969.12902403</v>
      </c>
      <c r="AX8" s="43">
        <f t="shared" si="14"/>
        <v>28.47</v>
      </c>
      <c r="AY8" s="43">
        <f t="shared" si="15"/>
        <v>28.47</v>
      </c>
      <c r="BB8" s="16" t="s">
        <v>20</v>
      </c>
      <c r="BC8" s="46">
        <f>AT64</f>
        <v>224834.21583557365</v>
      </c>
    </row>
    <row r="9" spans="1:55">
      <c r="A9" s="6">
        <v>6</v>
      </c>
      <c r="B9" s="41">
        <v>101435</v>
      </c>
      <c r="E9" s="7">
        <v>6</v>
      </c>
      <c r="F9" s="41">
        <v>101435</v>
      </c>
      <c r="G9" s="41">
        <v>63664</v>
      </c>
      <c r="H9" s="44">
        <f t="shared" si="0"/>
        <v>37771</v>
      </c>
      <c r="I9" s="44">
        <f t="shared" si="1"/>
        <v>37771</v>
      </c>
      <c r="J9" s="44">
        <f t="shared" si="2"/>
        <v>1426648441</v>
      </c>
      <c r="K9" s="43">
        <f t="shared" si="3"/>
        <v>37.24</v>
      </c>
      <c r="L9" s="43">
        <f t="shared" si="4"/>
        <v>37.24</v>
      </c>
      <c r="R9" s="7">
        <v>6</v>
      </c>
      <c r="S9" s="41">
        <v>101435</v>
      </c>
      <c r="T9" s="44">
        <f>AVERAGE($S$4:S8)</f>
        <v>141221.20000000001</v>
      </c>
      <c r="U9" s="44">
        <f t="shared" si="5"/>
        <v>-39786.200000000012</v>
      </c>
      <c r="V9" s="44">
        <f t="shared" si="6"/>
        <v>39786.200000000012</v>
      </c>
      <c r="W9" s="44">
        <f t="shared" si="7"/>
        <v>1582941710.440001</v>
      </c>
      <c r="X9" s="43">
        <f t="shared" si="8"/>
        <v>39.22</v>
      </c>
      <c r="Y9" s="43">
        <f t="shared" si="9"/>
        <v>39.22</v>
      </c>
      <c r="AE9" s="7">
        <v>6</v>
      </c>
      <c r="AF9" s="41">
        <v>101435</v>
      </c>
      <c r="AG9" s="49">
        <f t="shared" si="16"/>
        <v>70338.666666666672</v>
      </c>
      <c r="AH9" s="44">
        <f t="shared" si="19"/>
        <v>31096.333333333328</v>
      </c>
      <c r="AI9" s="44">
        <f t="shared" si="20"/>
        <v>31096.333333333328</v>
      </c>
      <c r="AJ9" s="44">
        <f t="shared" si="21"/>
        <v>966981946.77777743</v>
      </c>
      <c r="AK9" s="43">
        <f t="shared" si="17"/>
        <v>30.66</v>
      </c>
      <c r="AL9" s="43">
        <f t="shared" si="18"/>
        <v>30.66</v>
      </c>
      <c r="AR9" s="7">
        <v>6</v>
      </c>
      <c r="AS9" s="41">
        <v>101435</v>
      </c>
      <c r="AT9" s="49">
        <f t="shared" si="10"/>
        <v>60039.406400000007</v>
      </c>
      <c r="AU9" s="44">
        <f t="shared" si="11"/>
        <v>41395.593599999993</v>
      </c>
      <c r="AV9" s="44">
        <f t="shared" si="12"/>
        <v>41395.593599999993</v>
      </c>
      <c r="AW9" s="44">
        <f t="shared" si="13"/>
        <v>1713595169.4963603</v>
      </c>
      <c r="AX9" s="43">
        <f t="shared" si="14"/>
        <v>40.81</v>
      </c>
      <c r="AY9" s="43">
        <f t="shared" si="15"/>
        <v>40.81</v>
      </c>
    </row>
    <row r="10" spans="1:55">
      <c r="A10" s="6">
        <v>7</v>
      </c>
      <c r="B10" s="41">
        <v>173263</v>
      </c>
      <c r="E10" s="7">
        <v>7</v>
      </c>
      <c r="F10" s="41">
        <v>173263</v>
      </c>
      <c r="G10" s="41">
        <v>101435</v>
      </c>
      <c r="H10" s="44">
        <f t="shared" si="0"/>
        <v>71828</v>
      </c>
      <c r="I10" s="44">
        <f t="shared" si="1"/>
        <v>71828</v>
      </c>
      <c r="J10" s="44">
        <f t="shared" si="2"/>
        <v>5159261584</v>
      </c>
      <c r="K10" s="43">
        <f t="shared" si="3"/>
        <v>41.46</v>
      </c>
      <c r="L10" s="43">
        <f t="shared" si="4"/>
        <v>41.46</v>
      </c>
      <c r="R10" s="7">
        <v>7</v>
      </c>
      <c r="S10" s="41">
        <v>173263</v>
      </c>
      <c r="T10" s="44">
        <f>AVERAGE($S$4:S9)</f>
        <v>134590.16666666666</v>
      </c>
      <c r="U10" s="44">
        <f t="shared" si="5"/>
        <v>38672.833333333343</v>
      </c>
      <c r="V10" s="44">
        <f t="shared" si="6"/>
        <v>38672.833333333343</v>
      </c>
      <c r="W10" s="44">
        <f t="shared" si="7"/>
        <v>1495588038.0277786</v>
      </c>
      <c r="X10" s="43">
        <f t="shared" si="8"/>
        <v>22.32</v>
      </c>
      <c r="Y10" s="43">
        <f t="shared" si="9"/>
        <v>22.32</v>
      </c>
      <c r="AE10" s="7">
        <v>7</v>
      </c>
      <c r="AF10" s="41">
        <v>173263</v>
      </c>
      <c r="AG10" s="49">
        <f t="shared" si="16"/>
        <v>61438.666666666664</v>
      </c>
      <c r="AH10" s="44">
        <f t="shared" si="19"/>
        <v>111824.33333333334</v>
      </c>
      <c r="AI10" s="44">
        <f t="shared" si="20"/>
        <v>111824.33333333334</v>
      </c>
      <c r="AJ10" s="44">
        <f t="shared" si="21"/>
        <v>12504681525.444447</v>
      </c>
      <c r="AK10" s="43">
        <f t="shared" si="17"/>
        <v>64.540000000000006</v>
      </c>
      <c r="AL10" s="43">
        <f t="shared" si="18"/>
        <v>64.540000000000006</v>
      </c>
      <c r="AR10" s="7">
        <v>7</v>
      </c>
      <c r="AS10" s="41">
        <v>173263</v>
      </c>
      <c r="AT10" s="49">
        <f t="shared" si="10"/>
        <v>93155.881280000001</v>
      </c>
      <c r="AU10" s="44">
        <f t="shared" si="11"/>
        <v>80107.118719999999</v>
      </c>
      <c r="AV10" s="44">
        <f t="shared" si="12"/>
        <v>80107.118719999999</v>
      </c>
      <c r="AW10" s="44">
        <f t="shared" si="13"/>
        <v>6417150469.6201744</v>
      </c>
      <c r="AX10" s="43">
        <f t="shared" si="14"/>
        <v>46.23</v>
      </c>
      <c r="AY10" s="43">
        <f t="shared" si="15"/>
        <v>46.23</v>
      </c>
    </row>
    <row r="11" spans="1:55">
      <c r="A11" s="6">
        <v>8</v>
      </c>
      <c r="B11" s="41">
        <v>236666</v>
      </c>
      <c r="E11" s="7">
        <v>8</v>
      </c>
      <c r="F11" s="41">
        <v>236666</v>
      </c>
      <c r="G11" s="41">
        <v>173263</v>
      </c>
      <c r="H11" s="44">
        <f t="shared" si="0"/>
        <v>63403</v>
      </c>
      <c r="I11" s="44">
        <f t="shared" si="1"/>
        <v>63403</v>
      </c>
      <c r="J11" s="44">
        <f t="shared" si="2"/>
        <v>4019940409</v>
      </c>
      <c r="K11" s="43">
        <f t="shared" si="3"/>
        <v>26.79</v>
      </c>
      <c r="L11" s="43">
        <f t="shared" si="4"/>
        <v>26.79</v>
      </c>
      <c r="R11" s="7">
        <v>8</v>
      </c>
      <c r="S11" s="41">
        <v>236666</v>
      </c>
      <c r="T11" s="44">
        <f>AVERAGE($S$4:S10)</f>
        <v>140114.85714285713</v>
      </c>
      <c r="U11" s="44">
        <f t="shared" si="5"/>
        <v>96551.14285714287</v>
      </c>
      <c r="V11" s="44">
        <f t="shared" si="6"/>
        <v>96551.14285714287</v>
      </c>
      <c r="W11" s="44">
        <f t="shared" si="7"/>
        <v>9322123187.0204105</v>
      </c>
      <c r="X11" s="43">
        <f t="shared" si="8"/>
        <v>40.799999999999997</v>
      </c>
      <c r="Y11" s="43">
        <f t="shared" si="9"/>
        <v>40.799999999999997</v>
      </c>
      <c r="AE11" s="7">
        <v>8</v>
      </c>
      <c r="AF11" s="41">
        <v>236666</v>
      </c>
      <c r="AG11" s="49">
        <f t="shared" si="16"/>
        <v>112787.33333333333</v>
      </c>
      <c r="AH11" s="44">
        <f t="shared" si="19"/>
        <v>123878.66666666667</v>
      </c>
      <c r="AI11" s="44">
        <f t="shared" si="20"/>
        <v>123878.66666666667</v>
      </c>
      <c r="AJ11" s="44">
        <f t="shared" si="21"/>
        <v>15345924055.111113</v>
      </c>
      <c r="AK11" s="43">
        <f t="shared" si="17"/>
        <v>52.34</v>
      </c>
      <c r="AL11" s="43">
        <f t="shared" si="18"/>
        <v>52.34</v>
      </c>
      <c r="AR11" s="7">
        <v>8</v>
      </c>
      <c r="AS11" s="41">
        <v>236666</v>
      </c>
      <c r="AT11" s="49">
        <f t="shared" si="10"/>
        <v>157241.576256</v>
      </c>
      <c r="AU11" s="44">
        <f t="shared" si="11"/>
        <v>79424.423744</v>
      </c>
      <c r="AV11" s="44">
        <f t="shared" si="12"/>
        <v>79424.423744</v>
      </c>
      <c r="AW11" s="44">
        <f t="shared" si="13"/>
        <v>6308239087.0664711</v>
      </c>
      <c r="AX11" s="43">
        <f t="shared" si="14"/>
        <v>33.56</v>
      </c>
      <c r="AY11" s="43">
        <f t="shared" si="15"/>
        <v>33.56</v>
      </c>
    </row>
    <row r="12" spans="1:55">
      <c r="A12" s="6">
        <v>9</v>
      </c>
      <c r="B12" s="41">
        <v>200993</v>
      </c>
      <c r="E12" s="7">
        <v>9</v>
      </c>
      <c r="F12" s="41">
        <v>200993</v>
      </c>
      <c r="G12" s="41">
        <v>236666</v>
      </c>
      <c r="H12" s="44">
        <f t="shared" si="0"/>
        <v>-35673</v>
      </c>
      <c r="I12" s="44">
        <f t="shared" si="1"/>
        <v>35673</v>
      </c>
      <c r="J12" s="44">
        <f t="shared" si="2"/>
        <v>1272562929</v>
      </c>
      <c r="K12" s="43">
        <f t="shared" si="3"/>
        <v>17.75</v>
      </c>
      <c r="L12" s="43">
        <f t="shared" si="4"/>
        <v>17.75</v>
      </c>
      <c r="R12" s="7">
        <v>9</v>
      </c>
      <c r="S12" s="41">
        <v>200993</v>
      </c>
      <c r="T12" s="44">
        <f>AVERAGE($S$4:S11)</f>
        <v>152183.75</v>
      </c>
      <c r="U12" s="44">
        <f t="shared" si="5"/>
        <v>48809.25</v>
      </c>
      <c r="V12" s="44">
        <f t="shared" si="6"/>
        <v>48809.25</v>
      </c>
      <c r="W12" s="44">
        <f t="shared" si="7"/>
        <v>2382342885.5625</v>
      </c>
      <c r="X12" s="43">
        <f t="shared" si="8"/>
        <v>24.28</v>
      </c>
      <c r="Y12" s="43">
        <f t="shared" si="9"/>
        <v>24.28</v>
      </c>
      <c r="AE12" s="7">
        <v>9</v>
      </c>
      <c r="AF12" s="41">
        <v>200993</v>
      </c>
      <c r="AG12" s="49">
        <f t="shared" si="16"/>
        <v>170454.66666666666</v>
      </c>
      <c r="AH12" s="44">
        <f t="shared" si="19"/>
        <v>30538.333333333343</v>
      </c>
      <c r="AI12" s="44">
        <f t="shared" si="20"/>
        <v>30538.333333333343</v>
      </c>
      <c r="AJ12" s="44">
        <f t="shared" si="21"/>
        <v>932589802.77777839</v>
      </c>
      <c r="AK12" s="43">
        <f t="shared" si="17"/>
        <v>15.19</v>
      </c>
      <c r="AL12" s="43">
        <f t="shared" si="18"/>
        <v>15.19</v>
      </c>
      <c r="AR12" s="7">
        <v>9</v>
      </c>
      <c r="AS12" s="41">
        <v>200993</v>
      </c>
      <c r="AT12" s="49">
        <f t="shared" si="10"/>
        <v>220781.11525120001</v>
      </c>
      <c r="AU12" s="44">
        <f t="shared" si="11"/>
        <v>-19788.115251200012</v>
      </c>
      <c r="AV12" s="44">
        <f t="shared" si="12"/>
        <v>19788.115251200012</v>
      </c>
      <c r="AW12" s="44">
        <f t="shared" si="13"/>
        <v>391569505.19477451</v>
      </c>
      <c r="AX12" s="43">
        <f t="shared" si="14"/>
        <v>9.85</v>
      </c>
      <c r="AY12" s="43">
        <f t="shared" si="15"/>
        <v>9.85</v>
      </c>
    </row>
    <row r="13" spans="1:55">
      <c r="A13" s="6">
        <v>10</v>
      </c>
      <c r="B13" s="41">
        <v>199829</v>
      </c>
      <c r="E13" s="7">
        <v>10</v>
      </c>
      <c r="F13" s="41">
        <v>199829</v>
      </c>
      <c r="G13" s="41">
        <v>200993</v>
      </c>
      <c r="H13" s="44">
        <f t="shared" si="0"/>
        <v>-1164</v>
      </c>
      <c r="I13" s="44">
        <f t="shared" si="1"/>
        <v>1164</v>
      </c>
      <c r="J13" s="44">
        <f t="shared" si="2"/>
        <v>1354896</v>
      </c>
      <c r="K13" s="43">
        <f t="shared" si="3"/>
        <v>0.57999999999999996</v>
      </c>
      <c r="L13" s="43">
        <f t="shared" si="4"/>
        <v>0.57999999999999996</v>
      </c>
      <c r="R13" s="7">
        <v>10</v>
      </c>
      <c r="S13" s="41">
        <v>199829</v>
      </c>
      <c r="T13" s="44">
        <f>AVERAGE($S$4:S12)</f>
        <v>157607</v>
      </c>
      <c r="U13" s="44">
        <f t="shared" si="5"/>
        <v>42222</v>
      </c>
      <c r="V13" s="44">
        <f t="shared" si="6"/>
        <v>42222</v>
      </c>
      <c r="W13" s="44">
        <f t="shared" si="7"/>
        <v>1782697284</v>
      </c>
      <c r="X13" s="43">
        <f t="shared" si="8"/>
        <v>21.13</v>
      </c>
      <c r="Y13" s="43">
        <f t="shared" si="9"/>
        <v>21.13</v>
      </c>
      <c r="AE13" s="7">
        <v>10</v>
      </c>
      <c r="AF13" s="41">
        <v>199829</v>
      </c>
      <c r="AG13" s="49">
        <f t="shared" si="16"/>
        <v>203640.66666666666</v>
      </c>
      <c r="AH13" s="44">
        <f t="shared" si="19"/>
        <v>-3811.666666666657</v>
      </c>
      <c r="AI13" s="44">
        <f t="shared" si="20"/>
        <v>3811.666666666657</v>
      </c>
      <c r="AJ13" s="44">
        <f t="shared" si="21"/>
        <v>14528802.777777703</v>
      </c>
      <c r="AK13" s="43">
        <f t="shared" si="17"/>
        <v>1.91</v>
      </c>
      <c r="AL13" s="43">
        <f t="shared" si="18"/>
        <v>1.91</v>
      </c>
      <c r="AR13" s="7">
        <v>10</v>
      </c>
      <c r="AS13" s="41">
        <v>199829</v>
      </c>
      <c r="AT13" s="49">
        <f t="shared" si="10"/>
        <v>204950.62305024004</v>
      </c>
      <c r="AU13" s="44">
        <f t="shared" si="11"/>
        <v>-5121.6230502400431</v>
      </c>
      <c r="AV13" s="44">
        <f t="shared" si="12"/>
        <v>5121.6230502400431</v>
      </c>
      <c r="AW13" s="44">
        <f t="shared" si="13"/>
        <v>26231022.668750122</v>
      </c>
      <c r="AX13" s="43">
        <f t="shared" si="14"/>
        <v>2.56</v>
      </c>
      <c r="AY13" s="43">
        <f t="shared" si="15"/>
        <v>2.56</v>
      </c>
    </row>
    <row r="14" spans="1:55">
      <c r="A14" s="6">
        <v>11</v>
      </c>
      <c r="B14" s="41">
        <v>201733</v>
      </c>
      <c r="E14" s="7">
        <v>11</v>
      </c>
      <c r="F14" s="41">
        <v>201733</v>
      </c>
      <c r="G14" s="41">
        <v>199829</v>
      </c>
      <c r="H14" s="44">
        <f t="shared" si="0"/>
        <v>1904</v>
      </c>
      <c r="I14" s="44">
        <f t="shared" si="1"/>
        <v>1904</v>
      </c>
      <c r="J14" s="44">
        <f t="shared" si="2"/>
        <v>3625216</v>
      </c>
      <c r="K14" s="43">
        <f t="shared" si="3"/>
        <v>0.94</v>
      </c>
      <c r="L14" s="43">
        <f t="shared" si="4"/>
        <v>0.94</v>
      </c>
      <c r="R14" s="7">
        <v>11</v>
      </c>
      <c r="S14" s="41">
        <v>201733</v>
      </c>
      <c r="T14" s="44">
        <f>AVERAGE($S$4:S13)</f>
        <v>161829.20000000001</v>
      </c>
      <c r="U14" s="44">
        <f t="shared" si="5"/>
        <v>39903.799999999988</v>
      </c>
      <c r="V14" s="44">
        <f t="shared" si="6"/>
        <v>39903.799999999988</v>
      </c>
      <c r="W14" s="44">
        <f t="shared" si="7"/>
        <v>1592313254.4399991</v>
      </c>
      <c r="X14" s="43">
        <f t="shared" si="8"/>
        <v>19.78</v>
      </c>
      <c r="Y14" s="43">
        <f t="shared" si="9"/>
        <v>19.78</v>
      </c>
      <c r="AE14" s="7">
        <v>11</v>
      </c>
      <c r="AF14" s="41">
        <v>201733</v>
      </c>
      <c r="AG14" s="49">
        <f t="shared" si="16"/>
        <v>212496</v>
      </c>
      <c r="AH14" s="44">
        <f t="shared" si="19"/>
        <v>-10763</v>
      </c>
      <c r="AI14" s="44">
        <f t="shared" si="20"/>
        <v>10763</v>
      </c>
      <c r="AJ14" s="44">
        <f t="shared" si="21"/>
        <v>115842169</v>
      </c>
      <c r="AK14" s="43">
        <f t="shared" si="17"/>
        <v>5.34</v>
      </c>
      <c r="AL14" s="43">
        <f t="shared" si="18"/>
        <v>5.34</v>
      </c>
      <c r="AR14" s="7">
        <v>11</v>
      </c>
      <c r="AS14" s="41">
        <v>201733</v>
      </c>
      <c r="AT14" s="49">
        <f t="shared" si="10"/>
        <v>200853.32461004803</v>
      </c>
      <c r="AU14" s="44">
        <f t="shared" si="11"/>
        <v>879.6753899519681</v>
      </c>
      <c r="AV14" s="44">
        <f t="shared" si="12"/>
        <v>879.6753899519681</v>
      </c>
      <c r="AW14" s="44">
        <f t="shared" si="13"/>
        <v>773828.79168714711</v>
      </c>
      <c r="AX14" s="43">
        <f t="shared" si="14"/>
        <v>0.44</v>
      </c>
      <c r="AY14" s="43">
        <f t="shared" si="15"/>
        <v>0.44</v>
      </c>
    </row>
    <row r="15" spans="1:55">
      <c r="A15" s="6">
        <v>12</v>
      </c>
      <c r="B15" s="41">
        <v>219119</v>
      </c>
      <c r="E15" s="7">
        <v>12</v>
      </c>
      <c r="F15" s="41">
        <v>219119</v>
      </c>
      <c r="G15" s="41">
        <v>201733</v>
      </c>
      <c r="H15" s="44">
        <f t="shared" si="0"/>
        <v>17386</v>
      </c>
      <c r="I15" s="44">
        <f t="shared" si="1"/>
        <v>17386</v>
      </c>
      <c r="J15" s="44">
        <f t="shared" si="2"/>
        <v>302272996</v>
      </c>
      <c r="K15" s="43">
        <f t="shared" si="3"/>
        <v>7.93</v>
      </c>
      <c r="L15" s="43">
        <f t="shared" si="4"/>
        <v>7.93</v>
      </c>
      <c r="R15" s="7">
        <v>12</v>
      </c>
      <c r="S15" s="41">
        <v>219119</v>
      </c>
      <c r="T15" s="44">
        <f>AVERAGE($S$4:S14)</f>
        <v>165456.81818181818</v>
      </c>
      <c r="U15" s="44">
        <f t="shared" si="5"/>
        <v>53662.181818181823</v>
      </c>
      <c r="V15" s="44">
        <f t="shared" si="6"/>
        <v>53662.181818181823</v>
      </c>
      <c r="W15" s="44">
        <f t="shared" si="7"/>
        <v>2879629757.4876037</v>
      </c>
      <c r="X15" s="43">
        <f t="shared" si="8"/>
        <v>24.49</v>
      </c>
      <c r="Y15" s="43">
        <f t="shared" si="9"/>
        <v>24.49</v>
      </c>
      <c r="AE15" s="7">
        <v>12</v>
      </c>
      <c r="AF15" s="41">
        <v>219119</v>
      </c>
      <c r="AG15" s="49">
        <f t="shared" si="16"/>
        <v>200851.66666666666</v>
      </c>
      <c r="AH15" s="44">
        <f t="shared" si="19"/>
        <v>18267.333333333343</v>
      </c>
      <c r="AI15" s="44">
        <f t="shared" si="20"/>
        <v>18267.333333333343</v>
      </c>
      <c r="AJ15" s="44">
        <f t="shared" si="21"/>
        <v>333695467.11111146</v>
      </c>
      <c r="AK15" s="43">
        <f t="shared" si="17"/>
        <v>8.34</v>
      </c>
      <c r="AL15" s="43">
        <f t="shared" si="18"/>
        <v>8.34</v>
      </c>
      <c r="AR15" s="7">
        <v>12</v>
      </c>
      <c r="AS15" s="41">
        <v>219119</v>
      </c>
      <c r="AT15" s="49">
        <f t="shared" si="10"/>
        <v>201557.06492200962</v>
      </c>
      <c r="AU15" s="44">
        <f t="shared" si="11"/>
        <v>17561.935077990376</v>
      </c>
      <c r="AV15" s="44">
        <f t="shared" si="12"/>
        <v>17561.935077990376</v>
      </c>
      <c r="AW15" s="44">
        <f t="shared" si="13"/>
        <v>308421563.68354887</v>
      </c>
      <c r="AX15" s="43">
        <f t="shared" si="14"/>
        <v>8.01</v>
      </c>
      <c r="AY15" s="43">
        <f t="shared" si="15"/>
        <v>8.01</v>
      </c>
    </row>
    <row r="16" spans="1:55">
      <c r="A16" s="6">
        <v>13</v>
      </c>
      <c r="B16" s="41">
        <v>313750</v>
      </c>
      <c r="E16" s="7">
        <v>13</v>
      </c>
      <c r="F16" s="41">
        <v>313750</v>
      </c>
      <c r="G16" s="41">
        <v>219119</v>
      </c>
      <c r="H16" s="44">
        <f t="shared" si="0"/>
        <v>94631</v>
      </c>
      <c r="I16" s="44">
        <f t="shared" si="1"/>
        <v>94631</v>
      </c>
      <c r="J16" s="44">
        <f t="shared" si="2"/>
        <v>8955026161</v>
      </c>
      <c r="K16" s="43">
        <f t="shared" si="3"/>
        <v>30.16</v>
      </c>
      <c r="L16" s="43">
        <f t="shared" si="4"/>
        <v>30.16</v>
      </c>
      <c r="R16" s="7">
        <v>13</v>
      </c>
      <c r="S16" s="41">
        <v>313750</v>
      </c>
      <c r="T16" s="44">
        <f>AVERAGE($S$4:S15)</f>
        <v>169928.66666666666</v>
      </c>
      <c r="U16" s="44">
        <f t="shared" si="5"/>
        <v>143821.33333333334</v>
      </c>
      <c r="V16" s="44">
        <f t="shared" si="6"/>
        <v>143821.33333333334</v>
      </c>
      <c r="W16" s="44">
        <f t="shared" si="7"/>
        <v>20684575921.777782</v>
      </c>
      <c r="X16" s="43">
        <f t="shared" si="8"/>
        <v>45.84</v>
      </c>
      <c r="Y16" s="43">
        <f t="shared" si="9"/>
        <v>45.84</v>
      </c>
      <c r="AE16" s="7">
        <v>13</v>
      </c>
      <c r="AF16" s="41">
        <v>313750</v>
      </c>
      <c r="AG16" s="49">
        <f t="shared" si="16"/>
        <v>206893.66666666666</v>
      </c>
      <c r="AH16" s="44">
        <f t="shared" si="19"/>
        <v>106856.33333333334</v>
      </c>
      <c r="AI16" s="44">
        <f t="shared" si="20"/>
        <v>106856.33333333334</v>
      </c>
      <c r="AJ16" s="44">
        <f t="shared" si="21"/>
        <v>11418275973.444447</v>
      </c>
      <c r="AK16" s="43">
        <f t="shared" si="17"/>
        <v>34.06</v>
      </c>
      <c r="AL16" s="43">
        <f t="shared" si="18"/>
        <v>34.06</v>
      </c>
      <c r="AR16" s="7">
        <v>13</v>
      </c>
      <c r="AS16" s="41">
        <v>313750</v>
      </c>
      <c r="AT16" s="49">
        <f t="shared" si="10"/>
        <v>215606.61298440193</v>
      </c>
      <c r="AU16" s="44">
        <f t="shared" si="11"/>
        <v>98143.387015598069</v>
      </c>
      <c r="AV16" s="44">
        <f t="shared" si="12"/>
        <v>98143.387015598069</v>
      </c>
      <c r="AW16" s="44">
        <f t="shared" si="13"/>
        <v>9632124414.8934631</v>
      </c>
      <c r="AX16" s="43">
        <f t="shared" si="14"/>
        <v>31.28</v>
      </c>
      <c r="AY16" s="43">
        <f t="shared" si="15"/>
        <v>31.28</v>
      </c>
    </row>
    <row r="17" spans="1:51">
      <c r="A17" s="6">
        <v>14</v>
      </c>
      <c r="B17" s="41">
        <v>146283</v>
      </c>
      <c r="E17" s="7">
        <v>14</v>
      </c>
      <c r="F17" s="41">
        <v>146283</v>
      </c>
      <c r="G17" s="41">
        <v>313750</v>
      </c>
      <c r="H17" s="44">
        <f t="shared" si="0"/>
        <v>-167467</v>
      </c>
      <c r="I17" s="44">
        <f t="shared" si="1"/>
        <v>167467</v>
      </c>
      <c r="J17" s="44">
        <f t="shared" si="2"/>
        <v>28045196089</v>
      </c>
      <c r="K17" s="43">
        <f t="shared" si="3"/>
        <v>114.48</v>
      </c>
      <c r="L17" s="43">
        <f t="shared" si="4"/>
        <v>114.48</v>
      </c>
      <c r="R17" s="7">
        <v>14</v>
      </c>
      <c r="S17" s="41">
        <v>146283</v>
      </c>
      <c r="T17" s="44">
        <f>AVERAGE($S$4:S16)</f>
        <v>180991.84615384616</v>
      </c>
      <c r="U17" s="44">
        <f t="shared" si="5"/>
        <v>-34708.846153846156</v>
      </c>
      <c r="V17" s="44">
        <f t="shared" si="6"/>
        <v>34708.846153846156</v>
      </c>
      <c r="W17" s="44">
        <f t="shared" si="7"/>
        <v>1204704001.3313611</v>
      </c>
      <c r="X17" s="43">
        <f t="shared" si="8"/>
        <v>23.73</v>
      </c>
      <c r="Y17" s="43">
        <f t="shared" si="9"/>
        <v>23.73</v>
      </c>
      <c r="AE17" s="7">
        <v>14</v>
      </c>
      <c r="AF17" s="41">
        <v>146283</v>
      </c>
      <c r="AG17" s="49">
        <f t="shared" si="16"/>
        <v>244867.33333333334</v>
      </c>
      <c r="AH17" s="44">
        <f t="shared" si="19"/>
        <v>-98584.333333333343</v>
      </c>
      <c r="AI17" s="44">
        <f t="shared" si="20"/>
        <v>98584.333333333343</v>
      </c>
      <c r="AJ17" s="44">
        <f t="shared" si="21"/>
        <v>9718870778.7777805</v>
      </c>
      <c r="AK17" s="43">
        <f t="shared" si="17"/>
        <v>67.39</v>
      </c>
      <c r="AL17" s="43">
        <f t="shared" si="18"/>
        <v>67.39</v>
      </c>
      <c r="AR17" s="7">
        <v>14</v>
      </c>
      <c r="AS17" s="41">
        <v>146283</v>
      </c>
      <c r="AT17" s="49">
        <f t="shared" si="10"/>
        <v>294121.32259688037</v>
      </c>
      <c r="AU17" s="44">
        <f t="shared" si="11"/>
        <v>-147838.32259688037</v>
      </c>
      <c r="AV17" s="44">
        <f t="shared" si="12"/>
        <v>147838.32259688037</v>
      </c>
      <c r="AW17" s="44">
        <f t="shared" si="13"/>
        <v>21856169628.25927</v>
      </c>
      <c r="AX17" s="43">
        <f t="shared" si="14"/>
        <v>101.06</v>
      </c>
      <c r="AY17" s="43">
        <f t="shared" si="15"/>
        <v>101.06</v>
      </c>
    </row>
    <row r="18" spans="1:51">
      <c r="A18" s="6">
        <v>15</v>
      </c>
      <c r="B18" s="41">
        <v>210628</v>
      </c>
      <c r="E18" s="7">
        <v>15</v>
      </c>
      <c r="F18" s="41">
        <v>210628</v>
      </c>
      <c r="G18" s="41">
        <v>146283</v>
      </c>
      <c r="H18" s="44">
        <f t="shared" si="0"/>
        <v>64345</v>
      </c>
      <c r="I18" s="44">
        <f t="shared" si="1"/>
        <v>64345</v>
      </c>
      <c r="J18" s="44">
        <f t="shared" si="2"/>
        <v>4140279025</v>
      </c>
      <c r="K18" s="43">
        <f t="shared" si="3"/>
        <v>30.55</v>
      </c>
      <c r="L18" s="43">
        <f t="shared" si="4"/>
        <v>30.55</v>
      </c>
      <c r="R18" s="7">
        <v>15</v>
      </c>
      <c r="S18" s="41">
        <v>210628</v>
      </c>
      <c r="T18" s="44">
        <f>AVERAGE($S$4:S17)</f>
        <v>178512.64285714287</v>
      </c>
      <c r="U18" s="44">
        <f t="shared" si="5"/>
        <v>32115.35714285713</v>
      </c>
      <c r="V18" s="44">
        <f t="shared" si="6"/>
        <v>32115.35714285713</v>
      </c>
      <c r="W18" s="44">
        <f t="shared" si="7"/>
        <v>1031396164.4132645</v>
      </c>
      <c r="X18" s="43">
        <f t="shared" si="8"/>
        <v>15.25</v>
      </c>
      <c r="Y18" s="43">
        <f t="shared" si="9"/>
        <v>15.25</v>
      </c>
      <c r="AE18" s="7">
        <v>15</v>
      </c>
      <c r="AF18" s="41">
        <v>210628</v>
      </c>
      <c r="AG18" s="49">
        <f t="shared" si="16"/>
        <v>226384</v>
      </c>
      <c r="AH18" s="44">
        <f t="shared" si="19"/>
        <v>-15756</v>
      </c>
      <c r="AI18" s="44">
        <f t="shared" si="20"/>
        <v>15756</v>
      </c>
      <c r="AJ18" s="44">
        <f t="shared" si="21"/>
        <v>248251536</v>
      </c>
      <c r="AK18" s="43">
        <f t="shared" si="17"/>
        <v>7.48</v>
      </c>
      <c r="AL18" s="43">
        <f t="shared" si="18"/>
        <v>7.48</v>
      </c>
      <c r="AR18" s="7">
        <v>15</v>
      </c>
      <c r="AS18" s="41">
        <v>210628</v>
      </c>
      <c r="AT18" s="49">
        <f t="shared" si="10"/>
        <v>175850.66451937609</v>
      </c>
      <c r="AU18" s="44">
        <f t="shared" si="11"/>
        <v>34777.335480623908</v>
      </c>
      <c r="AV18" s="44">
        <f t="shared" si="12"/>
        <v>34777.335480623908</v>
      </c>
      <c r="AW18" s="44">
        <f t="shared" si="13"/>
        <v>1209463063.1318626</v>
      </c>
      <c r="AX18" s="43">
        <f t="shared" si="14"/>
        <v>16.510000000000002</v>
      </c>
      <c r="AY18" s="43">
        <f t="shared" si="15"/>
        <v>16.510000000000002</v>
      </c>
    </row>
    <row r="19" spans="1:51">
      <c r="A19" s="6">
        <v>16</v>
      </c>
      <c r="B19" s="41">
        <v>144362</v>
      </c>
      <c r="E19" s="7">
        <v>16</v>
      </c>
      <c r="F19" s="41">
        <v>144362</v>
      </c>
      <c r="G19" s="41">
        <v>210628</v>
      </c>
      <c r="H19" s="44">
        <f t="shared" si="0"/>
        <v>-66266</v>
      </c>
      <c r="I19" s="44">
        <f t="shared" si="1"/>
        <v>66266</v>
      </c>
      <c r="J19" s="44">
        <f t="shared" si="2"/>
        <v>4391182756</v>
      </c>
      <c r="K19" s="43">
        <f t="shared" si="3"/>
        <v>45.9</v>
      </c>
      <c r="L19" s="43">
        <f t="shared" si="4"/>
        <v>45.9</v>
      </c>
      <c r="R19" s="7">
        <v>16</v>
      </c>
      <c r="S19" s="41">
        <v>144362</v>
      </c>
      <c r="T19" s="44">
        <f>AVERAGE($S$4:S18)</f>
        <v>180653.66666666666</v>
      </c>
      <c r="U19" s="44">
        <f t="shared" si="5"/>
        <v>-36291.666666666657</v>
      </c>
      <c r="V19" s="44">
        <f t="shared" si="6"/>
        <v>36291.666666666657</v>
      </c>
      <c r="W19" s="44">
        <f t="shared" si="7"/>
        <v>1317085069.4444437</v>
      </c>
      <c r="X19" s="43">
        <f t="shared" si="8"/>
        <v>25.14</v>
      </c>
      <c r="Y19" s="43">
        <f t="shared" si="9"/>
        <v>25.14</v>
      </c>
      <c r="AE19" s="7">
        <v>16</v>
      </c>
      <c r="AF19" s="41">
        <v>144362</v>
      </c>
      <c r="AG19" s="49">
        <f t="shared" si="16"/>
        <v>223553.66666666666</v>
      </c>
      <c r="AH19" s="44">
        <f t="shared" si="19"/>
        <v>-79191.666666666657</v>
      </c>
      <c r="AI19" s="44">
        <f t="shared" si="20"/>
        <v>79191.666666666657</v>
      </c>
      <c r="AJ19" s="44">
        <f t="shared" si="21"/>
        <v>6271320069.4444427</v>
      </c>
      <c r="AK19" s="43">
        <f t="shared" si="17"/>
        <v>54.86</v>
      </c>
      <c r="AL19" s="43">
        <f t="shared" si="18"/>
        <v>54.86</v>
      </c>
      <c r="AR19" s="7">
        <v>16</v>
      </c>
      <c r="AS19" s="41">
        <v>144362</v>
      </c>
      <c r="AT19" s="49">
        <f t="shared" si="10"/>
        <v>203672.53290387525</v>
      </c>
      <c r="AU19" s="44">
        <f t="shared" si="11"/>
        <v>-59310.532903875253</v>
      </c>
      <c r="AV19" s="44">
        <f t="shared" si="12"/>
        <v>59310.532903875253</v>
      </c>
      <c r="AW19" s="44">
        <f t="shared" si="13"/>
        <v>3517739313.3416691</v>
      </c>
      <c r="AX19" s="43">
        <f t="shared" si="14"/>
        <v>41.08</v>
      </c>
      <c r="AY19" s="43">
        <f t="shared" si="15"/>
        <v>41.08</v>
      </c>
    </row>
    <row r="20" spans="1:51">
      <c r="A20" s="6">
        <v>17</v>
      </c>
      <c r="B20" s="41">
        <v>422799</v>
      </c>
      <c r="E20" s="7">
        <v>17</v>
      </c>
      <c r="F20" s="41">
        <v>422799</v>
      </c>
      <c r="G20" s="41">
        <v>144362</v>
      </c>
      <c r="H20" s="44">
        <f t="shared" si="0"/>
        <v>278437</v>
      </c>
      <c r="I20" s="44">
        <f t="shared" si="1"/>
        <v>278437</v>
      </c>
      <c r="J20" s="44">
        <f>H20^2</f>
        <v>77527162969</v>
      </c>
      <c r="K20" s="43">
        <f t="shared" si="3"/>
        <v>65.86</v>
      </c>
      <c r="L20" s="43">
        <f t="shared" si="4"/>
        <v>65.86</v>
      </c>
      <c r="R20" s="7">
        <v>17</v>
      </c>
      <c r="S20" s="41">
        <v>422799</v>
      </c>
      <c r="T20" s="44">
        <f>AVERAGE($S$4:S19)</f>
        <v>178385.4375</v>
      </c>
      <c r="U20" s="44">
        <f t="shared" si="5"/>
        <v>244413.5625</v>
      </c>
      <c r="V20" s="44">
        <f t="shared" si="6"/>
        <v>244413.5625</v>
      </c>
      <c r="W20" s="44">
        <f t="shared" si="7"/>
        <v>59737989533.941406</v>
      </c>
      <c r="X20" s="43">
        <f t="shared" si="8"/>
        <v>57.81</v>
      </c>
      <c r="Y20" s="43">
        <f t="shared" si="9"/>
        <v>57.81</v>
      </c>
      <c r="AE20" s="7">
        <v>17</v>
      </c>
      <c r="AF20" s="41">
        <v>422799</v>
      </c>
      <c r="AG20" s="49">
        <f t="shared" si="16"/>
        <v>167091</v>
      </c>
      <c r="AH20" s="44">
        <f t="shared" si="19"/>
        <v>255708</v>
      </c>
      <c r="AI20" s="44">
        <f t="shared" si="20"/>
        <v>255708</v>
      </c>
      <c r="AJ20" s="44">
        <f t="shared" si="21"/>
        <v>65386581264</v>
      </c>
      <c r="AK20" s="43">
        <f t="shared" si="17"/>
        <v>60.48</v>
      </c>
      <c r="AL20" s="43">
        <f t="shared" si="18"/>
        <v>60.48</v>
      </c>
      <c r="AR20" s="7">
        <v>17</v>
      </c>
      <c r="AS20" s="41">
        <v>422799</v>
      </c>
      <c r="AT20" s="49">
        <f t="shared" si="10"/>
        <v>156224.10658077506</v>
      </c>
      <c r="AU20" s="44">
        <f t="shared" si="11"/>
        <v>266574.89341922494</v>
      </c>
      <c r="AV20" s="44">
        <f t="shared" si="12"/>
        <v>266574.89341922494</v>
      </c>
      <c r="AW20" s="44">
        <f t="shared" si="13"/>
        <v>71062173801.471146</v>
      </c>
      <c r="AX20" s="43">
        <f t="shared" si="14"/>
        <v>63.05</v>
      </c>
      <c r="AY20" s="43">
        <f t="shared" si="15"/>
        <v>63.05</v>
      </c>
    </row>
    <row r="21" spans="1:51">
      <c r="A21" s="6">
        <v>18</v>
      </c>
      <c r="B21" s="41">
        <v>172373</v>
      </c>
      <c r="E21" s="7">
        <v>18</v>
      </c>
      <c r="F21" s="41">
        <v>172373</v>
      </c>
      <c r="G21" s="41">
        <v>422799</v>
      </c>
      <c r="H21" s="44">
        <f t="shared" si="0"/>
        <v>-250426</v>
      </c>
      <c r="I21" s="44">
        <f t="shared" si="1"/>
        <v>250426</v>
      </c>
      <c r="J21" s="44">
        <f t="shared" ref="J21:J63" si="22">H21^2</f>
        <v>62713181476</v>
      </c>
      <c r="K21" s="43">
        <f t="shared" si="3"/>
        <v>145.28</v>
      </c>
      <c r="L21" s="43">
        <f t="shared" si="4"/>
        <v>145.28</v>
      </c>
      <c r="R21" s="7">
        <v>18</v>
      </c>
      <c r="S21" s="41">
        <v>172373</v>
      </c>
      <c r="T21" s="44">
        <f>AVERAGE($S$4:S20)</f>
        <v>192762.70588235295</v>
      </c>
      <c r="U21" s="44">
        <f t="shared" si="5"/>
        <v>-20389.705882352951</v>
      </c>
      <c r="V21" s="44">
        <f t="shared" si="6"/>
        <v>20389.705882352951</v>
      </c>
      <c r="W21" s="44">
        <f t="shared" si="7"/>
        <v>415740105.96885854</v>
      </c>
      <c r="X21" s="43">
        <f t="shared" si="8"/>
        <v>11.83</v>
      </c>
      <c r="Y21" s="43">
        <f t="shared" si="9"/>
        <v>11.83</v>
      </c>
      <c r="AE21" s="7">
        <v>18</v>
      </c>
      <c r="AF21" s="41">
        <v>172373</v>
      </c>
      <c r="AG21" s="49">
        <f t="shared" si="16"/>
        <v>259263</v>
      </c>
      <c r="AH21" s="44">
        <f t="shared" si="19"/>
        <v>-86890</v>
      </c>
      <c r="AI21" s="44">
        <f t="shared" si="20"/>
        <v>86890</v>
      </c>
      <c r="AJ21" s="44">
        <f t="shared" si="21"/>
        <v>7549872100</v>
      </c>
      <c r="AK21" s="43">
        <f t="shared" si="17"/>
        <v>50.41</v>
      </c>
      <c r="AL21" s="43">
        <f t="shared" si="18"/>
        <v>50.41</v>
      </c>
      <c r="AR21" s="7">
        <v>18</v>
      </c>
      <c r="AS21" s="41">
        <v>172373</v>
      </c>
      <c r="AT21" s="49">
        <f t="shared" si="10"/>
        <v>369484.02131615503</v>
      </c>
      <c r="AU21" s="44">
        <f t="shared" si="11"/>
        <v>-197111.02131615503</v>
      </c>
      <c r="AV21" s="44">
        <f t="shared" si="12"/>
        <v>197111.02131615503</v>
      </c>
      <c r="AW21" s="44">
        <f t="shared" si="13"/>
        <v>38852754724.297722</v>
      </c>
      <c r="AX21" s="43">
        <f t="shared" si="14"/>
        <v>114.35</v>
      </c>
      <c r="AY21" s="43">
        <f t="shared" si="15"/>
        <v>114.35</v>
      </c>
    </row>
    <row r="22" spans="1:51">
      <c r="A22" s="6">
        <v>19</v>
      </c>
      <c r="B22" s="41">
        <v>164548</v>
      </c>
      <c r="E22" s="7">
        <v>19</v>
      </c>
      <c r="F22" s="41">
        <v>164548</v>
      </c>
      <c r="G22" s="41">
        <v>172373</v>
      </c>
      <c r="H22" s="44">
        <f t="shared" si="0"/>
        <v>-7825</v>
      </c>
      <c r="I22" s="44">
        <f t="shared" si="1"/>
        <v>7825</v>
      </c>
      <c r="J22" s="44">
        <f t="shared" si="22"/>
        <v>61230625</v>
      </c>
      <c r="K22" s="43">
        <f t="shared" si="3"/>
        <v>4.76</v>
      </c>
      <c r="L22" s="43">
        <f t="shared" si="4"/>
        <v>4.76</v>
      </c>
      <c r="R22" s="7">
        <v>19</v>
      </c>
      <c r="S22" s="41">
        <v>164548</v>
      </c>
      <c r="T22" s="44">
        <f>AVERAGE($S$4:S21)</f>
        <v>191629.94444444444</v>
      </c>
      <c r="U22" s="44">
        <f t="shared" si="5"/>
        <v>-27081.944444444438</v>
      </c>
      <c r="V22" s="44">
        <f t="shared" si="6"/>
        <v>27081.944444444438</v>
      </c>
      <c r="W22" s="44">
        <f t="shared" si="7"/>
        <v>733431714.89197493</v>
      </c>
      <c r="X22" s="43">
        <f t="shared" si="8"/>
        <v>16.46</v>
      </c>
      <c r="Y22" s="43">
        <f t="shared" si="9"/>
        <v>16.46</v>
      </c>
      <c r="AE22" s="7">
        <v>19</v>
      </c>
      <c r="AF22" s="41">
        <v>164548</v>
      </c>
      <c r="AG22" s="49">
        <f t="shared" si="16"/>
        <v>246511.33333333334</v>
      </c>
      <c r="AH22" s="44">
        <f t="shared" si="19"/>
        <v>-81963.333333333343</v>
      </c>
      <c r="AI22" s="44">
        <f t="shared" si="20"/>
        <v>81963.333333333343</v>
      </c>
      <c r="AJ22" s="44">
        <f t="shared" si="21"/>
        <v>6717988011.1111126</v>
      </c>
      <c r="AK22" s="43">
        <f t="shared" si="17"/>
        <v>49.81</v>
      </c>
      <c r="AL22" s="43">
        <f t="shared" si="18"/>
        <v>49.81</v>
      </c>
      <c r="AR22" s="7">
        <v>19</v>
      </c>
      <c r="AS22" s="41">
        <v>164548</v>
      </c>
      <c r="AT22" s="49">
        <f t="shared" si="10"/>
        <v>211795.20426323102</v>
      </c>
      <c r="AU22" s="44">
        <f t="shared" si="11"/>
        <v>-47247.204263231019</v>
      </c>
      <c r="AV22" s="44">
        <f t="shared" si="12"/>
        <v>47247.204263231019</v>
      </c>
      <c r="AW22" s="44">
        <f t="shared" si="13"/>
        <v>2232298310.6914754</v>
      </c>
      <c r="AX22" s="43">
        <f t="shared" si="14"/>
        <v>28.71</v>
      </c>
      <c r="AY22" s="43">
        <f t="shared" si="15"/>
        <v>28.71</v>
      </c>
    </row>
    <row r="23" spans="1:51">
      <c r="A23" s="6">
        <v>20</v>
      </c>
      <c r="B23" s="41">
        <v>93667</v>
      </c>
      <c r="E23" s="7">
        <v>20</v>
      </c>
      <c r="F23" s="41">
        <v>93667</v>
      </c>
      <c r="G23" s="41">
        <v>164548</v>
      </c>
      <c r="H23" s="44">
        <f t="shared" si="0"/>
        <v>-70881</v>
      </c>
      <c r="I23" s="44">
        <f t="shared" si="1"/>
        <v>70881</v>
      </c>
      <c r="J23" s="44">
        <f t="shared" si="22"/>
        <v>5024116161</v>
      </c>
      <c r="K23" s="43">
        <f t="shared" si="3"/>
        <v>75.67</v>
      </c>
      <c r="L23" s="43">
        <f t="shared" si="4"/>
        <v>75.67</v>
      </c>
      <c r="R23" s="7">
        <v>20</v>
      </c>
      <c r="S23" s="41">
        <v>93667</v>
      </c>
      <c r="T23" s="44">
        <f>AVERAGE($S$4:S22)</f>
        <v>190204.57894736843</v>
      </c>
      <c r="U23" s="44">
        <f t="shared" si="5"/>
        <v>-96537.578947368427</v>
      </c>
      <c r="V23" s="44">
        <f t="shared" si="6"/>
        <v>96537.578947368427</v>
      </c>
      <c r="W23" s="44">
        <f t="shared" si="7"/>
        <v>9319504149.019392</v>
      </c>
      <c r="X23" s="43">
        <f t="shared" si="8"/>
        <v>103.06</v>
      </c>
      <c r="Y23" s="43">
        <f t="shared" si="9"/>
        <v>103.06</v>
      </c>
      <c r="AE23" s="7">
        <v>20</v>
      </c>
      <c r="AF23" s="41">
        <v>93667</v>
      </c>
      <c r="AG23" s="49">
        <f t="shared" si="16"/>
        <v>253240</v>
      </c>
      <c r="AH23" s="44">
        <f t="shared" si="19"/>
        <v>-159573</v>
      </c>
      <c r="AI23" s="44">
        <f t="shared" si="20"/>
        <v>159573</v>
      </c>
      <c r="AJ23" s="44">
        <f t="shared" si="21"/>
        <v>25463542329</v>
      </c>
      <c r="AK23" s="43">
        <f t="shared" si="17"/>
        <v>170.36</v>
      </c>
      <c r="AL23" s="43">
        <f t="shared" si="18"/>
        <v>170.36</v>
      </c>
      <c r="AR23" s="7">
        <v>20</v>
      </c>
      <c r="AS23" s="41">
        <v>93667</v>
      </c>
      <c r="AT23" s="49">
        <f t="shared" si="10"/>
        <v>173997.44085264619</v>
      </c>
      <c r="AU23" s="44">
        <f t="shared" si="11"/>
        <v>-80330.440852646192</v>
      </c>
      <c r="AV23" s="44">
        <f t="shared" si="12"/>
        <v>80330.440852646192</v>
      </c>
      <c r="AW23" s="44">
        <f t="shared" si="13"/>
        <v>6452979727.5804882</v>
      </c>
      <c r="AX23" s="43">
        <f t="shared" si="14"/>
        <v>85.76</v>
      </c>
      <c r="AY23" s="43">
        <f t="shared" si="15"/>
        <v>85.76</v>
      </c>
    </row>
    <row r="24" spans="1:51">
      <c r="A24" s="6">
        <v>21</v>
      </c>
      <c r="B24" s="41">
        <v>133158</v>
      </c>
      <c r="E24" s="7">
        <v>21</v>
      </c>
      <c r="F24" s="41">
        <v>133158</v>
      </c>
      <c r="G24" s="41">
        <v>93667</v>
      </c>
      <c r="H24" s="44">
        <f t="shared" si="0"/>
        <v>39491</v>
      </c>
      <c r="I24" s="44">
        <f t="shared" si="1"/>
        <v>39491</v>
      </c>
      <c r="J24" s="44">
        <f t="shared" si="22"/>
        <v>1559539081</v>
      </c>
      <c r="K24" s="43">
        <f t="shared" si="3"/>
        <v>29.66</v>
      </c>
      <c r="L24" s="43">
        <f t="shared" si="4"/>
        <v>29.66</v>
      </c>
      <c r="R24" s="7">
        <v>21</v>
      </c>
      <c r="S24" s="41">
        <v>133158</v>
      </c>
      <c r="T24" s="44">
        <f>AVERAGE($S$4:S23)</f>
        <v>185377.7</v>
      </c>
      <c r="U24" s="44">
        <f t="shared" si="5"/>
        <v>-52219.700000000012</v>
      </c>
      <c r="V24" s="44">
        <f t="shared" si="6"/>
        <v>52219.700000000012</v>
      </c>
      <c r="W24" s="44">
        <f t="shared" si="7"/>
        <v>2726897068.0900011</v>
      </c>
      <c r="X24" s="43">
        <f t="shared" si="8"/>
        <v>39.22</v>
      </c>
      <c r="Y24" s="43">
        <f t="shared" si="9"/>
        <v>39.22</v>
      </c>
      <c r="AE24" s="7">
        <v>21</v>
      </c>
      <c r="AF24" s="41">
        <v>133158</v>
      </c>
      <c r="AG24" s="49">
        <f t="shared" si="16"/>
        <v>143529.33333333334</v>
      </c>
      <c r="AH24" s="44">
        <f t="shared" si="19"/>
        <v>-10371.333333333343</v>
      </c>
      <c r="AI24" s="44">
        <f t="shared" si="20"/>
        <v>10371.333333333343</v>
      </c>
      <c r="AJ24" s="44">
        <f t="shared" si="21"/>
        <v>107564555.11111131</v>
      </c>
      <c r="AK24" s="43">
        <f t="shared" si="17"/>
        <v>7.79</v>
      </c>
      <c r="AL24" s="43">
        <f t="shared" si="18"/>
        <v>7.79</v>
      </c>
      <c r="AR24" s="7">
        <v>21</v>
      </c>
      <c r="AS24" s="41">
        <v>133158</v>
      </c>
      <c r="AT24" s="49">
        <f t="shared" si="10"/>
        <v>109733.08817052926</v>
      </c>
      <c r="AU24" s="44">
        <f t="shared" si="11"/>
        <v>23424.911829470744</v>
      </c>
      <c r="AV24" s="44">
        <f t="shared" si="12"/>
        <v>23424.911829470744</v>
      </c>
      <c r="AW24" s="44">
        <f t="shared" si="13"/>
        <v>548726494.21847844</v>
      </c>
      <c r="AX24" s="43">
        <f t="shared" si="14"/>
        <v>17.59</v>
      </c>
      <c r="AY24" s="43">
        <f t="shared" si="15"/>
        <v>17.59</v>
      </c>
    </row>
    <row r="25" spans="1:51">
      <c r="A25" s="6">
        <v>22</v>
      </c>
      <c r="B25" s="41">
        <v>151812</v>
      </c>
      <c r="E25" s="7">
        <v>22</v>
      </c>
      <c r="F25" s="41">
        <v>151812</v>
      </c>
      <c r="G25" s="41">
        <v>133158</v>
      </c>
      <c r="H25" s="44">
        <f t="shared" si="0"/>
        <v>18654</v>
      </c>
      <c r="I25" s="44">
        <f t="shared" si="1"/>
        <v>18654</v>
      </c>
      <c r="J25" s="44">
        <f t="shared" si="22"/>
        <v>347971716</v>
      </c>
      <c r="K25" s="43">
        <f t="shared" si="3"/>
        <v>12.29</v>
      </c>
      <c r="L25" s="43">
        <f t="shared" si="4"/>
        <v>12.29</v>
      </c>
      <c r="R25" s="7">
        <v>22</v>
      </c>
      <c r="S25" s="41">
        <v>151812</v>
      </c>
      <c r="T25" s="44">
        <f>AVERAGE($S$4:S24)</f>
        <v>182891.04761904763</v>
      </c>
      <c r="U25" s="44">
        <f t="shared" si="5"/>
        <v>-31079.047619047633</v>
      </c>
      <c r="V25" s="44">
        <f t="shared" si="6"/>
        <v>31079.047619047633</v>
      </c>
      <c r="W25" s="44">
        <f t="shared" si="7"/>
        <v>965907200.90703034</v>
      </c>
      <c r="X25" s="43">
        <f t="shared" si="8"/>
        <v>20.47</v>
      </c>
      <c r="Y25" s="43">
        <f t="shared" si="9"/>
        <v>20.47</v>
      </c>
      <c r="AE25" s="7">
        <v>22</v>
      </c>
      <c r="AF25" s="41">
        <v>151812</v>
      </c>
      <c r="AG25" s="49">
        <f t="shared" si="16"/>
        <v>130457.66666666667</v>
      </c>
      <c r="AH25" s="44">
        <f t="shared" si="19"/>
        <v>21354.333333333328</v>
      </c>
      <c r="AI25" s="44">
        <f t="shared" si="20"/>
        <v>21354.333333333328</v>
      </c>
      <c r="AJ25" s="44">
        <f t="shared" si="21"/>
        <v>456007552.11111093</v>
      </c>
      <c r="AK25" s="43">
        <f t="shared" si="17"/>
        <v>14.07</v>
      </c>
      <c r="AL25" s="43">
        <f t="shared" si="18"/>
        <v>14.07</v>
      </c>
      <c r="AR25" s="7">
        <v>22</v>
      </c>
      <c r="AS25" s="41">
        <v>151812</v>
      </c>
      <c r="AT25" s="49">
        <f t="shared" si="10"/>
        <v>128473.01763410587</v>
      </c>
      <c r="AU25" s="44">
        <f t="shared" si="11"/>
        <v>23338.982365894131</v>
      </c>
      <c r="AV25" s="44">
        <f t="shared" si="12"/>
        <v>23338.982365894131</v>
      </c>
      <c r="AW25" s="44">
        <f t="shared" si="13"/>
        <v>544708097.87551725</v>
      </c>
      <c r="AX25" s="43">
        <f t="shared" si="14"/>
        <v>15.37</v>
      </c>
      <c r="AY25" s="43">
        <f t="shared" si="15"/>
        <v>15.37</v>
      </c>
    </row>
    <row r="26" spans="1:51">
      <c r="A26" s="6">
        <v>23</v>
      </c>
      <c r="B26" s="41">
        <v>142442</v>
      </c>
      <c r="E26" s="7">
        <v>23</v>
      </c>
      <c r="F26" s="41">
        <v>142442</v>
      </c>
      <c r="G26" s="41">
        <v>151812</v>
      </c>
      <c r="H26" s="44">
        <f t="shared" si="0"/>
        <v>-9370</v>
      </c>
      <c r="I26" s="44">
        <f t="shared" si="1"/>
        <v>9370</v>
      </c>
      <c r="J26" s="44">
        <f t="shared" si="22"/>
        <v>87796900</v>
      </c>
      <c r="K26" s="43">
        <f t="shared" si="3"/>
        <v>6.58</v>
      </c>
      <c r="L26" s="43">
        <f t="shared" si="4"/>
        <v>6.58</v>
      </c>
      <c r="R26" s="7">
        <v>23</v>
      </c>
      <c r="S26" s="41">
        <v>142442</v>
      </c>
      <c r="T26" s="44">
        <f>AVERAGE($S$4:S25)</f>
        <v>181478.36363636365</v>
      </c>
      <c r="U26" s="44">
        <f t="shared" si="5"/>
        <v>-39036.363636363647</v>
      </c>
      <c r="V26" s="44">
        <f t="shared" si="6"/>
        <v>39036.363636363647</v>
      </c>
      <c r="W26" s="44">
        <f t="shared" si="7"/>
        <v>1523837685.9504139</v>
      </c>
      <c r="X26" s="43">
        <f t="shared" si="8"/>
        <v>27.41</v>
      </c>
      <c r="Y26" s="43">
        <f t="shared" si="9"/>
        <v>27.41</v>
      </c>
      <c r="AE26" s="7">
        <v>23</v>
      </c>
      <c r="AF26" s="41">
        <v>142442</v>
      </c>
      <c r="AG26" s="49">
        <f t="shared" si="16"/>
        <v>126212.33333333333</v>
      </c>
      <c r="AH26" s="44">
        <f t="shared" si="19"/>
        <v>16229.666666666672</v>
      </c>
      <c r="AI26" s="44">
        <f t="shared" si="20"/>
        <v>16229.666666666672</v>
      </c>
      <c r="AJ26" s="44">
        <f t="shared" si="21"/>
        <v>263402080.11111128</v>
      </c>
      <c r="AK26" s="43">
        <f t="shared" si="17"/>
        <v>11.39</v>
      </c>
      <c r="AL26" s="43">
        <f t="shared" si="18"/>
        <v>11.39</v>
      </c>
      <c r="AR26" s="7">
        <v>23</v>
      </c>
      <c r="AS26" s="41">
        <v>142442</v>
      </c>
      <c r="AT26" s="49">
        <f t="shared" si="10"/>
        <v>147144.20352682119</v>
      </c>
      <c r="AU26" s="44">
        <f t="shared" si="11"/>
        <v>-4702.2035268211912</v>
      </c>
      <c r="AV26" s="44">
        <f t="shared" si="12"/>
        <v>4702.2035268211912</v>
      </c>
      <c r="AW26" s="44">
        <f t="shared" si="13"/>
        <v>22110718.007649649</v>
      </c>
      <c r="AX26" s="43">
        <f t="shared" si="14"/>
        <v>3.3</v>
      </c>
      <c r="AY26" s="43">
        <f t="shared" si="15"/>
        <v>3.3</v>
      </c>
    </row>
    <row r="27" spans="1:51">
      <c r="A27" s="6">
        <v>24</v>
      </c>
      <c r="B27" s="41">
        <v>74568</v>
      </c>
      <c r="E27" s="7">
        <v>24</v>
      </c>
      <c r="F27" s="41">
        <v>74568</v>
      </c>
      <c r="G27" s="41">
        <v>142442</v>
      </c>
      <c r="H27" s="44">
        <f t="shared" si="0"/>
        <v>-67874</v>
      </c>
      <c r="I27" s="44">
        <f t="shared" si="1"/>
        <v>67874</v>
      </c>
      <c r="J27" s="44">
        <f t="shared" si="22"/>
        <v>4606879876</v>
      </c>
      <c r="K27" s="43">
        <f t="shared" si="3"/>
        <v>91.02</v>
      </c>
      <c r="L27" s="43">
        <f t="shared" si="4"/>
        <v>91.02</v>
      </c>
      <c r="R27" s="7">
        <v>24</v>
      </c>
      <c r="S27" s="41">
        <v>74568</v>
      </c>
      <c r="T27" s="44">
        <f>AVERAGE($S$4:S26)</f>
        <v>179781.13043478262</v>
      </c>
      <c r="U27" s="44">
        <f t="shared" si="5"/>
        <v>-105213.13043478262</v>
      </c>
      <c r="V27" s="44">
        <f t="shared" si="6"/>
        <v>105213.13043478262</v>
      </c>
      <c r="W27" s="44">
        <f t="shared" si="7"/>
        <v>11069802815.886581</v>
      </c>
      <c r="X27" s="43">
        <f t="shared" si="8"/>
        <v>141.1</v>
      </c>
      <c r="Y27" s="43">
        <f t="shared" si="9"/>
        <v>141.1</v>
      </c>
      <c r="AE27" s="7">
        <v>24</v>
      </c>
      <c r="AF27" s="41">
        <v>74568</v>
      </c>
      <c r="AG27" s="49">
        <f t="shared" si="16"/>
        <v>142470.66666666666</v>
      </c>
      <c r="AH27" s="44">
        <f t="shared" si="19"/>
        <v>-67902.666666666657</v>
      </c>
      <c r="AI27" s="44">
        <f t="shared" si="20"/>
        <v>67902.666666666657</v>
      </c>
      <c r="AJ27" s="44">
        <f t="shared" si="21"/>
        <v>4610772140.4444427</v>
      </c>
      <c r="AK27" s="43">
        <f t="shared" si="17"/>
        <v>91.06</v>
      </c>
      <c r="AL27" s="43">
        <f t="shared" si="18"/>
        <v>91.06</v>
      </c>
      <c r="AR27" s="7">
        <v>24</v>
      </c>
      <c r="AS27" s="41">
        <v>74568</v>
      </c>
      <c r="AT27" s="49">
        <f t="shared" si="10"/>
        <v>143382.44070536425</v>
      </c>
      <c r="AU27" s="44">
        <f t="shared" si="11"/>
        <v>-68814.44070536425</v>
      </c>
      <c r="AV27" s="44">
        <f t="shared" si="12"/>
        <v>68814.44070536425</v>
      </c>
      <c r="AW27" s="44">
        <f t="shared" si="13"/>
        <v>4735427249.5920925</v>
      </c>
      <c r="AX27" s="43">
        <f t="shared" si="14"/>
        <v>92.28</v>
      </c>
      <c r="AY27" s="43">
        <f t="shared" si="15"/>
        <v>92.28</v>
      </c>
    </row>
    <row r="28" spans="1:51">
      <c r="A28" s="6">
        <v>25</v>
      </c>
      <c r="B28" s="41">
        <v>142553</v>
      </c>
      <c r="E28" s="7">
        <v>25</v>
      </c>
      <c r="F28" s="41">
        <v>142553</v>
      </c>
      <c r="G28" s="41">
        <v>74568</v>
      </c>
      <c r="H28" s="44">
        <f t="shared" si="0"/>
        <v>67985</v>
      </c>
      <c r="I28" s="44">
        <f t="shared" si="1"/>
        <v>67985</v>
      </c>
      <c r="J28" s="44">
        <f t="shared" si="22"/>
        <v>4621960225</v>
      </c>
      <c r="K28" s="43">
        <f t="shared" si="3"/>
        <v>47.69</v>
      </c>
      <c r="L28" s="43">
        <f t="shared" si="4"/>
        <v>47.69</v>
      </c>
      <c r="R28" s="7">
        <v>25</v>
      </c>
      <c r="S28" s="41">
        <v>142553</v>
      </c>
      <c r="T28" s="44">
        <f>AVERAGE($S$4:S27)</f>
        <v>175397.25</v>
      </c>
      <c r="U28" s="44">
        <f t="shared" si="5"/>
        <v>-32844.25</v>
      </c>
      <c r="V28" s="44">
        <f t="shared" si="6"/>
        <v>32844.25</v>
      </c>
      <c r="W28" s="44">
        <f t="shared" si="7"/>
        <v>1078744758.0625</v>
      </c>
      <c r="X28" s="43">
        <f t="shared" si="8"/>
        <v>23.04</v>
      </c>
      <c r="Y28" s="43">
        <f t="shared" si="9"/>
        <v>23.04</v>
      </c>
      <c r="AE28" s="7">
        <v>25</v>
      </c>
      <c r="AF28" s="41">
        <v>142553</v>
      </c>
      <c r="AG28" s="49">
        <f t="shared" si="16"/>
        <v>122940.66666666667</v>
      </c>
      <c r="AH28" s="44">
        <f t="shared" si="19"/>
        <v>19612.333333333328</v>
      </c>
      <c r="AI28" s="44">
        <f t="shared" si="20"/>
        <v>19612.333333333328</v>
      </c>
      <c r="AJ28" s="44">
        <f t="shared" si="21"/>
        <v>384643618.77777761</v>
      </c>
      <c r="AK28" s="43">
        <f t="shared" si="17"/>
        <v>13.76</v>
      </c>
      <c r="AL28" s="43">
        <f t="shared" si="18"/>
        <v>13.76</v>
      </c>
      <c r="AR28" s="7">
        <v>25</v>
      </c>
      <c r="AS28" s="41">
        <v>142553</v>
      </c>
      <c r="AT28" s="49">
        <f t="shared" si="10"/>
        <v>88330.88814107285</v>
      </c>
      <c r="AU28" s="44">
        <f t="shared" si="11"/>
        <v>54222.11185892715</v>
      </c>
      <c r="AV28" s="44">
        <f t="shared" si="12"/>
        <v>54222.11185892715</v>
      </c>
      <c r="AW28" s="44">
        <f t="shared" si="13"/>
        <v>2940037414.4420085</v>
      </c>
      <c r="AX28" s="43">
        <f t="shared" si="14"/>
        <v>38.04</v>
      </c>
      <c r="AY28" s="43">
        <f t="shared" si="15"/>
        <v>38.04</v>
      </c>
    </row>
    <row r="29" spans="1:51">
      <c r="A29" s="6">
        <v>26</v>
      </c>
      <c r="B29" s="41">
        <v>81862</v>
      </c>
      <c r="E29" s="7">
        <v>26</v>
      </c>
      <c r="F29" s="41">
        <v>81862</v>
      </c>
      <c r="G29" s="41">
        <v>142553</v>
      </c>
      <c r="H29" s="44">
        <f t="shared" si="0"/>
        <v>-60691</v>
      </c>
      <c r="I29" s="44">
        <f t="shared" si="1"/>
        <v>60691</v>
      </c>
      <c r="J29" s="44">
        <f t="shared" si="22"/>
        <v>3683397481</v>
      </c>
      <c r="K29" s="43">
        <f t="shared" si="3"/>
        <v>74.14</v>
      </c>
      <c r="L29" s="43">
        <f t="shared" si="4"/>
        <v>74.14</v>
      </c>
      <c r="R29" s="7">
        <v>26</v>
      </c>
      <c r="S29" s="41">
        <v>81862</v>
      </c>
      <c r="T29" s="44">
        <f>AVERAGE($S$4:S28)</f>
        <v>174083.48</v>
      </c>
      <c r="U29" s="44">
        <f t="shared" si="5"/>
        <v>-92221.48000000001</v>
      </c>
      <c r="V29" s="44">
        <f t="shared" si="6"/>
        <v>92221.48000000001</v>
      </c>
      <c r="W29" s="44">
        <f t="shared" si="7"/>
        <v>8504801373.3904018</v>
      </c>
      <c r="X29" s="43">
        <f t="shared" si="8"/>
        <v>112.65</v>
      </c>
      <c r="Y29" s="43">
        <f t="shared" si="9"/>
        <v>112.65</v>
      </c>
      <c r="AE29" s="7">
        <v>26</v>
      </c>
      <c r="AF29" s="41">
        <v>81862</v>
      </c>
      <c r="AG29" s="49">
        <f t="shared" si="16"/>
        <v>119854.33333333333</v>
      </c>
      <c r="AH29" s="44">
        <f t="shared" si="19"/>
        <v>-37992.333333333328</v>
      </c>
      <c r="AI29" s="44">
        <f t="shared" si="20"/>
        <v>37992.333333333328</v>
      </c>
      <c r="AJ29" s="44">
        <f t="shared" si="21"/>
        <v>1443417392.1111107</v>
      </c>
      <c r="AK29" s="43">
        <f t="shared" si="17"/>
        <v>46.41</v>
      </c>
      <c r="AL29" s="43">
        <f t="shared" si="18"/>
        <v>46.41</v>
      </c>
      <c r="AR29" s="7">
        <v>26</v>
      </c>
      <c r="AS29" s="41">
        <v>81862</v>
      </c>
      <c r="AT29" s="49">
        <f t="shared" si="10"/>
        <v>131708.57762821458</v>
      </c>
      <c r="AU29" s="44">
        <f t="shared" si="11"/>
        <v>-49846.577628214582</v>
      </c>
      <c r="AV29" s="44">
        <f t="shared" si="12"/>
        <v>49846.577628214582</v>
      </c>
      <c r="AW29" s="44">
        <f t="shared" si="13"/>
        <v>2484681301.2456226</v>
      </c>
      <c r="AX29" s="43">
        <f t="shared" si="14"/>
        <v>60.89</v>
      </c>
      <c r="AY29" s="43">
        <f t="shared" si="15"/>
        <v>60.89</v>
      </c>
    </row>
    <row r="30" spans="1:51">
      <c r="A30" s="6">
        <v>27</v>
      </c>
      <c r="B30" s="41">
        <v>130924</v>
      </c>
      <c r="E30" s="7">
        <v>27</v>
      </c>
      <c r="F30" s="41">
        <v>130924</v>
      </c>
      <c r="G30" s="41">
        <v>81862</v>
      </c>
      <c r="H30" s="44">
        <f t="shared" si="0"/>
        <v>49062</v>
      </c>
      <c r="I30" s="44">
        <f t="shared" si="1"/>
        <v>49062</v>
      </c>
      <c r="J30" s="44">
        <f t="shared" si="22"/>
        <v>2407079844</v>
      </c>
      <c r="K30" s="43">
        <f t="shared" si="3"/>
        <v>37.47</v>
      </c>
      <c r="L30" s="43">
        <f t="shared" si="4"/>
        <v>37.47</v>
      </c>
      <c r="R30" s="7">
        <v>27</v>
      </c>
      <c r="S30" s="41">
        <v>130924</v>
      </c>
      <c r="T30" s="44">
        <f>AVERAGE($S$4:S29)</f>
        <v>170536.5</v>
      </c>
      <c r="U30" s="44">
        <f t="shared" si="5"/>
        <v>-39612.5</v>
      </c>
      <c r="V30" s="44">
        <f t="shared" si="6"/>
        <v>39612.5</v>
      </c>
      <c r="W30" s="44">
        <f t="shared" si="7"/>
        <v>1569150156.25</v>
      </c>
      <c r="X30" s="43">
        <f t="shared" si="8"/>
        <v>30.26</v>
      </c>
      <c r="Y30" s="43">
        <f t="shared" si="9"/>
        <v>30.26</v>
      </c>
      <c r="AE30" s="7">
        <v>27</v>
      </c>
      <c r="AF30" s="41">
        <v>130924</v>
      </c>
      <c r="AG30" s="49">
        <f t="shared" si="16"/>
        <v>99661</v>
      </c>
      <c r="AH30" s="44">
        <f t="shared" si="19"/>
        <v>31263</v>
      </c>
      <c r="AI30" s="44">
        <f t="shared" si="20"/>
        <v>31263</v>
      </c>
      <c r="AJ30" s="44">
        <f t="shared" si="21"/>
        <v>977375169</v>
      </c>
      <c r="AK30" s="43">
        <f t="shared" si="17"/>
        <v>23.88</v>
      </c>
      <c r="AL30" s="43">
        <f t="shared" si="18"/>
        <v>23.88</v>
      </c>
      <c r="AR30" s="7">
        <v>27</v>
      </c>
      <c r="AS30" s="41">
        <v>130924</v>
      </c>
      <c r="AT30" s="49">
        <f t="shared" si="10"/>
        <v>91831.315525642916</v>
      </c>
      <c r="AU30" s="44">
        <f t="shared" si="11"/>
        <v>39092.684474357084</v>
      </c>
      <c r="AV30" s="44">
        <f t="shared" si="12"/>
        <v>39092.684474357084</v>
      </c>
      <c r="AW30" s="44">
        <f t="shared" si="13"/>
        <v>1528237979.4116395</v>
      </c>
      <c r="AX30" s="43">
        <f t="shared" si="14"/>
        <v>29.86</v>
      </c>
      <c r="AY30" s="43">
        <f t="shared" si="15"/>
        <v>29.86</v>
      </c>
    </row>
    <row r="31" spans="1:51">
      <c r="A31" s="6">
        <v>28</v>
      </c>
      <c r="B31" s="41">
        <v>180220</v>
      </c>
      <c r="E31" s="7">
        <v>28</v>
      </c>
      <c r="F31" s="41">
        <v>180220</v>
      </c>
      <c r="G31" s="41">
        <v>130924</v>
      </c>
      <c r="H31" s="44">
        <f t="shared" si="0"/>
        <v>49296</v>
      </c>
      <c r="I31" s="44">
        <f t="shared" si="1"/>
        <v>49296</v>
      </c>
      <c r="J31" s="44">
        <f t="shared" si="22"/>
        <v>2430095616</v>
      </c>
      <c r="K31" s="43">
        <f t="shared" si="3"/>
        <v>27.35</v>
      </c>
      <c r="L31" s="43">
        <f t="shared" si="4"/>
        <v>27.35</v>
      </c>
      <c r="R31" s="7">
        <v>28</v>
      </c>
      <c r="S31" s="41">
        <v>180220</v>
      </c>
      <c r="T31" s="44">
        <f>AVERAGE($S$4:S30)</f>
        <v>169069.37037037036</v>
      </c>
      <c r="U31" s="44">
        <f t="shared" si="5"/>
        <v>11150.629629629635</v>
      </c>
      <c r="V31" s="44">
        <f t="shared" si="6"/>
        <v>11150.629629629635</v>
      </c>
      <c r="W31" s="44">
        <f t="shared" si="7"/>
        <v>124336541.13717434</v>
      </c>
      <c r="X31" s="43">
        <f t="shared" si="8"/>
        <v>6.19</v>
      </c>
      <c r="Y31" s="43">
        <f t="shared" si="9"/>
        <v>6.19</v>
      </c>
      <c r="AE31" s="7">
        <v>28</v>
      </c>
      <c r="AF31" s="41">
        <v>180220</v>
      </c>
      <c r="AG31" s="49">
        <f t="shared" si="16"/>
        <v>118446.33333333333</v>
      </c>
      <c r="AH31" s="44">
        <f t="shared" si="19"/>
        <v>61773.666666666672</v>
      </c>
      <c r="AI31" s="44">
        <f t="shared" si="20"/>
        <v>61773.666666666672</v>
      </c>
      <c r="AJ31" s="44">
        <f t="shared" si="21"/>
        <v>3815985893.4444451</v>
      </c>
      <c r="AK31" s="43">
        <f t="shared" si="17"/>
        <v>34.28</v>
      </c>
      <c r="AL31" s="43">
        <f t="shared" si="18"/>
        <v>34.28</v>
      </c>
      <c r="AR31" s="7">
        <v>28</v>
      </c>
      <c r="AS31" s="41">
        <v>180220</v>
      </c>
      <c r="AT31" s="49">
        <f t="shared" si="10"/>
        <v>123105.4631051286</v>
      </c>
      <c r="AU31" s="44">
        <f t="shared" si="11"/>
        <v>57114.536894871402</v>
      </c>
      <c r="AV31" s="44">
        <f t="shared" si="12"/>
        <v>57114.536894871402</v>
      </c>
      <c r="AW31" s="44">
        <f t="shared" si="13"/>
        <v>3262070324.7156267</v>
      </c>
      <c r="AX31" s="43">
        <f t="shared" si="14"/>
        <v>31.69</v>
      </c>
      <c r="AY31" s="43">
        <f t="shared" si="15"/>
        <v>31.69</v>
      </c>
    </row>
    <row r="32" spans="1:51">
      <c r="A32" s="6">
        <v>29</v>
      </c>
      <c r="B32" s="41">
        <v>182391</v>
      </c>
      <c r="E32" s="7">
        <v>29</v>
      </c>
      <c r="F32" s="41">
        <v>182391</v>
      </c>
      <c r="G32" s="41">
        <v>180220</v>
      </c>
      <c r="H32" s="44">
        <f t="shared" si="0"/>
        <v>2171</v>
      </c>
      <c r="I32" s="44">
        <f t="shared" si="1"/>
        <v>2171</v>
      </c>
      <c r="J32" s="44">
        <f t="shared" si="22"/>
        <v>4713241</v>
      </c>
      <c r="K32" s="43">
        <f t="shared" si="3"/>
        <v>1.19</v>
      </c>
      <c r="L32" s="43">
        <f t="shared" si="4"/>
        <v>1.19</v>
      </c>
      <c r="R32" s="7">
        <v>29</v>
      </c>
      <c r="S32" s="41">
        <v>182391</v>
      </c>
      <c r="T32" s="44">
        <f>AVERAGE($S$4:S31)</f>
        <v>169467.60714285713</v>
      </c>
      <c r="U32" s="44">
        <f t="shared" si="5"/>
        <v>12923.39285714287</v>
      </c>
      <c r="V32" s="44">
        <f t="shared" si="6"/>
        <v>12923.39285714287</v>
      </c>
      <c r="W32" s="44">
        <f t="shared" si="7"/>
        <v>167014082.94005135</v>
      </c>
      <c r="X32" s="43">
        <f t="shared" si="8"/>
        <v>7.09</v>
      </c>
      <c r="Y32" s="43">
        <f t="shared" si="9"/>
        <v>7.09</v>
      </c>
      <c r="AE32" s="7">
        <v>29</v>
      </c>
      <c r="AF32" s="41">
        <v>182391</v>
      </c>
      <c r="AG32" s="49">
        <f t="shared" si="16"/>
        <v>131002</v>
      </c>
      <c r="AH32" s="44">
        <f t="shared" si="19"/>
        <v>51389</v>
      </c>
      <c r="AI32" s="44">
        <f t="shared" si="20"/>
        <v>51389</v>
      </c>
      <c r="AJ32" s="44">
        <f t="shared" si="21"/>
        <v>2640829321</v>
      </c>
      <c r="AK32" s="43">
        <f t="shared" si="17"/>
        <v>28.18</v>
      </c>
      <c r="AL32" s="43">
        <f t="shared" si="18"/>
        <v>28.18</v>
      </c>
      <c r="AR32" s="7">
        <v>29</v>
      </c>
      <c r="AS32" s="41">
        <v>182391</v>
      </c>
      <c r="AT32" s="49">
        <f t="shared" si="10"/>
        <v>168797.09262102572</v>
      </c>
      <c r="AU32" s="44">
        <f t="shared" si="11"/>
        <v>13593.907378974283</v>
      </c>
      <c r="AV32" s="44">
        <f t="shared" si="12"/>
        <v>13593.907378974283</v>
      </c>
      <c r="AW32" s="44">
        <f t="shared" si="13"/>
        <v>184794317.82813147</v>
      </c>
      <c r="AX32" s="43">
        <f t="shared" si="14"/>
        <v>7.45</v>
      </c>
      <c r="AY32" s="43">
        <f t="shared" si="15"/>
        <v>7.45</v>
      </c>
    </row>
    <row r="33" spans="1:51">
      <c r="A33" s="6">
        <v>30</v>
      </c>
      <c r="B33" s="41">
        <v>209723</v>
      </c>
      <c r="E33" s="7">
        <v>30</v>
      </c>
      <c r="F33" s="41">
        <v>209723</v>
      </c>
      <c r="G33" s="41">
        <v>182391</v>
      </c>
      <c r="H33" s="44">
        <f t="shared" si="0"/>
        <v>27332</v>
      </c>
      <c r="I33" s="44">
        <f t="shared" si="1"/>
        <v>27332</v>
      </c>
      <c r="J33" s="44">
        <f t="shared" si="22"/>
        <v>747038224</v>
      </c>
      <c r="K33" s="43">
        <f t="shared" si="3"/>
        <v>13.03</v>
      </c>
      <c r="L33" s="43">
        <f t="shared" si="4"/>
        <v>13.03</v>
      </c>
      <c r="R33" s="7">
        <v>30</v>
      </c>
      <c r="S33" s="41">
        <v>209723</v>
      </c>
      <c r="T33" s="44">
        <f>AVERAGE($S$4:S32)</f>
        <v>169913.24137931035</v>
      </c>
      <c r="U33" s="44">
        <f t="shared" si="5"/>
        <v>39809.758620689652</v>
      </c>
      <c r="V33" s="44">
        <f t="shared" si="6"/>
        <v>39809.758620689652</v>
      </c>
      <c r="W33" s="44">
        <f t="shared" si="7"/>
        <v>1584816881.4375741</v>
      </c>
      <c r="X33" s="43">
        <f t="shared" si="8"/>
        <v>18.98</v>
      </c>
      <c r="Y33" s="43">
        <f t="shared" si="9"/>
        <v>18.98</v>
      </c>
      <c r="AE33" s="7">
        <v>30</v>
      </c>
      <c r="AF33" s="41">
        <v>209723</v>
      </c>
      <c r="AG33" s="49">
        <f t="shared" si="16"/>
        <v>164511.66666666666</v>
      </c>
      <c r="AH33" s="44">
        <f t="shared" si="19"/>
        <v>45211.333333333343</v>
      </c>
      <c r="AI33" s="44">
        <f t="shared" si="20"/>
        <v>45211.333333333343</v>
      </c>
      <c r="AJ33" s="44">
        <f t="shared" si="21"/>
        <v>2044064661.7777786</v>
      </c>
      <c r="AK33" s="43">
        <f t="shared" si="17"/>
        <v>21.56</v>
      </c>
      <c r="AL33" s="43">
        <f t="shared" si="18"/>
        <v>21.56</v>
      </c>
      <c r="AR33" s="7">
        <v>30</v>
      </c>
      <c r="AS33" s="41">
        <v>209723</v>
      </c>
      <c r="AT33" s="49">
        <f t="shared" si="10"/>
        <v>179672.21852420515</v>
      </c>
      <c r="AU33" s="44">
        <f t="shared" si="11"/>
        <v>30050.781475794851</v>
      </c>
      <c r="AV33" s="44">
        <f t="shared" si="12"/>
        <v>30050.781475794851</v>
      </c>
      <c r="AW33" s="44">
        <f t="shared" si="13"/>
        <v>903049467.30597496</v>
      </c>
      <c r="AX33" s="43">
        <f t="shared" si="14"/>
        <v>14.33</v>
      </c>
      <c r="AY33" s="43">
        <f t="shared" si="15"/>
        <v>14.33</v>
      </c>
    </row>
    <row r="34" spans="1:51">
      <c r="A34" s="6">
        <v>31</v>
      </c>
      <c r="B34" s="41">
        <v>302961</v>
      </c>
      <c r="E34" s="7">
        <v>31</v>
      </c>
      <c r="F34" s="41">
        <v>302961</v>
      </c>
      <c r="G34" s="41">
        <v>209723</v>
      </c>
      <c r="H34" s="44">
        <f t="shared" si="0"/>
        <v>93238</v>
      </c>
      <c r="I34" s="44">
        <f t="shared" si="1"/>
        <v>93238</v>
      </c>
      <c r="J34" s="44">
        <f t="shared" si="22"/>
        <v>8693324644</v>
      </c>
      <c r="K34" s="43">
        <f t="shared" si="3"/>
        <v>30.78</v>
      </c>
      <c r="L34" s="43">
        <f t="shared" si="4"/>
        <v>30.78</v>
      </c>
      <c r="R34" s="7">
        <v>31</v>
      </c>
      <c r="S34" s="41">
        <v>302961</v>
      </c>
      <c r="T34" s="44">
        <f>AVERAGE($S$4:S33)</f>
        <v>171240.23333333334</v>
      </c>
      <c r="U34" s="44">
        <f t="shared" si="5"/>
        <v>131720.76666666666</v>
      </c>
      <c r="V34" s="44">
        <f t="shared" si="6"/>
        <v>131720.76666666666</v>
      </c>
      <c r="W34" s="44">
        <f t="shared" si="7"/>
        <v>17350360371.254444</v>
      </c>
      <c r="X34" s="43">
        <f t="shared" si="8"/>
        <v>43.48</v>
      </c>
      <c r="Y34" s="43">
        <f t="shared" si="9"/>
        <v>43.48</v>
      </c>
      <c r="AE34" s="7">
        <v>31</v>
      </c>
      <c r="AF34" s="41">
        <v>302961</v>
      </c>
      <c r="AG34" s="49">
        <f t="shared" si="16"/>
        <v>190778</v>
      </c>
      <c r="AH34" s="44">
        <f t="shared" si="19"/>
        <v>112183</v>
      </c>
      <c r="AI34" s="44">
        <f t="shared" si="20"/>
        <v>112183</v>
      </c>
      <c r="AJ34" s="44">
        <f t="shared" si="21"/>
        <v>12585025489</v>
      </c>
      <c r="AK34" s="43">
        <f t="shared" si="17"/>
        <v>37.03</v>
      </c>
      <c r="AL34" s="43">
        <f t="shared" si="18"/>
        <v>37.03</v>
      </c>
      <c r="AR34" s="7">
        <v>31</v>
      </c>
      <c r="AS34" s="41">
        <v>302961</v>
      </c>
      <c r="AT34" s="49">
        <f t="shared" si="10"/>
        <v>203712.84370484104</v>
      </c>
      <c r="AU34" s="44">
        <f t="shared" si="11"/>
        <v>99248.156295158959</v>
      </c>
      <c r="AV34" s="44">
        <f t="shared" si="12"/>
        <v>99248.156295158959</v>
      </c>
      <c r="AW34" s="44">
        <f t="shared" si="13"/>
        <v>9850196527.9883003</v>
      </c>
      <c r="AX34" s="43">
        <f t="shared" si="14"/>
        <v>32.76</v>
      </c>
      <c r="AY34" s="43">
        <f t="shared" si="15"/>
        <v>32.76</v>
      </c>
    </row>
    <row r="35" spans="1:51">
      <c r="A35" s="6">
        <v>32</v>
      </c>
      <c r="B35" s="41">
        <v>207889</v>
      </c>
      <c r="E35" s="7">
        <v>32</v>
      </c>
      <c r="F35" s="41">
        <v>207889</v>
      </c>
      <c r="G35" s="41">
        <v>302961</v>
      </c>
      <c r="H35" s="44">
        <f t="shared" si="0"/>
        <v>-95072</v>
      </c>
      <c r="I35" s="44">
        <f t="shared" si="1"/>
        <v>95072</v>
      </c>
      <c r="J35" s="44">
        <f t="shared" si="22"/>
        <v>9038685184</v>
      </c>
      <c r="K35" s="43">
        <f t="shared" si="3"/>
        <v>45.73</v>
      </c>
      <c r="L35" s="43">
        <f t="shared" si="4"/>
        <v>45.73</v>
      </c>
      <c r="R35" s="7">
        <v>32</v>
      </c>
      <c r="S35" s="41">
        <v>207889</v>
      </c>
      <c r="T35" s="44">
        <f>AVERAGE($S$4:S34)</f>
        <v>175489.29032258064</v>
      </c>
      <c r="U35" s="44">
        <f t="shared" si="5"/>
        <v>32399.709677419363</v>
      </c>
      <c r="V35" s="44">
        <f t="shared" si="6"/>
        <v>32399.709677419363</v>
      </c>
      <c r="W35" s="44">
        <f t="shared" si="7"/>
        <v>1049741187.181062</v>
      </c>
      <c r="X35" s="43">
        <f t="shared" si="8"/>
        <v>15.59</v>
      </c>
      <c r="Y35" s="43">
        <f t="shared" si="9"/>
        <v>15.59</v>
      </c>
      <c r="AE35" s="7">
        <v>32</v>
      </c>
      <c r="AF35" s="41">
        <v>207889</v>
      </c>
      <c r="AG35" s="49">
        <f t="shared" si="16"/>
        <v>231691.66666666666</v>
      </c>
      <c r="AH35" s="44">
        <f t="shared" si="19"/>
        <v>-23802.666666666657</v>
      </c>
      <c r="AI35" s="44">
        <f t="shared" si="20"/>
        <v>23802.666666666657</v>
      </c>
      <c r="AJ35" s="44">
        <f t="shared" si="21"/>
        <v>566566940.44444394</v>
      </c>
      <c r="AK35" s="43">
        <f t="shared" si="17"/>
        <v>11.45</v>
      </c>
      <c r="AL35" s="43">
        <f t="shared" si="18"/>
        <v>11.45</v>
      </c>
      <c r="AR35" s="7">
        <v>32</v>
      </c>
      <c r="AS35" s="41">
        <v>207889</v>
      </c>
      <c r="AT35" s="49">
        <f t="shared" si="10"/>
        <v>283111.36874096823</v>
      </c>
      <c r="AU35" s="44">
        <f t="shared" si="11"/>
        <v>-75222.368740968232</v>
      </c>
      <c r="AV35" s="44">
        <f t="shared" si="12"/>
        <v>75222.368740968232</v>
      </c>
      <c r="AW35" s="44">
        <f t="shared" si="13"/>
        <v>5658404759.0021944</v>
      </c>
      <c r="AX35" s="43">
        <f t="shared" si="14"/>
        <v>36.18</v>
      </c>
      <c r="AY35" s="43">
        <f t="shared" si="15"/>
        <v>36.18</v>
      </c>
    </row>
    <row r="36" spans="1:51">
      <c r="A36" s="6">
        <v>33</v>
      </c>
      <c r="B36" s="41">
        <v>129970</v>
      </c>
      <c r="E36" s="7">
        <v>33</v>
      </c>
      <c r="F36" s="41">
        <v>129970</v>
      </c>
      <c r="G36" s="41">
        <v>207889</v>
      </c>
      <c r="H36" s="44">
        <f t="shared" si="0"/>
        <v>-77919</v>
      </c>
      <c r="I36" s="44">
        <f t="shared" si="1"/>
        <v>77919</v>
      </c>
      <c r="J36" s="44">
        <f t="shared" si="22"/>
        <v>6071370561</v>
      </c>
      <c r="K36" s="43">
        <f t="shared" si="3"/>
        <v>59.95</v>
      </c>
      <c r="L36" s="43">
        <f t="shared" si="4"/>
        <v>59.95</v>
      </c>
      <c r="R36" s="7">
        <v>33</v>
      </c>
      <c r="S36" s="41">
        <v>129970</v>
      </c>
      <c r="T36" s="44">
        <f>AVERAGE($S$4:S35)</f>
        <v>176501.78125</v>
      </c>
      <c r="U36" s="44">
        <f t="shared" si="5"/>
        <v>-46531.78125</v>
      </c>
      <c r="V36" s="44">
        <f t="shared" si="6"/>
        <v>46531.78125</v>
      </c>
      <c r="W36" s="44">
        <f t="shared" si="7"/>
        <v>2165206666.2978516</v>
      </c>
      <c r="X36" s="43">
        <f t="shared" si="8"/>
        <v>35.799999999999997</v>
      </c>
      <c r="Y36" s="43">
        <f t="shared" si="9"/>
        <v>35.799999999999997</v>
      </c>
      <c r="AE36" s="7">
        <v>33</v>
      </c>
      <c r="AF36" s="41">
        <v>129970</v>
      </c>
      <c r="AG36" s="49">
        <f t="shared" si="16"/>
        <v>240191</v>
      </c>
      <c r="AH36" s="44">
        <f t="shared" si="19"/>
        <v>-110221</v>
      </c>
      <c r="AI36" s="44">
        <f t="shared" si="20"/>
        <v>110221</v>
      </c>
      <c r="AJ36" s="44">
        <f t="shared" si="21"/>
        <v>12148668841</v>
      </c>
      <c r="AK36" s="43">
        <f t="shared" si="17"/>
        <v>84.8</v>
      </c>
      <c r="AL36" s="43">
        <f t="shared" si="18"/>
        <v>84.8</v>
      </c>
      <c r="AR36" s="7">
        <v>33</v>
      </c>
      <c r="AS36" s="41">
        <v>129970</v>
      </c>
      <c r="AT36" s="49">
        <f t="shared" si="10"/>
        <v>222933.47374819365</v>
      </c>
      <c r="AU36" s="44">
        <f t="shared" si="11"/>
        <v>-92963.473748193646</v>
      </c>
      <c r="AV36" s="44">
        <f t="shared" si="12"/>
        <v>92963.473748193646</v>
      </c>
      <c r="AW36" s="44">
        <f t="shared" si="13"/>
        <v>8642207451.331089</v>
      </c>
      <c r="AX36" s="43">
        <f t="shared" si="14"/>
        <v>71.53</v>
      </c>
      <c r="AY36" s="43">
        <f t="shared" si="15"/>
        <v>71.53</v>
      </c>
    </row>
    <row r="37" spans="1:51">
      <c r="A37" s="6">
        <v>34</v>
      </c>
      <c r="B37" s="41">
        <v>68796</v>
      </c>
      <c r="E37" s="7">
        <v>34</v>
      </c>
      <c r="F37" s="41">
        <v>68796</v>
      </c>
      <c r="G37" s="41">
        <v>129970</v>
      </c>
      <c r="H37" s="44">
        <f t="shared" si="0"/>
        <v>-61174</v>
      </c>
      <c r="I37" s="44">
        <f t="shared" si="1"/>
        <v>61174</v>
      </c>
      <c r="J37" s="44">
        <f t="shared" si="22"/>
        <v>3742258276</v>
      </c>
      <c r="K37" s="43">
        <f t="shared" si="3"/>
        <v>88.92</v>
      </c>
      <c r="L37" s="43">
        <f t="shared" si="4"/>
        <v>88.92</v>
      </c>
      <c r="R37" s="7">
        <v>34</v>
      </c>
      <c r="S37" s="41">
        <v>68796</v>
      </c>
      <c r="T37" s="44">
        <f>AVERAGE($S$4:S36)</f>
        <v>175091.72727272726</v>
      </c>
      <c r="U37" s="44">
        <f t="shared" si="5"/>
        <v>-106295.72727272726</v>
      </c>
      <c r="V37" s="44">
        <f t="shared" si="6"/>
        <v>106295.72727272726</v>
      </c>
      <c r="W37" s="44">
        <f t="shared" si="7"/>
        <v>11298781636.438015</v>
      </c>
      <c r="X37" s="43">
        <f t="shared" si="8"/>
        <v>154.51</v>
      </c>
      <c r="Y37" s="43">
        <f t="shared" si="9"/>
        <v>154.51</v>
      </c>
      <c r="AE37" s="7">
        <v>34</v>
      </c>
      <c r="AF37" s="41">
        <v>68796</v>
      </c>
      <c r="AG37" s="49">
        <f t="shared" si="16"/>
        <v>213606.66666666666</v>
      </c>
      <c r="AH37" s="44">
        <f t="shared" si="19"/>
        <v>-144810.66666666666</v>
      </c>
      <c r="AI37" s="44">
        <f t="shared" si="20"/>
        <v>144810.66666666666</v>
      </c>
      <c r="AJ37" s="44">
        <f t="shared" si="21"/>
        <v>20970129180.444443</v>
      </c>
      <c r="AK37" s="43">
        <f t="shared" si="17"/>
        <v>210.49</v>
      </c>
      <c r="AL37" s="43">
        <f t="shared" si="18"/>
        <v>210.49</v>
      </c>
      <c r="AR37" s="7">
        <v>34</v>
      </c>
      <c r="AS37" s="41">
        <v>68796</v>
      </c>
      <c r="AT37" s="49">
        <f t="shared" si="10"/>
        <v>148562.69474963873</v>
      </c>
      <c r="AU37" s="44">
        <f t="shared" si="11"/>
        <v>-79766.694749638729</v>
      </c>
      <c r="AV37" s="44">
        <f t="shared" si="12"/>
        <v>79766.694749638729</v>
      </c>
      <c r="AW37" s="44">
        <f t="shared" si="13"/>
        <v>6362725591.2820425</v>
      </c>
      <c r="AX37" s="43">
        <f t="shared" si="14"/>
        <v>115.95</v>
      </c>
      <c r="AY37" s="43">
        <f t="shared" si="15"/>
        <v>115.95</v>
      </c>
    </row>
    <row r="38" spans="1:51">
      <c r="A38" s="6">
        <v>35</v>
      </c>
      <c r="B38" s="41">
        <v>158311</v>
      </c>
      <c r="E38" s="7">
        <v>35</v>
      </c>
      <c r="F38" s="41">
        <v>158311</v>
      </c>
      <c r="G38" s="41">
        <v>68796</v>
      </c>
      <c r="H38" s="44">
        <f t="shared" si="0"/>
        <v>89515</v>
      </c>
      <c r="I38" s="44">
        <f t="shared" si="1"/>
        <v>89515</v>
      </c>
      <c r="J38" s="44">
        <f t="shared" si="22"/>
        <v>8012935225</v>
      </c>
      <c r="K38" s="43">
        <f t="shared" si="3"/>
        <v>56.54</v>
      </c>
      <c r="L38" s="43">
        <f t="shared" si="4"/>
        <v>56.54</v>
      </c>
      <c r="R38" s="7">
        <v>35</v>
      </c>
      <c r="S38" s="41">
        <v>158311</v>
      </c>
      <c r="T38" s="44">
        <f>AVERAGE($S$4:S37)</f>
        <v>171965.38235294117</v>
      </c>
      <c r="U38" s="44">
        <f t="shared" si="5"/>
        <v>-13654.382352941175</v>
      </c>
      <c r="V38" s="44">
        <f t="shared" si="6"/>
        <v>13654.382352941175</v>
      </c>
      <c r="W38" s="44">
        <f t="shared" si="7"/>
        <v>186442157.44031137</v>
      </c>
      <c r="X38" s="43">
        <f t="shared" si="8"/>
        <v>8.6300000000000008</v>
      </c>
      <c r="Y38" s="43">
        <f t="shared" si="9"/>
        <v>8.6300000000000008</v>
      </c>
      <c r="AE38" s="7">
        <v>35</v>
      </c>
      <c r="AF38" s="41">
        <v>158311</v>
      </c>
      <c r="AG38" s="49">
        <f t="shared" si="16"/>
        <v>135551.66666666666</v>
      </c>
      <c r="AH38" s="44">
        <f t="shared" si="19"/>
        <v>22759.333333333343</v>
      </c>
      <c r="AI38" s="44">
        <f t="shared" si="20"/>
        <v>22759.333333333343</v>
      </c>
      <c r="AJ38" s="44">
        <f t="shared" si="21"/>
        <v>517987253.77777821</v>
      </c>
      <c r="AK38" s="43">
        <f t="shared" si="17"/>
        <v>14.38</v>
      </c>
      <c r="AL38" s="43">
        <f t="shared" si="18"/>
        <v>14.38</v>
      </c>
      <c r="AR38" s="7">
        <v>35</v>
      </c>
      <c r="AS38" s="41">
        <v>158311</v>
      </c>
      <c r="AT38" s="49">
        <f t="shared" si="10"/>
        <v>84749.338949927755</v>
      </c>
      <c r="AU38" s="44">
        <f t="shared" si="11"/>
        <v>73561.661050072245</v>
      </c>
      <c r="AV38" s="44">
        <f t="shared" si="12"/>
        <v>73561.661050072245</v>
      </c>
      <c r="AW38" s="44">
        <f t="shared" si="13"/>
        <v>5411317976.4457159</v>
      </c>
      <c r="AX38" s="43">
        <f t="shared" si="14"/>
        <v>46.47</v>
      </c>
      <c r="AY38" s="43">
        <f t="shared" si="15"/>
        <v>46.47</v>
      </c>
    </row>
    <row r="39" spans="1:51">
      <c r="A39" s="6">
        <v>36</v>
      </c>
      <c r="B39" s="41">
        <v>159324</v>
      </c>
      <c r="E39" s="7">
        <v>36</v>
      </c>
      <c r="F39" s="41">
        <v>159324</v>
      </c>
      <c r="G39" s="41">
        <v>158311</v>
      </c>
      <c r="H39" s="44">
        <f t="shared" si="0"/>
        <v>1013</v>
      </c>
      <c r="I39" s="44">
        <f t="shared" si="1"/>
        <v>1013</v>
      </c>
      <c r="J39" s="44">
        <f t="shared" si="22"/>
        <v>1026169</v>
      </c>
      <c r="K39" s="43">
        <f t="shared" si="3"/>
        <v>0.64</v>
      </c>
      <c r="L39" s="43">
        <f t="shared" si="4"/>
        <v>0.64</v>
      </c>
      <c r="R39" s="7">
        <v>36</v>
      </c>
      <c r="S39" s="41">
        <v>159324</v>
      </c>
      <c r="T39" s="44">
        <f>AVERAGE($S$4:S38)</f>
        <v>171575.25714285715</v>
      </c>
      <c r="U39" s="44">
        <f t="shared" si="5"/>
        <v>-12251.257142857154</v>
      </c>
      <c r="V39" s="44">
        <f t="shared" si="6"/>
        <v>12251.257142857154</v>
      </c>
      <c r="W39" s="44">
        <f t="shared" si="7"/>
        <v>150093301.58040842</v>
      </c>
      <c r="X39" s="43">
        <f t="shared" si="8"/>
        <v>7.69</v>
      </c>
      <c r="Y39" s="43">
        <f t="shared" si="9"/>
        <v>7.69</v>
      </c>
      <c r="AE39" s="7">
        <v>36</v>
      </c>
      <c r="AF39" s="41">
        <v>159324</v>
      </c>
      <c r="AG39" s="49">
        <f t="shared" si="16"/>
        <v>119025.66666666667</v>
      </c>
      <c r="AH39" s="44">
        <f t="shared" si="19"/>
        <v>40298.333333333328</v>
      </c>
      <c r="AI39" s="44">
        <f t="shared" si="20"/>
        <v>40298.333333333328</v>
      </c>
      <c r="AJ39" s="44">
        <f t="shared" si="21"/>
        <v>1623955669.4444439</v>
      </c>
      <c r="AK39" s="43">
        <f t="shared" si="17"/>
        <v>25.29</v>
      </c>
      <c r="AL39" s="43">
        <f t="shared" si="18"/>
        <v>25.29</v>
      </c>
      <c r="AR39" s="7">
        <v>36</v>
      </c>
      <c r="AS39" s="41">
        <v>159324</v>
      </c>
      <c r="AT39" s="49">
        <f t="shared" si="10"/>
        <v>143598.66778998554</v>
      </c>
      <c r="AU39" s="44">
        <f t="shared" si="11"/>
        <v>15725.332210014458</v>
      </c>
      <c r="AV39" s="44">
        <f t="shared" si="12"/>
        <v>15725.332210014458</v>
      </c>
      <c r="AW39" s="44">
        <f t="shared" si="13"/>
        <v>247286073.11531818</v>
      </c>
      <c r="AX39" s="43">
        <f t="shared" si="14"/>
        <v>9.8699999999999992</v>
      </c>
      <c r="AY39" s="43">
        <f t="shared" si="15"/>
        <v>9.8699999999999992</v>
      </c>
    </row>
    <row r="40" spans="1:51">
      <c r="A40" s="6">
        <v>37</v>
      </c>
      <c r="B40" s="41">
        <v>227454.50899999996</v>
      </c>
      <c r="E40" s="7">
        <v>37</v>
      </c>
      <c r="F40" s="41">
        <v>227454.50899999996</v>
      </c>
      <c r="G40" s="41">
        <v>159324</v>
      </c>
      <c r="H40" s="44">
        <f t="shared" si="0"/>
        <v>68130.508999999962</v>
      </c>
      <c r="I40" s="44">
        <f t="shared" si="1"/>
        <v>68130.508999999962</v>
      </c>
      <c r="J40" s="44">
        <f t="shared" si="22"/>
        <v>4641766256.5990763</v>
      </c>
      <c r="K40" s="43">
        <f t="shared" si="3"/>
        <v>29.95</v>
      </c>
      <c r="L40" s="43">
        <f t="shared" si="4"/>
        <v>29.95</v>
      </c>
      <c r="R40" s="7">
        <v>37</v>
      </c>
      <c r="S40" s="41">
        <v>227454.50899999996</v>
      </c>
      <c r="T40" s="44">
        <f>AVERAGE($S$4:S39)</f>
        <v>171234.94444444444</v>
      </c>
      <c r="U40" s="44">
        <f t="shared" si="5"/>
        <v>56219.564555555524</v>
      </c>
      <c r="V40" s="44">
        <f t="shared" si="6"/>
        <v>56219.564555555524</v>
      </c>
      <c r="W40" s="44">
        <f t="shared" si="7"/>
        <v>3160639438.8162751</v>
      </c>
      <c r="X40" s="43">
        <f t="shared" si="8"/>
        <v>24.72</v>
      </c>
      <c r="Y40" s="43">
        <f t="shared" si="9"/>
        <v>24.72</v>
      </c>
      <c r="AE40" s="7">
        <v>37</v>
      </c>
      <c r="AF40" s="41">
        <v>227454.50899999996</v>
      </c>
      <c r="AG40" s="49">
        <f t="shared" si="16"/>
        <v>128810.33333333333</v>
      </c>
      <c r="AH40" s="44">
        <f t="shared" si="19"/>
        <v>98644.175666666633</v>
      </c>
      <c r="AI40" s="44">
        <f t="shared" si="20"/>
        <v>98644.175666666633</v>
      </c>
      <c r="AJ40" s="44">
        <f t="shared" si="21"/>
        <v>9730673392.9561863</v>
      </c>
      <c r="AK40" s="43">
        <f t="shared" si="17"/>
        <v>43.37</v>
      </c>
      <c r="AL40" s="43">
        <f t="shared" si="18"/>
        <v>43.37</v>
      </c>
      <c r="AR40" s="7">
        <v>37</v>
      </c>
      <c r="AS40" s="41">
        <v>227454.50899999996</v>
      </c>
      <c r="AT40" s="49">
        <f t="shared" si="10"/>
        <v>156178.93355799711</v>
      </c>
      <c r="AU40" s="44">
        <f t="shared" si="11"/>
        <v>71275.575442002853</v>
      </c>
      <c r="AV40" s="44">
        <f t="shared" si="12"/>
        <v>71275.575442002853</v>
      </c>
      <c r="AW40" s="44">
        <f t="shared" si="13"/>
        <v>5080207654.5886402</v>
      </c>
      <c r="AX40" s="43">
        <f t="shared" si="14"/>
        <v>31.34</v>
      </c>
      <c r="AY40" s="43">
        <f t="shared" si="15"/>
        <v>31.34</v>
      </c>
    </row>
    <row r="41" spans="1:51">
      <c r="A41" s="6">
        <v>38</v>
      </c>
      <c r="B41" s="41">
        <v>158875.01</v>
      </c>
      <c r="E41" s="7">
        <v>38</v>
      </c>
      <c r="F41" s="41">
        <v>158875.01</v>
      </c>
      <c r="G41" s="41">
        <v>227454.50899999996</v>
      </c>
      <c r="H41" s="44">
        <f t="shared" si="0"/>
        <v>-68579.498999999953</v>
      </c>
      <c r="I41" s="44">
        <f t="shared" si="1"/>
        <v>68579.498999999953</v>
      </c>
      <c r="J41" s="44">
        <f t="shared" si="22"/>
        <v>4703147683.0909948</v>
      </c>
      <c r="K41" s="43">
        <f t="shared" si="3"/>
        <v>43.17</v>
      </c>
      <c r="L41" s="43">
        <f t="shared" si="4"/>
        <v>43.17</v>
      </c>
      <c r="R41" s="7">
        <v>38</v>
      </c>
      <c r="S41" s="41">
        <v>158875.01</v>
      </c>
      <c r="T41" s="44">
        <f>AVERAGE($S$4:S40)</f>
        <v>172754.39213513513</v>
      </c>
      <c r="U41" s="44">
        <f t="shared" si="5"/>
        <v>-13879.382135135122</v>
      </c>
      <c r="V41" s="44">
        <f t="shared" si="6"/>
        <v>13879.382135135122</v>
      </c>
      <c r="W41" s="44">
        <f t="shared" si="7"/>
        <v>192637248.45310798</v>
      </c>
      <c r="X41" s="43">
        <f t="shared" si="8"/>
        <v>8.74</v>
      </c>
      <c r="Y41" s="43">
        <f t="shared" si="9"/>
        <v>8.74</v>
      </c>
      <c r="AE41" s="7">
        <v>38</v>
      </c>
      <c r="AF41" s="41">
        <v>158875.01</v>
      </c>
      <c r="AG41" s="49">
        <f t="shared" si="16"/>
        <v>181696.503</v>
      </c>
      <c r="AH41" s="44">
        <f t="shared" si="19"/>
        <v>-22821.492999999988</v>
      </c>
      <c r="AI41" s="44">
        <f t="shared" si="20"/>
        <v>22821.492999999988</v>
      </c>
      <c r="AJ41" s="44">
        <f t="shared" si="21"/>
        <v>520820542.74904841</v>
      </c>
      <c r="AK41" s="43">
        <f t="shared" si="17"/>
        <v>14.36</v>
      </c>
      <c r="AL41" s="43">
        <f t="shared" si="18"/>
        <v>14.36</v>
      </c>
      <c r="AR41" s="7">
        <v>38</v>
      </c>
      <c r="AS41" s="41">
        <v>158875.01</v>
      </c>
      <c r="AT41" s="49">
        <f t="shared" si="10"/>
        <v>213199.39391159939</v>
      </c>
      <c r="AU41" s="44">
        <f t="shared" si="11"/>
        <v>-54324.383911599376</v>
      </c>
      <c r="AV41" s="44">
        <f t="shared" si="12"/>
        <v>54324.383911599376</v>
      </c>
      <c r="AW41" s="44">
        <f t="shared" si="13"/>
        <v>2951138687.3748369</v>
      </c>
      <c r="AX41" s="43">
        <f t="shared" si="14"/>
        <v>34.19</v>
      </c>
      <c r="AY41" s="43">
        <f t="shared" si="15"/>
        <v>34.19</v>
      </c>
    </row>
    <row r="42" spans="1:51">
      <c r="A42" s="6">
        <v>39</v>
      </c>
      <c r="B42" s="41">
        <v>210479.63800000001</v>
      </c>
      <c r="E42" s="7">
        <v>39</v>
      </c>
      <c r="F42" s="41">
        <v>210479.63800000001</v>
      </c>
      <c r="G42" s="41">
        <v>158875.01</v>
      </c>
      <c r="H42" s="44">
        <f t="shared" si="0"/>
        <v>51604.627999999997</v>
      </c>
      <c r="I42" s="44">
        <f t="shared" si="1"/>
        <v>51604.627999999997</v>
      </c>
      <c r="J42" s="44">
        <f t="shared" si="22"/>
        <v>2663037631.0183835</v>
      </c>
      <c r="K42" s="43">
        <f t="shared" si="3"/>
        <v>24.52</v>
      </c>
      <c r="L42" s="43">
        <f t="shared" si="4"/>
        <v>24.52</v>
      </c>
      <c r="R42" s="7">
        <v>39</v>
      </c>
      <c r="S42" s="41">
        <v>210479.63800000001</v>
      </c>
      <c r="T42" s="44">
        <f>AVERAGE($S$4:S41)</f>
        <v>172389.1452368421</v>
      </c>
      <c r="U42" s="44">
        <f t="shared" si="5"/>
        <v>38090.492763157905</v>
      </c>
      <c r="V42" s="44">
        <f t="shared" si="6"/>
        <v>38090.492763157905</v>
      </c>
      <c r="W42" s="44">
        <f t="shared" si="7"/>
        <v>1450885638.9401848</v>
      </c>
      <c r="X42" s="43">
        <f t="shared" si="8"/>
        <v>18.100000000000001</v>
      </c>
      <c r="Y42" s="43">
        <f t="shared" si="9"/>
        <v>18.100000000000001</v>
      </c>
      <c r="AE42" s="7">
        <v>39</v>
      </c>
      <c r="AF42" s="41">
        <v>210479.63800000001</v>
      </c>
      <c r="AG42" s="49">
        <f t="shared" si="16"/>
        <v>181884.50633333332</v>
      </c>
      <c r="AH42" s="44">
        <f t="shared" si="19"/>
        <v>28595.131666666683</v>
      </c>
      <c r="AI42" s="44">
        <f t="shared" si="20"/>
        <v>28595.131666666683</v>
      </c>
      <c r="AJ42" s="44">
        <f t="shared" si="21"/>
        <v>817681555.03400373</v>
      </c>
      <c r="AK42" s="43">
        <f t="shared" si="17"/>
        <v>13.59</v>
      </c>
      <c r="AL42" s="43">
        <f t="shared" si="18"/>
        <v>13.59</v>
      </c>
      <c r="AR42" s="7">
        <v>39</v>
      </c>
      <c r="AS42" s="41">
        <v>210479.63800000001</v>
      </c>
      <c r="AT42" s="49">
        <f t="shared" si="10"/>
        <v>169739.8867823199</v>
      </c>
      <c r="AU42" s="44">
        <f t="shared" si="11"/>
        <v>40739.75121768011</v>
      </c>
      <c r="AV42" s="44">
        <f t="shared" si="12"/>
        <v>40739.75121768011</v>
      </c>
      <c r="AW42" s="44">
        <f t="shared" si="13"/>
        <v>1659727329.2784681</v>
      </c>
      <c r="AX42" s="43">
        <f t="shared" si="14"/>
        <v>19.36</v>
      </c>
      <c r="AY42" s="43">
        <f t="shared" si="15"/>
        <v>19.36</v>
      </c>
    </row>
    <row r="43" spans="1:51">
      <c r="A43" s="6">
        <v>40</v>
      </c>
      <c r="B43" s="41">
        <v>151306.44899999999</v>
      </c>
      <c r="E43" s="7">
        <v>40</v>
      </c>
      <c r="F43" s="41">
        <v>151306.44899999999</v>
      </c>
      <c r="G43" s="41">
        <v>210479.63800000001</v>
      </c>
      <c r="H43" s="44">
        <f t="shared" si="0"/>
        <v>-59173.189000000013</v>
      </c>
      <c r="I43" s="44">
        <f t="shared" si="1"/>
        <v>59173.189000000013</v>
      </c>
      <c r="J43" s="44">
        <f t="shared" si="22"/>
        <v>3501466296.4297223</v>
      </c>
      <c r="K43" s="43">
        <f t="shared" si="3"/>
        <v>39.11</v>
      </c>
      <c r="L43" s="43">
        <f t="shared" si="4"/>
        <v>39.11</v>
      </c>
      <c r="R43" s="7">
        <v>40</v>
      </c>
      <c r="S43" s="41">
        <v>151306.44899999999</v>
      </c>
      <c r="T43" s="44">
        <f>AVERAGE($S$4:S42)</f>
        <v>173365.82453846154</v>
      </c>
      <c r="U43" s="44">
        <f t="shared" si="5"/>
        <v>-22059.375538461551</v>
      </c>
      <c r="V43" s="44">
        <f t="shared" si="6"/>
        <v>22059.375538461551</v>
      </c>
      <c r="W43" s="44">
        <f t="shared" si="7"/>
        <v>486616049.1468758</v>
      </c>
      <c r="X43" s="43">
        <f t="shared" si="8"/>
        <v>14.58</v>
      </c>
      <c r="Y43" s="43">
        <f t="shared" si="9"/>
        <v>14.58</v>
      </c>
      <c r="AE43" s="7">
        <v>40</v>
      </c>
      <c r="AF43" s="41">
        <v>151306.44899999999</v>
      </c>
      <c r="AG43" s="49">
        <f t="shared" si="16"/>
        <v>198936.38566666667</v>
      </c>
      <c r="AH43" s="44">
        <f t="shared" si="19"/>
        <v>-47629.936666666676</v>
      </c>
      <c r="AI43" s="44">
        <f t="shared" si="20"/>
        <v>47629.936666666676</v>
      </c>
      <c r="AJ43" s="44">
        <f t="shared" si="21"/>
        <v>2268610866.8706784</v>
      </c>
      <c r="AK43" s="43">
        <f t="shared" si="17"/>
        <v>31.48</v>
      </c>
      <c r="AL43" s="43">
        <f t="shared" si="18"/>
        <v>31.48</v>
      </c>
      <c r="AR43" s="7">
        <v>40</v>
      </c>
      <c r="AS43" s="41">
        <v>151306.44899999999</v>
      </c>
      <c r="AT43" s="49">
        <f t="shared" si="10"/>
        <v>202331.687756464</v>
      </c>
      <c r="AU43" s="44">
        <f t="shared" si="11"/>
        <v>-51025.238756464008</v>
      </c>
      <c r="AV43" s="44">
        <f t="shared" si="12"/>
        <v>51025.238756464008</v>
      </c>
      <c r="AW43" s="44">
        <f t="shared" si="13"/>
        <v>2603574990.1541567</v>
      </c>
      <c r="AX43" s="43">
        <f t="shared" si="14"/>
        <v>33.72</v>
      </c>
      <c r="AY43" s="43">
        <f t="shared" si="15"/>
        <v>33.72</v>
      </c>
    </row>
    <row r="44" spans="1:51">
      <c r="A44" s="6">
        <v>41</v>
      </c>
      <c r="B44" s="41">
        <v>302655.65600000002</v>
      </c>
      <c r="E44" s="7">
        <v>41</v>
      </c>
      <c r="F44" s="41">
        <v>302655.65600000002</v>
      </c>
      <c r="G44" s="41">
        <v>151306.44899999999</v>
      </c>
      <c r="H44" s="44">
        <f t="shared" si="0"/>
        <v>151349.20700000002</v>
      </c>
      <c r="I44" s="44">
        <f t="shared" si="1"/>
        <v>151349.20700000002</v>
      </c>
      <c r="J44" s="44">
        <f t="shared" si="22"/>
        <v>22906582459.528854</v>
      </c>
      <c r="K44" s="43">
        <f t="shared" si="3"/>
        <v>50.01</v>
      </c>
      <c r="L44" s="43">
        <f t="shared" si="4"/>
        <v>50.01</v>
      </c>
      <c r="R44" s="7">
        <v>41</v>
      </c>
      <c r="S44" s="41">
        <v>302655.65600000002</v>
      </c>
      <c r="T44" s="44">
        <f>AVERAGE($S$4:S43)</f>
        <v>172814.34015</v>
      </c>
      <c r="U44" s="44">
        <f t="shared" si="5"/>
        <v>129841.31585000001</v>
      </c>
      <c r="V44" s="44">
        <f t="shared" si="6"/>
        <v>129841.31585000001</v>
      </c>
      <c r="W44" s="44">
        <f t="shared" si="7"/>
        <v>16858767301.659464</v>
      </c>
      <c r="X44" s="43">
        <f t="shared" si="8"/>
        <v>42.9</v>
      </c>
      <c r="Y44" s="43">
        <f t="shared" si="9"/>
        <v>42.9</v>
      </c>
      <c r="AE44" s="7">
        <v>41</v>
      </c>
      <c r="AF44" s="41">
        <v>302655.65600000002</v>
      </c>
      <c r="AG44" s="49">
        <f t="shared" si="16"/>
        <v>173553.69900000002</v>
      </c>
      <c r="AH44" s="44">
        <f t="shared" si="19"/>
        <v>129101.95699999999</v>
      </c>
      <c r="AI44" s="44">
        <f t="shared" si="20"/>
        <v>129101.95699999999</v>
      </c>
      <c r="AJ44" s="44">
        <f t="shared" si="21"/>
        <v>16667315301.229847</v>
      </c>
      <c r="AK44" s="43">
        <f t="shared" si="17"/>
        <v>42.66</v>
      </c>
      <c r="AL44" s="43">
        <f t="shared" si="18"/>
        <v>42.66</v>
      </c>
      <c r="AR44" s="7">
        <v>41</v>
      </c>
      <c r="AS44" s="41">
        <v>302655.65600000002</v>
      </c>
      <c r="AT44" s="49">
        <f t="shared" si="10"/>
        <v>161511.49675129278</v>
      </c>
      <c r="AU44" s="44">
        <f t="shared" si="11"/>
        <v>141144.15924870723</v>
      </c>
      <c r="AV44" s="44">
        <f t="shared" si="12"/>
        <v>141144.15924870723</v>
      </c>
      <c r="AW44" s="44">
        <f t="shared" si="13"/>
        <v>19921673690.024429</v>
      </c>
      <c r="AX44" s="43">
        <f t="shared" si="14"/>
        <v>46.64</v>
      </c>
      <c r="AY44" s="43">
        <f t="shared" si="15"/>
        <v>46.64</v>
      </c>
    </row>
    <row r="45" spans="1:51">
      <c r="A45" s="6">
        <v>42</v>
      </c>
      <c r="B45" s="41">
        <v>204577.04300000001</v>
      </c>
      <c r="E45" s="7">
        <v>42</v>
      </c>
      <c r="F45" s="41">
        <v>204577.04300000001</v>
      </c>
      <c r="G45" s="41">
        <v>302655.65600000002</v>
      </c>
      <c r="H45" s="44">
        <f t="shared" si="0"/>
        <v>-98078.613000000012</v>
      </c>
      <c r="I45" s="44">
        <f t="shared" si="1"/>
        <v>98078.613000000012</v>
      </c>
      <c r="J45" s="44">
        <f t="shared" si="22"/>
        <v>9619414328.0037708</v>
      </c>
      <c r="K45" s="43">
        <f t="shared" si="3"/>
        <v>47.94</v>
      </c>
      <c r="L45" s="43">
        <f t="shared" si="4"/>
        <v>47.94</v>
      </c>
      <c r="R45" s="7">
        <v>42</v>
      </c>
      <c r="S45" s="41">
        <v>204577.04300000001</v>
      </c>
      <c r="T45" s="44">
        <f>AVERAGE($S$4:S44)</f>
        <v>175981.20151219511</v>
      </c>
      <c r="U45" s="44">
        <f t="shared" si="5"/>
        <v>28595.841487804893</v>
      </c>
      <c r="V45" s="44">
        <f t="shared" si="6"/>
        <v>28595.841487804893</v>
      </c>
      <c r="W45" s="44">
        <f t="shared" si="7"/>
        <v>817722150.39566362</v>
      </c>
      <c r="X45" s="43">
        <f t="shared" si="8"/>
        <v>13.98</v>
      </c>
      <c r="Y45" s="43">
        <f t="shared" si="9"/>
        <v>13.98</v>
      </c>
      <c r="AE45" s="7">
        <v>42</v>
      </c>
      <c r="AF45" s="41">
        <v>204577.04300000001</v>
      </c>
      <c r="AG45" s="49">
        <f t="shared" si="16"/>
        <v>221480.58100000001</v>
      </c>
      <c r="AH45" s="44">
        <f t="shared" si="19"/>
        <v>-16903.538</v>
      </c>
      <c r="AI45" s="44">
        <f t="shared" si="20"/>
        <v>16903.538</v>
      </c>
      <c r="AJ45" s="44">
        <f t="shared" si="21"/>
        <v>285729596.91744399</v>
      </c>
      <c r="AK45" s="43">
        <f t="shared" si="17"/>
        <v>8.26</v>
      </c>
      <c r="AL45" s="43">
        <f t="shared" si="18"/>
        <v>8.26</v>
      </c>
      <c r="AR45" s="7">
        <v>42</v>
      </c>
      <c r="AS45" s="41">
        <v>204577.04300000001</v>
      </c>
      <c r="AT45" s="49">
        <f t="shared" si="10"/>
        <v>274426.82415025856</v>
      </c>
      <c r="AU45" s="44">
        <f t="shared" si="11"/>
        <v>-69849.781150258554</v>
      </c>
      <c r="AV45" s="44">
        <f t="shared" si="12"/>
        <v>69849.781150258554</v>
      </c>
      <c r="AW45" s="44">
        <f t="shared" si="13"/>
        <v>4878991926.7390156</v>
      </c>
      <c r="AX45" s="43">
        <f t="shared" si="14"/>
        <v>34.14</v>
      </c>
      <c r="AY45" s="43">
        <f t="shared" si="15"/>
        <v>34.14</v>
      </c>
    </row>
    <row r="46" spans="1:51">
      <c r="A46" s="6">
        <v>43</v>
      </c>
      <c r="B46" s="41">
        <v>231040.05900000001</v>
      </c>
      <c r="E46" s="7">
        <v>43</v>
      </c>
      <c r="F46" s="41">
        <v>231040.05900000001</v>
      </c>
      <c r="G46" s="41">
        <v>204577.04300000001</v>
      </c>
      <c r="H46" s="44">
        <f t="shared" si="0"/>
        <v>26463.016000000003</v>
      </c>
      <c r="I46" s="44">
        <f t="shared" si="1"/>
        <v>26463.016000000003</v>
      </c>
      <c r="J46" s="44">
        <f t="shared" si="22"/>
        <v>700291215.81625617</v>
      </c>
      <c r="K46" s="43">
        <f t="shared" si="3"/>
        <v>11.45</v>
      </c>
      <c r="L46" s="43">
        <f t="shared" si="4"/>
        <v>11.45</v>
      </c>
      <c r="R46" s="7">
        <v>43</v>
      </c>
      <c r="S46" s="41">
        <v>231040.05900000001</v>
      </c>
      <c r="T46" s="44">
        <f>AVERAGE($S$4:S45)</f>
        <v>176662.05488095238</v>
      </c>
      <c r="U46" s="44">
        <f t="shared" si="5"/>
        <v>54378.004119047633</v>
      </c>
      <c r="V46" s="44">
        <f t="shared" si="6"/>
        <v>54378.004119047633</v>
      </c>
      <c r="W46" s="44">
        <f t="shared" si="7"/>
        <v>2956967331.9711614</v>
      </c>
      <c r="X46" s="43">
        <f t="shared" si="8"/>
        <v>23.54</v>
      </c>
      <c r="Y46" s="43">
        <f t="shared" si="9"/>
        <v>23.54</v>
      </c>
      <c r="AE46" s="7">
        <v>43</v>
      </c>
      <c r="AF46" s="41">
        <v>231040.05900000001</v>
      </c>
      <c r="AG46" s="49">
        <f t="shared" si="16"/>
        <v>219513.04933333336</v>
      </c>
      <c r="AH46" s="44">
        <f t="shared" si="19"/>
        <v>11527.00966666665</v>
      </c>
      <c r="AI46" s="44">
        <f t="shared" si="20"/>
        <v>11527.00966666665</v>
      </c>
      <c r="AJ46" s="44">
        <f t="shared" si="21"/>
        <v>132871951.8554264</v>
      </c>
      <c r="AK46" s="43">
        <f t="shared" si="17"/>
        <v>4.99</v>
      </c>
      <c r="AL46" s="43">
        <f t="shared" si="18"/>
        <v>4.99</v>
      </c>
      <c r="AR46" s="7">
        <v>43</v>
      </c>
      <c r="AS46" s="41">
        <v>231040.05900000001</v>
      </c>
      <c r="AT46" s="49">
        <f t="shared" si="10"/>
        <v>218546.99923005173</v>
      </c>
      <c r="AU46" s="44">
        <f t="shared" si="11"/>
        <v>12493.059769948275</v>
      </c>
      <c r="AV46" s="44">
        <f t="shared" si="12"/>
        <v>12493.059769948275</v>
      </c>
      <c r="AW46" s="44">
        <f t="shared" si="13"/>
        <v>156076542.41550004</v>
      </c>
      <c r="AX46" s="43">
        <f t="shared" si="14"/>
        <v>5.41</v>
      </c>
      <c r="AY46" s="43">
        <f t="shared" si="15"/>
        <v>5.41</v>
      </c>
    </row>
    <row r="47" spans="1:51">
      <c r="A47" s="6">
        <v>44</v>
      </c>
      <c r="B47" s="41">
        <v>190892.144</v>
      </c>
      <c r="E47" s="7">
        <v>44</v>
      </c>
      <c r="F47" s="41">
        <v>190892.144</v>
      </c>
      <c r="G47" s="41">
        <v>231040.05900000001</v>
      </c>
      <c r="H47" s="44">
        <f t="shared" si="0"/>
        <v>-40147.915000000008</v>
      </c>
      <c r="I47" s="44">
        <f t="shared" si="1"/>
        <v>40147.915000000008</v>
      </c>
      <c r="J47" s="44">
        <f t="shared" si="22"/>
        <v>1611855078.8472257</v>
      </c>
      <c r="K47" s="43">
        <f t="shared" si="3"/>
        <v>21.03</v>
      </c>
      <c r="L47" s="43">
        <f t="shared" si="4"/>
        <v>21.03</v>
      </c>
      <c r="R47" s="7">
        <v>44</v>
      </c>
      <c r="S47" s="41">
        <v>190892.144</v>
      </c>
      <c r="T47" s="44">
        <f>AVERAGE($S$4:S46)</f>
        <v>177926.65962790698</v>
      </c>
      <c r="U47" s="44">
        <f t="shared" si="5"/>
        <v>12965.484372093022</v>
      </c>
      <c r="V47" s="44">
        <f t="shared" si="6"/>
        <v>12965.484372093022</v>
      </c>
      <c r="W47" s="44">
        <f t="shared" si="7"/>
        <v>168103785.0029884</v>
      </c>
      <c r="X47" s="43">
        <f t="shared" si="8"/>
        <v>6.79</v>
      </c>
      <c r="Y47" s="43">
        <f t="shared" si="9"/>
        <v>6.79</v>
      </c>
      <c r="AE47" s="7">
        <v>44</v>
      </c>
      <c r="AF47" s="41">
        <v>190892.144</v>
      </c>
      <c r="AG47" s="49">
        <f t="shared" si="16"/>
        <v>246090.91933333335</v>
      </c>
      <c r="AH47" s="44">
        <f t="shared" si="19"/>
        <v>-55198.775333333353</v>
      </c>
      <c r="AI47" s="44">
        <f t="shared" si="20"/>
        <v>55198.775333333353</v>
      </c>
      <c r="AJ47" s="44">
        <f t="shared" si="21"/>
        <v>3046904798.2998104</v>
      </c>
      <c r="AK47" s="43">
        <f t="shared" si="17"/>
        <v>28.92</v>
      </c>
      <c r="AL47" s="43">
        <f t="shared" si="18"/>
        <v>28.92</v>
      </c>
      <c r="AR47" s="7">
        <v>44</v>
      </c>
      <c r="AS47" s="41">
        <v>190892.144</v>
      </c>
      <c r="AT47" s="49">
        <f t="shared" si="10"/>
        <v>228541.44704601038</v>
      </c>
      <c r="AU47" s="44">
        <f t="shared" si="11"/>
        <v>-37649.303046010376</v>
      </c>
      <c r="AV47" s="44">
        <f t="shared" si="12"/>
        <v>37649.303046010376</v>
      </c>
      <c r="AW47" s="44">
        <f t="shared" si="13"/>
        <v>1417470019.8503263</v>
      </c>
      <c r="AX47" s="43">
        <f t="shared" si="14"/>
        <v>19.72</v>
      </c>
      <c r="AY47" s="43">
        <f t="shared" si="15"/>
        <v>19.72</v>
      </c>
    </row>
    <row r="48" spans="1:51">
      <c r="A48" s="6">
        <v>45</v>
      </c>
      <c r="B48" s="41">
        <v>207512.242</v>
      </c>
      <c r="E48" s="7">
        <v>45</v>
      </c>
      <c r="F48" s="41">
        <v>207512.242</v>
      </c>
      <c r="G48" s="41">
        <v>190892.144</v>
      </c>
      <c r="H48" s="44">
        <f t="shared" si="0"/>
        <v>16620.097999999998</v>
      </c>
      <c r="I48" s="44">
        <f t="shared" si="1"/>
        <v>16620.097999999998</v>
      </c>
      <c r="J48" s="44">
        <f t="shared" si="22"/>
        <v>276227657.52960396</v>
      </c>
      <c r="K48" s="43">
        <f t="shared" si="3"/>
        <v>8.01</v>
      </c>
      <c r="L48" s="43">
        <f t="shared" si="4"/>
        <v>8.01</v>
      </c>
      <c r="R48" s="7">
        <v>45</v>
      </c>
      <c r="S48" s="41">
        <v>207512.242</v>
      </c>
      <c r="T48" s="44">
        <f>AVERAGE($S$4:S47)</f>
        <v>178221.32972727274</v>
      </c>
      <c r="U48" s="44">
        <f t="shared" si="5"/>
        <v>29290.912272727262</v>
      </c>
      <c r="V48" s="44">
        <f t="shared" si="6"/>
        <v>29290.912272727262</v>
      </c>
      <c r="W48" s="44">
        <f t="shared" si="7"/>
        <v>857957541.76860452</v>
      </c>
      <c r="X48" s="43">
        <f t="shared" si="8"/>
        <v>14.12</v>
      </c>
      <c r="Y48" s="43">
        <f t="shared" si="9"/>
        <v>14.12</v>
      </c>
      <c r="AE48" s="7">
        <v>45</v>
      </c>
      <c r="AF48" s="41">
        <v>207512.242</v>
      </c>
      <c r="AG48" s="49">
        <f t="shared" si="16"/>
        <v>208836.41533333334</v>
      </c>
      <c r="AH48" s="44">
        <f t="shared" si="19"/>
        <v>-1324.1733333333395</v>
      </c>
      <c r="AI48" s="44">
        <f t="shared" si="20"/>
        <v>1324.1733333333395</v>
      </c>
      <c r="AJ48" s="44">
        <f t="shared" si="21"/>
        <v>1753435.0167111275</v>
      </c>
      <c r="AK48" s="43">
        <f t="shared" si="17"/>
        <v>0.64</v>
      </c>
      <c r="AL48" s="43">
        <f t="shared" si="18"/>
        <v>0.64</v>
      </c>
      <c r="AR48" s="7">
        <v>45</v>
      </c>
      <c r="AS48" s="41">
        <v>207512.242</v>
      </c>
      <c r="AT48" s="49">
        <f t="shared" si="10"/>
        <v>198422.00460920209</v>
      </c>
      <c r="AU48" s="44">
        <f t="shared" si="11"/>
        <v>9090.2373907979054</v>
      </c>
      <c r="AV48" s="44">
        <f t="shared" si="12"/>
        <v>9090.2373907979054</v>
      </c>
      <c r="AW48" s="44">
        <f t="shared" si="13"/>
        <v>82632415.821060315</v>
      </c>
      <c r="AX48" s="43">
        <f t="shared" si="14"/>
        <v>4.38</v>
      </c>
      <c r="AY48" s="43">
        <f t="shared" si="15"/>
        <v>4.38</v>
      </c>
    </row>
    <row r="49" spans="1:51">
      <c r="A49" s="6">
        <v>46</v>
      </c>
      <c r="B49" s="41">
        <v>195880.30100000001</v>
      </c>
      <c r="E49" s="7">
        <v>46</v>
      </c>
      <c r="F49" s="41">
        <v>195880.30100000001</v>
      </c>
      <c r="G49" s="41">
        <v>207512.242</v>
      </c>
      <c r="H49" s="44">
        <f t="shared" si="0"/>
        <v>-11631.940999999992</v>
      </c>
      <c r="I49" s="44">
        <f t="shared" si="1"/>
        <v>11631.940999999992</v>
      </c>
      <c r="J49" s="44">
        <f t="shared" si="22"/>
        <v>135302051.42748082</v>
      </c>
      <c r="K49" s="43">
        <f t="shared" si="3"/>
        <v>5.94</v>
      </c>
      <c r="L49" s="43">
        <f t="shared" si="4"/>
        <v>5.94</v>
      </c>
      <c r="R49" s="7">
        <v>46</v>
      </c>
      <c r="S49" s="41">
        <v>195880.30100000001</v>
      </c>
      <c r="T49" s="44">
        <f>AVERAGE($S$4:S48)</f>
        <v>178872.23888888888</v>
      </c>
      <c r="U49" s="44">
        <f t="shared" si="5"/>
        <v>17008.062111111125</v>
      </c>
      <c r="V49" s="44">
        <f t="shared" si="6"/>
        <v>17008.062111111125</v>
      </c>
      <c r="W49" s="44">
        <f t="shared" si="7"/>
        <v>289274176.77541381</v>
      </c>
      <c r="X49" s="43">
        <f t="shared" si="8"/>
        <v>8.68</v>
      </c>
      <c r="Y49" s="43">
        <f t="shared" si="9"/>
        <v>8.68</v>
      </c>
      <c r="AE49" s="7">
        <v>46</v>
      </c>
      <c r="AF49" s="41">
        <v>195880.30100000001</v>
      </c>
      <c r="AG49" s="49">
        <f t="shared" si="16"/>
        <v>209814.81499999997</v>
      </c>
      <c r="AH49" s="44">
        <f t="shared" si="19"/>
        <v>-13934.513999999966</v>
      </c>
      <c r="AI49" s="44">
        <f t="shared" si="20"/>
        <v>13934.513999999966</v>
      </c>
      <c r="AJ49" s="44">
        <f t="shared" si="21"/>
        <v>194170680.41619506</v>
      </c>
      <c r="AK49" s="43">
        <f t="shared" si="17"/>
        <v>7.11</v>
      </c>
      <c r="AL49" s="43">
        <f t="shared" si="18"/>
        <v>7.11</v>
      </c>
      <c r="AR49" s="7">
        <v>46</v>
      </c>
      <c r="AS49" s="41">
        <v>195880.30100000001</v>
      </c>
      <c r="AT49" s="49">
        <f t="shared" si="10"/>
        <v>205694.19452184043</v>
      </c>
      <c r="AU49" s="44">
        <f t="shared" si="11"/>
        <v>-9813.8935218404222</v>
      </c>
      <c r="AV49" s="44">
        <f t="shared" si="12"/>
        <v>9813.8935218404222</v>
      </c>
      <c r="AW49" s="44">
        <f t="shared" si="13"/>
        <v>96312506.058021411</v>
      </c>
      <c r="AX49" s="43">
        <f t="shared" si="14"/>
        <v>5.01</v>
      </c>
      <c r="AY49" s="43">
        <f t="shared" si="15"/>
        <v>5.01</v>
      </c>
    </row>
    <row r="50" spans="1:51">
      <c r="A50" s="6">
        <v>47</v>
      </c>
      <c r="B50" s="41">
        <v>206442.24900000001</v>
      </c>
      <c r="E50" s="7">
        <v>47</v>
      </c>
      <c r="F50" s="41">
        <v>206442.24900000001</v>
      </c>
      <c r="G50" s="41">
        <v>195880.30100000001</v>
      </c>
      <c r="H50" s="44">
        <f t="shared" si="0"/>
        <v>10561.948000000004</v>
      </c>
      <c r="I50" s="44">
        <f t="shared" si="1"/>
        <v>10561.948000000004</v>
      </c>
      <c r="J50" s="44">
        <f t="shared" si="22"/>
        <v>111554745.55470408</v>
      </c>
      <c r="K50" s="43">
        <f t="shared" si="3"/>
        <v>5.12</v>
      </c>
      <c r="L50" s="43">
        <f t="shared" si="4"/>
        <v>5.12</v>
      </c>
      <c r="R50" s="7">
        <v>47</v>
      </c>
      <c r="S50" s="41">
        <v>206442.24900000001</v>
      </c>
      <c r="T50" s="44">
        <f>AVERAGE($S$4:S49)</f>
        <v>179241.9793695652</v>
      </c>
      <c r="U50" s="44">
        <f t="shared" si="5"/>
        <v>27200.269630434806</v>
      </c>
      <c r="V50" s="44">
        <f t="shared" si="6"/>
        <v>27200.269630434806</v>
      </c>
      <c r="W50" s="44">
        <f t="shared" si="7"/>
        <v>739854667.96835399</v>
      </c>
      <c r="X50" s="43">
        <f t="shared" si="8"/>
        <v>13.18</v>
      </c>
      <c r="Y50" s="43">
        <f t="shared" si="9"/>
        <v>13.18</v>
      </c>
      <c r="AE50" s="7">
        <v>47</v>
      </c>
      <c r="AF50" s="41">
        <v>206442.24900000001</v>
      </c>
      <c r="AG50" s="49">
        <f t="shared" si="16"/>
        <v>198094.89566666668</v>
      </c>
      <c r="AH50" s="44">
        <f t="shared" si="19"/>
        <v>8347.3533333333326</v>
      </c>
      <c r="AI50" s="44">
        <f t="shared" si="20"/>
        <v>8347.3533333333326</v>
      </c>
      <c r="AJ50" s="44">
        <f t="shared" si="21"/>
        <v>69678307.671511099</v>
      </c>
      <c r="AK50" s="43">
        <f t="shared" si="17"/>
        <v>4.04</v>
      </c>
      <c r="AL50" s="43">
        <f t="shared" si="18"/>
        <v>4.04</v>
      </c>
      <c r="AR50" s="7">
        <v>47</v>
      </c>
      <c r="AS50" s="41">
        <v>206442.24900000001</v>
      </c>
      <c r="AT50" s="49">
        <f t="shared" si="10"/>
        <v>197843.07970436808</v>
      </c>
      <c r="AU50" s="44">
        <f t="shared" si="11"/>
        <v>8599.1692956319312</v>
      </c>
      <c r="AV50" s="44">
        <f t="shared" si="12"/>
        <v>8599.1692956319312</v>
      </c>
      <c r="AW50" s="44">
        <f t="shared" si="13"/>
        <v>73945712.574938968</v>
      </c>
      <c r="AX50" s="43">
        <f t="shared" si="14"/>
        <v>4.17</v>
      </c>
      <c r="AY50" s="43">
        <f t="shared" si="15"/>
        <v>4.17</v>
      </c>
    </row>
    <row r="51" spans="1:51">
      <c r="A51" s="6">
        <v>48</v>
      </c>
      <c r="B51" s="41">
        <v>187587.269</v>
      </c>
      <c r="E51" s="7">
        <v>48</v>
      </c>
      <c r="F51" s="41">
        <v>187587.269</v>
      </c>
      <c r="G51" s="41">
        <v>206442.24900000001</v>
      </c>
      <c r="H51" s="44">
        <f t="shared" si="0"/>
        <v>-18854.98000000001</v>
      </c>
      <c r="I51" s="44">
        <f t="shared" si="1"/>
        <v>18854.98000000001</v>
      </c>
      <c r="J51" s="44">
        <f t="shared" si="22"/>
        <v>355510270.80040038</v>
      </c>
      <c r="K51" s="43">
        <f t="shared" si="3"/>
        <v>10.050000000000001</v>
      </c>
      <c r="L51" s="43">
        <f t="shared" si="4"/>
        <v>10.050000000000001</v>
      </c>
      <c r="R51" s="7">
        <v>48</v>
      </c>
      <c r="S51" s="41">
        <v>187587.269</v>
      </c>
      <c r="T51" s="44">
        <f>AVERAGE($S$4:S50)</f>
        <v>179820.7085106383</v>
      </c>
      <c r="U51" s="44">
        <f t="shared" si="5"/>
        <v>7766.5604893616983</v>
      </c>
      <c r="V51" s="44">
        <f t="shared" si="6"/>
        <v>7766.5604893616983</v>
      </c>
      <c r="W51" s="44">
        <f t="shared" si="7"/>
        <v>60319461.834914222</v>
      </c>
      <c r="X51" s="43">
        <f t="shared" si="8"/>
        <v>4.1399999999999997</v>
      </c>
      <c r="Y51" s="43">
        <f t="shared" si="9"/>
        <v>4.1399999999999997</v>
      </c>
      <c r="AE51" s="7">
        <v>48</v>
      </c>
      <c r="AF51" s="41">
        <v>187587.269</v>
      </c>
      <c r="AG51" s="49">
        <f t="shared" si="16"/>
        <v>203278.264</v>
      </c>
      <c r="AH51" s="44">
        <f t="shared" si="19"/>
        <v>-15690.994999999995</v>
      </c>
      <c r="AI51" s="44">
        <f t="shared" si="20"/>
        <v>15690.994999999995</v>
      </c>
      <c r="AJ51" s="44">
        <f t="shared" si="21"/>
        <v>246207324.09002486</v>
      </c>
      <c r="AK51" s="43">
        <f t="shared" si="17"/>
        <v>8.36</v>
      </c>
      <c r="AL51" s="43">
        <f t="shared" si="18"/>
        <v>8.36</v>
      </c>
      <c r="AR51" s="7">
        <v>48</v>
      </c>
      <c r="AS51" s="41">
        <v>187587.269</v>
      </c>
      <c r="AT51" s="49">
        <f t="shared" si="10"/>
        <v>204722.41514087364</v>
      </c>
      <c r="AU51" s="44">
        <f t="shared" si="11"/>
        <v>-17135.146140873636</v>
      </c>
      <c r="AV51" s="44">
        <f t="shared" si="12"/>
        <v>17135.146140873636</v>
      </c>
      <c r="AW51" s="44">
        <f t="shared" si="13"/>
        <v>293613233.26909667</v>
      </c>
      <c r="AX51" s="43">
        <f t="shared" si="14"/>
        <v>9.1300000000000008</v>
      </c>
      <c r="AY51" s="43">
        <f t="shared" si="15"/>
        <v>9.1300000000000008</v>
      </c>
    </row>
    <row r="52" spans="1:51">
      <c r="A52" s="6">
        <v>49</v>
      </c>
      <c r="B52" s="41">
        <v>272683.065</v>
      </c>
      <c r="E52" s="7">
        <v>49</v>
      </c>
      <c r="F52" s="41">
        <v>272683.065</v>
      </c>
      <c r="G52" s="41">
        <v>187587.269</v>
      </c>
      <c r="H52" s="44">
        <f t="shared" si="0"/>
        <v>85095.796000000002</v>
      </c>
      <c r="I52" s="44">
        <f t="shared" si="1"/>
        <v>85095.796000000002</v>
      </c>
      <c r="J52" s="44">
        <f t="shared" si="22"/>
        <v>7241294496.8736162</v>
      </c>
      <c r="K52" s="43">
        <f t="shared" si="3"/>
        <v>31.21</v>
      </c>
      <c r="L52" s="43">
        <f t="shared" si="4"/>
        <v>31.21</v>
      </c>
      <c r="R52" s="7">
        <v>49</v>
      </c>
      <c r="S52" s="41">
        <v>272683.065</v>
      </c>
      <c r="T52" s="44">
        <f>AVERAGE($S$4:S51)</f>
        <v>179982.51185416666</v>
      </c>
      <c r="U52" s="44">
        <f t="shared" si="5"/>
        <v>92700.553145833343</v>
      </c>
      <c r="V52" s="44">
        <f t="shared" si="6"/>
        <v>92700.553145833343</v>
      </c>
      <c r="W52" s="44">
        <f t="shared" si="7"/>
        <v>8593392553.5434723</v>
      </c>
      <c r="X52" s="43">
        <f t="shared" si="8"/>
        <v>34</v>
      </c>
      <c r="Y52" s="43">
        <f t="shared" si="9"/>
        <v>34</v>
      </c>
      <c r="AE52" s="7">
        <v>49</v>
      </c>
      <c r="AF52" s="41">
        <v>272683.065</v>
      </c>
      <c r="AG52" s="49">
        <f t="shared" si="16"/>
        <v>196636.60633333333</v>
      </c>
      <c r="AH52" s="44">
        <f t="shared" si="19"/>
        <v>76046.458666666673</v>
      </c>
      <c r="AI52" s="44">
        <f t="shared" si="20"/>
        <v>76046.458666666673</v>
      </c>
      <c r="AJ52" s="44">
        <f t="shared" si="21"/>
        <v>5783063875.7410431</v>
      </c>
      <c r="AK52" s="43">
        <f t="shared" si="17"/>
        <v>27.89</v>
      </c>
      <c r="AL52" s="43">
        <f t="shared" si="18"/>
        <v>27.89</v>
      </c>
      <c r="AR52" s="7">
        <v>49</v>
      </c>
      <c r="AS52" s="41">
        <v>272683.065</v>
      </c>
      <c r="AT52" s="49">
        <f t="shared" si="10"/>
        <v>191014.29822817474</v>
      </c>
      <c r="AU52" s="44">
        <f t="shared" si="11"/>
        <v>81668.766771825263</v>
      </c>
      <c r="AV52" s="44">
        <f t="shared" si="12"/>
        <v>81668.766771825263</v>
      </c>
      <c r="AW52" s="44">
        <f t="shared" si="13"/>
        <v>6669787466.0307903</v>
      </c>
      <c r="AX52" s="43">
        <f t="shared" si="14"/>
        <v>29.95</v>
      </c>
      <c r="AY52" s="43">
        <f t="shared" si="15"/>
        <v>29.95</v>
      </c>
    </row>
    <row r="53" spans="1:51">
      <c r="A53" s="6">
        <v>50</v>
      </c>
      <c r="B53" s="41">
        <v>223923.429</v>
      </c>
      <c r="E53" s="7">
        <v>50</v>
      </c>
      <c r="F53" s="41">
        <v>223923.429</v>
      </c>
      <c r="G53" s="41">
        <v>272683.065</v>
      </c>
      <c r="H53" s="44">
        <f t="shared" si="0"/>
        <v>-48759.635999999999</v>
      </c>
      <c r="I53" s="44">
        <f t="shared" si="1"/>
        <v>48759.635999999999</v>
      </c>
      <c r="J53" s="44">
        <f t="shared" si="22"/>
        <v>2377502102.8524957</v>
      </c>
      <c r="K53" s="43">
        <f t="shared" si="3"/>
        <v>21.78</v>
      </c>
      <c r="L53" s="43">
        <f t="shared" si="4"/>
        <v>21.78</v>
      </c>
      <c r="R53" s="7">
        <v>50</v>
      </c>
      <c r="S53" s="41">
        <v>223923.429</v>
      </c>
      <c r="T53" s="44">
        <f>AVERAGE($S$4:S52)</f>
        <v>181874.359877551</v>
      </c>
      <c r="U53" s="44">
        <f t="shared" si="5"/>
        <v>42049.069122449</v>
      </c>
      <c r="V53" s="44">
        <f t="shared" si="6"/>
        <v>42049.069122449</v>
      </c>
      <c r="W53" s="44">
        <f t="shared" si="7"/>
        <v>1768124214.0644939</v>
      </c>
      <c r="X53" s="43">
        <f t="shared" si="8"/>
        <v>18.78</v>
      </c>
      <c r="Y53" s="43">
        <f t="shared" si="9"/>
        <v>18.78</v>
      </c>
      <c r="AE53" s="7">
        <v>50</v>
      </c>
      <c r="AF53" s="41">
        <v>223923.429</v>
      </c>
      <c r="AG53" s="49">
        <f t="shared" si="16"/>
        <v>222237.52766666669</v>
      </c>
      <c r="AH53" s="44">
        <f t="shared" si="19"/>
        <v>1685.9013333333132</v>
      </c>
      <c r="AI53" s="44">
        <f t="shared" si="20"/>
        <v>1685.9013333333132</v>
      </c>
      <c r="AJ53" s="44">
        <f t="shared" si="21"/>
        <v>2842263.3057350433</v>
      </c>
      <c r="AK53" s="43">
        <f t="shared" si="17"/>
        <v>0.75</v>
      </c>
      <c r="AL53" s="43">
        <f t="shared" si="18"/>
        <v>0.75</v>
      </c>
      <c r="AR53" s="7">
        <v>50</v>
      </c>
      <c r="AS53" s="41">
        <v>223923.429</v>
      </c>
      <c r="AT53" s="49">
        <f t="shared" si="10"/>
        <v>256349.31164563497</v>
      </c>
      <c r="AU53" s="44">
        <f t="shared" si="11"/>
        <v>-32425.882645634963</v>
      </c>
      <c r="AV53" s="44">
        <f t="shared" si="12"/>
        <v>32425.882645634963</v>
      </c>
      <c r="AW53" s="44">
        <f t="shared" si="13"/>
        <v>1051437865.3484907</v>
      </c>
      <c r="AX53" s="43">
        <f t="shared" si="14"/>
        <v>14.48</v>
      </c>
      <c r="AY53" s="43">
        <f t="shared" si="15"/>
        <v>14.48</v>
      </c>
    </row>
    <row r="54" spans="1:51">
      <c r="A54" s="6">
        <v>51</v>
      </c>
      <c r="B54" s="41">
        <v>119201.277</v>
      </c>
      <c r="E54" s="7">
        <v>51</v>
      </c>
      <c r="F54" s="41">
        <v>119201.277</v>
      </c>
      <c r="G54" s="41">
        <v>223923.429</v>
      </c>
      <c r="H54" s="44">
        <f t="shared" si="0"/>
        <v>-104722.152</v>
      </c>
      <c r="I54" s="44">
        <f t="shared" si="1"/>
        <v>104722.152</v>
      </c>
      <c r="J54" s="44">
        <f t="shared" si="22"/>
        <v>10966729119.511105</v>
      </c>
      <c r="K54" s="43">
        <f t="shared" si="3"/>
        <v>87.85</v>
      </c>
      <c r="L54" s="43">
        <f t="shared" si="4"/>
        <v>87.85</v>
      </c>
      <c r="R54" s="7">
        <v>51</v>
      </c>
      <c r="S54" s="41">
        <v>119201.277</v>
      </c>
      <c r="T54" s="44">
        <f>AVERAGE($S$4:S53)</f>
        <v>182715.34125999999</v>
      </c>
      <c r="U54" s="44">
        <f t="shared" si="5"/>
        <v>-63514.064259999985</v>
      </c>
      <c r="V54" s="44">
        <f t="shared" si="6"/>
        <v>63514.064259999985</v>
      </c>
      <c r="W54" s="44">
        <f t="shared" si="7"/>
        <v>4034036358.8234072</v>
      </c>
      <c r="X54" s="43">
        <f t="shared" si="8"/>
        <v>53.28</v>
      </c>
      <c r="Y54" s="43">
        <f t="shared" si="9"/>
        <v>53.28</v>
      </c>
      <c r="AE54" s="7">
        <v>51</v>
      </c>
      <c r="AF54" s="41">
        <v>119201.277</v>
      </c>
      <c r="AG54" s="49">
        <f t="shared" si="16"/>
        <v>228064.58766666669</v>
      </c>
      <c r="AH54" s="44">
        <f t="shared" si="19"/>
        <v>-108863.31066666669</v>
      </c>
      <c r="AI54" s="44">
        <f t="shared" si="20"/>
        <v>108863.31066666669</v>
      </c>
      <c r="AJ54" s="44">
        <f t="shared" si="21"/>
        <v>11851220409.307184</v>
      </c>
      <c r="AK54" s="43">
        <f t="shared" si="17"/>
        <v>91.33</v>
      </c>
      <c r="AL54" s="43">
        <f t="shared" si="18"/>
        <v>91.33</v>
      </c>
      <c r="AR54" s="7">
        <v>51</v>
      </c>
      <c r="AS54" s="41">
        <v>119201.277</v>
      </c>
      <c r="AT54" s="49">
        <f t="shared" si="10"/>
        <v>230408.60552912703</v>
      </c>
      <c r="AU54" s="44">
        <f t="shared" si="11"/>
        <v>-111207.32852912703</v>
      </c>
      <c r="AV54" s="44">
        <f t="shared" si="12"/>
        <v>111207.32852912703</v>
      </c>
      <c r="AW54" s="44">
        <f t="shared" si="13"/>
        <v>12367069918.58519</v>
      </c>
      <c r="AX54" s="43">
        <f t="shared" si="14"/>
        <v>93.29</v>
      </c>
      <c r="AY54" s="43">
        <f t="shared" si="15"/>
        <v>93.29</v>
      </c>
    </row>
    <row r="55" spans="1:51">
      <c r="A55" s="6">
        <v>52</v>
      </c>
      <c r="B55" s="41">
        <v>209713.068</v>
      </c>
      <c r="E55" s="7">
        <v>52</v>
      </c>
      <c r="F55" s="41">
        <v>209713.068</v>
      </c>
      <c r="G55" s="41">
        <v>119201.277</v>
      </c>
      <c r="H55" s="44">
        <f t="shared" si="0"/>
        <v>90511.790999999997</v>
      </c>
      <c r="I55" s="44">
        <f t="shared" si="1"/>
        <v>90511.790999999997</v>
      </c>
      <c r="J55" s="44">
        <f t="shared" si="22"/>
        <v>8192384310.0276804</v>
      </c>
      <c r="K55" s="43">
        <f t="shared" si="3"/>
        <v>43.16</v>
      </c>
      <c r="L55" s="43">
        <f t="shared" si="4"/>
        <v>43.16</v>
      </c>
      <c r="R55" s="7">
        <v>52</v>
      </c>
      <c r="S55" s="41">
        <v>209713.068</v>
      </c>
      <c r="T55" s="44">
        <f>AVERAGE($S$4:S54)</f>
        <v>181469.96745098039</v>
      </c>
      <c r="U55" s="44">
        <f t="shared" si="5"/>
        <v>28243.100549019611</v>
      </c>
      <c r="V55" s="44">
        <f t="shared" si="6"/>
        <v>28243.100549019611</v>
      </c>
      <c r="W55" s="44">
        <f t="shared" si="7"/>
        <v>797672728.62203181</v>
      </c>
      <c r="X55" s="43">
        <f t="shared" si="8"/>
        <v>13.47</v>
      </c>
      <c r="Y55" s="43">
        <f t="shared" si="9"/>
        <v>13.47</v>
      </c>
      <c r="AE55" s="7">
        <v>52</v>
      </c>
      <c r="AF55" s="41">
        <v>209713.068</v>
      </c>
      <c r="AG55" s="49">
        <f t="shared" si="16"/>
        <v>205269.25699999998</v>
      </c>
      <c r="AH55" s="44">
        <f t="shared" si="19"/>
        <v>4443.8110000000161</v>
      </c>
      <c r="AI55" s="44">
        <f t="shared" si="20"/>
        <v>4443.8110000000161</v>
      </c>
      <c r="AJ55" s="44">
        <f t="shared" si="21"/>
        <v>19747456.203721143</v>
      </c>
      <c r="AK55" s="43">
        <f t="shared" si="17"/>
        <v>2.12</v>
      </c>
      <c r="AL55" s="43">
        <f t="shared" si="18"/>
        <v>2.12</v>
      </c>
      <c r="AR55" s="7">
        <v>52</v>
      </c>
      <c r="AS55" s="41">
        <v>209713.068</v>
      </c>
      <c r="AT55" s="49">
        <f t="shared" si="10"/>
        <v>141442.74270582543</v>
      </c>
      <c r="AU55" s="44">
        <f t="shared" si="11"/>
        <v>68270.325294174574</v>
      </c>
      <c r="AV55" s="44">
        <f t="shared" si="12"/>
        <v>68270.325294174574</v>
      </c>
      <c r="AW55" s="44">
        <f t="shared" si="13"/>
        <v>4660837315.7724123</v>
      </c>
      <c r="AX55" s="43">
        <f t="shared" si="14"/>
        <v>32.549999999999997</v>
      </c>
      <c r="AY55" s="43">
        <f t="shared" si="15"/>
        <v>32.549999999999997</v>
      </c>
    </row>
    <row r="56" spans="1:51">
      <c r="A56" s="6">
        <v>53</v>
      </c>
      <c r="B56" s="41">
        <v>270660.79700000002</v>
      </c>
      <c r="E56" s="7">
        <v>53</v>
      </c>
      <c r="F56" s="41">
        <v>270660.79700000002</v>
      </c>
      <c r="G56" s="41">
        <v>209713.068</v>
      </c>
      <c r="H56" s="44">
        <f t="shared" si="0"/>
        <v>60947.729000000021</v>
      </c>
      <c r="I56" s="44">
        <f t="shared" si="1"/>
        <v>60947.729000000021</v>
      </c>
      <c r="J56" s="44">
        <f t="shared" si="22"/>
        <v>3714625670.2574434</v>
      </c>
      <c r="K56" s="43">
        <f t="shared" si="3"/>
        <v>22.52</v>
      </c>
      <c r="L56" s="43">
        <f t="shared" si="4"/>
        <v>22.52</v>
      </c>
      <c r="R56" s="7">
        <v>53</v>
      </c>
      <c r="S56" s="41">
        <v>270660.79700000002</v>
      </c>
      <c r="T56" s="44">
        <f>AVERAGE($S$4:S55)</f>
        <v>182013.10399999999</v>
      </c>
      <c r="U56" s="44">
        <f t="shared" si="5"/>
        <v>88647.693000000028</v>
      </c>
      <c r="V56" s="44">
        <f t="shared" si="6"/>
        <v>88647.693000000028</v>
      </c>
      <c r="W56" s="44">
        <f t="shared" si="7"/>
        <v>7858413474.2222538</v>
      </c>
      <c r="X56" s="43">
        <f t="shared" si="8"/>
        <v>32.75</v>
      </c>
      <c r="Y56" s="43">
        <f t="shared" si="9"/>
        <v>32.75</v>
      </c>
      <c r="AE56" s="7">
        <v>53</v>
      </c>
      <c r="AF56" s="41">
        <v>270660.79700000002</v>
      </c>
      <c r="AG56" s="49">
        <f t="shared" si="16"/>
        <v>184279.258</v>
      </c>
      <c r="AH56" s="44">
        <f t="shared" si="19"/>
        <v>86381.539000000019</v>
      </c>
      <c r="AI56" s="44">
        <f t="shared" si="20"/>
        <v>86381.539000000019</v>
      </c>
      <c r="AJ56" s="44">
        <f t="shared" si="21"/>
        <v>7461770280.0085239</v>
      </c>
      <c r="AK56" s="43">
        <f t="shared" si="17"/>
        <v>31.92</v>
      </c>
      <c r="AL56" s="43">
        <f t="shared" si="18"/>
        <v>31.92</v>
      </c>
      <c r="AR56" s="7">
        <v>53</v>
      </c>
      <c r="AS56" s="41">
        <v>270660.79700000002</v>
      </c>
      <c r="AT56" s="49">
        <f t="shared" si="10"/>
        <v>196059.00294116512</v>
      </c>
      <c r="AU56" s="44">
        <f t="shared" si="11"/>
        <v>74601.794058834901</v>
      </c>
      <c r="AV56" s="44">
        <f t="shared" si="12"/>
        <v>74601.794058834901</v>
      </c>
      <c r="AW56" s="44">
        <f t="shared" si="13"/>
        <v>5565427676.796814</v>
      </c>
      <c r="AX56" s="43">
        <f t="shared" si="14"/>
        <v>27.56</v>
      </c>
      <c r="AY56" s="43">
        <f t="shared" si="15"/>
        <v>27.56</v>
      </c>
    </row>
    <row r="57" spans="1:51">
      <c r="A57" s="6">
        <v>54</v>
      </c>
      <c r="B57" s="41">
        <v>238256.63399999999</v>
      </c>
      <c r="E57" s="7">
        <v>54</v>
      </c>
      <c r="F57" s="41">
        <v>238256.63399999999</v>
      </c>
      <c r="G57" s="41">
        <v>270660.79700000002</v>
      </c>
      <c r="H57" s="44">
        <f t="shared" si="0"/>
        <v>-32404.16300000003</v>
      </c>
      <c r="I57" s="44">
        <f t="shared" si="1"/>
        <v>32404.16300000003</v>
      </c>
      <c r="J57" s="44">
        <f t="shared" si="22"/>
        <v>1050029779.7305709</v>
      </c>
      <c r="K57" s="43">
        <f t="shared" si="3"/>
        <v>13.6</v>
      </c>
      <c r="L57" s="43">
        <f t="shared" si="4"/>
        <v>13.6</v>
      </c>
      <c r="R57" s="7">
        <v>54</v>
      </c>
      <c r="S57" s="41">
        <v>238256.63399999999</v>
      </c>
      <c r="T57" s="44">
        <f>AVERAGE($S$4:S56)</f>
        <v>183685.70198113206</v>
      </c>
      <c r="U57" s="44">
        <f t="shared" si="5"/>
        <v>54570.932018867927</v>
      </c>
      <c r="V57" s="44">
        <f t="shared" si="6"/>
        <v>54570.932018867927</v>
      </c>
      <c r="W57" s="44">
        <f t="shared" si="7"/>
        <v>2977986621.4079046</v>
      </c>
      <c r="X57" s="43">
        <f t="shared" si="8"/>
        <v>22.9</v>
      </c>
      <c r="Y57" s="43">
        <f t="shared" si="9"/>
        <v>22.9</v>
      </c>
      <c r="AE57" s="7">
        <v>54</v>
      </c>
      <c r="AF57" s="41">
        <v>238256.63399999999</v>
      </c>
      <c r="AG57" s="49">
        <f t="shared" si="16"/>
        <v>199858.38066666666</v>
      </c>
      <c r="AH57" s="44">
        <f t="shared" si="19"/>
        <v>38398.253333333327</v>
      </c>
      <c r="AI57" s="44">
        <f t="shared" si="20"/>
        <v>38398.253333333327</v>
      </c>
      <c r="AJ57" s="44">
        <f t="shared" si="21"/>
        <v>1474425859.050844</v>
      </c>
      <c r="AK57" s="43">
        <f t="shared" si="17"/>
        <v>16.12</v>
      </c>
      <c r="AL57" s="43">
        <f t="shared" si="18"/>
        <v>16.12</v>
      </c>
      <c r="AR57" s="7">
        <v>54</v>
      </c>
      <c r="AS57" s="41">
        <v>238256.63399999999</v>
      </c>
      <c r="AT57" s="49">
        <f t="shared" si="10"/>
        <v>255740.43818823303</v>
      </c>
      <c r="AU57" s="44">
        <f t="shared" si="11"/>
        <v>-17483.804188233044</v>
      </c>
      <c r="AV57" s="44">
        <f t="shared" si="12"/>
        <v>17483.804188233044</v>
      </c>
      <c r="AW57" s="44">
        <f t="shared" si="13"/>
        <v>305683408.89247531</v>
      </c>
      <c r="AX57" s="43">
        <f t="shared" si="14"/>
        <v>7.34</v>
      </c>
      <c r="AY57" s="43">
        <f t="shared" si="15"/>
        <v>7.34</v>
      </c>
    </row>
    <row r="58" spans="1:51">
      <c r="A58" s="6">
        <v>55</v>
      </c>
      <c r="B58" s="41">
        <v>136153.87899999999</v>
      </c>
      <c r="E58" s="7">
        <v>55</v>
      </c>
      <c r="F58" s="41">
        <v>136153.87899999999</v>
      </c>
      <c r="G58" s="41">
        <v>238256.63399999999</v>
      </c>
      <c r="H58" s="44">
        <f t="shared" si="0"/>
        <v>-102102.755</v>
      </c>
      <c r="I58" s="44">
        <f t="shared" si="1"/>
        <v>102102.755</v>
      </c>
      <c r="J58" s="44">
        <f t="shared" si="22"/>
        <v>10424972578.590027</v>
      </c>
      <c r="K58" s="43">
        <f t="shared" si="3"/>
        <v>74.989999999999995</v>
      </c>
      <c r="L58" s="43">
        <f t="shared" si="4"/>
        <v>74.989999999999995</v>
      </c>
      <c r="R58" s="7">
        <v>55</v>
      </c>
      <c r="S58" s="41">
        <v>136153.87899999999</v>
      </c>
      <c r="T58" s="44">
        <f>AVERAGE($S$4:S57)</f>
        <v>184696.27479629629</v>
      </c>
      <c r="U58" s="44">
        <f t="shared" si="5"/>
        <v>-48542.395796296303</v>
      </c>
      <c r="V58" s="44">
        <f t="shared" si="6"/>
        <v>48542.395796296303</v>
      </c>
      <c r="W58" s="44">
        <f t="shared" si="7"/>
        <v>2356364189.6442852</v>
      </c>
      <c r="X58" s="43">
        <f t="shared" si="8"/>
        <v>35.65</v>
      </c>
      <c r="Y58" s="43">
        <f t="shared" si="9"/>
        <v>35.65</v>
      </c>
      <c r="AE58" s="7">
        <v>55</v>
      </c>
      <c r="AF58" s="41">
        <v>136153.87899999999</v>
      </c>
      <c r="AG58" s="49">
        <f t="shared" si="16"/>
        <v>239543.49966666664</v>
      </c>
      <c r="AH58" s="44">
        <f t="shared" si="19"/>
        <v>-103389.62066666665</v>
      </c>
      <c r="AI58" s="44">
        <f t="shared" si="20"/>
        <v>103389.62066666665</v>
      </c>
      <c r="AJ58" s="44">
        <f t="shared" si="21"/>
        <v>10689413661.597225</v>
      </c>
      <c r="AK58" s="43">
        <f t="shared" si="17"/>
        <v>75.94</v>
      </c>
      <c r="AL58" s="43">
        <f t="shared" si="18"/>
        <v>75.94</v>
      </c>
      <c r="AR58" s="7">
        <v>55</v>
      </c>
      <c r="AS58" s="41">
        <v>136153.87899999999</v>
      </c>
      <c r="AT58" s="49">
        <f t="shared" si="10"/>
        <v>241753.39483764663</v>
      </c>
      <c r="AU58" s="44">
        <f t="shared" si="11"/>
        <v>-105599.51583764664</v>
      </c>
      <c r="AV58" s="44">
        <f t="shared" si="12"/>
        <v>105599.51583764664</v>
      </c>
      <c r="AW58" s="44">
        <f t="shared" si="13"/>
        <v>11151257745.145384</v>
      </c>
      <c r="AX58" s="43">
        <f t="shared" si="14"/>
        <v>77.56</v>
      </c>
      <c r="AY58" s="43">
        <f t="shared" si="15"/>
        <v>77.56</v>
      </c>
    </row>
    <row r="59" spans="1:51">
      <c r="A59" s="6">
        <v>56</v>
      </c>
      <c r="B59" s="41">
        <v>167679.30600000001</v>
      </c>
      <c r="E59" s="7">
        <v>56</v>
      </c>
      <c r="F59" s="41">
        <v>167679.30600000001</v>
      </c>
      <c r="G59" s="41">
        <v>136153.87899999999</v>
      </c>
      <c r="H59" s="44">
        <f t="shared" si="0"/>
        <v>31525.427000000025</v>
      </c>
      <c r="I59" s="44">
        <f t="shared" si="1"/>
        <v>31525.427000000025</v>
      </c>
      <c r="J59" s="44">
        <f t="shared" si="22"/>
        <v>993852547.53233063</v>
      </c>
      <c r="K59" s="43">
        <f t="shared" si="3"/>
        <v>18.8</v>
      </c>
      <c r="L59" s="43">
        <f t="shared" si="4"/>
        <v>18.8</v>
      </c>
      <c r="R59" s="7">
        <v>56</v>
      </c>
      <c r="S59" s="41">
        <v>167679.30600000001</v>
      </c>
      <c r="T59" s="44">
        <f>AVERAGE($S$4:S58)</f>
        <v>183813.68578181817</v>
      </c>
      <c r="U59" s="44">
        <f t="shared" si="5"/>
        <v>-16134.379781818163</v>
      </c>
      <c r="V59" s="44">
        <f t="shared" si="6"/>
        <v>16134.379781818163</v>
      </c>
      <c r="W59" s="44">
        <f t="shared" si="7"/>
        <v>260318210.9439427</v>
      </c>
      <c r="X59" s="43">
        <f t="shared" si="8"/>
        <v>9.6199999999999992</v>
      </c>
      <c r="Y59" s="43">
        <f t="shared" si="9"/>
        <v>9.6199999999999992</v>
      </c>
      <c r="AE59" s="7">
        <v>56</v>
      </c>
      <c r="AF59" s="41">
        <v>167679.30600000001</v>
      </c>
      <c r="AG59" s="49">
        <f t="shared" si="16"/>
        <v>215023.77</v>
      </c>
      <c r="AH59" s="44">
        <f t="shared" si="19"/>
        <v>-47344.463999999978</v>
      </c>
      <c r="AI59" s="44">
        <f t="shared" si="20"/>
        <v>47344.463999999978</v>
      </c>
      <c r="AJ59" s="44">
        <f t="shared" si="21"/>
        <v>2241498271.4472938</v>
      </c>
      <c r="AK59" s="43">
        <f t="shared" si="17"/>
        <v>28.24</v>
      </c>
      <c r="AL59" s="43">
        <f t="shared" si="18"/>
        <v>28.24</v>
      </c>
      <c r="AR59" s="7">
        <v>56</v>
      </c>
      <c r="AS59" s="41">
        <v>167679.30600000001</v>
      </c>
      <c r="AT59" s="49">
        <f t="shared" si="10"/>
        <v>157273.78216752934</v>
      </c>
      <c r="AU59" s="44">
        <f t="shared" si="11"/>
        <v>10405.523832470673</v>
      </c>
      <c r="AV59" s="44">
        <f t="shared" si="12"/>
        <v>10405.523832470673</v>
      </c>
      <c r="AW59" s="44">
        <f t="shared" si="13"/>
        <v>108274926.22811517</v>
      </c>
      <c r="AX59" s="43">
        <f t="shared" si="14"/>
        <v>6.21</v>
      </c>
      <c r="AY59" s="43">
        <f t="shared" si="15"/>
        <v>6.21</v>
      </c>
    </row>
    <row r="60" spans="1:51">
      <c r="A60" s="6">
        <v>57</v>
      </c>
      <c r="B60" s="41">
        <v>219328.57399999999</v>
      </c>
      <c r="E60" s="7">
        <v>57</v>
      </c>
      <c r="F60" s="41">
        <v>219328.57399999999</v>
      </c>
      <c r="G60" s="41">
        <v>167679.30600000001</v>
      </c>
      <c r="H60" s="44">
        <f t="shared" si="0"/>
        <v>51649.267999999982</v>
      </c>
      <c r="I60" s="44">
        <f t="shared" si="1"/>
        <v>51649.267999999982</v>
      </c>
      <c r="J60" s="44">
        <f t="shared" si="22"/>
        <v>2667646884.935822</v>
      </c>
      <c r="K60" s="43">
        <f t="shared" si="3"/>
        <v>23.55</v>
      </c>
      <c r="L60" s="43">
        <f t="shared" si="4"/>
        <v>23.55</v>
      </c>
      <c r="R60" s="7">
        <v>57</v>
      </c>
      <c r="S60" s="41">
        <v>219328.57399999999</v>
      </c>
      <c r="T60" s="44">
        <f>AVERAGE($S$4:S59)</f>
        <v>183525.57185714287</v>
      </c>
      <c r="U60" s="44">
        <f t="shared" si="5"/>
        <v>35803.00214285712</v>
      </c>
      <c r="V60" s="44">
        <f t="shared" si="6"/>
        <v>35803.00214285712</v>
      </c>
      <c r="W60" s="44">
        <f t="shared" si="7"/>
        <v>1281854962.4414315</v>
      </c>
      <c r="X60" s="43">
        <f t="shared" si="8"/>
        <v>16.32</v>
      </c>
      <c r="Y60" s="43">
        <f t="shared" si="9"/>
        <v>16.32</v>
      </c>
      <c r="AE60" s="7">
        <v>57</v>
      </c>
      <c r="AF60" s="41">
        <v>219328.57399999999</v>
      </c>
      <c r="AG60" s="49">
        <f t="shared" si="16"/>
        <v>180696.60633333333</v>
      </c>
      <c r="AH60" s="44">
        <f t="shared" si="19"/>
        <v>38631.967666666664</v>
      </c>
      <c r="AI60" s="44">
        <f t="shared" si="20"/>
        <v>38631.967666666664</v>
      </c>
      <c r="AJ60" s="44">
        <f t="shared" si="21"/>
        <v>1492428925.7983785</v>
      </c>
      <c r="AK60" s="43">
        <f t="shared" si="17"/>
        <v>17.61</v>
      </c>
      <c r="AL60" s="43">
        <f t="shared" si="18"/>
        <v>17.61</v>
      </c>
      <c r="AR60" s="7">
        <v>57</v>
      </c>
      <c r="AS60" s="41">
        <v>219328.57399999999</v>
      </c>
      <c r="AT60" s="49">
        <f t="shared" si="10"/>
        <v>165598.20123350591</v>
      </c>
      <c r="AU60" s="44">
        <f t="shared" si="11"/>
        <v>53730.372766494082</v>
      </c>
      <c r="AV60" s="44">
        <f t="shared" si="12"/>
        <v>53730.372766494082</v>
      </c>
      <c r="AW60" s="44">
        <f t="shared" si="13"/>
        <v>2886952957.6264091</v>
      </c>
      <c r="AX60" s="43">
        <f t="shared" si="14"/>
        <v>24.5</v>
      </c>
      <c r="AY60" s="43">
        <f t="shared" si="15"/>
        <v>24.5</v>
      </c>
    </row>
    <row r="61" spans="1:51">
      <c r="A61" s="6">
        <v>58</v>
      </c>
      <c r="B61" s="41">
        <v>330915.40000000002</v>
      </c>
      <c r="E61" s="7">
        <v>58</v>
      </c>
      <c r="F61" s="41">
        <v>330915.40000000002</v>
      </c>
      <c r="G61" s="41">
        <v>219328.57399999999</v>
      </c>
      <c r="H61" s="44">
        <f t="shared" si="0"/>
        <v>111586.82600000003</v>
      </c>
      <c r="I61" s="44">
        <f t="shared" si="1"/>
        <v>111586.82600000003</v>
      </c>
      <c r="J61" s="44">
        <f t="shared" si="22"/>
        <v>12451619736.754282</v>
      </c>
      <c r="K61" s="43">
        <f t="shared" si="3"/>
        <v>33.72</v>
      </c>
      <c r="L61" s="43">
        <f t="shared" si="4"/>
        <v>33.72</v>
      </c>
      <c r="R61" s="7">
        <v>58</v>
      </c>
      <c r="S61" s="41">
        <v>330915.40000000002</v>
      </c>
      <c r="T61" s="44">
        <f>AVERAGE($S$4:S60)</f>
        <v>184153.69470175437</v>
      </c>
      <c r="U61" s="44">
        <f t="shared" si="5"/>
        <v>146761.70529824565</v>
      </c>
      <c r="V61" s="44">
        <f t="shared" si="6"/>
        <v>146761.70529824565</v>
      </c>
      <c r="W61" s="44">
        <f t="shared" si="7"/>
        <v>21538998142.049107</v>
      </c>
      <c r="X61" s="43">
        <f t="shared" si="8"/>
        <v>44.35</v>
      </c>
      <c r="Y61" s="43">
        <f t="shared" si="9"/>
        <v>44.35</v>
      </c>
      <c r="AE61" s="7">
        <v>58</v>
      </c>
      <c r="AF61" s="41">
        <v>330915.40000000002</v>
      </c>
      <c r="AG61" s="49">
        <f t="shared" si="16"/>
        <v>174387.253</v>
      </c>
      <c r="AH61" s="44">
        <f t="shared" si="19"/>
        <v>156528.14700000003</v>
      </c>
      <c r="AI61" s="44">
        <f t="shared" si="20"/>
        <v>156528.14700000003</v>
      </c>
      <c r="AJ61" s="44">
        <f t="shared" si="21"/>
        <v>24501060803.253616</v>
      </c>
      <c r="AK61" s="43">
        <f t="shared" si="17"/>
        <v>47.3</v>
      </c>
      <c r="AL61" s="43">
        <f t="shared" si="18"/>
        <v>47.3</v>
      </c>
      <c r="AR61" s="7">
        <v>58</v>
      </c>
      <c r="AS61" s="41">
        <v>330915.40000000002</v>
      </c>
      <c r="AT61" s="49">
        <f t="shared" si="10"/>
        <v>208582.4994467012</v>
      </c>
      <c r="AU61" s="44">
        <f t="shared" si="11"/>
        <v>122332.90055329882</v>
      </c>
      <c r="AV61" s="44">
        <f t="shared" si="12"/>
        <v>122332.90055329882</v>
      </c>
      <c r="AW61" s="44">
        <f t="shared" si="13"/>
        <v>14965338557.7833</v>
      </c>
      <c r="AX61" s="43">
        <f t="shared" si="14"/>
        <v>36.97</v>
      </c>
      <c r="AY61" s="43">
        <f t="shared" si="15"/>
        <v>36.97</v>
      </c>
    </row>
    <row r="62" spans="1:51">
      <c r="A62" s="6">
        <v>59</v>
      </c>
      <c r="B62" s="41">
        <v>148784.024</v>
      </c>
      <c r="E62" s="7">
        <v>59</v>
      </c>
      <c r="F62" s="41">
        <v>148784.024</v>
      </c>
      <c r="G62" s="41">
        <v>330915.40000000002</v>
      </c>
      <c r="H62" s="44">
        <f t="shared" si="0"/>
        <v>-182131.37600000002</v>
      </c>
      <c r="I62" s="44">
        <f t="shared" si="1"/>
        <v>182131.37600000002</v>
      </c>
      <c r="J62" s="44">
        <f t="shared" si="22"/>
        <v>33171838123.653381</v>
      </c>
      <c r="K62" s="43">
        <f t="shared" si="3"/>
        <v>122.41</v>
      </c>
      <c r="L62" s="43">
        <f t="shared" si="4"/>
        <v>122.41</v>
      </c>
      <c r="R62" s="7">
        <v>59</v>
      </c>
      <c r="S62" s="41">
        <v>148784.024</v>
      </c>
      <c r="T62" s="44">
        <f>AVERAGE($S$4:S61)</f>
        <v>186684.06893103448</v>
      </c>
      <c r="U62" s="44">
        <f t="shared" si="5"/>
        <v>-37900.04493103447</v>
      </c>
      <c r="V62" s="44">
        <f t="shared" si="6"/>
        <v>37900.04493103447</v>
      </c>
      <c r="W62" s="44">
        <f t="shared" si="7"/>
        <v>1436413405.7744317</v>
      </c>
      <c r="X62" s="43">
        <f t="shared" si="8"/>
        <v>25.47</v>
      </c>
      <c r="Y62" s="43">
        <f t="shared" si="9"/>
        <v>25.47</v>
      </c>
      <c r="AE62" s="7">
        <v>59</v>
      </c>
      <c r="AF62" s="41">
        <v>148784.024</v>
      </c>
      <c r="AG62" s="49">
        <f t="shared" si="16"/>
        <v>239307.76</v>
      </c>
      <c r="AH62" s="44">
        <f t="shared" si="19"/>
        <v>-90523.736000000004</v>
      </c>
      <c r="AI62" s="44">
        <f t="shared" si="20"/>
        <v>90523.736000000004</v>
      </c>
      <c r="AJ62" s="44">
        <f t="shared" si="21"/>
        <v>8194546779.3976965</v>
      </c>
      <c r="AK62" s="43">
        <f t="shared" si="17"/>
        <v>60.84</v>
      </c>
      <c r="AL62" s="43">
        <f t="shared" si="18"/>
        <v>60.84</v>
      </c>
      <c r="AR62" s="7">
        <v>59</v>
      </c>
      <c r="AS62" s="41">
        <v>148784.024</v>
      </c>
      <c r="AT62" s="49">
        <f t="shared" si="10"/>
        <v>306448.81988934026</v>
      </c>
      <c r="AU62" s="44">
        <f t="shared" si="11"/>
        <v>-157664.79588934025</v>
      </c>
      <c r="AV62" s="44">
        <f t="shared" si="12"/>
        <v>157664.79588934025</v>
      </c>
      <c r="AW62" s="44">
        <f t="shared" si="13"/>
        <v>24858187862.827324</v>
      </c>
      <c r="AX62" s="43">
        <f t="shared" si="14"/>
        <v>105.97</v>
      </c>
      <c r="AY62" s="43">
        <f t="shared" si="15"/>
        <v>105.97</v>
      </c>
    </row>
    <row r="63" spans="1:51">
      <c r="A63" s="6">
        <v>60</v>
      </c>
      <c r="B63" s="41">
        <v>235963.524</v>
      </c>
      <c r="E63" s="7">
        <v>60</v>
      </c>
      <c r="F63" s="41">
        <v>235963.524</v>
      </c>
      <c r="G63" s="41">
        <v>148784.024</v>
      </c>
      <c r="H63" s="44">
        <f t="shared" si="0"/>
        <v>87179.5</v>
      </c>
      <c r="I63" s="44">
        <f t="shared" si="1"/>
        <v>87179.5</v>
      </c>
      <c r="J63" s="44">
        <f t="shared" si="22"/>
        <v>7600265220.25</v>
      </c>
      <c r="K63" s="43">
        <f t="shared" si="3"/>
        <v>36.950000000000003</v>
      </c>
      <c r="L63" s="43">
        <f t="shared" si="4"/>
        <v>36.950000000000003</v>
      </c>
      <c r="R63" s="7">
        <v>60</v>
      </c>
      <c r="S63" s="41">
        <v>235963.524</v>
      </c>
      <c r="T63" s="44">
        <f>AVERAGE($S$4:S62)</f>
        <v>186041.69528813558</v>
      </c>
      <c r="U63" s="44">
        <f t="shared" si="5"/>
        <v>49921.828711864422</v>
      </c>
      <c r="V63" s="44">
        <f t="shared" si="6"/>
        <v>49921.828711864422</v>
      </c>
      <c r="W63" s="44">
        <f t="shared" si="7"/>
        <v>2492188981.9367309</v>
      </c>
      <c r="X63" s="43">
        <f t="shared" si="8"/>
        <v>21.16</v>
      </c>
      <c r="Y63" s="43">
        <f t="shared" si="9"/>
        <v>21.16</v>
      </c>
      <c r="AE63" s="7">
        <v>60</v>
      </c>
      <c r="AF63" s="41">
        <v>235963.524</v>
      </c>
      <c r="AG63" s="49">
        <f t="shared" si="16"/>
        <v>233009.33266666668</v>
      </c>
      <c r="AH63" s="44">
        <f t="shared" si="19"/>
        <v>2954.1913333333214</v>
      </c>
      <c r="AI63" s="44">
        <f t="shared" si="20"/>
        <v>2954.1913333333214</v>
      </c>
      <c r="AJ63" s="44">
        <f t="shared" si="21"/>
        <v>8727246.433941707</v>
      </c>
      <c r="AK63" s="43">
        <f t="shared" si="17"/>
        <v>1.25</v>
      </c>
      <c r="AL63" s="43">
        <f t="shared" si="18"/>
        <v>1.25</v>
      </c>
      <c r="AR63" s="7">
        <v>60</v>
      </c>
      <c r="AS63" s="41">
        <v>235963.524</v>
      </c>
      <c r="AT63" s="49">
        <f t="shared" si="10"/>
        <v>180316.98317786807</v>
      </c>
      <c r="AU63" s="44">
        <f t="shared" si="11"/>
        <v>55646.540822131938</v>
      </c>
      <c r="AV63" s="44">
        <f t="shared" si="12"/>
        <v>55646.540822131938</v>
      </c>
      <c r="AW63" s="44">
        <f t="shared" si="13"/>
        <v>3096537505.4691963</v>
      </c>
      <c r="AX63" s="43">
        <f t="shared" si="14"/>
        <v>23.58</v>
      </c>
      <c r="AY63" s="43">
        <f t="shared" si="15"/>
        <v>23.58</v>
      </c>
    </row>
    <row r="64" spans="1:51">
      <c r="E64" s="7">
        <v>61</v>
      </c>
      <c r="G64" s="41">
        <v>235963.524</v>
      </c>
      <c r="H64" s="47"/>
      <c r="I64" s="47"/>
      <c r="J64" s="47"/>
      <c r="K64" s="47"/>
      <c r="L64" s="47"/>
      <c r="R64" s="7">
        <v>61</v>
      </c>
      <c r="T64" s="44">
        <f>AVERAGE($S$4:S63)</f>
        <v>186873.72576666667</v>
      </c>
      <c r="U64" s="49"/>
      <c r="V64" s="49"/>
      <c r="W64" s="49"/>
      <c r="X64" s="49"/>
      <c r="Y64" s="49"/>
      <c r="AE64" s="7">
        <v>61</v>
      </c>
      <c r="AG64" s="49">
        <f t="shared" si="16"/>
        <v>238554.31599999999</v>
      </c>
      <c r="AH64" s="49"/>
      <c r="AI64" s="49"/>
      <c r="AJ64" s="49"/>
      <c r="AK64" s="2"/>
      <c r="AL64" s="2"/>
      <c r="AR64" s="7">
        <v>61</v>
      </c>
      <c r="AS64" s="2"/>
      <c r="AT64" s="49">
        <f t="shared" si="10"/>
        <v>224834.21583557365</v>
      </c>
      <c r="AU64" s="49"/>
      <c r="AV64" s="49"/>
      <c r="AW64" s="49"/>
      <c r="AX64" s="2"/>
      <c r="AY64" s="2"/>
    </row>
    <row r="65" spans="4:51">
      <c r="G65" s="36" t="s">
        <v>21</v>
      </c>
      <c r="H65" s="48">
        <f>SUM(H5:H63)</f>
        <v>-21413.475999999995</v>
      </c>
      <c r="I65" s="48">
        <f>SUM(I5:I63)</f>
        <v>3931682.9619999998</v>
      </c>
      <c r="J65" s="48">
        <f>SUM(J5:J63)</f>
        <v>437410707754.61536</v>
      </c>
      <c r="K65" s="45">
        <f>SUM(K5:K63)</f>
        <v>2825.5500000000006</v>
      </c>
      <c r="L65" s="45">
        <f>SUM(L5:L63)</f>
        <v>2825.5500000000006</v>
      </c>
      <c r="T65" s="36" t="s">
        <v>22</v>
      </c>
      <c r="U65" s="48">
        <f>SUM(U5:U63)</f>
        <v>455899.73916401714</v>
      </c>
      <c r="V65" s="48">
        <f>SUM(V5:V63)</f>
        <v>3360560.4809896369</v>
      </c>
      <c r="W65" s="48">
        <f>SUM(W5:W63)</f>
        <v>320019100098.24487</v>
      </c>
      <c r="X65" s="45">
        <f>SUM(X5:X63)</f>
        <v>2939.24</v>
      </c>
      <c r="Y65" s="45">
        <f>SUM(Y5:Y63)</f>
        <v>2939.24</v>
      </c>
      <c r="AG65" s="50" t="s">
        <v>22</v>
      </c>
      <c r="AH65" s="48">
        <f>SUM(AH7:AH63)</f>
        <v>73055.340000000113</v>
      </c>
      <c r="AI65" s="48">
        <f>SUM(AI7:AI63)</f>
        <v>3490003.120000001</v>
      </c>
      <c r="AJ65" s="48">
        <f>SUM(AJ7:AJ63)</f>
        <v>375574980596.20764</v>
      </c>
      <c r="AK65" s="45">
        <f>SUM(AK7:AK63)</f>
        <v>3040.7200000000003</v>
      </c>
      <c r="AL65" s="45">
        <f>SUM(AL7:AL63)</f>
        <v>3040.7200000000003</v>
      </c>
      <c r="AS65" s="2"/>
      <c r="AT65" s="50" t="s">
        <v>22</v>
      </c>
      <c r="AU65" s="48">
        <f>SUM(AU5:AU63)</f>
        <v>-40678.480205533793</v>
      </c>
      <c r="AV65" s="48">
        <f>SUM(AV5:AV63)</f>
        <v>3673395.6256953799</v>
      </c>
      <c r="AW65" s="48">
        <f>SUM(AW5:AW63)</f>
        <v>381133506388.8454</v>
      </c>
      <c r="AX65" s="45">
        <f>SUM(AX5:AX63)</f>
        <v>2784.2399999999993</v>
      </c>
      <c r="AY65" s="45">
        <f>SUM(AY5:AY63)</f>
        <v>2784.2399999999993</v>
      </c>
    </row>
    <row r="67" spans="4:51" ht="43.5">
      <c r="F67" s="3" t="s">
        <v>23</v>
      </c>
      <c r="G67" s="4" t="s">
        <v>24</v>
      </c>
      <c r="H67" s="4" t="s">
        <v>25</v>
      </c>
      <c r="I67" s="5" t="s">
        <v>26</v>
      </c>
    </row>
    <row r="68" spans="4:51">
      <c r="D68" s="11"/>
      <c r="E68" s="12" t="s">
        <v>27</v>
      </c>
      <c r="F68" s="13">
        <v>66638.69</v>
      </c>
      <c r="G68" s="14">
        <v>56958.65</v>
      </c>
      <c r="H68" s="13">
        <v>61228.12</v>
      </c>
      <c r="I68" s="15">
        <v>62260.94</v>
      </c>
    </row>
    <row r="69" spans="4:51">
      <c r="D69" s="18"/>
      <c r="E69" s="16" t="s">
        <v>28</v>
      </c>
      <c r="F69">
        <v>7413740809.3999996</v>
      </c>
      <c r="G69" s="19">
        <v>5424052544.04</v>
      </c>
      <c r="H69">
        <v>6589034747.3000002</v>
      </c>
      <c r="I69" s="20">
        <v>6459889938.79</v>
      </c>
    </row>
    <row r="70" spans="4:51">
      <c r="D70" s="18"/>
      <c r="E70" s="21" t="s">
        <v>29</v>
      </c>
      <c r="F70" s="22">
        <v>0.48</v>
      </c>
      <c r="G70" s="22">
        <v>0.5</v>
      </c>
      <c r="H70" s="22">
        <v>0.53</v>
      </c>
      <c r="I70" s="55">
        <v>0.47</v>
      </c>
    </row>
    <row r="71" spans="4:51">
      <c r="D71" s="25"/>
      <c r="E71" s="26" t="s">
        <v>30</v>
      </c>
      <c r="F71" s="52">
        <v>235963.524</v>
      </c>
      <c r="G71" s="53">
        <v>186873.72576666667</v>
      </c>
      <c r="H71" s="52">
        <v>259263</v>
      </c>
      <c r="I71" s="54">
        <v>224834.21583557365</v>
      </c>
    </row>
    <row r="74" spans="4:51">
      <c r="E74" s="27" t="s">
        <v>36</v>
      </c>
      <c r="F74" s="28"/>
      <c r="G74" s="28"/>
      <c r="H74" s="28"/>
      <c r="I74" s="29"/>
    </row>
    <row r="75" spans="4:51">
      <c r="F75" s="30"/>
    </row>
    <row r="76" spans="4:51">
      <c r="E76" s="31" t="s">
        <v>32</v>
      </c>
      <c r="F76" s="13"/>
      <c r="G76" s="15"/>
    </row>
    <row r="77" spans="4:51">
      <c r="E77" s="32"/>
      <c r="F77" t="s">
        <v>33</v>
      </c>
      <c r="G77" s="20"/>
    </row>
    <row r="78" spans="4:51">
      <c r="E78" s="33"/>
      <c r="F78" s="34" t="s">
        <v>34</v>
      </c>
      <c r="G78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AAE8D-D088-49A4-8D0D-B5F935B1E361}">
  <dimension ref="A1:BC78"/>
  <sheetViews>
    <sheetView workbookViewId="0">
      <selection activeCell="P7" sqref="P7"/>
    </sheetView>
  </sheetViews>
  <sheetFormatPr defaultRowHeight="14.45"/>
  <cols>
    <col min="2" max="2" width="14.140625" bestFit="1" customWidth="1"/>
    <col min="6" max="6" width="15.5703125" customWidth="1"/>
    <col min="7" max="7" width="14.140625" bestFit="1" customWidth="1"/>
    <col min="8" max="9" width="15.5703125" bestFit="1" customWidth="1"/>
    <col min="10" max="10" width="22.42578125" bestFit="1" customWidth="1"/>
    <col min="11" max="12" width="9.5703125" bestFit="1" customWidth="1"/>
    <col min="16" max="16" width="16.42578125" bestFit="1" customWidth="1"/>
    <col min="19" max="21" width="14.140625" bestFit="1" customWidth="1"/>
    <col min="22" max="22" width="14.5703125" bestFit="1" customWidth="1"/>
    <col min="23" max="23" width="22.5703125" bestFit="1" customWidth="1"/>
    <col min="24" max="25" width="9" bestFit="1" customWidth="1"/>
    <col min="29" max="29" width="16.42578125" bestFit="1" customWidth="1"/>
    <col min="32" max="34" width="14.140625" bestFit="1" customWidth="1"/>
    <col min="35" max="35" width="14.5703125" bestFit="1" customWidth="1"/>
    <col min="36" max="36" width="22.5703125" bestFit="1" customWidth="1"/>
    <col min="42" max="42" width="16.42578125" bestFit="1" customWidth="1"/>
    <col min="45" max="47" width="14.140625" bestFit="1" customWidth="1"/>
    <col min="48" max="48" width="14.5703125" bestFit="1" customWidth="1"/>
    <col min="49" max="49" width="22.5703125" bestFit="1" customWidth="1"/>
    <col min="50" max="51" width="9" bestFit="1" customWidth="1"/>
    <col min="55" max="55" width="16.42578125" bestFit="1" customWidth="1"/>
  </cols>
  <sheetData>
    <row r="1" spans="1:55">
      <c r="A1" s="1" t="s">
        <v>37</v>
      </c>
      <c r="B1" s="2"/>
    </row>
    <row r="2" spans="1:55">
      <c r="A2" s="2"/>
      <c r="B2" s="2"/>
    </row>
    <row r="3" spans="1:55" ht="57.95">
      <c r="A3" s="39" t="s">
        <v>1</v>
      </c>
      <c r="B3" s="39" t="s">
        <v>2</v>
      </c>
      <c r="E3" s="40" t="str">
        <f>A3</f>
        <v>Month</v>
      </c>
      <c r="F3" s="40" t="str">
        <f>B3</f>
        <v>Value</v>
      </c>
      <c r="G3" s="40" t="s">
        <v>3</v>
      </c>
      <c r="H3" s="40" t="s">
        <v>4</v>
      </c>
      <c r="I3" s="40" t="s">
        <v>5</v>
      </c>
      <c r="J3" s="40" t="s">
        <v>6</v>
      </c>
      <c r="K3" s="40" t="s">
        <v>7</v>
      </c>
      <c r="L3" s="40" t="s">
        <v>8</v>
      </c>
      <c r="R3" s="40" t="str">
        <f>A3</f>
        <v>Month</v>
      </c>
      <c r="S3" s="40" t="str">
        <f>B3</f>
        <v>Value</v>
      </c>
      <c r="T3" s="40" t="s">
        <v>9</v>
      </c>
      <c r="U3" s="40" t="s">
        <v>4</v>
      </c>
      <c r="V3" s="40" t="s">
        <v>5</v>
      </c>
      <c r="W3" s="40" t="s">
        <v>6</v>
      </c>
      <c r="X3" s="40" t="s">
        <v>7</v>
      </c>
      <c r="Y3" s="40" t="s">
        <v>8</v>
      </c>
      <c r="AE3" s="40" t="str">
        <f>E3</f>
        <v>Month</v>
      </c>
      <c r="AF3" s="40" t="str">
        <f>F3</f>
        <v>Value</v>
      </c>
      <c r="AG3" s="40" t="s">
        <v>10</v>
      </c>
      <c r="AH3" s="40" t="s">
        <v>4</v>
      </c>
      <c r="AI3" s="40" t="s">
        <v>5</v>
      </c>
      <c r="AJ3" s="40" t="s">
        <v>6</v>
      </c>
      <c r="AK3" s="40" t="s">
        <v>7</v>
      </c>
      <c r="AL3" s="40" t="s">
        <v>8</v>
      </c>
      <c r="AR3" s="40" t="str">
        <f>E3</f>
        <v>Month</v>
      </c>
      <c r="AS3" s="51" t="str">
        <f>[1]Forecasting!F3</f>
        <v>Units Sold</v>
      </c>
      <c r="AT3" s="51" t="s">
        <v>11</v>
      </c>
      <c r="AU3" s="51" t="s">
        <v>4</v>
      </c>
      <c r="AV3" s="51" t="s">
        <v>5</v>
      </c>
      <c r="AW3" s="51" t="s">
        <v>6</v>
      </c>
      <c r="AX3" s="51" t="s">
        <v>7</v>
      </c>
      <c r="AY3" s="51" t="s">
        <v>8</v>
      </c>
    </row>
    <row r="4" spans="1:55">
      <c r="A4" s="6">
        <v>1</v>
      </c>
      <c r="B4" s="41">
        <v>1037649</v>
      </c>
      <c r="E4" s="7">
        <v>1</v>
      </c>
      <c r="F4" s="41">
        <v>1037649</v>
      </c>
      <c r="G4" s="8"/>
      <c r="H4" s="8"/>
      <c r="I4" s="8"/>
      <c r="J4" s="8"/>
      <c r="K4" s="9"/>
      <c r="L4" s="8"/>
      <c r="O4" s="10" t="s">
        <v>12</v>
      </c>
      <c r="R4" s="7">
        <v>1</v>
      </c>
      <c r="S4" s="41">
        <v>1037649</v>
      </c>
      <c r="T4" s="7"/>
      <c r="U4" s="7"/>
      <c r="V4" s="7"/>
      <c r="W4" s="7"/>
      <c r="X4" s="37"/>
      <c r="Y4" s="7"/>
      <c r="AB4" s="10" t="s">
        <v>13</v>
      </c>
      <c r="AE4" s="7">
        <v>1</v>
      </c>
      <c r="AF4" s="41">
        <v>1037649</v>
      </c>
      <c r="AG4" s="2"/>
      <c r="AH4" s="42"/>
      <c r="AI4" s="42"/>
      <c r="AJ4" s="42"/>
      <c r="AK4" s="43"/>
      <c r="AL4" s="42"/>
      <c r="AO4" s="10" t="s">
        <v>14</v>
      </c>
      <c r="AR4" s="7">
        <v>1</v>
      </c>
      <c r="AS4" s="41">
        <v>1037649</v>
      </c>
      <c r="AT4" s="2"/>
      <c r="AU4" s="42"/>
      <c r="AV4" s="42"/>
      <c r="AW4" s="42"/>
      <c r="AX4" s="43"/>
      <c r="AY4" s="42"/>
      <c r="BB4" s="38" t="s">
        <v>15</v>
      </c>
    </row>
    <row r="5" spans="1:55">
      <c r="A5" s="6">
        <v>2</v>
      </c>
      <c r="B5" s="41">
        <v>916884</v>
      </c>
      <c r="E5" s="7">
        <v>2</v>
      </c>
      <c r="F5" s="41">
        <v>916884</v>
      </c>
      <c r="G5" s="41">
        <v>1037649</v>
      </c>
      <c r="H5" s="44">
        <f>F5-G5</f>
        <v>-120765</v>
      </c>
      <c r="I5" s="44">
        <f>ABS(H5)</f>
        <v>120765</v>
      </c>
      <c r="J5" s="44">
        <f>H5^2</f>
        <v>14584185225</v>
      </c>
      <c r="K5" s="43">
        <f>ROUND((I5/F5)*100,2)</f>
        <v>13.17</v>
      </c>
      <c r="L5" s="43">
        <f>ABS(K5)</f>
        <v>13.17</v>
      </c>
      <c r="O5" s="16" t="s">
        <v>16</v>
      </c>
      <c r="P5" s="17">
        <f>ROUND(AVERAGE(I5:I63),2)</f>
        <v>251170.98</v>
      </c>
      <c r="R5" s="7">
        <v>2</v>
      </c>
      <c r="S5" s="41">
        <v>916884</v>
      </c>
      <c r="T5" s="44">
        <f>AVERAGE($S$4:S4)</f>
        <v>1037649</v>
      </c>
      <c r="U5" s="44">
        <f>S5-T5</f>
        <v>-120765</v>
      </c>
      <c r="V5" s="44">
        <f>ABS(U5)</f>
        <v>120765</v>
      </c>
      <c r="W5" s="44">
        <f>U5^2</f>
        <v>14584185225</v>
      </c>
      <c r="X5" s="43">
        <f>ROUND((V5/S5)*100,2)</f>
        <v>13.17</v>
      </c>
      <c r="Y5" s="43">
        <f>ABS(X5)</f>
        <v>13.17</v>
      </c>
      <c r="AB5" s="16" t="s">
        <v>16</v>
      </c>
      <c r="AC5" s="17">
        <f>ROUND(AVERAGE(V5:V63),2)</f>
        <v>264101.73</v>
      </c>
      <c r="AE5" s="7">
        <v>2</v>
      </c>
      <c r="AF5" s="41">
        <v>916884</v>
      </c>
      <c r="AG5" s="2"/>
      <c r="AH5" s="43"/>
      <c r="AI5" s="43"/>
      <c r="AJ5" s="43"/>
      <c r="AK5" s="43"/>
      <c r="AL5" s="43"/>
      <c r="AO5" s="16" t="s">
        <v>16</v>
      </c>
      <c r="AP5" s="17">
        <f>ROUND(AVERAGE(AI7:AI63),2)</f>
        <v>233214.91</v>
      </c>
      <c r="AR5" s="7">
        <v>2</v>
      </c>
      <c r="AS5" s="41">
        <v>916884</v>
      </c>
      <c r="AT5" s="49">
        <f>AS4</f>
        <v>1037649</v>
      </c>
      <c r="AU5" s="44">
        <f>AS5-AT5</f>
        <v>-120765</v>
      </c>
      <c r="AV5" s="44">
        <f>ABS(AU5)</f>
        <v>120765</v>
      </c>
      <c r="AW5" s="44">
        <f>AU5^2</f>
        <v>14584185225</v>
      </c>
      <c r="AX5" s="43">
        <f>ROUND((AV5/AS5)*100,2)</f>
        <v>13.17</v>
      </c>
      <c r="AY5" s="43">
        <f>ABS(AX5)</f>
        <v>13.17</v>
      </c>
      <c r="BB5" s="16" t="s">
        <v>16</v>
      </c>
      <c r="BC5" s="17">
        <f>ROUND(AVERAGE(AV5:AV63),2)</f>
        <v>238681.71</v>
      </c>
    </row>
    <row r="6" spans="1:55">
      <c r="A6" s="6">
        <v>3</v>
      </c>
      <c r="B6" s="41">
        <v>381481</v>
      </c>
      <c r="E6" s="7">
        <v>3</v>
      </c>
      <c r="F6" s="41">
        <v>381481</v>
      </c>
      <c r="G6" s="41">
        <v>916884</v>
      </c>
      <c r="H6" s="44">
        <f t="shared" ref="H6:H63" si="0">F6-G6</f>
        <v>-535403</v>
      </c>
      <c r="I6" s="44">
        <f t="shared" ref="I6:I63" si="1">ABS(H6)</f>
        <v>535403</v>
      </c>
      <c r="J6" s="44">
        <f t="shared" ref="J6:J19" si="2">H6^2</f>
        <v>286656372409</v>
      </c>
      <c r="K6" s="43">
        <f t="shared" ref="K6:K63" si="3">ROUND((I6/F6)*100,2)</f>
        <v>140.35</v>
      </c>
      <c r="L6" s="43">
        <f t="shared" ref="L6:L63" si="4">ABS(K6)</f>
        <v>140.35</v>
      </c>
      <c r="O6" s="16" t="s">
        <v>17</v>
      </c>
      <c r="P6" s="17">
        <f>ROUND(AVERAGE(J5:J63),2)</f>
        <v>143773683504.45999</v>
      </c>
      <c r="R6" s="7">
        <v>3</v>
      </c>
      <c r="S6" s="41">
        <v>381481</v>
      </c>
      <c r="T6" s="44">
        <f>AVERAGE($S$4:S5)</f>
        <v>977266.5</v>
      </c>
      <c r="U6" s="44">
        <f t="shared" ref="U6:U63" si="5">S6-T6</f>
        <v>-595785.5</v>
      </c>
      <c r="V6" s="44">
        <f t="shared" ref="V6:V63" si="6">ABS(U6)</f>
        <v>595785.5</v>
      </c>
      <c r="W6" s="44">
        <f t="shared" ref="W6:W63" si="7">U6^2</f>
        <v>354960362010.25</v>
      </c>
      <c r="X6" s="43">
        <f t="shared" ref="X6:X63" si="8">ROUND((V6/S6)*100,2)</f>
        <v>156.18</v>
      </c>
      <c r="Y6" s="43">
        <f t="shared" ref="Y6:Y63" si="9">ABS(X6)</f>
        <v>156.18</v>
      </c>
      <c r="AB6" s="16" t="s">
        <v>17</v>
      </c>
      <c r="AC6" s="17">
        <f>ROUND(AVERAGE(W5:W63),2)</f>
        <v>117924127888.13</v>
      </c>
      <c r="AE6" s="7">
        <v>3</v>
      </c>
      <c r="AF6" s="41">
        <v>381481</v>
      </c>
      <c r="AG6" s="2"/>
      <c r="AH6" s="43"/>
      <c r="AI6" s="43"/>
      <c r="AJ6" s="43"/>
      <c r="AK6" s="43"/>
      <c r="AL6" s="43"/>
      <c r="AO6" s="16" t="s">
        <v>17</v>
      </c>
      <c r="AP6" s="17">
        <f>ROUND(AVERAGE(AJ7:AJ63),2)</f>
        <v>114674925176.7</v>
      </c>
      <c r="AR6" s="7">
        <v>3</v>
      </c>
      <c r="AS6" s="41">
        <v>381481</v>
      </c>
      <c r="AT6" s="49">
        <f t="shared" ref="AT6:AT64" si="10">0.8*AS5+0.2*AT5</f>
        <v>941037.00000000012</v>
      </c>
      <c r="AU6" s="44">
        <f t="shared" ref="AU6:AU63" si="11">AS6-AT6</f>
        <v>-559556.00000000012</v>
      </c>
      <c r="AV6" s="44">
        <f t="shared" ref="AV6:AV63" si="12">ABS(AU6)</f>
        <v>559556.00000000012</v>
      </c>
      <c r="AW6" s="44">
        <f t="shared" ref="AW6:AW63" si="13">AU6^2</f>
        <v>313102917136.00012</v>
      </c>
      <c r="AX6" s="43">
        <f t="shared" ref="AX6:AX63" si="14">ROUND((AV6/AS6)*100,2)</f>
        <v>146.68</v>
      </c>
      <c r="AY6" s="43">
        <f t="shared" ref="AY6:AY63" si="15">ABS(AX6)</f>
        <v>146.68</v>
      </c>
      <c r="BB6" s="16" t="s">
        <v>17</v>
      </c>
      <c r="BC6" s="17">
        <f>ROUND(AVERAGE(AW5:AW63),2)</f>
        <v>127371977808.16</v>
      </c>
    </row>
    <row r="7" spans="1:55">
      <c r="A7" s="6">
        <v>4</v>
      </c>
      <c r="B7" s="41" t="s">
        <v>18</v>
      </c>
      <c r="E7" s="7">
        <v>4</v>
      </c>
      <c r="F7" s="41">
        <v>0</v>
      </c>
      <c r="G7" s="41">
        <v>381481</v>
      </c>
      <c r="H7" s="44">
        <f>F7-G7</f>
        <v>-381481</v>
      </c>
      <c r="I7" s="44">
        <f t="shared" si="1"/>
        <v>381481</v>
      </c>
      <c r="J7" s="44">
        <f t="shared" si="2"/>
        <v>145527753361</v>
      </c>
      <c r="K7" s="43">
        <v>0</v>
      </c>
      <c r="L7" s="43">
        <v>0</v>
      </c>
      <c r="O7" s="16" t="s">
        <v>19</v>
      </c>
      <c r="P7" s="24">
        <f>ROUND(AVERAGE(L5:L63)/100,2)</f>
        <v>0.25</v>
      </c>
      <c r="R7" s="7">
        <v>4</v>
      </c>
      <c r="S7" s="41">
        <v>0</v>
      </c>
      <c r="T7" s="44">
        <f>AVERAGE($S$4:S6)</f>
        <v>778671.33333333337</v>
      </c>
      <c r="U7" s="44">
        <f t="shared" si="5"/>
        <v>-778671.33333333337</v>
      </c>
      <c r="V7" s="44">
        <f t="shared" si="6"/>
        <v>778671.33333333337</v>
      </c>
      <c r="W7" s="44">
        <f t="shared" si="7"/>
        <v>606329045355.11121</v>
      </c>
      <c r="X7" s="43">
        <v>0</v>
      </c>
      <c r="Y7" s="43">
        <v>0</v>
      </c>
      <c r="AB7" s="16" t="s">
        <v>19</v>
      </c>
      <c r="AC7" s="24">
        <f>ROUND(AVERAGE(Y5:Y63)/100,2)</f>
        <v>0.26</v>
      </c>
      <c r="AE7" s="7">
        <v>4</v>
      </c>
      <c r="AF7" s="41">
        <v>0</v>
      </c>
      <c r="AG7" s="49">
        <f t="shared" ref="AG7:AG64" si="16">AVERAGE(AF4:AF6)</f>
        <v>778671.33333333337</v>
      </c>
      <c r="AH7" s="44">
        <f>AF7-AG7</f>
        <v>-778671.33333333337</v>
      </c>
      <c r="AI7" s="44">
        <f>ABS(AH7)</f>
        <v>778671.33333333337</v>
      </c>
      <c r="AJ7" s="44">
        <f>AH7^2</f>
        <v>606329045355.11121</v>
      </c>
      <c r="AK7" s="43">
        <v>0</v>
      </c>
      <c r="AL7" s="43">
        <v>0</v>
      </c>
      <c r="AO7" s="16" t="s">
        <v>19</v>
      </c>
      <c r="AP7" s="24">
        <f>ROUND(AVERAGE(AL7:AL63)/100,2)</f>
        <v>0.21</v>
      </c>
      <c r="AR7" s="7">
        <v>4</v>
      </c>
      <c r="AS7" s="41">
        <v>0</v>
      </c>
      <c r="AT7" s="49">
        <f t="shared" si="10"/>
        <v>493392.2</v>
      </c>
      <c r="AU7" s="44">
        <f t="shared" si="11"/>
        <v>-493392.2</v>
      </c>
      <c r="AV7" s="44">
        <f t="shared" si="12"/>
        <v>493392.2</v>
      </c>
      <c r="AW7" s="44">
        <f t="shared" si="13"/>
        <v>243435863020.84</v>
      </c>
      <c r="AX7" s="43">
        <v>0</v>
      </c>
      <c r="AY7" s="43">
        <v>0</v>
      </c>
      <c r="BB7" s="16" t="s">
        <v>19</v>
      </c>
      <c r="BC7" s="24">
        <f>ROUND(AVERAGE(AY5:AY63)/100,2)</f>
        <v>0.24</v>
      </c>
    </row>
    <row r="8" spans="1:55">
      <c r="A8" s="6">
        <v>5</v>
      </c>
      <c r="B8" s="41">
        <v>400298</v>
      </c>
      <c r="E8" s="7">
        <v>5</v>
      </c>
      <c r="F8" s="41">
        <v>400298</v>
      </c>
      <c r="G8" s="41">
        <v>0</v>
      </c>
      <c r="H8" s="44">
        <f t="shared" si="0"/>
        <v>400298</v>
      </c>
      <c r="I8" s="44">
        <f t="shared" si="1"/>
        <v>400298</v>
      </c>
      <c r="J8" s="44">
        <f t="shared" si="2"/>
        <v>160238488804</v>
      </c>
      <c r="K8" s="43">
        <f t="shared" si="3"/>
        <v>100</v>
      </c>
      <c r="L8" s="43">
        <f t="shared" si="4"/>
        <v>100</v>
      </c>
      <c r="O8" s="16" t="s">
        <v>20</v>
      </c>
      <c r="P8" s="46">
        <f>G64</f>
        <v>968781.15300000005</v>
      </c>
      <c r="R8" s="7">
        <v>5</v>
      </c>
      <c r="S8" s="41">
        <v>400298</v>
      </c>
      <c r="T8" s="44">
        <f>AVERAGE($S$4:S7)</f>
        <v>584003.5</v>
      </c>
      <c r="U8" s="44">
        <f t="shared" si="5"/>
        <v>-183705.5</v>
      </c>
      <c r="V8" s="44">
        <f t="shared" si="6"/>
        <v>183705.5</v>
      </c>
      <c r="W8" s="44">
        <f t="shared" si="7"/>
        <v>33747710730.25</v>
      </c>
      <c r="X8" s="43">
        <f t="shared" si="8"/>
        <v>45.89</v>
      </c>
      <c r="Y8" s="43">
        <f t="shared" si="9"/>
        <v>45.89</v>
      </c>
      <c r="AB8" s="16" t="s">
        <v>20</v>
      </c>
      <c r="AC8" s="46">
        <f>T64</f>
        <v>1018740.7666333334</v>
      </c>
      <c r="AE8" s="7">
        <v>5</v>
      </c>
      <c r="AF8" s="41">
        <v>400298</v>
      </c>
      <c r="AG8" s="49">
        <f t="shared" si="16"/>
        <v>432788.33333333331</v>
      </c>
      <c r="AH8" s="44">
        <f t="shared" ref="AH8:AH63" si="17">AF8-AG8</f>
        <v>-32490.333333333314</v>
      </c>
      <c r="AI8" s="44">
        <f t="shared" ref="AI8:AI63" si="18">ABS(AH8)</f>
        <v>32490.333333333314</v>
      </c>
      <c r="AJ8" s="44">
        <f t="shared" ref="AJ8:AJ63" si="19">AH8^2</f>
        <v>1055621760.1111099</v>
      </c>
      <c r="AK8" s="43">
        <f t="shared" ref="AK8:AK63" si="20">ROUND((AI8/AF8)*100,2)</f>
        <v>8.1199999999999992</v>
      </c>
      <c r="AL8" s="43">
        <f t="shared" ref="AL8:AL63" si="21">ABS(AK8)</f>
        <v>8.1199999999999992</v>
      </c>
      <c r="AO8" s="16" t="s">
        <v>20</v>
      </c>
      <c r="AP8" s="46">
        <f>AG21</f>
        <v>1239523</v>
      </c>
      <c r="AR8" s="7">
        <v>5</v>
      </c>
      <c r="AS8" s="41">
        <v>400298</v>
      </c>
      <c r="AT8" s="49">
        <f t="shared" si="10"/>
        <v>98678.44</v>
      </c>
      <c r="AU8" s="44">
        <f t="shared" si="11"/>
        <v>301619.56</v>
      </c>
      <c r="AV8" s="44">
        <f t="shared" si="12"/>
        <v>301619.56</v>
      </c>
      <c r="AW8" s="44">
        <f t="shared" si="13"/>
        <v>90974358974.593597</v>
      </c>
      <c r="AX8" s="43">
        <f t="shared" si="14"/>
        <v>75.349999999999994</v>
      </c>
      <c r="AY8" s="43">
        <f t="shared" si="15"/>
        <v>75.349999999999994</v>
      </c>
      <c r="BB8" s="16" t="s">
        <v>20</v>
      </c>
      <c r="BC8" s="46">
        <f>AT64</f>
        <v>888605.2485547266</v>
      </c>
    </row>
    <row r="9" spans="1:55">
      <c r="A9" s="6">
        <v>6</v>
      </c>
      <c r="B9" s="41">
        <v>986366</v>
      </c>
      <c r="E9" s="7">
        <v>6</v>
      </c>
      <c r="F9" s="41">
        <v>986366</v>
      </c>
      <c r="G9" s="41">
        <v>400298</v>
      </c>
      <c r="H9" s="44">
        <f t="shared" si="0"/>
        <v>586068</v>
      </c>
      <c r="I9" s="44">
        <f t="shared" si="1"/>
        <v>586068</v>
      </c>
      <c r="J9" s="44">
        <f t="shared" si="2"/>
        <v>343475700624</v>
      </c>
      <c r="K9" s="43">
        <f t="shared" si="3"/>
        <v>59.42</v>
      </c>
      <c r="L9" s="43">
        <f t="shared" si="4"/>
        <v>59.42</v>
      </c>
      <c r="R9" s="7">
        <v>6</v>
      </c>
      <c r="S9" s="41">
        <v>986366</v>
      </c>
      <c r="T9" s="44">
        <f>AVERAGE($S$4:S8)</f>
        <v>547262.4</v>
      </c>
      <c r="U9" s="44">
        <f t="shared" si="5"/>
        <v>439103.6</v>
      </c>
      <c r="V9" s="44">
        <f t="shared" si="6"/>
        <v>439103.6</v>
      </c>
      <c r="W9" s="44">
        <f t="shared" si="7"/>
        <v>192811971532.95999</v>
      </c>
      <c r="X9" s="43">
        <f t="shared" si="8"/>
        <v>44.52</v>
      </c>
      <c r="Y9" s="43">
        <f t="shared" si="9"/>
        <v>44.52</v>
      </c>
      <c r="AE9" s="7">
        <v>6</v>
      </c>
      <c r="AF9" s="41">
        <v>986366</v>
      </c>
      <c r="AG9" s="49">
        <f t="shared" si="16"/>
        <v>260593</v>
      </c>
      <c r="AH9" s="44">
        <f t="shared" si="17"/>
        <v>725773</v>
      </c>
      <c r="AI9" s="44">
        <f t="shared" si="18"/>
        <v>725773</v>
      </c>
      <c r="AJ9" s="44">
        <f t="shared" si="19"/>
        <v>526746447529</v>
      </c>
      <c r="AK9" s="43">
        <f t="shared" si="20"/>
        <v>73.58</v>
      </c>
      <c r="AL9" s="43">
        <f t="shared" si="21"/>
        <v>73.58</v>
      </c>
      <c r="AR9" s="7">
        <v>6</v>
      </c>
      <c r="AS9" s="41">
        <v>986366</v>
      </c>
      <c r="AT9" s="49">
        <f t="shared" si="10"/>
        <v>339974.08800000005</v>
      </c>
      <c r="AU9" s="44">
        <f t="shared" si="11"/>
        <v>646391.91200000001</v>
      </c>
      <c r="AV9" s="44">
        <f t="shared" si="12"/>
        <v>646391.91200000001</v>
      </c>
      <c r="AW9" s="44">
        <f t="shared" si="13"/>
        <v>417822503899.01575</v>
      </c>
      <c r="AX9" s="43">
        <f t="shared" si="14"/>
        <v>65.53</v>
      </c>
      <c r="AY9" s="43">
        <f t="shared" si="15"/>
        <v>65.53</v>
      </c>
    </row>
    <row r="10" spans="1:55">
      <c r="A10" s="6">
        <v>7</v>
      </c>
      <c r="B10" s="41">
        <v>958980</v>
      </c>
      <c r="E10" s="7">
        <v>7</v>
      </c>
      <c r="F10" s="41">
        <v>958980</v>
      </c>
      <c r="G10" s="41">
        <v>986366</v>
      </c>
      <c r="H10" s="44">
        <f t="shared" si="0"/>
        <v>-27386</v>
      </c>
      <c r="I10" s="44">
        <f t="shared" si="1"/>
        <v>27386</v>
      </c>
      <c r="J10" s="44">
        <f t="shared" si="2"/>
        <v>749992996</v>
      </c>
      <c r="K10" s="43">
        <f t="shared" si="3"/>
        <v>2.86</v>
      </c>
      <c r="L10" s="43">
        <f t="shared" si="4"/>
        <v>2.86</v>
      </c>
      <c r="R10" s="7">
        <v>7</v>
      </c>
      <c r="S10" s="41">
        <v>958980</v>
      </c>
      <c r="T10" s="44">
        <f>AVERAGE($S$4:S9)</f>
        <v>620446.33333333337</v>
      </c>
      <c r="U10" s="44">
        <f t="shared" si="5"/>
        <v>338533.66666666663</v>
      </c>
      <c r="V10" s="44">
        <f t="shared" si="6"/>
        <v>338533.66666666663</v>
      </c>
      <c r="W10" s="44">
        <f t="shared" si="7"/>
        <v>114605043466.77776</v>
      </c>
      <c r="X10" s="43">
        <f t="shared" si="8"/>
        <v>35.299999999999997</v>
      </c>
      <c r="Y10" s="43">
        <f t="shared" si="9"/>
        <v>35.299999999999997</v>
      </c>
      <c r="AE10" s="7">
        <v>7</v>
      </c>
      <c r="AF10" s="41">
        <v>958980</v>
      </c>
      <c r="AG10" s="49">
        <f t="shared" si="16"/>
        <v>462221.33333333331</v>
      </c>
      <c r="AH10" s="44">
        <f t="shared" si="17"/>
        <v>496758.66666666669</v>
      </c>
      <c r="AI10" s="44">
        <f t="shared" si="18"/>
        <v>496758.66666666669</v>
      </c>
      <c r="AJ10" s="44">
        <f t="shared" si="19"/>
        <v>246769172908.44446</v>
      </c>
      <c r="AK10" s="43">
        <f t="shared" si="20"/>
        <v>51.8</v>
      </c>
      <c r="AL10" s="43">
        <f t="shared" si="21"/>
        <v>51.8</v>
      </c>
      <c r="AR10" s="7">
        <v>7</v>
      </c>
      <c r="AS10" s="41">
        <v>958980</v>
      </c>
      <c r="AT10" s="49">
        <f t="shared" si="10"/>
        <v>857087.6176</v>
      </c>
      <c r="AU10" s="44">
        <f t="shared" si="11"/>
        <v>101892.3824</v>
      </c>
      <c r="AV10" s="44">
        <f t="shared" si="12"/>
        <v>101892.3824</v>
      </c>
      <c r="AW10" s="44">
        <f t="shared" si="13"/>
        <v>10382057591.147831</v>
      </c>
      <c r="AX10" s="43">
        <f t="shared" si="14"/>
        <v>10.63</v>
      </c>
      <c r="AY10" s="43">
        <f t="shared" si="15"/>
        <v>10.63</v>
      </c>
    </row>
    <row r="11" spans="1:55">
      <c r="A11" s="6">
        <v>8</v>
      </c>
      <c r="B11" s="41">
        <v>892101</v>
      </c>
      <c r="E11" s="7">
        <v>8</v>
      </c>
      <c r="F11" s="41">
        <v>892101</v>
      </c>
      <c r="G11" s="41">
        <v>958980</v>
      </c>
      <c r="H11" s="44">
        <f t="shared" si="0"/>
        <v>-66879</v>
      </c>
      <c r="I11" s="44">
        <f t="shared" si="1"/>
        <v>66879</v>
      </c>
      <c r="J11" s="44">
        <f t="shared" si="2"/>
        <v>4472800641</v>
      </c>
      <c r="K11" s="43">
        <f t="shared" si="3"/>
        <v>7.5</v>
      </c>
      <c r="L11" s="43">
        <f t="shared" si="4"/>
        <v>7.5</v>
      </c>
      <c r="R11" s="7">
        <v>8</v>
      </c>
      <c r="S11" s="41">
        <v>892101</v>
      </c>
      <c r="T11" s="44">
        <f>AVERAGE($S$4:S10)</f>
        <v>668808.28571428568</v>
      </c>
      <c r="U11" s="44">
        <f t="shared" si="5"/>
        <v>223292.71428571432</v>
      </c>
      <c r="V11" s="44">
        <f t="shared" si="6"/>
        <v>223292.71428571432</v>
      </c>
      <c r="W11" s="44">
        <f t="shared" si="7"/>
        <v>49859636253.08165</v>
      </c>
      <c r="X11" s="43">
        <f t="shared" si="8"/>
        <v>25.03</v>
      </c>
      <c r="Y11" s="43">
        <f t="shared" si="9"/>
        <v>25.03</v>
      </c>
      <c r="AE11" s="7">
        <v>8</v>
      </c>
      <c r="AF11" s="41">
        <v>892101</v>
      </c>
      <c r="AG11" s="49">
        <f t="shared" si="16"/>
        <v>781881.33333333337</v>
      </c>
      <c r="AH11" s="44">
        <f t="shared" si="17"/>
        <v>110219.66666666663</v>
      </c>
      <c r="AI11" s="44">
        <f t="shared" si="18"/>
        <v>110219.66666666663</v>
      </c>
      <c r="AJ11" s="44">
        <f t="shared" si="19"/>
        <v>12148374920.111103</v>
      </c>
      <c r="AK11" s="43">
        <f t="shared" si="20"/>
        <v>12.36</v>
      </c>
      <c r="AL11" s="43">
        <f t="shared" si="21"/>
        <v>12.36</v>
      </c>
      <c r="AR11" s="7">
        <v>8</v>
      </c>
      <c r="AS11" s="41">
        <v>892101</v>
      </c>
      <c r="AT11" s="49">
        <f t="shared" si="10"/>
        <v>938601.52352000005</v>
      </c>
      <c r="AU11" s="44">
        <f t="shared" si="11"/>
        <v>-46500.523520000046</v>
      </c>
      <c r="AV11" s="44">
        <f t="shared" si="12"/>
        <v>46500.523520000046</v>
      </c>
      <c r="AW11" s="44">
        <f t="shared" si="13"/>
        <v>2162298687.6340775</v>
      </c>
      <c r="AX11" s="43">
        <f t="shared" si="14"/>
        <v>5.21</v>
      </c>
      <c r="AY11" s="43">
        <f t="shared" si="15"/>
        <v>5.21</v>
      </c>
    </row>
    <row r="12" spans="1:55">
      <c r="A12" s="6">
        <v>9</v>
      </c>
      <c r="B12" s="41">
        <v>1191253</v>
      </c>
      <c r="E12" s="7">
        <v>9</v>
      </c>
      <c r="F12" s="41">
        <v>1191253</v>
      </c>
      <c r="G12" s="41">
        <v>892101</v>
      </c>
      <c r="H12" s="44">
        <f t="shared" si="0"/>
        <v>299152</v>
      </c>
      <c r="I12" s="44">
        <f t="shared" si="1"/>
        <v>299152</v>
      </c>
      <c r="J12" s="44">
        <f t="shared" si="2"/>
        <v>89491919104</v>
      </c>
      <c r="K12" s="43">
        <f t="shared" si="3"/>
        <v>25.11</v>
      </c>
      <c r="L12" s="43">
        <f t="shared" si="4"/>
        <v>25.11</v>
      </c>
      <c r="R12" s="7">
        <v>9</v>
      </c>
      <c r="S12" s="41">
        <v>1191253</v>
      </c>
      <c r="T12" s="44">
        <f>AVERAGE($S$4:S11)</f>
        <v>696719.875</v>
      </c>
      <c r="U12" s="44">
        <f t="shared" si="5"/>
        <v>494533.125</v>
      </c>
      <c r="V12" s="44">
        <f t="shared" si="6"/>
        <v>494533.125</v>
      </c>
      <c r="W12" s="44">
        <f t="shared" si="7"/>
        <v>244563011722.26563</v>
      </c>
      <c r="X12" s="43">
        <f t="shared" si="8"/>
        <v>41.51</v>
      </c>
      <c r="Y12" s="43">
        <f t="shared" si="9"/>
        <v>41.51</v>
      </c>
      <c r="AE12" s="7">
        <v>9</v>
      </c>
      <c r="AF12" s="41">
        <v>1191253</v>
      </c>
      <c r="AG12" s="49">
        <f t="shared" si="16"/>
        <v>945815.66666666663</v>
      </c>
      <c r="AH12" s="44">
        <f t="shared" si="17"/>
        <v>245437.33333333337</v>
      </c>
      <c r="AI12" s="44">
        <f t="shared" si="18"/>
        <v>245437.33333333337</v>
      </c>
      <c r="AJ12" s="44">
        <f t="shared" si="19"/>
        <v>60239484593.777794</v>
      </c>
      <c r="AK12" s="43">
        <f t="shared" si="20"/>
        <v>20.6</v>
      </c>
      <c r="AL12" s="43">
        <f t="shared" si="21"/>
        <v>20.6</v>
      </c>
      <c r="AR12" s="7">
        <v>9</v>
      </c>
      <c r="AS12" s="41">
        <v>1191253</v>
      </c>
      <c r="AT12" s="49">
        <f t="shared" si="10"/>
        <v>901401.10470400006</v>
      </c>
      <c r="AU12" s="44">
        <f t="shared" si="11"/>
        <v>289851.89529599994</v>
      </c>
      <c r="AV12" s="44">
        <f t="shared" si="12"/>
        <v>289851.89529599994</v>
      </c>
      <c r="AW12" s="44">
        <f t="shared" si="13"/>
        <v>84014121206.683319</v>
      </c>
      <c r="AX12" s="43">
        <f t="shared" si="14"/>
        <v>24.33</v>
      </c>
      <c r="AY12" s="43">
        <f t="shared" si="15"/>
        <v>24.33</v>
      </c>
    </row>
    <row r="13" spans="1:55">
      <c r="A13" s="6">
        <v>10</v>
      </c>
      <c r="B13" s="41">
        <v>1050094</v>
      </c>
      <c r="E13" s="7">
        <v>10</v>
      </c>
      <c r="F13" s="41">
        <v>1050094</v>
      </c>
      <c r="G13" s="41">
        <v>1191253</v>
      </c>
      <c r="H13" s="44">
        <f t="shared" si="0"/>
        <v>-141159</v>
      </c>
      <c r="I13" s="44">
        <f t="shared" si="1"/>
        <v>141159</v>
      </c>
      <c r="J13" s="44">
        <f t="shared" si="2"/>
        <v>19925863281</v>
      </c>
      <c r="K13" s="43">
        <f t="shared" si="3"/>
        <v>13.44</v>
      </c>
      <c r="L13" s="43">
        <f t="shared" si="4"/>
        <v>13.44</v>
      </c>
      <c r="R13" s="7">
        <v>10</v>
      </c>
      <c r="S13" s="41">
        <v>1050094</v>
      </c>
      <c r="T13" s="44">
        <f>AVERAGE($S$4:S12)</f>
        <v>751668</v>
      </c>
      <c r="U13" s="44">
        <f t="shared" si="5"/>
        <v>298426</v>
      </c>
      <c r="V13" s="44">
        <f t="shared" si="6"/>
        <v>298426</v>
      </c>
      <c r="W13" s="44">
        <f t="shared" si="7"/>
        <v>89058077476</v>
      </c>
      <c r="X13" s="43">
        <f t="shared" si="8"/>
        <v>28.42</v>
      </c>
      <c r="Y13" s="43">
        <f t="shared" si="9"/>
        <v>28.42</v>
      </c>
      <c r="AE13" s="7">
        <v>10</v>
      </c>
      <c r="AF13" s="41">
        <v>1050094</v>
      </c>
      <c r="AG13" s="49">
        <f t="shared" si="16"/>
        <v>1014111.3333333334</v>
      </c>
      <c r="AH13" s="44">
        <f t="shared" si="17"/>
        <v>35982.666666666628</v>
      </c>
      <c r="AI13" s="44">
        <f t="shared" si="18"/>
        <v>35982.666666666628</v>
      </c>
      <c r="AJ13" s="44">
        <f t="shared" si="19"/>
        <v>1294752300.4444416</v>
      </c>
      <c r="AK13" s="43">
        <f t="shared" si="20"/>
        <v>3.43</v>
      </c>
      <c r="AL13" s="43">
        <f t="shared" si="21"/>
        <v>3.43</v>
      </c>
      <c r="AR13" s="7">
        <v>10</v>
      </c>
      <c r="AS13" s="41">
        <v>1050094</v>
      </c>
      <c r="AT13" s="49">
        <f t="shared" si="10"/>
        <v>1133282.6209408001</v>
      </c>
      <c r="AU13" s="44">
        <f t="shared" si="11"/>
        <v>-83188.620940800058</v>
      </c>
      <c r="AV13" s="44">
        <f t="shared" si="12"/>
        <v>83188.620940800058</v>
      </c>
      <c r="AW13" s="44">
        <f t="shared" si="13"/>
        <v>6920346654.0321178</v>
      </c>
      <c r="AX13" s="43">
        <f t="shared" si="14"/>
        <v>7.92</v>
      </c>
      <c r="AY13" s="43">
        <f t="shared" si="15"/>
        <v>7.92</v>
      </c>
    </row>
    <row r="14" spans="1:55">
      <c r="A14" s="6">
        <v>11</v>
      </c>
      <c r="B14" s="41">
        <v>883983</v>
      </c>
      <c r="E14" s="7">
        <v>11</v>
      </c>
      <c r="F14" s="41">
        <v>883983</v>
      </c>
      <c r="G14" s="41">
        <v>1050094</v>
      </c>
      <c r="H14" s="44">
        <f t="shared" si="0"/>
        <v>-166111</v>
      </c>
      <c r="I14" s="44">
        <f t="shared" si="1"/>
        <v>166111</v>
      </c>
      <c r="J14" s="44">
        <f t="shared" si="2"/>
        <v>27592864321</v>
      </c>
      <c r="K14" s="43">
        <f t="shared" si="3"/>
        <v>18.79</v>
      </c>
      <c r="L14" s="43">
        <f t="shared" si="4"/>
        <v>18.79</v>
      </c>
      <c r="R14" s="7">
        <v>11</v>
      </c>
      <c r="S14" s="41">
        <v>883983</v>
      </c>
      <c r="T14" s="44">
        <f>AVERAGE($S$4:S13)</f>
        <v>781510.6</v>
      </c>
      <c r="U14" s="44">
        <f t="shared" si="5"/>
        <v>102472.40000000002</v>
      </c>
      <c r="V14" s="44">
        <f t="shared" si="6"/>
        <v>102472.40000000002</v>
      </c>
      <c r="W14" s="44">
        <f t="shared" si="7"/>
        <v>10500592761.760004</v>
      </c>
      <c r="X14" s="43">
        <f t="shared" si="8"/>
        <v>11.59</v>
      </c>
      <c r="Y14" s="43">
        <f t="shared" si="9"/>
        <v>11.59</v>
      </c>
      <c r="AE14" s="7">
        <v>11</v>
      </c>
      <c r="AF14" s="41">
        <v>883983</v>
      </c>
      <c r="AG14" s="49">
        <f t="shared" si="16"/>
        <v>1044482.6666666666</v>
      </c>
      <c r="AH14" s="44">
        <f t="shared" si="17"/>
        <v>-160499.66666666663</v>
      </c>
      <c r="AI14" s="44">
        <f t="shared" si="18"/>
        <v>160499.66666666663</v>
      </c>
      <c r="AJ14" s="44">
        <f t="shared" si="19"/>
        <v>25760143000.111099</v>
      </c>
      <c r="AK14" s="43">
        <f t="shared" si="20"/>
        <v>18.16</v>
      </c>
      <c r="AL14" s="43">
        <f t="shared" si="21"/>
        <v>18.16</v>
      </c>
      <c r="AR14" s="7">
        <v>11</v>
      </c>
      <c r="AS14" s="41">
        <v>883983</v>
      </c>
      <c r="AT14" s="49">
        <f t="shared" si="10"/>
        <v>1066731.7241881602</v>
      </c>
      <c r="AU14" s="44">
        <f t="shared" si="11"/>
        <v>-182748.72418816015</v>
      </c>
      <c r="AV14" s="44">
        <f t="shared" si="12"/>
        <v>182748.72418816015</v>
      </c>
      <c r="AW14" s="44">
        <f t="shared" si="13"/>
        <v>33397096192.40023</v>
      </c>
      <c r="AX14" s="43">
        <f t="shared" si="14"/>
        <v>20.67</v>
      </c>
      <c r="AY14" s="43">
        <f t="shared" si="15"/>
        <v>20.67</v>
      </c>
    </row>
    <row r="15" spans="1:55">
      <c r="A15" s="6">
        <v>12</v>
      </c>
      <c r="B15" s="41">
        <v>1171895</v>
      </c>
      <c r="E15" s="7">
        <v>12</v>
      </c>
      <c r="F15" s="41">
        <v>1171895</v>
      </c>
      <c r="G15" s="41">
        <v>883983</v>
      </c>
      <c r="H15" s="44">
        <f t="shared" si="0"/>
        <v>287912</v>
      </c>
      <c r="I15" s="44">
        <f t="shared" si="1"/>
        <v>287912</v>
      </c>
      <c r="J15" s="44">
        <f t="shared" si="2"/>
        <v>82893319744</v>
      </c>
      <c r="K15" s="43">
        <f t="shared" si="3"/>
        <v>24.57</v>
      </c>
      <c r="L15" s="43">
        <f t="shared" si="4"/>
        <v>24.57</v>
      </c>
      <c r="R15" s="7">
        <v>12</v>
      </c>
      <c r="S15" s="41">
        <v>1171895</v>
      </c>
      <c r="T15" s="44">
        <f>AVERAGE($S$4:S14)</f>
        <v>790826.27272727271</v>
      </c>
      <c r="U15" s="44">
        <f t="shared" si="5"/>
        <v>381068.72727272729</v>
      </c>
      <c r="V15" s="44">
        <f t="shared" si="6"/>
        <v>381068.72727272729</v>
      </c>
      <c r="W15" s="44">
        <f t="shared" si="7"/>
        <v>145213374905.25623</v>
      </c>
      <c r="X15" s="43">
        <f t="shared" si="8"/>
        <v>32.520000000000003</v>
      </c>
      <c r="Y15" s="43">
        <f t="shared" si="9"/>
        <v>32.520000000000003</v>
      </c>
      <c r="AE15" s="7">
        <v>12</v>
      </c>
      <c r="AF15" s="41">
        <v>1171895</v>
      </c>
      <c r="AG15" s="49">
        <f t="shared" si="16"/>
        <v>1041776.6666666666</v>
      </c>
      <c r="AH15" s="44">
        <f t="shared" si="17"/>
        <v>130118.33333333337</v>
      </c>
      <c r="AI15" s="44">
        <f t="shared" si="18"/>
        <v>130118.33333333337</v>
      </c>
      <c r="AJ15" s="44">
        <f t="shared" si="19"/>
        <v>16930780669.444454</v>
      </c>
      <c r="AK15" s="43">
        <f t="shared" si="20"/>
        <v>11.1</v>
      </c>
      <c r="AL15" s="43">
        <f t="shared" si="21"/>
        <v>11.1</v>
      </c>
      <c r="AR15" s="7">
        <v>12</v>
      </c>
      <c r="AS15" s="41">
        <v>1171895</v>
      </c>
      <c r="AT15" s="49">
        <f t="shared" si="10"/>
        <v>920532.74483763205</v>
      </c>
      <c r="AU15" s="44">
        <f t="shared" si="11"/>
        <v>251362.25516236795</v>
      </c>
      <c r="AV15" s="44">
        <f t="shared" si="12"/>
        <v>251362.25516236795</v>
      </c>
      <c r="AW15" s="44">
        <f t="shared" si="13"/>
        <v>63182983320.311371</v>
      </c>
      <c r="AX15" s="43">
        <f t="shared" si="14"/>
        <v>21.45</v>
      </c>
      <c r="AY15" s="43">
        <f t="shared" si="15"/>
        <v>21.45</v>
      </c>
    </row>
    <row r="16" spans="1:55">
      <c r="A16" s="6">
        <v>13</v>
      </c>
      <c r="B16" s="41">
        <v>1065034</v>
      </c>
      <c r="E16" s="7">
        <v>13</v>
      </c>
      <c r="F16" s="41">
        <v>1065034</v>
      </c>
      <c r="G16" s="41">
        <v>1171895</v>
      </c>
      <c r="H16" s="44">
        <f t="shared" si="0"/>
        <v>-106861</v>
      </c>
      <c r="I16" s="44">
        <f t="shared" si="1"/>
        <v>106861</v>
      </c>
      <c r="J16" s="44">
        <f t="shared" si="2"/>
        <v>11419273321</v>
      </c>
      <c r="K16" s="43">
        <f t="shared" si="3"/>
        <v>10.029999999999999</v>
      </c>
      <c r="L16" s="43">
        <f t="shared" si="4"/>
        <v>10.029999999999999</v>
      </c>
      <c r="R16" s="7">
        <v>13</v>
      </c>
      <c r="S16" s="41">
        <v>1065034</v>
      </c>
      <c r="T16" s="44">
        <f>AVERAGE($S$4:S15)</f>
        <v>822582</v>
      </c>
      <c r="U16" s="44">
        <f t="shared" si="5"/>
        <v>242452</v>
      </c>
      <c r="V16" s="44">
        <f t="shared" si="6"/>
        <v>242452</v>
      </c>
      <c r="W16" s="44">
        <f t="shared" si="7"/>
        <v>58782972304</v>
      </c>
      <c r="X16" s="43">
        <f t="shared" si="8"/>
        <v>22.76</v>
      </c>
      <c r="Y16" s="43">
        <f t="shared" si="9"/>
        <v>22.76</v>
      </c>
      <c r="AE16" s="7">
        <v>13</v>
      </c>
      <c r="AF16" s="41">
        <v>1065034</v>
      </c>
      <c r="AG16" s="49">
        <f t="shared" si="16"/>
        <v>1035324</v>
      </c>
      <c r="AH16" s="44">
        <f t="shared" si="17"/>
        <v>29710</v>
      </c>
      <c r="AI16" s="44">
        <f t="shared" si="18"/>
        <v>29710</v>
      </c>
      <c r="AJ16" s="44">
        <f t="shared" si="19"/>
        <v>882684100</v>
      </c>
      <c r="AK16" s="43">
        <f t="shared" si="20"/>
        <v>2.79</v>
      </c>
      <c r="AL16" s="43">
        <f t="shared" si="21"/>
        <v>2.79</v>
      </c>
      <c r="AR16" s="7">
        <v>13</v>
      </c>
      <c r="AS16" s="41">
        <v>1065034</v>
      </c>
      <c r="AT16" s="49">
        <f t="shared" si="10"/>
        <v>1121622.5489675263</v>
      </c>
      <c r="AU16" s="44">
        <f t="shared" si="11"/>
        <v>-56588.548967526294</v>
      </c>
      <c r="AV16" s="44">
        <f t="shared" si="12"/>
        <v>56588.548967526294</v>
      </c>
      <c r="AW16" s="44">
        <f t="shared" si="13"/>
        <v>3202263874.2501211</v>
      </c>
      <c r="AX16" s="43">
        <f t="shared" si="14"/>
        <v>5.31</v>
      </c>
      <c r="AY16" s="43">
        <f t="shared" si="15"/>
        <v>5.31</v>
      </c>
    </row>
    <row r="17" spans="1:51">
      <c r="A17" s="6">
        <v>14</v>
      </c>
      <c r="B17" s="41">
        <v>1218671</v>
      </c>
      <c r="E17" s="7">
        <v>14</v>
      </c>
      <c r="F17" s="41">
        <v>1218671</v>
      </c>
      <c r="G17" s="41">
        <v>1065034</v>
      </c>
      <c r="H17" s="44">
        <f t="shared" si="0"/>
        <v>153637</v>
      </c>
      <c r="I17" s="44">
        <f t="shared" si="1"/>
        <v>153637</v>
      </c>
      <c r="J17" s="44">
        <f t="shared" si="2"/>
        <v>23604327769</v>
      </c>
      <c r="K17" s="43">
        <f t="shared" si="3"/>
        <v>12.61</v>
      </c>
      <c r="L17" s="43">
        <f t="shared" si="4"/>
        <v>12.61</v>
      </c>
      <c r="R17" s="7">
        <v>14</v>
      </c>
      <c r="S17" s="41">
        <v>1218671</v>
      </c>
      <c r="T17" s="44">
        <f>AVERAGE($S$4:S16)</f>
        <v>841232.15384615387</v>
      </c>
      <c r="U17" s="44">
        <f t="shared" si="5"/>
        <v>377438.84615384613</v>
      </c>
      <c r="V17" s="44">
        <f t="shared" si="6"/>
        <v>377438.84615384613</v>
      </c>
      <c r="W17" s="44">
        <f t="shared" si="7"/>
        <v>142460082585.94672</v>
      </c>
      <c r="X17" s="43">
        <f t="shared" si="8"/>
        <v>30.97</v>
      </c>
      <c r="Y17" s="43">
        <f t="shared" si="9"/>
        <v>30.97</v>
      </c>
      <c r="AE17" s="7">
        <v>14</v>
      </c>
      <c r="AF17" s="41">
        <v>1218671</v>
      </c>
      <c r="AG17" s="49">
        <f t="shared" si="16"/>
        <v>1040304</v>
      </c>
      <c r="AH17" s="44">
        <f t="shared" si="17"/>
        <v>178367</v>
      </c>
      <c r="AI17" s="44">
        <f t="shared" si="18"/>
        <v>178367</v>
      </c>
      <c r="AJ17" s="44">
        <f t="shared" si="19"/>
        <v>31814786689</v>
      </c>
      <c r="AK17" s="43">
        <f t="shared" si="20"/>
        <v>14.64</v>
      </c>
      <c r="AL17" s="43">
        <f t="shared" si="21"/>
        <v>14.64</v>
      </c>
      <c r="AR17" s="7">
        <v>14</v>
      </c>
      <c r="AS17" s="41">
        <v>1218671</v>
      </c>
      <c r="AT17" s="49">
        <f t="shared" si="10"/>
        <v>1076351.7097935053</v>
      </c>
      <c r="AU17" s="44">
        <f t="shared" si="11"/>
        <v>142319.29020649474</v>
      </c>
      <c r="AV17" s="44">
        <f t="shared" si="12"/>
        <v>142319.29020649474</v>
      </c>
      <c r="AW17" s="44">
        <f t="shared" si="13"/>
        <v>20254780364.88047</v>
      </c>
      <c r="AX17" s="43">
        <f t="shared" si="14"/>
        <v>11.68</v>
      </c>
      <c r="AY17" s="43">
        <f t="shared" si="15"/>
        <v>11.68</v>
      </c>
    </row>
    <row r="18" spans="1:51">
      <c r="A18" s="6">
        <v>15</v>
      </c>
      <c r="B18" s="41">
        <v>1273434</v>
      </c>
      <c r="E18" s="7">
        <v>15</v>
      </c>
      <c r="F18" s="41">
        <v>1273434</v>
      </c>
      <c r="G18" s="41">
        <v>1218671</v>
      </c>
      <c r="H18" s="44">
        <f t="shared" si="0"/>
        <v>54763</v>
      </c>
      <c r="I18" s="44">
        <f t="shared" si="1"/>
        <v>54763</v>
      </c>
      <c r="J18" s="44">
        <f t="shared" si="2"/>
        <v>2998986169</v>
      </c>
      <c r="K18" s="43">
        <f t="shared" si="3"/>
        <v>4.3</v>
      </c>
      <c r="L18" s="43">
        <f t="shared" si="4"/>
        <v>4.3</v>
      </c>
      <c r="R18" s="7">
        <v>15</v>
      </c>
      <c r="S18" s="41">
        <v>1273434</v>
      </c>
      <c r="T18" s="44">
        <f>AVERAGE($S$4:S17)</f>
        <v>868192.07142857148</v>
      </c>
      <c r="U18" s="44">
        <f t="shared" si="5"/>
        <v>405241.92857142852</v>
      </c>
      <c r="V18" s="44">
        <f t="shared" si="6"/>
        <v>405241.92857142852</v>
      </c>
      <c r="W18" s="44">
        <f t="shared" si="7"/>
        <v>164221020672.29077</v>
      </c>
      <c r="X18" s="43">
        <f t="shared" si="8"/>
        <v>31.82</v>
      </c>
      <c r="Y18" s="43">
        <f t="shared" si="9"/>
        <v>31.82</v>
      </c>
      <c r="AE18" s="7">
        <v>15</v>
      </c>
      <c r="AF18" s="41">
        <v>1273434</v>
      </c>
      <c r="AG18" s="49">
        <f t="shared" si="16"/>
        <v>1151866.6666666667</v>
      </c>
      <c r="AH18" s="44">
        <f t="shared" si="17"/>
        <v>121567.33333333326</v>
      </c>
      <c r="AI18" s="44">
        <f t="shared" si="18"/>
        <v>121567.33333333326</v>
      </c>
      <c r="AJ18" s="44">
        <f t="shared" si="19"/>
        <v>14778616533.77776</v>
      </c>
      <c r="AK18" s="43">
        <f t="shared" si="20"/>
        <v>9.5500000000000007</v>
      </c>
      <c r="AL18" s="43">
        <f t="shared" si="21"/>
        <v>9.5500000000000007</v>
      </c>
      <c r="AR18" s="7">
        <v>15</v>
      </c>
      <c r="AS18" s="41">
        <v>1273434</v>
      </c>
      <c r="AT18" s="49">
        <f t="shared" si="10"/>
        <v>1190207.1419587012</v>
      </c>
      <c r="AU18" s="44">
        <f t="shared" si="11"/>
        <v>83226.858041298809</v>
      </c>
      <c r="AV18" s="44">
        <f t="shared" si="12"/>
        <v>83226.858041298809</v>
      </c>
      <c r="AW18" s="44">
        <f t="shared" si="13"/>
        <v>6926709899.4265041</v>
      </c>
      <c r="AX18" s="43">
        <f t="shared" si="14"/>
        <v>6.54</v>
      </c>
      <c r="AY18" s="43">
        <f t="shared" si="15"/>
        <v>6.54</v>
      </c>
    </row>
    <row r="19" spans="1:51">
      <c r="A19" s="6">
        <v>16</v>
      </c>
      <c r="B19" s="41">
        <v>1142827</v>
      </c>
      <c r="E19" s="7">
        <v>16</v>
      </c>
      <c r="F19" s="41">
        <v>1142827</v>
      </c>
      <c r="G19" s="41">
        <v>1273434</v>
      </c>
      <c r="H19" s="44">
        <f t="shared" si="0"/>
        <v>-130607</v>
      </c>
      <c r="I19" s="44">
        <f t="shared" si="1"/>
        <v>130607</v>
      </c>
      <c r="J19" s="44">
        <f t="shared" si="2"/>
        <v>17058188449</v>
      </c>
      <c r="K19" s="43">
        <f t="shared" si="3"/>
        <v>11.43</v>
      </c>
      <c r="L19" s="43">
        <f t="shared" si="4"/>
        <v>11.43</v>
      </c>
      <c r="R19" s="7">
        <v>16</v>
      </c>
      <c r="S19" s="41">
        <v>1142827</v>
      </c>
      <c r="T19" s="44">
        <f>AVERAGE($S$4:S18)</f>
        <v>895208.2</v>
      </c>
      <c r="U19" s="44">
        <f t="shared" si="5"/>
        <v>247618.80000000005</v>
      </c>
      <c r="V19" s="44">
        <f t="shared" si="6"/>
        <v>247618.80000000005</v>
      </c>
      <c r="W19" s="44">
        <f t="shared" si="7"/>
        <v>61315070113.440025</v>
      </c>
      <c r="X19" s="43">
        <f t="shared" si="8"/>
        <v>21.67</v>
      </c>
      <c r="Y19" s="43">
        <f t="shared" si="9"/>
        <v>21.67</v>
      </c>
      <c r="AE19" s="7">
        <v>16</v>
      </c>
      <c r="AF19" s="41">
        <v>1142827</v>
      </c>
      <c r="AG19" s="49">
        <f t="shared" si="16"/>
        <v>1185713</v>
      </c>
      <c r="AH19" s="44">
        <f t="shared" si="17"/>
        <v>-42886</v>
      </c>
      <c r="AI19" s="44">
        <f t="shared" si="18"/>
        <v>42886</v>
      </c>
      <c r="AJ19" s="44">
        <f t="shared" si="19"/>
        <v>1839208996</v>
      </c>
      <c r="AK19" s="43">
        <f t="shared" si="20"/>
        <v>3.75</v>
      </c>
      <c r="AL19" s="43">
        <f t="shared" si="21"/>
        <v>3.75</v>
      </c>
      <c r="AR19" s="7">
        <v>16</v>
      </c>
      <c r="AS19" s="41">
        <v>1142827</v>
      </c>
      <c r="AT19" s="49">
        <f t="shared" si="10"/>
        <v>1256788.6283917404</v>
      </c>
      <c r="AU19" s="44">
        <f t="shared" si="11"/>
        <v>-113961.62839174038</v>
      </c>
      <c r="AV19" s="44">
        <f t="shared" si="12"/>
        <v>113961.62839174038</v>
      </c>
      <c r="AW19" s="44">
        <f t="shared" si="13"/>
        <v>12987252745.697126</v>
      </c>
      <c r="AX19" s="43">
        <f t="shared" si="14"/>
        <v>9.9700000000000006</v>
      </c>
      <c r="AY19" s="43">
        <f t="shared" si="15"/>
        <v>9.9700000000000006</v>
      </c>
    </row>
    <row r="20" spans="1:51">
      <c r="A20" s="6">
        <v>17</v>
      </c>
      <c r="B20" s="41">
        <v>1302308</v>
      </c>
      <c r="E20" s="7">
        <v>17</v>
      </c>
      <c r="F20" s="41">
        <v>1302308</v>
      </c>
      <c r="G20" s="41">
        <v>1142827</v>
      </c>
      <c r="H20" s="44">
        <f t="shared" si="0"/>
        <v>159481</v>
      </c>
      <c r="I20" s="44">
        <f t="shared" si="1"/>
        <v>159481</v>
      </c>
      <c r="J20" s="44">
        <f>H20^2</f>
        <v>25434189361</v>
      </c>
      <c r="K20" s="43">
        <f t="shared" si="3"/>
        <v>12.25</v>
      </c>
      <c r="L20" s="43">
        <f t="shared" si="4"/>
        <v>12.25</v>
      </c>
      <c r="R20" s="7">
        <v>17</v>
      </c>
      <c r="S20" s="41">
        <v>1302308</v>
      </c>
      <c r="T20" s="44">
        <f>AVERAGE($S$4:S19)</f>
        <v>910684.375</v>
      </c>
      <c r="U20" s="44">
        <f t="shared" si="5"/>
        <v>391623.625</v>
      </c>
      <c r="V20" s="44">
        <f t="shared" si="6"/>
        <v>391623.625</v>
      </c>
      <c r="W20" s="44">
        <f t="shared" si="7"/>
        <v>153369063658.14063</v>
      </c>
      <c r="X20" s="43">
        <f t="shared" si="8"/>
        <v>30.07</v>
      </c>
      <c r="Y20" s="43">
        <f t="shared" si="9"/>
        <v>30.07</v>
      </c>
      <c r="AE20" s="7">
        <v>17</v>
      </c>
      <c r="AF20" s="41">
        <v>1302308</v>
      </c>
      <c r="AG20" s="49">
        <f t="shared" si="16"/>
        <v>1211644</v>
      </c>
      <c r="AH20" s="44">
        <f t="shared" si="17"/>
        <v>90664</v>
      </c>
      <c r="AI20" s="44">
        <f t="shared" si="18"/>
        <v>90664</v>
      </c>
      <c r="AJ20" s="44">
        <f t="shared" si="19"/>
        <v>8219960896</v>
      </c>
      <c r="AK20" s="43">
        <f t="shared" si="20"/>
        <v>6.96</v>
      </c>
      <c r="AL20" s="43">
        <f t="shared" si="21"/>
        <v>6.96</v>
      </c>
      <c r="AR20" s="7">
        <v>17</v>
      </c>
      <c r="AS20" s="41">
        <v>1302308</v>
      </c>
      <c r="AT20" s="49">
        <f t="shared" si="10"/>
        <v>1165619.3256783481</v>
      </c>
      <c r="AU20" s="44">
        <f t="shared" si="11"/>
        <v>136688.67432165192</v>
      </c>
      <c r="AV20" s="44">
        <f t="shared" si="12"/>
        <v>136688.67432165192</v>
      </c>
      <c r="AW20" s="44">
        <f t="shared" si="13"/>
        <v>18683793687.810627</v>
      </c>
      <c r="AX20" s="43">
        <f t="shared" si="14"/>
        <v>10.5</v>
      </c>
      <c r="AY20" s="43">
        <f t="shared" si="15"/>
        <v>10.5</v>
      </c>
    </row>
    <row r="21" spans="1:51">
      <c r="A21" s="6">
        <v>18</v>
      </c>
      <c r="B21" s="41">
        <v>1230594</v>
      </c>
      <c r="E21" s="7">
        <v>18</v>
      </c>
      <c r="F21" s="41">
        <v>1230594</v>
      </c>
      <c r="G21" s="41">
        <v>1302308</v>
      </c>
      <c r="H21" s="44">
        <f t="shared" si="0"/>
        <v>-71714</v>
      </c>
      <c r="I21" s="44">
        <f t="shared" si="1"/>
        <v>71714</v>
      </c>
      <c r="J21" s="44">
        <f t="shared" ref="J21:J63" si="22">H21^2</f>
        <v>5142897796</v>
      </c>
      <c r="K21" s="43">
        <f t="shared" si="3"/>
        <v>5.83</v>
      </c>
      <c r="L21" s="43">
        <f t="shared" si="4"/>
        <v>5.83</v>
      </c>
      <c r="R21" s="7">
        <v>18</v>
      </c>
      <c r="S21" s="41">
        <v>1230594</v>
      </c>
      <c r="T21" s="44">
        <f>AVERAGE($S$4:S20)</f>
        <v>933721.0588235294</v>
      </c>
      <c r="U21" s="44">
        <f t="shared" si="5"/>
        <v>296872.9411764706</v>
      </c>
      <c r="V21" s="44">
        <f t="shared" si="6"/>
        <v>296872.9411764706</v>
      </c>
      <c r="W21" s="44">
        <f t="shared" si="7"/>
        <v>88133543202.768173</v>
      </c>
      <c r="X21" s="43">
        <f t="shared" si="8"/>
        <v>24.12</v>
      </c>
      <c r="Y21" s="43">
        <f t="shared" si="9"/>
        <v>24.12</v>
      </c>
      <c r="AE21" s="7">
        <v>18</v>
      </c>
      <c r="AF21" s="41">
        <v>1230594</v>
      </c>
      <c r="AG21" s="49">
        <f t="shared" si="16"/>
        <v>1239523</v>
      </c>
      <c r="AH21" s="44">
        <f t="shared" si="17"/>
        <v>-8929</v>
      </c>
      <c r="AI21" s="44">
        <f t="shared" si="18"/>
        <v>8929</v>
      </c>
      <c r="AJ21" s="44">
        <f t="shared" si="19"/>
        <v>79727041</v>
      </c>
      <c r="AK21" s="43">
        <f t="shared" si="20"/>
        <v>0.73</v>
      </c>
      <c r="AL21" s="43">
        <f t="shared" si="21"/>
        <v>0.73</v>
      </c>
      <c r="AR21" s="7">
        <v>18</v>
      </c>
      <c r="AS21" s="41">
        <v>1230594</v>
      </c>
      <c r="AT21" s="49">
        <f t="shared" si="10"/>
        <v>1274970.2651356696</v>
      </c>
      <c r="AU21" s="44">
        <f t="shared" si="11"/>
        <v>-44376.265135669615</v>
      </c>
      <c r="AV21" s="44">
        <f t="shared" si="12"/>
        <v>44376.265135669615</v>
      </c>
      <c r="AW21" s="44">
        <f t="shared" si="13"/>
        <v>1969252907.3912466</v>
      </c>
      <c r="AX21" s="43">
        <f t="shared" si="14"/>
        <v>3.61</v>
      </c>
      <c r="AY21" s="43">
        <f t="shared" si="15"/>
        <v>3.61</v>
      </c>
    </row>
    <row r="22" spans="1:51">
      <c r="A22" s="6">
        <v>19</v>
      </c>
      <c r="B22" s="41">
        <v>846791</v>
      </c>
      <c r="E22" s="7">
        <v>19</v>
      </c>
      <c r="F22" s="41">
        <v>846791</v>
      </c>
      <c r="G22" s="41">
        <v>1230594</v>
      </c>
      <c r="H22" s="44">
        <f t="shared" si="0"/>
        <v>-383803</v>
      </c>
      <c r="I22" s="44">
        <f t="shared" si="1"/>
        <v>383803</v>
      </c>
      <c r="J22" s="44">
        <f t="shared" si="22"/>
        <v>147304742809</v>
      </c>
      <c r="K22" s="43">
        <f t="shared" si="3"/>
        <v>45.32</v>
      </c>
      <c r="L22" s="43">
        <f t="shared" si="4"/>
        <v>45.32</v>
      </c>
      <c r="R22" s="7">
        <v>19</v>
      </c>
      <c r="S22" s="41">
        <v>846791</v>
      </c>
      <c r="T22" s="44">
        <f>AVERAGE($S$4:S21)</f>
        <v>950214</v>
      </c>
      <c r="U22" s="44">
        <f t="shared" si="5"/>
        <v>-103423</v>
      </c>
      <c r="V22" s="44">
        <f t="shared" si="6"/>
        <v>103423</v>
      </c>
      <c r="W22" s="44">
        <f t="shared" si="7"/>
        <v>10696316929</v>
      </c>
      <c r="X22" s="43">
        <f t="shared" si="8"/>
        <v>12.21</v>
      </c>
      <c r="Y22" s="43">
        <f t="shared" si="9"/>
        <v>12.21</v>
      </c>
      <c r="AE22" s="7">
        <v>19</v>
      </c>
      <c r="AF22" s="41">
        <v>846791</v>
      </c>
      <c r="AG22" s="49">
        <f t="shared" si="16"/>
        <v>1225243</v>
      </c>
      <c r="AH22" s="44">
        <f t="shared" si="17"/>
        <v>-378452</v>
      </c>
      <c r="AI22" s="44">
        <f t="shared" si="18"/>
        <v>378452</v>
      </c>
      <c r="AJ22" s="44">
        <f t="shared" si="19"/>
        <v>143225916304</v>
      </c>
      <c r="AK22" s="43">
        <f t="shared" si="20"/>
        <v>44.69</v>
      </c>
      <c r="AL22" s="43">
        <f t="shared" si="21"/>
        <v>44.69</v>
      </c>
      <c r="AR22" s="7">
        <v>19</v>
      </c>
      <c r="AS22" s="41">
        <v>846791</v>
      </c>
      <c r="AT22" s="49">
        <f t="shared" si="10"/>
        <v>1239469.2530271341</v>
      </c>
      <c r="AU22" s="44">
        <f t="shared" si="11"/>
        <v>-392678.25302713411</v>
      </c>
      <c r="AV22" s="44">
        <f t="shared" si="12"/>
        <v>392678.25302713411</v>
      </c>
      <c r="AW22" s="44">
        <f t="shared" si="13"/>
        <v>154196210400.44196</v>
      </c>
      <c r="AX22" s="43">
        <f t="shared" si="14"/>
        <v>46.37</v>
      </c>
      <c r="AY22" s="43">
        <f t="shared" si="15"/>
        <v>46.37</v>
      </c>
    </row>
    <row r="23" spans="1:51">
      <c r="A23" s="6">
        <v>20</v>
      </c>
      <c r="B23" s="41">
        <v>797949</v>
      </c>
      <c r="E23" s="7">
        <v>20</v>
      </c>
      <c r="F23" s="41">
        <v>797949</v>
      </c>
      <c r="G23" s="41">
        <v>846791</v>
      </c>
      <c r="H23" s="44">
        <f t="shared" si="0"/>
        <v>-48842</v>
      </c>
      <c r="I23" s="44">
        <f t="shared" si="1"/>
        <v>48842</v>
      </c>
      <c r="J23" s="44">
        <f t="shared" si="22"/>
        <v>2385540964</v>
      </c>
      <c r="K23" s="43">
        <f t="shared" si="3"/>
        <v>6.12</v>
      </c>
      <c r="L23" s="43">
        <f t="shared" si="4"/>
        <v>6.12</v>
      </c>
      <c r="R23" s="7">
        <v>20</v>
      </c>
      <c r="S23" s="41">
        <v>797949</v>
      </c>
      <c r="T23" s="44">
        <f>AVERAGE($S$4:S22)</f>
        <v>944770.68421052629</v>
      </c>
      <c r="U23" s="44">
        <f t="shared" si="5"/>
        <v>-146821.68421052629</v>
      </c>
      <c r="V23" s="44">
        <f t="shared" si="6"/>
        <v>146821.68421052629</v>
      </c>
      <c r="W23" s="44">
        <f t="shared" si="7"/>
        <v>21556606954.415504</v>
      </c>
      <c r="X23" s="43">
        <f t="shared" si="8"/>
        <v>18.399999999999999</v>
      </c>
      <c r="Y23" s="43">
        <f t="shared" si="9"/>
        <v>18.399999999999999</v>
      </c>
      <c r="AE23" s="7">
        <v>20</v>
      </c>
      <c r="AF23" s="41">
        <v>797949</v>
      </c>
      <c r="AG23" s="49">
        <f t="shared" si="16"/>
        <v>1126564.3333333333</v>
      </c>
      <c r="AH23" s="44">
        <f t="shared" si="17"/>
        <v>-328615.33333333326</v>
      </c>
      <c r="AI23" s="44">
        <f t="shared" si="18"/>
        <v>328615.33333333326</v>
      </c>
      <c r="AJ23" s="44">
        <f t="shared" si="19"/>
        <v>107988037301.77773</v>
      </c>
      <c r="AK23" s="43">
        <f t="shared" si="20"/>
        <v>41.18</v>
      </c>
      <c r="AL23" s="43">
        <f t="shared" si="21"/>
        <v>41.18</v>
      </c>
      <c r="AR23" s="7">
        <v>20</v>
      </c>
      <c r="AS23" s="41">
        <v>797949</v>
      </c>
      <c r="AT23" s="49">
        <f t="shared" si="10"/>
        <v>925326.65060542687</v>
      </c>
      <c r="AU23" s="44">
        <f t="shared" si="11"/>
        <v>-127377.65060542687</v>
      </c>
      <c r="AV23" s="44">
        <f t="shared" si="12"/>
        <v>127377.65060542687</v>
      </c>
      <c r="AW23" s="44">
        <f t="shared" si="13"/>
        <v>16225065873.758204</v>
      </c>
      <c r="AX23" s="43">
        <f t="shared" si="14"/>
        <v>15.96</v>
      </c>
      <c r="AY23" s="43">
        <f t="shared" si="15"/>
        <v>15.96</v>
      </c>
    </row>
    <row r="24" spans="1:51">
      <c r="A24" s="6">
        <v>21</v>
      </c>
      <c r="B24" s="41">
        <v>822355</v>
      </c>
      <c r="E24" s="7">
        <v>21</v>
      </c>
      <c r="F24" s="41">
        <v>822355</v>
      </c>
      <c r="G24" s="41">
        <v>797949</v>
      </c>
      <c r="H24" s="44">
        <f t="shared" si="0"/>
        <v>24406</v>
      </c>
      <c r="I24" s="44">
        <f t="shared" si="1"/>
        <v>24406</v>
      </c>
      <c r="J24" s="44">
        <f t="shared" si="22"/>
        <v>595652836</v>
      </c>
      <c r="K24" s="43">
        <f t="shared" si="3"/>
        <v>2.97</v>
      </c>
      <c r="L24" s="43">
        <f t="shared" si="4"/>
        <v>2.97</v>
      </c>
      <c r="R24" s="7">
        <v>21</v>
      </c>
      <c r="S24" s="41">
        <v>822355</v>
      </c>
      <c r="T24" s="44">
        <f>AVERAGE($S$4:S23)</f>
        <v>937429.6</v>
      </c>
      <c r="U24" s="44">
        <f t="shared" si="5"/>
        <v>-115074.59999999998</v>
      </c>
      <c r="V24" s="44">
        <f t="shared" si="6"/>
        <v>115074.59999999998</v>
      </c>
      <c r="W24" s="44">
        <f t="shared" si="7"/>
        <v>13242163565.159994</v>
      </c>
      <c r="X24" s="43">
        <f t="shared" si="8"/>
        <v>13.99</v>
      </c>
      <c r="Y24" s="43">
        <f t="shared" si="9"/>
        <v>13.99</v>
      </c>
      <c r="AE24" s="7">
        <v>21</v>
      </c>
      <c r="AF24" s="41">
        <v>822355</v>
      </c>
      <c r="AG24" s="49">
        <f t="shared" si="16"/>
        <v>958444.66666666663</v>
      </c>
      <c r="AH24" s="44">
        <f t="shared" si="17"/>
        <v>-136089.66666666663</v>
      </c>
      <c r="AI24" s="44">
        <f t="shared" si="18"/>
        <v>136089.66666666663</v>
      </c>
      <c r="AJ24" s="44">
        <f t="shared" si="19"/>
        <v>18520397373.444435</v>
      </c>
      <c r="AK24" s="43">
        <f t="shared" si="20"/>
        <v>16.55</v>
      </c>
      <c r="AL24" s="43">
        <f t="shared" si="21"/>
        <v>16.55</v>
      </c>
      <c r="AR24" s="7">
        <v>21</v>
      </c>
      <c r="AS24" s="41">
        <v>822355</v>
      </c>
      <c r="AT24" s="49">
        <f t="shared" si="10"/>
        <v>823424.53012108547</v>
      </c>
      <c r="AU24" s="44">
        <f t="shared" si="11"/>
        <v>-1069.5301210854668</v>
      </c>
      <c r="AV24" s="44">
        <f t="shared" si="12"/>
        <v>1069.5301210854668</v>
      </c>
      <c r="AW24" s="44">
        <f t="shared" si="13"/>
        <v>1143894.6799090933</v>
      </c>
      <c r="AX24" s="43">
        <f t="shared" si="14"/>
        <v>0.13</v>
      </c>
      <c r="AY24" s="43">
        <f t="shared" si="15"/>
        <v>0.13</v>
      </c>
    </row>
    <row r="25" spans="1:51">
      <c r="A25" s="6">
        <v>22</v>
      </c>
      <c r="B25" s="41">
        <v>748847</v>
      </c>
      <c r="E25" s="7">
        <v>22</v>
      </c>
      <c r="F25" s="41">
        <v>748847</v>
      </c>
      <c r="G25" s="41">
        <v>822355</v>
      </c>
      <c r="H25" s="44">
        <f t="shared" si="0"/>
        <v>-73508</v>
      </c>
      <c r="I25" s="44">
        <f t="shared" si="1"/>
        <v>73508</v>
      </c>
      <c r="J25" s="44">
        <f t="shared" si="22"/>
        <v>5403426064</v>
      </c>
      <c r="K25" s="43">
        <f t="shared" si="3"/>
        <v>9.82</v>
      </c>
      <c r="L25" s="43">
        <f t="shared" si="4"/>
        <v>9.82</v>
      </c>
      <c r="R25" s="7">
        <v>22</v>
      </c>
      <c r="S25" s="41">
        <v>748847</v>
      </c>
      <c r="T25" s="44">
        <f>AVERAGE($S$4:S24)</f>
        <v>931949.85714285716</v>
      </c>
      <c r="U25" s="44">
        <f t="shared" si="5"/>
        <v>-183102.85714285716</v>
      </c>
      <c r="V25" s="44">
        <f t="shared" si="6"/>
        <v>183102.85714285716</v>
      </c>
      <c r="W25" s="44">
        <f t="shared" si="7"/>
        <v>33526656293.877556</v>
      </c>
      <c r="X25" s="43">
        <f t="shared" si="8"/>
        <v>24.45</v>
      </c>
      <c r="Y25" s="43">
        <f t="shared" si="9"/>
        <v>24.45</v>
      </c>
      <c r="AE25" s="7">
        <v>22</v>
      </c>
      <c r="AF25" s="41">
        <v>748847</v>
      </c>
      <c r="AG25" s="49">
        <f t="shared" si="16"/>
        <v>822365</v>
      </c>
      <c r="AH25" s="44">
        <f t="shared" si="17"/>
        <v>-73518</v>
      </c>
      <c r="AI25" s="44">
        <f t="shared" si="18"/>
        <v>73518</v>
      </c>
      <c r="AJ25" s="44">
        <f t="shared" si="19"/>
        <v>5404896324</v>
      </c>
      <c r="AK25" s="43">
        <f t="shared" si="20"/>
        <v>9.82</v>
      </c>
      <c r="AL25" s="43">
        <f t="shared" si="21"/>
        <v>9.82</v>
      </c>
      <c r="AR25" s="7">
        <v>22</v>
      </c>
      <c r="AS25" s="41">
        <v>748847</v>
      </c>
      <c r="AT25" s="49">
        <f t="shared" si="10"/>
        <v>822568.90602421714</v>
      </c>
      <c r="AU25" s="44">
        <f t="shared" si="11"/>
        <v>-73721.90602421714</v>
      </c>
      <c r="AV25" s="44">
        <f t="shared" si="12"/>
        <v>73721.90602421714</v>
      </c>
      <c r="AW25" s="44">
        <f t="shared" si="13"/>
        <v>5434919427.843503</v>
      </c>
      <c r="AX25" s="43">
        <f t="shared" si="14"/>
        <v>9.84</v>
      </c>
      <c r="AY25" s="43">
        <f t="shared" si="15"/>
        <v>9.84</v>
      </c>
    </row>
    <row r="26" spans="1:51">
      <c r="A26" s="6">
        <v>23</v>
      </c>
      <c r="B26" s="41">
        <v>1071655</v>
      </c>
      <c r="E26" s="7">
        <v>23</v>
      </c>
      <c r="F26" s="41">
        <v>1071655</v>
      </c>
      <c r="G26" s="41">
        <v>748847</v>
      </c>
      <c r="H26" s="44">
        <f t="shared" si="0"/>
        <v>322808</v>
      </c>
      <c r="I26" s="44">
        <f t="shared" si="1"/>
        <v>322808</v>
      </c>
      <c r="J26" s="44">
        <f t="shared" si="22"/>
        <v>104205004864</v>
      </c>
      <c r="K26" s="43">
        <f t="shared" si="3"/>
        <v>30.12</v>
      </c>
      <c r="L26" s="43">
        <f t="shared" si="4"/>
        <v>30.12</v>
      </c>
      <c r="R26" s="7">
        <v>23</v>
      </c>
      <c r="S26" s="41">
        <v>1071655</v>
      </c>
      <c r="T26" s="44">
        <f>AVERAGE($S$4:S25)</f>
        <v>923627</v>
      </c>
      <c r="U26" s="44">
        <f t="shared" si="5"/>
        <v>148028</v>
      </c>
      <c r="V26" s="44">
        <f t="shared" si="6"/>
        <v>148028</v>
      </c>
      <c r="W26" s="44">
        <f t="shared" si="7"/>
        <v>21912288784</v>
      </c>
      <c r="X26" s="43">
        <f t="shared" si="8"/>
        <v>13.81</v>
      </c>
      <c r="Y26" s="43">
        <f t="shared" si="9"/>
        <v>13.81</v>
      </c>
      <c r="AE26" s="7">
        <v>23</v>
      </c>
      <c r="AF26" s="41">
        <v>1071655</v>
      </c>
      <c r="AG26" s="49">
        <f t="shared" si="16"/>
        <v>789717</v>
      </c>
      <c r="AH26" s="44">
        <f t="shared" si="17"/>
        <v>281938</v>
      </c>
      <c r="AI26" s="44">
        <f t="shared" si="18"/>
        <v>281938</v>
      </c>
      <c r="AJ26" s="44">
        <f t="shared" si="19"/>
        <v>79489035844</v>
      </c>
      <c r="AK26" s="43">
        <f t="shared" si="20"/>
        <v>26.31</v>
      </c>
      <c r="AL26" s="43">
        <f t="shared" si="21"/>
        <v>26.31</v>
      </c>
      <c r="AR26" s="7">
        <v>23</v>
      </c>
      <c r="AS26" s="41">
        <v>1071655</v>
      </c>
      <c r="AT26" s="49">
        <f t="shared" si="10"/>
        <v>763591.3812048434</v>
      </c>
      <c r="AU26" s="44">
        <f t="shared" si="11"/>
        <v>308063.6187951566</v>
      </c>
      <c r="AV26" s="44">
        <f t="shared" si="12"/>
        <v>308063.6187951566</v>
      </c>
      <c r="AW26" s="44">
        <f t="shared" si="13"/>
        <v>94903193225.167557</v>
      </c>
      <c r="AX26" s="43">
        <f t="shared" si="14"/>
        <v>28.75</v>
      </c>
      <c r="AY26" s="43">
        <f t="shared" si="15"/>
        <v>28.75</v>
      </c>
    </row>
    <row r="27" spans="1:51">
      <c r="A27" s="6">
        <v>24</v>
      </c>
      <c r="B27" s="41">
        <v>1231917</v>
      </c>
      <c r="E27" s="7">
        <v>24</v>
      </c>
      <c r="F27" s="41">
        <v>1231917</v>
      </c>
      <c r="G27" s="41">
        <v>1071655</v>
      </c>
      <c r="H27" s="44">
        <f t="shared" si="0"/>
        <v>160262</v>
      </c>
      <c r="I27" s="44">
        <f t="shared" si="1"/>
        <v>160262</v>
      </c>
      <c r="J27" s="44">
        <f t="shared" si="22"/>
        <v>25683908644</v>
      </c>
      <c r="K27" s="43">
        <f t="shared" si="3"/>
        <v>13.01</v>
      </c>
      <c r="L27" s="43">
        <f t="shared" si="4"/>
        <v>13.01</v>
      </c>
      <c r="R27" s="7">
        <v>24</v>
      </c>
      <c r="S27" s="41">
        <v>1231917</v>
      </c>
      <c r="T27" s="44">
        <f>AVERAGE($S$4:S26)</f>
        <v>930063</v>
      </c>
      <c r="U27" s="44">
        <f t="shared" si="5"/>
        <v>301854</v>
      </c>
      <c r="V27" s="44">
        <f t="shared" si="6"/>
        <v>301854</v>
      </c>
      <c r="W27" s="44">
        <f t="shared" si="7"/>
        <v>91115837316</v>
      </c>
      <c r="X27" s="43">
        <f t="shared" si="8"/>
        <v>24.5</v>
      </c>
      <c r="Y27" s="43">
        <f t="shared" si="9"/>
        <v>24.5</v>
      </c>
      <c r="AE27" s="7">
        <v>24</v>
      </c>
      <c r="AF27" s="41">
        <v>1231917</v>
      </c>
      <c r="AG27" s="49">
        <f t="shared" si="16"/>
        <v>880952.33333333337</v>
      </c>
      <c r="AH27" s="44">
        <f t="shared" si="17"/>
        <v>350964.66666666663</v>
      </c>
      <c r="AI27" s="44">
        <f t="shared" si="18"/>
        <v>350964.66666666663</v>
      </c>
      <c r="AJ27" s="44">
        <f t="shared" si="19"/>
        <v>123176197248.44441</v>
      </c>
      <c r="AK27" s="43">
        <f t="shared" si="20"/>
        <v>28.49</v>
      </c>
      <c r="AL27" s="43">
        <f t="shared" si="21"/>
        <v>28.49</v>
      </c>
      <c r="AR27" s="7">
        <v>24</v>
      </c>
      <c r="AS27" s="41">
        <v>1231917</v>
      </c>
      <c r="AT27" s="49">
        <f t="shared" si="10"/>
        <v>1010042.2762409687</v>
      </c>
      <c r="AU27" s="44">
        <f t="shared" si="11"/>
        <v>221874.72375903127</v>
      </c>
      <c r="AV27" s="44">
        <f t="shared" si="12"/>
        <v>221874.72375903127</v>
      </c>
      <c r="AW27" s="44">
        <f t="shared" si="13"/>
        <v>49228393043.146439</v>
      </c>
      <c r="AX27" s="43">
        <f t="shared" si="14"/>
        <v>18.010000000000002</v>
      </c>
      <c r="AY27" s="43">
        <f t="shared" si="15"/>
        <v>18.010000000000002</v>
      </c>
    </row>
    <row r="28" spans="1:51">
      <c r="A28" s="6">
        <v>25</v>
      </c>
      <c r="B28" s="41">
        <v>1013780</v>
      </c>
      <c r="E28" s="7">
        <v>25</v>
      </c>
      <c r="F28" s="41">
        <v>1013780</v>
      </c>
      <c r="G28" s="41">
        <v>1231917</v>
      </c>
      <c r="H28" s="44">
        <f t="shared" si="0"/>
        <v>-218137</v>
      </c>
      <c r="I28" s="44">
        <f t="shared" si="1"/>
        <v>218137</v>
      </c>
      <c r="J28" s="44">
        <f t="shared" si="22"/>
        <v>47583750769</v>
      </c>
      <c r="K28" s="43">
        <f t="shared" si="3"/>
        <v>21.52</v>
      </c>
      <c r="L28" s="43">
        <f t="shared" si="4"/>
        <v>21.52</v>
      </c>
      <c r="R28" s="7">
        <v>25</v>
      </c>
      <c r="S28" s="41">
        <v>1013780</v>
      </c>
      <c r="T28" s="44">
        <f>AVERAGE($S$4:S27)</f>
        <v>942640.25</v>
      </c>
      <c r="U28" s="44">
        <f t="shared" si="5"/>
        <v>71139.75</v>
      </c>
      <c r="V28" s="44">
        <f t="shared" si="6"/>
        <v>71139.75</v>
      </c>
      <c r="W28" s="44">
        <f t="shared" si="7"/>
        <v>5060864030.0625</v>
      </c>
      <c r="X28" s="43">
        <f t="shared" si="8"/>
        <v>7.02</v>
      </c>
      <c r="Y28" s="43">
        <f t="shared" si="9"/>
        <v>7.02</v>
      </c>
      <c r="AE28" s="7">
        <v>25</v>
      </c>
      <c r="AF28" s="41">
        <v>1013780</v>
      </c>
      <c r="AG28" s="49">
        <f t="shared" si="16"/>
        <v>1017473</v>
      </c>
      <c r="AH28" s="44">
        <f t="shared" si="17"/>
        <v>-3693</v>
      </c>
      <c r="AI28" s="44">
        <f t="shared" si="18"/>
        <v>3693</v>
      </c>
      <c r="AJ28" s="44">
        <f t="shared" si="19"/>
        <v>13638249</v>
      </c>
      <c r="AK28" s="43">
        <f t="shared" si="20"/>
        <v>0.36</v>
      </c>
      <c r="AL28" s="43">
        <f t="shared" si="21"/>
        <v>0.36</v>
      </c>
      <c r="AR28" s="7">
        <v>25</v>
      </c>
      <c r="AS28" s="41">
        <v>1013780</v>
      </c>
      <c r="AT28" s="49">
        <f t="shared" si="10"/>
        <v>1187542.0552481939</v>
      </c>
      <c r="AU28" s="44">
        <f t="shared" si="11"/>
        <v>-173762.05524819391</v>
      </c>
      <c r="AV28" s="44">
        <f t="shared" si="12"/>
        <v>173762.05524819391</v>
      </c>
      <c r="AW28" s="44">
        <f t="shared" si="13"/>
        <v>30193251844.076393</v>
      </c>
      <c r="AX28" s="43">
        <f t="shared" si="14"/>
        <v>17.14</v>
      </c>
      <c r="AY28" s="43">
        <f t="shared" si="15"/>
        <v>17.14</v>
      </c>
    </row>
    <row r="29" spans="1:51">
      <c r="A29" s="6">
        <v>26</v>
      </c>
      <c r="B29" s="41">
        <v>647111</v>
      </c>
      <c r="E29" s="7">
        <v>26</v>
      </c>
      <c r="F29" s="41">
        <v>647111</v>
      </c>
      <c r="G29" s="41">
        <v>1013780</v>
      </c>
      <c r="H29" s="44">
        <f t="shared" si="0"/>
        <v>-366669</v>
      </c>
      <c r="I29" s="44">
        <f t="shared" si="1"/>
        <v>366669</v>
      </c>
      <c r="J29" s="44">
        <f t="shared" si="22"/>
        <v>134446155561</v>
      </c>
      <c r="K29" s="43">
        <f t="shared" si="3"/>
        <v>56.66</v>
      </c>
      <c r="L29" s="43">
        <f t="shared" si="4"/>
        <v>56.66</v>
      </c>
      <c r="R29" s="7">
        <v>26</v>
      </c>
      <c r="S29" s="41">
        <v>647111</v>
      </c>
      <c r="T29" s="44">
        <f>AVERAGE($S$4:S28)</f>
        <v>945485.84</v>
      </c>
      <c r="U29" s="44">
        <f t="shared" si="5"/>
        <v>-298374.83999999997</v>
      </c>
      <c r="V29" s="44">
        <f t="shared" si="6"/>
        <v>298374.83999999997</v>
      </c>
      <c r="W29" s="44">
        <f t="shared" si="7"/>
        <v>89027545145.025574</v>
      </c>
      <c r="X29" s="43">
        <f t="shared" si="8"/>
        <v>46.11</v>
      </c>
      <c r="Y29" s="43">
        <f t="shared" si="9"/>
        <v>46.11</v>
      </c>
      <c r="AE29" s="7">
        <v>26</v>
      </c>
      <c r="AF29" s="41">
        <v>647111</v>
      </c>
      <c r="AG29" s="49">
        <f t="shared" si="16"/>
        <v>1105784</v>
      </c>
      <c r="AH29" s="44">
        <f t="shared" si="17"/>
        <v>-458673</v>
      </c>
      <c r="AI29" s="44">
        <f t="shared" si="18"/>
        <v>458673</v>
      </c>
      <c r="AJ29" s="44">
        <f t="shared" si="19"/>
        <v>210380920929</v>
      </c>
      <c r="AK29" s="43">
        <f t="shared" si="20"/>
        <v>70.88</v>
      </c>
      <c r="AL29" s="43">
        <f t="shared" si="21"/>
        <v>70.88</v>
      </c>
      <c r="AR29" s="7">
        <v>26</v>
      </c>
      <c r="AS29" s="41">
        <v>647111</v>
      </c>
      <c r="AT29" s="49">
        <f t="shared" si="10"/>
        <v>1048532.4110496388</v>
      </c>
      <c r="AU29" s="44">
        <f t="shared" si="11"/>
        <v>-401421.41104963876</v>
      </c>
      <c r="AV29" s="44">
        <f t="shared" si="12"/>
        <v>401421.41104963876</v>
      </c>
      <c r="AW29" s="44">
        <f t="shared" si="13"/>
        <v>161139149249.08304</v>
      </c>
      <c r="AX29" s="43">
        <f t="shared" si="14"/>
        <v>62.03</v>
      </c>
      <c r="AY29" s="43">
        <f t="shared" si="15"/>
        <v>62.03</v>
      </c>
    </row>
    <row r="30" spans="1:51">
      <c r="A30" s="6">
        <v>27</v>
      </c>
      <c r="B30" s="41">
        <v>1570722</v>
      </c>
      <c r="E30" s="7">
        <v>27</v>
      </c>
      <c r="F30" s="41">
        <v>1570722</v>
      </c>
      <c r="G30" s="41">
        <v>647111</v>
      </c>
      <c r="H30" s="44">
        <f t="shared" si="0"/>
        <v>923611</v>
      </c>
      <c r="I30" s="44">
        <f t="shared" si="1"/>
        <v>923611</v>
      </c>
      <c r="J30" s="44">
        <f t="shared" si="22"/>
        <v>853057279321</v>
      </c>
      <c r="K30" s="43">
        <f t="shared" si="3"/>
        <v>58.8</v>
      </c>
      <c r="L30" s="43">
        <f t="shared" si="4"/>
        <v>58.8</v>
      </c>
      <c r="R30" s="7">
        <v>27</v>
      </c>
      <c r="S30" s="41">
        <v>1570722</v>
      </c>
      <c r="T30" s="44">
        <f>AVERAGE($S$4:S29)</f>
        <v>934009.88461538462</v>
      </c>
      <c r="U30" s="44">
        <f t="shared" si="5"/>
        <v>636712.11538461538</v>
      </c>
      <c r="V30" s="44">
        <f t="shared" si="6"/>
        <v>636712.11538461538</v>
      </c>
      <c r="W30" s="44">
        <f t="shared" si="7"/>
        <v>405402317877.55176</v>
      </c>
      <c r="X30" s="43">
        <f t="shared" si="8"/>
        <v>40.54</v>
      </c>
      <c r="Y30" s="43">
        <f t="shared" si="9"/>
        <v>40.54</v>
      </c>
      <c r="AE30" s="7">
        <v>27</v>
      </c>
      <c r="AF30" s="41">
        <v>1570722</v>
      </c>
      <c r="AG30" s="49">
        <f t="shared" si="16"/>
        <v>964269.33333333337</v>
      </c>
      <c r="AH30" s="44">
        <f t="shared" si="17"/>
        <v>606452.66666666663</v>
      </c>
      <c r="AI30" s="44">
        <f t="shared" si="18"/>
        <v>606452.66666666663</v>
      </c>
      <c r="AJ30" s="44">
        <f t="shared" si="19"/>
        <v>367784836907.11108</v>
      </c>
      <c r="AK30" s="43">
        <f t="shared" si="20"/>
        <v>38.61</v>
      </c>
      <c r="AL30" s="43">
        <f t="shared" si="21"/>
        <v>38.61</v>
      </c>
      <c r="AR30" s="7">
        <v>27</v>
      </c>
      <c r="AS30" s="41">
        <v>1570722</v>
      </c>
      <c r="AT30" s="49">
        <f t="shared" si="10"/>
        <v>727395.2822099278</v>
      </c>
      <c r="AU30" s="44">
        <f t="shared" si="11"/>
        <v>843326.7177900722</v>
      </c>
      <c r="AV30" s="44">
        <f t="shared" si="12"/>
        <v>843326.7177900722</v>
      </c>
      <c r="AW30" s="44">
        <f t="shared" si="13"/>
        <v>711199952938.57605</v>
      </c>
      <c r="AX30" s="43">
        <f t="shared" si="14"/>
        <v>53.69</v>
      </c>
      <c r="AY30" s="43">
        <f t="shared" si="15"/>
        <v>53.69</v>
      </c>
    </row>
    <row r="31" spans="1:51">
      <c r="A31" s="6">
        <v>28</v>
      </c>
      <c r="B31" s="41">
        <v>1313744</v>
      </c>
      <c r="E31" s="7">
        <v>28</v>
      </c>
      <c r="F31" s="41">
        <v>1313744</v>
      </c>
      <c r="G31" s="41">
        <v>1570722</v>
      </c>
      <c r="H31" s="44">
        <f t="shared" si="0"/>
        <v>-256978</v>
      </c>
      <c r="I31" s="44">
        <f t="shared" si="1"/>
        <v>256978</v>
      </c>
      <c r="J31" s="44">
        <f t="shared" si="22"/>
        <v>66037692484</v>
      </c>
      <c r="K31" s="43">
        <f t="shared" si="3"/>
        <v>19.559999999999999</v>
      </c>
      <c r="L31" s="43">
        <f t="shared" si="4"/>
        <v>19.559999999999999</v>
      </c>
      <c r="R31" s="7">
        <v>28</v>
      </c>
      <c r="S31" s="41">
        <v>1313744</v>
      </c>
      <c r="T31" s="44">
        <f>AVERAGE($S$4:S30)</f>
        <v>957591.81481481483</v>
      </c>
      <c r="U31" s="44">
        <f t="shared" si="5"/>
        <v>356152.18518518517</v>
      </c>
      <c r="V31" s="44">
        <f t="shared" si="6"/>
        <v>356152.18518518517</v>
      </c>
      <c r="W31" s="44">
        <f t="shared" si="7"/>
        <v>126844379012.18243</v>
      </c>
      <c r="X31" s="43">
        <f t="shared" si="8"/>
        <v>27.11</v>
      </c>
      <c r="Y31" s="43">
        <f t="shared" si="9"/>
        <v>27.11</v>
      </c>
      <c r="AE31" s="7">
        <v>28</v>
      </c>
      <c r="AF31" s="41">
        <v>1313744</v>
      </c>
      <c r="AG31" s="49">
        <f t="shared" si="16"/>
        <v>1077204.3333333333</v>
      </c>
      <c r="AH31" s="44">
        <f t="shared" si="17"/>
        <v>236539.66666666674</v>
      </c>
      <c r="AI31" s="44">
        <f t="shared" si="18"/>
        <v>236539.66666666674</v>
      </c>
      <c r="AJ31" s="44">
        <f t="shared" si="19"/>
        <v>55951013906.777817</v>
      </c>
      <c r="AK31" s="43">
        <f t="shared" si="20"/>
        <v>18.010000000000002</v>
      </c>
      <c r="AL31" s="43">
        <f t="shared" si="21"/>
        <v>18.010000000000002</v>
      </c>
      <c r="AR31" s="7">
        <v>28</v>
      </c>
      <c r="AS31" s="41">
        <v>1313744</v>
      </c>
      <c r="AT31" s="49">
        <f t="shared" si="10"/>
        <v>1402056.6564419856</v>
      </c>
      <c r="AU31" s="44">
        <f t="shared" si="11"/>
        <v>-88312.656441985629</v>
      </c>
      <c r="AV31" s="44">
        <f t="shared" si="12"/>
        <v>88312.656441985629</v>
      </c>
      <c r="AW31" s="44">
        <f t="shared" si="13"/>
        <v>7799125287.8401861</v>
      </c>
      <c r="AX31" s="43">
        <f t="shared" si="14"/>
        <v>6.72</v>
      </c>
      <c r="AY31" s="43">
        <f t="shared" si="15"/>
        <v>6.72</v>
      </c>
    </row>
    <row r="32" spans="1:51">
      <c r="A32" s="6">
        <v>29</v>
      </c>
      <c r="B32" s="41">
        <v>1311949</v>
      </c>
      <c r="E32" s="7">
        <v>29</v>
      </c>
      <c r="F32" s="41">
        <v>1311949</v>
      </c>
      <c r="G32" s="41">
        <v>1313744</v>
      </c>
      <c r="H32" s="44">
        <f t="shared" si="0"/>
        <v>-1795</v>
      </c>
      <c r="I32" s="44">
        <f t="shared" si="1"/>
        <v>1795</v>
      </c>
      <c r="J32" s="44">
        <f t="shared" si="22"/>
        <v>3222025</v>
      </c>
      <c r="K32" s="43">
        <f t="shared" si="3"/>
        <v>0.14000000000000001</v>
      </c>
      <c r="L32" s="43">
        <f t="shared" si="4"/>
        <v>0.14000000000000001</v>
      </c>
      <c r="R32" s="7">
        <v>29</v>
      </c>
      <c r="S32" s="41">
        <v>1311949</v>
      </c>
      <c r="T32" s="44">
        <f>AVERAGE($S$4:S31)</f>
        <v>970311.53571428568</v>
      </c>
      <c r="U32" s="44">
        <f t="shared" si="5"/>
        <v>341637.46428571432</v>
      </c>
      <c r="V32" s="44">
        <f t="shared" si="6"/>
        <v>341637.46428571432</v>
      </c>
      <c r="W32" s="44">
        <f t="shared" si="7"/>
        <v>116716157003.57272</v>
      </c>
      <c r="X32" s="43">
        <f t="shared" si="8"/>
        <v>26.04</v>
      </c>
      <c r="Y32" s="43">
        <f t="shared" si="9"/>
        <v>26.04</v>
      </c>
      <c r="AE32" s="7">
        <v>29</v>
      </c>
      <c r="AF32" s="41">
        <v>1311949</v>
      </c>
      <c r="AG32" s="49">
        <f t="shared" si="16"/>
        <v>1177192.3333333333</v>
      </c>
      <c r="AH32" s="44">
        <f t="shared" si="17"/>
        <v>134756.66666666674</v>
      </c>
      <c r="AI32" s="44">
        <f t="shared" si="18"/>
        <v>134756.66666666674</v>
      </c>
      <c r="AJ32" s="44">
        <f t="shared" si="19"/>
        <v>18159359211.111134</v>
      </c>
      <c r="AK32" s="43">
        <f t="shared" si="20"/>
        <v>10.27</v>
      </c>
      <c r="AL32" s="43">
        <f t="shared" si="21"/>
        <v>10.27</v>
      </c>
      <c r="AR32" s="7">
        <v>29</v>
      </c>
      <c r="AS32" s="41">
        <v>1311949</v>
      </c>
      <c r="AT32" s="49">
        <f t="shared" si="10"/>
        <v>1331406.531288397</v>
      </c>
      <c r="AU32" s="44">
        <f t="shared" si="11"/>
        <v>-19457.531288397033</v>
      </c>
      <c r="AV32" s="44">
        <f t="shared" si="12"/>
        <v>19457.531288397033</v>
      </c>
      <c r="AW32" s="44">
        <f t="shared" si="13"/>
        <v>378595523.8389495</v>
      </c>
      <c r="AX32" s="43">
        <f t="shared" si="14"/>
        <v>1.48</v>
      </c>
      <c r="AY32" s="43">
        <f t="shared" si="15"/>
        <v>1.48</v>
      </c>
    </row>
    <row r="33" spans="1:51">
      <c r="A33" s="6">
        <v>30</v>
      </c>
      <c r="B33" s="41">
        <v>728030</v>
      </c>
      <c r="E33" s="7">
        <v>30</v>
      </c>
      <c r="F33" s="41">
        <v>728030</v>
      </c>
      <c r="G33" s="41">
        <v>1311949</v>
      </c>
      <c r="H33" s="44">
        <f t="shared" si="0"/>
        <v>-583919</v>
      </c>
      <c r="I33" s="44">
        <f t="shared" si="1"/>
        <v>583919</v>
      </c>
      <c r="J33" s="44">
        <f t="shared" si="22"/>
        <v>340961398561</v>
      </c>
      <c r="K33" s="43">
        <f t="shared" si="3"/>
        <v>80.209999999999994</v>
      </c>
      <c r="L33" s="43">
        <f t="shared" si="4"/>
        <v>80.209999999999994</v>
      </c>
      <c r="R33" s="7">
        <v>30</v>
      </c>
      <c r="S33" s="41">
        <v>728030</v>
      </c>
      <c r="T33" s="44">
        <f>AVERAGE($S$4:S32)</f>
        <v>982092.13793103443</v>
      </c>
      <c r="U33" s="44">
        <f t="shared" si="5"/>
        <v>-254062.13793103443</v>
      </c>
      <c r="V33" s="44">
        <f t="shared" si="6"/>
        <v>254062.13793103443</v>
      </c>
      <c r="W33" s="44">
        <f t="shared" si="7"/>
        <v>64547569930.087967</v>
      </c>
      <c r="X33" s="43">
        <f t="shared" si="8"/>
        <v>34.9</v>
      </c>
      <c r="Y33" s="43">
        <f t="shared" si="9"/>
        <v>34.9</v>
      </c>
      <c r="AE33" s="7">
        <v>30</v>
      </c>
      <c r="AF33" s="41">
        <v>728030</v>
      </c>
      <c r="AG33" s="49">
        <f t="shared" si="16"/>
        <v>1398805</v>
      </c>
      <c r="AH33" s="44">
        <f t="shared" si="17"/>
        <v>-670775</v>
      </c>
      <c r="AI33" s="44">
        <f t="shared" si="18"/>
        <v>670775</v>
      </c>
      <c r="AJ33" s="44">
        <f t="shared" si="19"/>
        <v>449939100625</v>
      </c>
      <c r="AK33" s="43">
        <f t="shared" si="20"/>
        <v>92.14</v>
      </c>
      <c r="AL33" s="43">
        <f t="shared" si="21"/>
        <v>92.14</v>
      </c>
      <c r="AR33" s="7">
        <v>30</v>
      </c>
      <c r="AS33" s="41">
        <v>728030</v>
      </c>
      <c r="AT33" s="49">
        <f t="shared" si="10"/>
        <v>1315840.5062576793</v>
      </c>
      <c r="AU33" s="44">
        <f t="shared" si="11"/>
        <v>-587810.50625767931</v>
      </c>
      <c r="AV33" s="44">
        <f t="shared" si="12"/>
        <v>587810.50625767931</v>
      </c>
      <c r="AW33" s="44">
        <f t="shared" si="13"/>
        <v>345521191266.90924</v>
      </c>
      <c r="AX33" s="43">
        <f t="shared" si="14"/>
        <v>80.739999999999995</v>
      </c>
      <c r="AY33" s="43">
        <f t="shared" si="15"/>
        <v>80.739999999999995</v>
      </c>
    </row>
    <row r="34" spans="1:51">
      <c r="A34" s="6">
        <v>31</v>
      </c>
      <c r="B34" s="41">
        <v>1124016</v>
      </c>
      <c r="E34" s="7">
        <v>31</v>
      </c>
      <c r="F34" s="41">
        <v>1124016</v>
      </c>
      <c r="G34" s="41">
        <v>728030</v>
      </c>
      <c r="H34" s="44">
        <f t="shared" si="0"/>
        <v>395986</v>
      </c>
      <c r="I34" s="44">
        <f t="shared" si="1"/>
        <v>395986</v>
      </c>
      <c r="J34" s="44">
        <f t="shared" si="22"/>
        <v>156804912196</v>
      </c>
      <c r="K34" s="43">
        <f t="shared" si="3"/>
        <v>35.229999999999997</v>
      </c>
      <c r="L34" s="43">
        <f t="shared" si="4"/>
        <v>35.229999999999997</v>
      </c>
      <c r="R34" s="7">
        <v>31</v>
      </c>
      <c r="S34" s="41">
        <v>1124016</v>
      </c>
      <c r="T34" s="44">
        <f>AVERAGE($S$4:S33)</f>
        <v>973623.4</v>
      </c>
      <c r="U34" s="44">
        <f t="shared" si="5"/>
        <v>150392.59999999998</v>
      </c>
      <c r="V34" s="44">
        <f t="shared" si="6"/>
        <v>150392.59999999998</v>
      </c>
      <c r="W34" s="44">
        <f t="shared" si="7"/>
        <v>22617934134.759995</v>
      </c>
      <c r="X34" s="43">
        <f t="shared" si="8"/>
        <v>13.38</v>
      </c>
      <c r="Y34" s="43">
        <f t="shared" si="9"/>
        <v>13.38</v>
      </c>
      <c r="AE34" s="7">
        <v>31</v>
      </c>
      <c r="AF34" s="41">
        <v>1124016</v>
      </c>
      <c r="AG34" s="49">
        <f t="shared" si="16"/>
        <v>1117907.6666666667</v>
      </c>
      <c r="AH34" s="44">
        <f t="shared" si="17"/>
        <v>6108.3333333332557</v>
      </c>
      <c r="AI34" s="44">
        <f t="shared" si="18"/>
        <v>6108.3333333332557</v>
      </c>
      <c r="AJ34" s="44">
        <f t="shared" si="19"/>
        <v>37311736.111110166</v>
      </c>
      <c r="AK34" s="43">
        <f t="shared" si="20"/>
        <v>0.54</v>
      </c>
      <c r="AL34" s="43">
        <f t="shared" si="21"/>
        <v>0.54</v>
      </c>
      <c r="AR34" s="7">
        <v>31</v>
      </c>
      <c r="AS34" s="41">
        <v>1124016</v>
      </c>
      <c r="AT34" s="49">
        <f t="shared" si="10"/>
        <v>845592.10125153582</v>
      </c>
      <c r="AU34" s="44">
        <f t="shared" si="11"/>
        <v>278423.89874846418</v>
      </c>
      <c r="AV34" s="44">
        <f t="shared" si="12"/>
        <v>278423.89874846418</v>
      </c>
      <c r="AW34" s="44">
        <f t="shared" si="13"/>
        <v>77519867394.295029</v>
      </c>
      <c r="AX34" s="43">
        <f t="shared" si="14"/>
        <v>24.77</v>
      </c>
      <c r="AY34" s="43">
        <f t="shared" si="15"/>
        <v>24.77</v>
      </c>
    </row>
    <row r="35" spans="1:51">
      <c r="A35" s="6">
        <v>32</v>
      </c>
      <c r="B35" s="41">
        <v>952592</v>
      </c>
      <c r="E35" s="7">
        <v>32</v>
      </c>
      <c r="F35" s="41">
        <v>952592</v>
      </c>
      <c r="G35" s="41">
        <v>1124016</v>
      </c>
      <c r="H35" s="44">
        <f t="shared" si="0"/>
        <v>-171424</v>
      </c>
      <c r="I35" s="44">
        <f t="shared" si="1"/>
        <v>171424</v>
      </c>
      <c r="J35" s="44">
        <f t="shared" si="22"/>
        <v>29386187776</v>
      </c>
      <c r="K35" s="43">
        <f t="shared" si="3"/>
        <v>18</v>
      </c>
      <c r="L35" s="43">
        <f t="shared" si="4"/>
        <v>18</v>
      </c>
      <c r="R35" s="7">
        <v>32</v>
      </c>
      <c r="S35" s="41">
        <v>952592</v>
      </c>
      <c r="T35" s="44">
        <f>AVERAGE($S$4:S34)</f>
        <v>978474.77419354836</v>
      </c>
      <c r="U35" s="44">
        <f t="shared" si="5"/>
        <v>-25882.774193548365</v>
      </c>
      <c r="V35" s="44">
        <f t="shared" si="6"/>
        <v>25882.774193548365</v>
      </c>
      <c r="W35" s="44">
        <f t="shared" si="7"/>
        <v>669917999.95421314</v>
      </c>
      <c r="X35" s="43">
        <f t="shared" si="8"/>
        <v>2.72</v>
      </c>
      <c r="Y35" s="43">
        <f t="shared" si="9"/>
        <v>2.72</v>
      </c>
      <c r="AE35" s="7">
        <v>32</v>
      </c>
      <c r="AF35" s="41">
        <v>952592</v>
      </c>
      <c r="AG35" s="49">
        <f t="shared" si="16"/>
        <v>1054665</v>
      </c>
      <c r="AH35" s="44">
        <f t="shared" si="17"/>
        <v>-102073</v>
      </c>
      <c r="AI35" s="44">
        <f t="shared" si="18"/>
        <v>102073</v>
      </c>
      <c r="AJ35" s="44">
        <f t="shared" si="19"/>
        <v>10418897329</v>
      </c>
      <c r="AK35" s="43">
        <f t="shared" si="20"/>
        <v>10.72</v>
      </c>
      <c r="AL35" s="43">
        <f t="shared" si="21"/>
        <v>10.72</v>
      </c>
      <c r="AR35" s="7">
        <v>32</v>
      </c>
      <c r="AS35" s="41">
        <v>952592</v>
      </c>
      <c r="AT35" s="49">
        <f t="shared" si="10"/>
        <v>1068331.2202503071</v>
      </c>
      <c r="AU35" s="44">
        <f t="shared" si="11"/>
        <v>-115739.22025030712</v>
      </c>
      <c r="AV35" s="44">
        <f t="shared" si="12"/>
        <v>115739.22025030712</v>
      </c>
      <c r="AW35" s="44">
        <f t="shared" si="13"/>
        <v>13395567104.149101</v>
      </c>
      <c r="AX35" s="43">
        <f t="shared" si="14"/>
        <v>12.15</v>
      </c>
      <c r="AY35" s="43">
        <f t="shared" si="15"/>
        <v>12.15</v>
      </c>
    </row>
    <row r="36" spans="1:51">
      <c r="A36" s="6">
        <v>33</v>
      </c>
      <c r="B36" s="41">
        <v>1124177</v>
      </c>
      <c r="E36" s="7">
        <v>33</v>
      </c>
      <c r="F36" s="41">
        <v>1124177</v>
      </c>
      <c r="G36" s="41">
        <v>952592</v>
      </c>
      <c r="H36" s="44">
        <f t="shared" si="0"/>
        <v>171585</v>
      </c>
      <c r="I36" s="44">
        <f t="shared" si="1"/>
        <v>171585</v>
      </c>
      <c r="J36" s="44">
        <f t="shared" si="22"/>
        <v>29441412225</v>
      </c>
      <c r="K36" s="43">
        <f t="shared" si="3"/>
        <v>15.26</v>
      </c>
      <c r="L36" s="43">
        <f t="shared" si="4"/>
        <v>15.26</v>
      </c>
      <c r="R36" s="7">
        <v>33</v>
      </c>
      <c r="S36" s="41">
        <v>1124177</v>
      </c>
      <c r="T36" s="44">
        <f>AVERAGE($S$4:S35)</f>
        <v>977665.9375</v>
      </c>
      <c r="U36" s="44">
        <f t="shared" si="5"/>
        <v>146511.0625</v>
      </c>
      <c r="V36" s="44">
        <f t="shared" si="6"/>
        <v>146511.0625</v>
      </c>
      <c r="W36" s="44">
        <f t="shared" si="7"/>
        <v>21465491434.878906</v>
      </c>
      <c r="X36" s="43">
        <f t="shared" si="8"/>
        <v>13.03</v>
      </c>
      <c r="Y36" s="43">
        <f t="shared" si="9"/>
        <v>13.03</v>
      </c>
      <c r="AE36" s="7">
        <v>33</v>
      </c>
      <c r="AF36" s="41">
        <v>1124177</v>
      </c>
      <c r="AG36" s="49">
        <f t="shared" si="16"/>
        <v>934879.33333333337</v>
      </c>
      <c r="AH36" s="44">
        <f t="shared" si="17"/>
        <v>189297.66666666663</v>
      </c>
      <c r="AI36" s="44">
        <f t="shared" si="18"/>
        <v>189297.66666666663</v>
      </c>
      <c r="AJ36" s="44">
        <f t="shared" si="19"/>
        <v>35833606605.444427</v>
      </c>
      <c r="AK36" s="43">
        <f t="shared" si="20"/>
        <v>16.84</v>
      </c>
      <c r="AL36" s="43">
        <f t="shared" si="21"/>
        <v>16.84</v>
      </c>
      <c r="AR36" s="7">
        <v>33</v>
      </c>
      <c r="AS36" s="41">
        <v>1124177</v>
      </c>
      <c r="AT36" s="49">
        <f t="shared" si="10"/>
        <v>975739.84405006154</v>
      </c>
      <c r="AU36" s="44">
        <f t="shared" si="11"/>
        <v>148437.15594993846</v>
      </c>
      <c r="AV36" s="44">
        <f t="shared" si="12"/>
        <v>148437.15594993846</v>
      </c>
      <c r="AW36" s="44">
        <f t="shared" si="13"/>
        <v>22033589266.506351</v>
      </c>
      <c r="AX36" s="43">
        <f t="shared" si="14"/>
        <v>13.2</v>
      </c>
      <c r="AY36" s="43">
        <f t="shared" si="15"/>
        <v>13.2</v>
      </c>
    </row>
    <row r="37" spans="1:51">
      <c r="A37" s="6">
        <v>34</v>
      </c>
      <c r="B37" s="41">
        <v>1117685</v>
      </c>
      <c r="E37" s="7">
        <v>34</v>
      </c>
      <c r="F37" s="41">
        <v>1117685</v>
      </c>
      <c r="G37" s="41">
        <v>1124177</v>
      </c>
      <c r="H37" s="44">
        <f t="shared" si="0"/>
        <v>-6492</v>
      </c>
      <c r="I37" s="44">
        <f t="shared" si="1"/>
        <v>6492</v>
      </c>
      <c r="J37" s="44">
        <f t="shared" si="22"/>
        <v>42146064</v>
      </c>
      <c r="K37" s="43">
        <f t="shared" si="3"/>
        <v>0.57999999999999996</v>
      </c>
      <c r="L37" s="43">
        <f t="shared" si="4"/>
        <v>0.57999999999999996</v>
      </c>
      <c r="R37" s="7">
        <v>34</v>
      </c>
      <c r="S37" s="41">
        <v>1117685</v>
      </c>
      <c r="T37" s="44">
        <f>AVERAGE($S$4:S36)</f>
        <v>982105.66666666663</v>
      </c>
      <c r="U37" s="44">
        <f t="shared" si="5"/>
        <v>135579.33333333337</v>
      </c>
      <c r="V37" s="44">
        <f t="shared" si="6"/>
        <v>135579.33333333337</v>
      </c>
      <c r="W37" s="44">
        <f t="shared" si="7"/>
        <v>18381755627.111122</v>
      </c>
      <c r="X37" s="43">
        <f t="shared" si="8"/>
        <v>12.13</v>
      </c>
      <c r="Y37" s="43">
        <f t="shared" si="9"/>
        <v>12.13</v>
      </c>
      <c r="AE37" s="7">
        <v>34</v>
      </c>
      <c r="AF37" s="41">
        <v>1117685</v>
      </c>
      <c r="AG37" s="49">
        <f t="shared" si="16"/>
        <v>1066928.3333333333</v>
      </c>
      <c r="AH37" s="44">
        <f t="shared" si="17"/>
        <v>50756.666666666744</v>
      </c>
      <c r="AI37" s="44">
        <f t="shared" si="18"/>
        <v>50756.666666666744</v>
      </c>
      <c r="AJ37" s="44">
        <f t="shared" si="19"/>
        <v>2576239211.1111188</v>
      </c>
      <c r="AK37" s="43">
        <f t="shared" si="20"/>
        <v>4.54</v>
      </c>
      <c r="AL37" s="43">
        <f t="shared" si="21"/>
        <v>4.54</v>
      </c>
      <c r="AR37" s="7">
        <v>34</v>
      </c>
      <c r="AS37" s="41">
        <v>1117685</v>
      </c>
      <c r="AT37" s="49">
        <f t="shared" si="10"/>
        <v>1094489.5688100124</v>
      </c>
      <c r="AU37" s="44">
        <f t="shared" si="11"/>
        <v>23195.431189987576</v>
      </c>
      <c r="AV37" s="44">
        <f t="shared" si="12"/>
        <v>23195.431189987576</v>
      </c>
      <c r="AW37" s="44">
        <f t="shared" si="13"/>
        <v>538028028.08944845</v>
      </c>
      <c r="AX37" s="43">
        <f t="shared" si="14"/>
        <v>2.08</v>
      </c>
      <c r="AY37" s="43">
        <f t="shared" si="15"/>
        <v>2.08</v>
      </c>
    </row>
    <row r="38" spans="1:51">
      <c r="A38" s="6">
        <v>35</v>
      </c>
      <c r="B38" s="41">
        <v>1221768</v>
      </c>
      <c r="E38" s="7">
        <v>35</v>
      </c>
      <c r="F38" s="41">
        <v>1221768</v>
      </c>
      <c r="G38" s="41">
        <v>1117685</v>
      </c>
      <c r="H38" s="44">
        <f t="shared" si="0"/>
        <v>104083</v>
      </c>
      <c r="I38" s="44">
        <f t="shared" si="1"/>
        <v>104083</v>
      </c>
      <c r="J38" s="44">
        <f t="shared" si="22"/>
        <v>10833270889</v>
      </c>
      <c r="K38" s="43">
        <f t="shared" si="3"/>
        <v>8.52</v>
      </c>
      <c r="L38" s="43">
        <f t="shared" si="4"/>
        <v>8.52</v>
      </c>
      <c r="R38" s="7">
        <v>35</v>
      </c>
      <c r="S38" s="41">
        <v>1221768</v>
      </c>
      <c r="T38" s="44">
        <f>AVERAGE($S$4:S37)</f>
        <v>986093.29411764711</v>
      </c>
      <c r="U38" s="44">
        <f t="shared" si="5"/>
        <v>235674.70588235289</v>
      </c>
      <c r="V38" s="44">
        <f t="shared" si="6"/>
        <v>235674.70588235289</v>
      </c>
      <c r="W38" s="44">
        <f t="shared" si="7"/>
        <v>55542566992.733543</v>
      </c>
      <c r="X38" s="43">
        <f t="shared" si="8"/>
        <v>19.29</v>
      </c>
      <c r="Y38" s="43">
        <f t="shared" si="9"/>
        <v>19.29</v>
      </c>
      <c r="AE38" s="7">
        <v>35</v>
      </c>
      <c r="AF38" s="41">
        <v>1221768</v>
      </c>
      <c r="AG38" s="49">
        <f t="shared" si="16"/>
        <v>1064818</v>
      </c>
      <c r="AH38" s="44">
        <f t="shared" si="17"/>
        <v>156950</v>
      </c>
      <c r="AI38" s="44">
        <f t="shared" si="18"/>
        <v>156950</v>
      </c>
      <c r="AJ38" s="44">
        <f t="shared" si="19"/>
        <v>24633302500</v>
      </c>
      <c r="AK38" s="43">
        <f t="shared" si="20"/>
        <v>12.85</v>
      </c>
      <c r="AL38" s="43">
        <f t="shared" si="21"/>
        <v>12.85</v>
      </c>
      <c r="AR38" s="7">
        <v>35</v>
      </c>
      <c r="AS38" s="41">
        <v>1221768</v>
      </c>
      <c r="AT38" s="49">
        <f t="shared" si="10"/>
        <v>1113045.9137620025</v>
      </c>
      <c r="AU38" s="44">
        <f t="shared" si="11"/>
        <v>108722.08623799752</v>
      </c>
      <c r="AV38" s="44">
        <f t="shared" si="12"/>
        <v>108722.08623799752</v>
      </c>
      <c r="AW38" s="44">
        <f t="shared" si="13"/>
        <v>11820492035.942568</v>
      </c>
      <c r="AX38" s="43">
        <f t="shared" si="14"/>
        <v>8.9</v>
      </c>
      <c r="AY38" s="43">
        <f t="shared" si="15"/>
        <v>8.9</v>
      </c>
    </row>
    <row r="39" spans="1:51">
      <c r="A39" s="6">
        <v>36</v>
      </c>
      <c r="B39" s="41">
        <v>1019223</v>
      </c>
      <c r="E39" s="7">
        <v>36</v>
      </c>
      <c r="F39" s="41">
        <v>1019223</v>
      </c>
      <c r="G39" s="41">
        <v>1221768</v>
      </c>
      <c r="H39" s="44">
        <f t="shared" si="0"/>
        <v>-202545</v>
      </c>
      <c r="I39" s="44">
        <f t="shared" si="1"/>
        <v>202545</v>
      </c>
      <c r="J39" s="44">
        <f t="shared" si="22"/>
        <v>41024477025</v>
      </c>
      <c r="K39" s="43">
        <f t="shared" si="3"/>
        <v>19.87</v>
      </c>
      <c r="L39" s="43">
        <f t="shared" si="4"/>
        <v>19.87</v>
      </c>
      <c r="R39" s="7">
        <v>36</v>
      </c>
      <c r="S39" s="41">
        <v>1019223</v>
      </c>
      <c r="T39" s="44">
        <f>AVERAGE($S$4:S38)</f>
        <v>992826.85714285716</v>
      </c>
      <c r="U39" s="44">
        <f t="shared" si="5"/>
        <v>26396.142857142841</v>
      </c>
      <c r="V39" s="44">
        <f t="shared" si="6"/>
        <v>26396.142857142841</v>
      </c>
      <c r="W39" s="44">
        <f t="shared" si="7"/>
        <v>696756357.73469305</v>
      </c>
      <c r="X39" s="43">
        <f t="shared" si="8"/>
        <v>2.59</v>
      </c>
      <c r="Y39" s="43">
        <f t="shared" si="9"/>
        <v>2.59</v>
      </c>
      <c r="AE39" s="7">
        <v>36</v>
      </c>
      <c r="AF39" s="41">
        <v>1019223</v>
      </c>
      <c r="AG39" s="49">
        <f t="shared" si="16"/>
        <v>1154543.3333333333</v>
      </c>
      <c r="AH39" s="44">
        <f t="shared" si="17"/>
        <v>-135320.33333333326</v>
      </c>
      <c r="AI39" s="44">
        <f t="shared" si="18"/>
        <v>135320.33333333326</v>
      </c>
      <c r="AJ39" s="44">
        <f t="shared" si="19"/>
        <v>18311592613.444424</v>
      </c>
      <c r="AK39" s="43">
        <f t="shared" si="20"/>
        <v>13.28</v>
      </c>
      <c r="AL39" s="43">
        <f t="shared" si="21"/>
        <v>13.28</v>
      </c>
      <c r="AR39" s="7">
        <v>36</v>
      </c>
      <c r="AS39" s="41">
        <v>1019223</v>
      </c>
      <c r="AT39" s="49">
        <f t="shared" si="10"/>
        <v>1200023.5827524005</v>
      </c>
      <c r="AU39" s="44">
        <f t="shared" si="11"/>
        <v>-180800.58275240054</v>
      </c>
      <c r="AV39" s="44">
        <f t="shared" si="12"/>
        <v>180800.58275240054</v>
      </c>
      <c r="AW39" s="44">
        <f t="shared" si="13"/>
        <v>32688850723.607635</v>
      </c>
      <c r="AX39" s="43">
        <f t="shared" si="14"/>
        <v>17.739999999999998</v>
      </c>
      <c r="AY39" s="43">
        <f t="shared" si="15"/>
        <v>17.739999999999998</v>
      </c>
    </row>
    <row r="40" spans="1:51">
      <c r="A40" s="6">
        <v>37</v>
      </c>
      <c r="B40" s="41">
        <v>1254233.1129999999</v>
      </c>
      <c r="E40" s="7">
        <v>37</v>
      </c>
      <c r="F40" s="41">
        <v>1254233.1129999999</v>
      </c>
      <c r="G40" s="41">
        <v>1019223</v>
      </c>
      <c r="H40" s="44">
        <f t="shared" si="0"/>
        <v>235010.1129999999</v>
      </c>
      <c r="I40" s="44">
        <f t="shared" si="1"/>
        <v>235010.1129999999</v>
      </c>
      <c r="J40" s="44">
        <f t="shared" si="22"/>
        <v>55229753212.27272</v>
      </c>
      <c r="K40" s="43">
        <f t="shared" si="3"/>
        <v>18.739999999999998</v>
      </c>
      <c r="L40" s="43">
        <f t="shared" si="4"/>
        <v>18.739999999999998</v>
      </c>
      <c r="R40" s="7">
        <v>37</v>
      </c>
      <c r="S40" s="41">
        <v>1254233.1129999999</v>
      </c>
      <c r="T40" s="44">
        <f>AVERAGE($S$4:S39)</f>
        <v>993560.08333333337</v>
      </c>
      <c r="U40" s="44">
        <f t="shared" si="5"/>
        <v>260673.02966666652</v>
      </c>
      <c r="V40" s="44">
        <f t="shared" si="6"/>
        <v>260673.02966666652</v>
      </c>
      <c r="W40" s="44">
        <f t="shared" si="7"/>
        <v>67950428395.598808</v>
      </c>
      <c r="X40" s="43">
        <f t="shared" si="8"/>
        <v>20.78</v>
      </c>
      <c r="Y40" s="43">
        <f t="shared" si="9"/>
        <v>20.78</v>
      </c>
      <c r="AE40" s="7">
        <v>37</v>
      </c>
      <c r="AF40" s="41">
        <v>1254233.1129999999</v>
      </c>
      <c r="AG40" s="49">
        <f t="shared" si="16"/>
        <v>1119558.6666666667</v>
      </c>
      <c r="AH40" s="44">
        <f t="shared" si="17"/>
        <v>134674.44633333315</v>
      </c>
      <c r="AI40" s="44">
        <f t="shared" si="18"/>
        <v>134674.44633333315</v>
      </c>
      <c r="AJ40" s="44">
        <f t="shared" si="19"/>
        <v>18137206495.189831</v>
      </c>
      <c r="AK40" s="43">
        <f t="shared" si="20"/>
        <v>10.74</v>
      </c>
      <c r="AL40" s="43">
        <f t="shared" si="21"/>
        <v>10.74</v>
      </c>
      <c r="AR40" s="7">
        <v>37</v>
      </c>
      <c r="AS40" s="41">
        <v>1254233.1129999999</v>
      </c>
      <c r="AT40" s="49">
        <f t="shared" si="10"/>
        <v>1055383.11655048</v>
      </c>
      <c r="AU40" s="44">
        <f t="shared" si="11"/>
        <v>198849.99644951988</v>
      </c>
      <c r="AV40" s="44">
        <f t="shared" si="12"/>
        <v>198849.99644951988</v>
      </c>
      <c r="AW40" s="44">
        <f t="shared" si="13"/>
        <v>39541321087.974068</v>
      </c>
      <c r="AX40" s="43">
        <f t="shared" si="14"/>
        <v>15.85</v>
      </c>
      <c r="AY40" s="43">
        <f t="shared" si="15"/>
        <v>15.85</v>
      </c>
    </row>
    <row r="41" spans="1:51">
      <c r="A41" s="6">
        <v>38</v>
      </c>
      <c r="B41" s="41">
        <v>1316109.078</v>
      </c>
      <c r="E41" s="7">
        <v>38</v>
      </c>
      <c r="F41" s="41">
        <v>1316109.078</v>
      </c>
      <c r="G41" s="41">
        <v>1254233.1129999999</v>
      </c>
      <c r="H41" s="44">
        <f t="shared" si="0"/>
        <v>61875.965000000084</v>
      </c>
      <c r="I41" s="44">
        <f t="shared" si="1"/>
        <v>61875.965000000084</v>
      </c>
      <c r="J41" s="44">
        <f t="shared" si="22"/>
        <v>3828635044.6812353</v>
      </c>
      <c r="K41" s="43">
        <f t="shared" si="3"/>
        <v>4.7</v>
      </c>
      <c r="L41" s="43">
        <f t="shared" si="4"/>
        <v>4.7</v>
      </c>
      <c r="R41" s="7">
        <v>38</v>
      </c>
      <c r="S41" s="41">
        <v>1316109.078</v>
      </c>
      <c r="T41" s="44">
        <f>AVERAGE($S$4:S40)</f>
        <v>1000605.3003513513</v>
      </c>
      <c r="U41" s="44">
        <f t="shared" si="5"/>
        <v>315503.77764864871</v>
      </c>
      <c r="V41" s="44">
        <f t="shared" si="6"/>
        <v>315503.77764864871</v>
      </c>
      <c r="W41" s="44">
        <f t="shared" si="7"/>
        <v>99542633710.567963</v>
      </c>
      <c r="X41" s="43">
        <f t="shared" si="8"/>
        <v>23.97</v>
      </c>
      <c r="Y41" s="43">
        <f t="shared" si="9"/>
        <v>23.97</v>
      </c>
      <c r="AE41" s="7">
        <v>38</v>
      </c>
      <c r="AF41" s="41">
        <v>1316109.078</v>
      </c>
      <c r="AG41" s="49">
        <f t="shared" si="16"/>
        <v>1165074.7043333333</v>
      </c>
      <c r="AH41" s="44">
        <f t="shared" si="17"/>
        <v>151034.37366666668</v>
      </c>
      <c r="AI41" s="44">
        <f t="shared" si="18"/>
        <v>151034.37366666668</v>
      </c>
      <c r="AJ41" s="44">
        <f t="shared" si="19"/>
        <v>22811382028.882298</v>
      </c>
      <c r="AK41" s="43">
        <f t="shared" si="20"/>
        <v>11.48</v>
      </c>
      <c r="AL41" s="43">
        <f t="shared" si="21"/>
        <v>11.48</v>
      </c>
      <c r="AR41" s="7">
        <v>38</v>
      </c>
      <c r="AS41" s="41">
        <v>1316109.078</v>
      </c>
      <c r="AT41" s="49">
        <f t="shared" si="10"/>
        <v>1214463.1137100961</v>
      </c>
      <c r="AU41" s="44">
        <f t="shared" si="11"/>
        <v>101645.96428990387</v>
      </c>
      <c r="AV41" s="44">
        <f t="shared" si="12"/>
        <v>101645.96428990387</v>
      </c>
      <c r="AW41" s="44">
        <f t="shared" si="13"/>
        <v>10331902056.424414</v>
      </c>
      <c r="AX41" s="43">
        <f t="shared" si="14"/>
        <v>7.72</v>
      </c>
      <c r="AY41" s="43">
        <f t="shared" si="15"/>
        <v>7.72</v>
      </c>
    </row>
    <row r="42" spans="1:51">
      <c r="A42" s="6">
        <v>39</v>
      </c>
      <c r="B42" s="41">
        <v>1345880.564</v>
      </c>
      <c r="E42" s="7">
        <v>39</v>
      </c>
      <c r="F42" s="41">
        <v>1345880.564</v>
      </c>
      <c r="G42" s="41">
        <v>1316109.078</v>
      </c>
      <c r="H42" s="44">
        <f t="shared" si="0"/>
        <v>29771.486000000034</v>
      </c>
      <c r="I42" s="44">
        <f t="shared" si="1"/>
        <v>29771.486000000034</v>
      </c>
      <c r="J42" s="44">
        <f t="shared" si="22"/>
        <v>886341378.64819801</v>
      </c>
      <c r="K42" s="43">
        <f t="shared" si="3"/>
        <v>2.21</v>
      </c>
      <c r="L42" s="43">
        <f t="shared" si="4"/>
        <v>2.21</v>
      </c>
      <c r="R42" s="7">
        <v>39</v>
      </c>
      <c r="S42" s="41">
        <v>1345880.564</v>
      </c>
      <c r="T42" s="44">
        <f>AVERAGE($S$4:S41)</f>
        <v>1008908.0313421052</v>
      </c>
      <c r="U42" s="44">
        <f t="shared" si="5"/>
        <v>336972.53265789477</v>
      </c>
      <c r="V42" s="44">
        <f t="shared" si="6"/>
        <v>336972.53265789477</v>
      </c>
      <c r="W42" s="44">
        <f t="shared" si="7"/>
        <v>113550487765.87596</v>
      </c>
      <c r="X42" s="43">
        <f t="shared" si="8"/>
        <v>25.04</v>
      </c>
      <c r="Y42" s="43">
        <f t="shared" si="9"/>
        <v>25.04</v>
      </c>
      <c r="AE42" s="7">
        <v>39</v>
      </c>
      <c r="AF42" s="41">
        <v>1345880.564</v>
      </c>
      <c r="AG42" s="49">
        <f t="shared" si="16"/>
        <v>1196521.7303333331</v>
      </c>
      <c r="AH42" s="44">
        <f t="shared" si="17"/>
        <v>149358.83366666688</v>
      </c>
      <c r="AI42" s="44">
        <f t="shared" si="18"/>
        <v>149358.83366666688</v>
      </c>
      <c r="AJ42" s="44">
        <f t="shared" si="19"/>
        <v>22308061194.267063</v>
      </c>
      <c r="AK42" s="43">
        <f t="shared" si="20"/>
        <v>11.1</v>
      </c>
      <c r="AL42" s="43">
        <f t="shared" si="21"/>
        <v>11.1</v>
      </c>
      <c r="AR42" s="7">
        <v>39</v>
      </c>
      <c r="AS42" s="41">
        <v>1345880.564</v>
      </c>
      <c r="AT42" s="49">
        <f t="shared" si="10"/>
        <v>1295779.8851420195</v>
      </c>
      <c r="AU42" s="44">
        <f t="shared" si="11"/>
        <v>50100.678857980529</v>
      </c>
      <c r="AV42" s="44">
        <f t="shared" si="12"/>
        <v>50100.678857980529</v>
      </c>
      <c r="AW42" s="44">
        <f t="shared" si="13"/>
        <v>2510078022.0304971</v>
      </c>
      <c r="AX42" s="43">
        <f t="shared" si="14"/>
        <v>3.72</v>
      </c>
      <c r="AY42" s="43">
        <f t="shared" si="15"/>
        <v>3.72</v>
      </c>
    </row>
    <row r="43" spans="1:51">
      <c r="A43" s="6">
        <v>40</v>
      </c>
      <c r="B43" s="41">
        <v>1159865.4180000001</v>
      </c>
      <c r="E43" s="7">
        <v>40</v>
      </c>
      <c r="F43" s="41">
        <v>1159865.4180000001</v>
      </c>
      <c r="G43" s="41">
        <v>1345880.564</v>
      </c>
      <c r="H43" s="44">
        <f t="shared" si="0"/>
        <v>-186015.14599999995</v>
      </c>
      <c r="I43" s="44">
        <f t="shared" si="1"/>
        <v>186015.14599999995</v>
      </c>
      <c r="J43" s="44">
        <f t="shared" si="22"/>
        <v>34601634541.401299</v>
      </c>
      <c r="K43" s="43">
        <f t="shared" si="3"/>
        <v>16.04</v>
      </c>
      <c r="L43" s="43">
        <f t="shared" si="4"/>
        <v>16.04</v>
      </c>
      <c r="R43" s="7">
        <v>40</v>
      </c>
      <c r="S43" s="41">
        <v>1159865.4180000001</v>
      </c>
      <c r="T43" s="44">
        <f>AVERAGE($S$4:S42)</f>
        <v>1017548.3526923078</v>
      </c>
      <c r="U43" s="44">
        <f t="shared" si="5"/>
        <v>142317.06530769228</v>
      </c>
      <c r="V43" s="44">
        <f t="shared" si="6"/>
        <v>142317.06530769228</v>
      </c>
      <c r="W43" s="44">
        <f t="shared" si="7"/>
        <v>20254147077.793949</v>
      </c>
      <c r="X43" s="43">
        <f t="shared" si="8"/>
        <v>12.27</v>
      </c>
      <c r="Y43" s="43">
        <f t="shared" si="9"/>
        <v>12.27</v>
      </c>
      <c r="AE43" s="7">
        <v>40</v>
      </c>
      <c r="AF43" s="41">
        <v>1159865.4180000001</v>
      </c>
      <c r="AG43" s="49">
        <f t="shared" si="16"/>
        <v>1305407.585</v>
      </c>
      <c r="AH43" s="44">
        <f t="shared" si="17"/>
        <v>-145542.1669999999</v>
      </c>
      <c r="AI43" s="44">
        <f t="shared" si="18"/>
        <v>145542.1669999999</v>
      </c>
      <c r="AJ43" s="44">
        <f t="shared" si="19"/>
        <v>21182522375.055859</v>
      </c>
      <c r="AK43" s="43">
        <f t="shared" si="20"/>
        <v>12.55</v>
      </c>
      <c r="AL43" s="43">
        <f t="shared" si="21"/>
        <v>12.55</v>
      </c>
      <c r="AR43" s="7">
        <v>40</v>
      </c>
      <c r="AS43" s="41">
        <v>1159865.4180000001</v>
      </c>
      <c r="AT43" s="49">
        <f t="shared" si="10"/>
        <v>1335860.4282284039</v>
      </c>
      <c r="AU43" s="44">
        <f t="shared" si="11"/>
        <v>-175995.01022840384</v>
      </c>
      <c r="AV43" s="44">
        <f t="shared" si="12"/>
        <v>175995.01022840384</v>
      </c>
      <c r="AW43" s="44">
        <f t="shared" si="13"/>
        <v>30974243625.295975</v>
      </c>
      <c r="AX43" s="43">
        <f t="shared" si="14"/>
        <v>15.17</v>
      </c>
      <c r="AY43" s="43">
        <f t="shared" si="15"/>
        <v>15.17</v>
      </c>
    </row>
    <row r="44" spans="1:51">
      <c r="A44" s="6">
        <v>41</v>
      </c>
      <c r="B44" s="41">
        <v>1431922.8659999999</v>
      </c>
      <c r="E44" s="7">
        <v>41</v>
      </c>
      <c r="F44" s="41">
        <v>1431922.8659999999</v>
      </c>
      <c r="G44" s="41">
        <v>1159865.4180000001</v>
      </c>
      <c r="H44" s="44">
        <f t="shared" si="0"/>
        <v>272057.44799999986</v>
      </c>
      <c r="I44" s="44">
        <f t="shared" si="1"/>
        <v>272057.44799999986</v>
      </c>
      <c r="J44" s="44">
        <f t="shared" si="22"/>
        <v>74015255012.272629</v>
      </c>
      <c r="K44" s="43">
        <f t="shared" si="3"/>
        <v>19</v>
      </c>
      <c r="L44" s="43">
        <f t="shared" si="4"/>
        <v>19</v>
      </c>
      <c r="R44" s="7">
        <v>41</v>
      </c>
      <c r="S44" s="41">
        <v>1431922.8659999999</v>
      </c>
      <c r="T44" s="44">
        <f>AVERAGE($S$4:S43)</f>
        <v>1021106.279325</v>
      </c>
      <c r="U44" s="44">
        <f t="shared" si="5"/>
        <v>410816.58667499991</v>
      </c>
      <c r="V44" s="44">
        <f t="shared" si="6"/>
        <v>410816.58667499991</v>
      </c>
      <c r="W44" s="44">
        <f t="shared" si="7"/>
        <v>168770267887.29773</v>
      </c>
      <c r="X44" s="43">
        <f t="shared" si="8"/>
        <v>28.69</v>
      </c>
      <c r="Y44" s="43">
        <f t="shared" si="9"/>
        <v>28.69</v>
      </c>
      <c r="AE44" s="7">
        <v>41</v>
      </c>
      <c r="AF44" s="41">
        <v>1431922.8659999999</v>
      </c>
      <c r="AG44" s="49">
        <f t="shared" si="16"/>
        <v>1273951.6866666668</v>
      </c>
      <c r="AH44" s="44">
        <f t="shared" si="17"/>
        <v>157971.17933333316</v>
      </c>
      <c r="AI44" s="44">
        <f t="shared" si="18"/>
        <v>157971.17933333316</v>
      </c>
      <c r="AJ44" s="44">
        <f t="shared" si="19"/>
        <v>24954893499.964104</v>
      </c>
      <c r="AK44" s="43">
        <f t="shared" si="20"/>
        <v>11.03</v>
      </c>
      <c r="AL44" s="43">
        <f t="shared" si="21"/>
        <v>11.03</v>
      </c>
      <c r="AR44" s="7">
        <v>41</v>
      </c>
      <c r="AS44" s="41">
        <v>1431922.8659999999</v>
      </c>
      <c r="AT44" s="49">
        <f t="shared" si="10"/>
        <v>1195064.4200456808</v>
      </c>
      <c r="AU44" s="44">
        <f t="shared" si="11"/>
        <v>236858.44595431909</v>
      </c>
      <c r="AV44" s="44">
        <f t="shared" si="12"/>
        <v>236858.44595431909</v>
      </c>
      <c r="AW44" s="44">
        <f t="shared" si="13"/>
        <v>56101923419.895096</v>
      </c>
      <c r="AX44" s="43">
        <f t="shared" si="14"/>
        <v>16.54</v>
      </c>
      <c r="AY44" s="43">
        <f t="shared" si="15"/>
        <v>16.54</v>
      </c>
    </row>
    <row r="45" spans="1:51">
      <c r="A45" s="6">
        <v>42</v>
      </c>
      <c r="B45" s="41">
        <v>1213752.807</v>
      </c>
      <c r="E45" s="7">
        <v>42</v>
      </c>
      <c r="F45" s="41">
        <v>1213752.807</v>
      </c>
      <c r="G45" s="41">
        <v>1431922.8659999999</v>
      </c>
      <c r="H45" s="44">
        <f t="shared" si="0"/>
        <v>-218170.05899999989</v>
      </c>
      <c r="I45" s="44">
        <f t="shared" si="1"/>
        <v>218170.05899999989</v>
      </c>
      <c r="J45" s="44">
        <f t="shared" si="22"/>
        <v>47598174644.063431</v>
      </c>
      <c r="K45" s="43">
        <f t="shared" si="3"/>
        <v>17.97</v>
      </c>
      <c r="L45" s="43">
        <f t="shared" si="4"/>
        <v>17.97</v>
      </c>
      <c r="R45" s="7">
        <v>42</v>
      </c>
      <c r="S45" s="41">
        <v>1213752.807</v>
      </c>
      <c r="T45" s="44">
        <f>AVERAGE($S$4:S44)</f>
        <v>1031126.1960731706</v>
      </c>
      <c r="U45" s="44">
        <f t="shared" si="5"/>
        <v>182626.61092682939</v>
      </c>
      <c r="V45" s="44">
        <f t="shared" si="6"/>
        <v>182626.61092682939</v>
      </c>
      <c r="W45" s="44">
        <f t="shared" si="7"/>
        <v>33352479018.619522</v>
      </c>
      <c r="X45" s="43">
        <f t="shared" si="8"/>
        <v>15.05</v>
      </c>
      <c r="Y45" s="43">
        <f t="shared" si="9"/>
        <v>15.05</v>
      </c>
      <c r="AE45" s="7">
        <v>42</v>
      </c>
      <c r="AF45" s="41">
        <v>1213752.807</v>
      </c>
      <c r="AG45" s="49">
        <f t="shared" si="16"/>
        <v>1312556.2826666667</v>
      </c>
      <c r="AH45" s="44">
        <f t="shared" si="17"/>
        <v>-98803.475666666636</v>
      </c>
      <c r="AI45" s="44">
        <f t="shared" si="18"/>
        <v>98803.475666666636</v>
      </c>
      <c r="AJ45" s="44">
        <f t="shared" si="19"/>
        <v>9762126803.8135853</v>
      </c>
      <c r="AK45" s="43">
        <f t="shared" si="20"/>
        <v>8.14</v>
      </c>
      <c r="AL45" s="43">
        <f t="shared" si="21"/>
        <v>8.14</v>
      </c>
      <c r="AR45" s="7">
        <v>42</v>
      </c>
      <c r="AS45" s="41">
        <v>1213752.807</v>
      </c>
      <c r="AT45" s="49">
        <f t="shared" si="10"/>
        <v>1384551.1768091361</v>
      </c>
      <c r="AU45" s="44">
        <f t="shared" si="11"/>
        <v>-170798.36980913603</v>
      </c>
      <c r="AV45" s="44">
        <f t="shared" si="12"/>
        <v>170798.36980913603</v>
      </c>
      <c r="AW45" s="44">
        <f t="shared" si="13"/>
        <v>29172083129.458389</v>
      </c>
      <c r="AX45" s="43">
        <f t="shared" si="14"/>
        <v>14.07</v>
      </c>
      <c r="AY45" s="43">
        <f t="shared" si="15"/>
        <v>14.07</v>
      </c>
    </row>
    <row r="46" spans="1:51">
      <c r="A46" s="6">
        <v>43</v>
      </c>
      <c r="B46" s="41">
        <v>820759.53799999994</v>
      </c>
      <c r="E46" s="7">
        <v>43</v>
      </c>
      <c r="F46" s="41">
        <v>820759.53799999994</v>
      </c>
      <c r="G46" s="41">
        <v>1213752.807</v>
      </c>
      <c r="H46" s="44">
        <f t="shared" si="0"/>
        <v>-392993.26900000009</v>
      </c>
      <c r="I46" s="44">
        <f t="shared" si="1"/>
        <v>392993.26900000009</v>
      </c>
      <c r="J46" s="44">
        <f t="shared" si="22"/>
        <v>154443709479.30643</v>
      </c>
      <c r="K46" s="43">
        <f t="shared" si="3"/>
        <v>47.88</v>
      </c>
      <c r="L46" s="43">
        <f t="shared" si="4"/>
        <v>47.88</v>
      </c>
      <c r="R46" s="7">
        <v>43</v>
      </c>
      <c r="S46" s="41">
        <v>820759.53799999994</v>
      </c>
      <c r="T46" s="44">
        <f>AVERAGE($S$4:S45)</f>
        <v>1035474.4487142857</v>
      </c>
      <c r="U46" s="44">
        <f t="shared" si="5"/>
        <v>-214714.9107142858</v>
      </c>
      <c r="V46" s="44">
        <f t="shared" si="6"/>
        <v>214714.9107142858</v>
      </c>
      <c r="W46" s="44">
        <f t="shared" si="7"/>
        <v>46102492883.043724</v>
      </c>
      <c r="X46" s="43">
        <f t="shared" si="8"/>
        <v>26.16</v>
      </c>
      <c r="Y46" s="43">
        <f t="shared" si="9"/>
        <v>26.16</v>
      </c>
      <c r="AE46" s="7">
        <v>43</v>
      </c>
      <c r="AF46" s="41">
        <v>820759.53799999994</v>
      </c>
      <c r="AG46" s="49">
        <f t="shared" si="16"/>
        <v>1268513.6969999999</v>
      </c>
      <c r="AH46" s="44">
        <f t="shared" si="17"/>
        <v>-447754.15899999999</v>
      </c>
      <c r="AI46" s="44">
        <f t="shared" si="18"/>
        <v>447754.15899999999</v>
      </c>
      <c r="AJ46" s="44">
        <f t="shared" si="19"/>
        <v>200483786901.79727</v>
      </c>
      <c r="AK46" s="43">
        <f t="shared" si="20"/>
        <v>54.55</v>
      </c>
      <c r="AL46" s="43">
        <f t="shared" si="21"/>
        <v>54.55</v>
      </c>
      <c r="AR46" s="7">
        <v>43</v>
      </c>
      <c r="AS46" s="41">
        <v>820759.53799999994</v>
      </c>
      <c r="AT46" s="49">
        <f t="shared" si="10"/>
        <v>1247912.4809618273</v>
      </c>
      <c r="AU46" s="44">
        <f t="shared" si="11"/>
        <v>-427152.94296182739</v>
      </c>
      <c r="AV46" s="44">
        <f t="shared" si="12"/>
        <v>427152.94296182739</v>
      </c>
      <c r="AW46" s="44">
        <f t="shared" si="13"/>
        <v>182459636680.95016</v>
      </c>
      <c r="AX46" s="43">
        <f t="shared" si="14"/>
        <v>52.04</v>
      </c>
      <c r="AY46" s="43">
        <f t="shared" si="15"/>
        <v>52.04</v>
      </c>
    </row>
    <row r="47" spans="1:51">
      <c r="A47" s="6">
        <v>44</v>
      </c>
      <c r="B47" s="41">
        <v>953017.59100000001</v>
      </c>
      <c r="E47" s="7">
        <v>44</v>
      </c>
      <c r="F47" s="41">
        <v>953017.59100000001</v>
      </c>
      <c r="G47" s="41">
        <v>820759.53799999994</v>
      </c>
      <c r="H47" s="44">
        <f t="shared" si="0"/>
        <v>132258.05300000007</v>
      </c>
      <c r="I47" s="44">
        <f t="shared" si="1"/>
        <v>132258.05300000007</v>
      </c>
      <c r="J47" s="44">
        <f t="shared" si="22"/>
        <v>17492192583.35083</v>
      </c>
      <c r="K47" s="43">
        <f t="shared" si="3"/>
        <v>13.88</v>
      </c>
      <c r="L47" s="43">
        <f t="shared" si="4"/>
        <v>13.88</v>
      </c>
      <c r="R47" s="7">
        <v>44</v>
      </c>
      <c r="S47" s="41">
        <v>953017.59100000001</v>
      </c>
      <c r="T47" s="44">
        <f>AVERAGE($S$4:S46)</f>
        <v>1030481.0786976744</v>
      </c>
      <c r="U47" s="44">
        <f t="shared" si="5"/>
        <v>-77463.487697674427</v>
      </c>
      <c r="V47" s="44">
        <f t="shared" si="6"/>
        <v>77463.487697674427</v>
      </c>
      <c r="W47" s="44">
        <f t="shared" si="7"/>
        <v>6000591926.2877569</v>
      </c>
      <c r="X47" s="43">
        <f t="shared" si="8"/>
        <v>8.1300000000000008</v>
      </c>
      <c r="Y47" s="43">
        <f t="shared" si="9"/>
        <v>8.1300000000000008</v>
      </c>
      <c r="AE47" s="7">
        <v>44</v>
      </c>
      <c r="AF47" s="41">
        <v>953017.59100000001</v>
      </c>
      <c r="AG47" s="49">
        <f t="shared" si="16"/>
        <v>1155478.4036666667</v>
      </c>
      <c r="AH47" s="44">
        <f t="shared" si="17"/>
        <v>-202460.81266666669</v>
      </c>
      <c r="AI47" s="44">
        <f t="shared" si="18"/>
        <v>202460.81266666669</v>
      </c>
      <c r="AJ47" s="44">
        <f t="shared" si="19"/>
        <v>40990380665.647102</v>
      </c>
      <c r="AK47" s="43">
        <f t="shared" si="20"/>
        <v>21.24</v>
      </c>
      <c r="AL47" s="43">
        <f t="shared" si="21"/>
        <v>21.24</v>
      </c>
      <c r="AR47" s="7">
        <v>44</v>
      </c>
      <c r="AS47" s="41">
        <v>953017.59100000001</v>
      </c>
      <c r="AT47" s="49">
        <f t="shared" si="10"/>
        <v>906190.12659236556</v>
      </c>
      <c r="AU47" s="44">
        <f t="shared" si="11"/>
        <v>46827.464407634456</v>
      </c>
      <c r="AV47" s="44">
        <f t="shared" si="12"/>
        <v>46827.464407634456</v>
      </c>
      <c r="AW47" s="44">
        <f t="shared" si="13"/>
        <v>2192811422.8482718</v>
      </c>
      <c r="AX47" s="43">
        <f t="shared" si="14"/>
        <v>4.91</v>
      </c>
      <c r="AY47" s="43">
        <f t="shared" si="15"/>
        <v>4.91</v>
      </c>
    </row>
    <row r="48" spans="1:51">
      <c r="A48" s="6">
        <v>45</v>
      </c>
      <c r="B48" s="41">
        <v>2458001.432</v>
      </c>
      <c r="E48" s="7">
        <v>45</v>
      </c>
      <c r="F48" s="41">
        <v>2458001.432</v>
      </c>
      <c r="G48" s="41">
        <v>953017.59100000001</v>
      </c>
      <c r="H48" s="44">
        <f t="shared" si="0"/>
        <v>1504983.841</v>
      </c>
      <c r="I48" s="44">
        <f t="shared" si="1"/>
        <v>1504983.841</v>
      </c>
      <c r="J48" s="44">
        <f t="shared" si="22"/>
        <v>2264976361671.1133</v>
      </c>
      <c r="K48" s="43">
        <f t="shared" si="3"/>
        <v>61.23</v>
      </c>
      <c r="L48" s="43">
        <f t="shared" si="4"/>
        <v>61.23</v>
      </c>
      <c r="R48" s="7">
        <v>45</v>
      </c>
      <c r="S48" s="41">
        <v>2458001.432</v>
      </c>
      <c r="T48" s="44">
        <f>AVERAGE($S$4:S47)</f>
        <v>1028720.5448863637</v>
      </c>
      <c r="U48" s="44">
        <f t="shared" si="5"/>
        <v>1429280.8871136364</v>
      </c>
      <c r="V48" s="44">
        <f t="shared" si="6"/>
        <v>1429280.8871136364</v>
      </c>
      <c r="W48" s="44">
        <f t="shared" si="7"/>
        <v>2042843854268.3433</v>
      </c>
      <c r="X48" s="43">
        <f t="shared" si="8"/>
        <v>58.15</v>
      </c>
      <c r="Y48" s="43">
        <f t="shared" si="9"/>
        <v>58.15</v>
      </c>
      <c r="AE48" s="7">
        <v>45</v>
      </c>
      <c r="AF48" s="41">
        <v>2458001.432</v>
      </c>
      <c r="AG48" s="49">
        <f t="shared" si="16"/>
        <v>995843.31199999992</v>
      </c>
      <c r="AH48" s="44">
        <f t="shared" si="17"/>
        <v>1462158.12</v>
      </c>
      <c r="AI48" s="44">
        <f t="shared" si="18"/>
        <v>1462158.12</v>
      </c>
      <c r="AJ48" s="44">
        <f t="shared" si="19"/>
        <v>2137906367881.9348</v>
      </c>
      <c r="AK48" s="43">
        <f t="shared" si="20"/>
        <v>59.49</v>
      </c>
      <c r="AL48" s="43">
        <f t="shared" si="21"/>
        <v>59.49</v>
      </c>
      <c r="AR48" s="7">
        <v>45</v>
      </c>
      <c r="AS48" s="41">
        <v>2458001.432</v>
      </c>
      <c r="AT48" s="49">
        <f t="shared" si="10"/>
        <v>943652.09811847319</v>
      </c>
      <c r="AU48" s="44">
        <f t="shared" si="11"/>
        <v>1514349.3338815267</v>
      </c>
      <c r="AV48" s="44">
        <f t="shared" si="12"/>
        <v>1514349.3338815267</v>
      </c>
      <c r="AW48" s="44">
        <f t="shared" si="13"/>
        <v>2293253905027.4238</v>
      </c>
      <c r="AX48" s="43">
        <f t="shared" si="14"/>
        <v>61.61</v>
      </c>
      <c r="AY48" s="43">
        <f t="shared" si="15"/>
        <v>61.61</v>
      </c>
    </row>
    <row r="49" spans="1:51">
      <c r="A49" s="6">
        <v>46</v>
      </c>
      <c r="B49" s="41">
        <v>1027620.182</v>
      </c>
      <c r="E49" s="7">
        <v>46</v>
      </c>
      <c r="F49" s="41">
        <v>1027620.182</v>
      </c>
      <c r="G49" s="41">
        <v>2458001.432</v>
      </c>
      <c r="H49" s="44">
        <f t="shared" si="0"/>
        <v>-1430381.25</v>
      </c>
      <c r="I49" s="44">
        <f t="shared" si="1"/>
        <v>1430381.25</v>
      </c>
      <c r="J49" s="44">
        <f t="shared" si="22"/>
        <v>2045990520351.5625</v>
      </c>
      <c r="K49" s="43">
        <f t="shared" si="3"/>
        <v>139.19</v>
      </c>
      <c r="L49" s="43">
        <f t="shared" si="4"/>
        <v>139.19</v>
      </c>
      <c r="R49" s="7">
        <v>46</v>
      </c>
      <c r="S49" s="41">
        <v>1027620.182</v>
      </c>
      <c r="T49" s="44">
        <f>AVERAGE($S$4:S48)</f>
        <v>1060482.3423777779</v>
      </c>
      <c r="U49" s="44">
        <f t="shared" si="5"/>
        <v>-32862.16037777788</v>
      </c>
      <c r="V49" s="44">
        <f t="shared" si="6"/>
        <v>32862.16037777788</v>
      </c>
      <c r="W49" s="44">
        <f t="shared" si="7"/>
        <v>1079921584.6947944</v>
      </c>
      <c r="X49" s="43">
        <f t="shared" si="8"/>
        <v>3.2</v>
      </c>
      <c r="Y49" s="43">
        <f t="shared" si="9"/>
        <v>3.2</v>
      </c>
      <c r="AE49" s="7">
        <v>46</v>
      </c>
      <c r="AF49" s="41">
        <v>1027620.182</v>
      </c>
      <c r="AG49" s="49">
        <f t="shared" si="16"/>
        <v>1410592.8536666667</v>
      </c>
      <c r="AH49" s="44">
        <f t="shared" si="17"/>
        <v>-382972.67166666663</v>
      </c>
      <c r="AI49" s="44">
        <f t="shared" si="18"/>
        <v>382972.67166666663</v>
      </c>
      <c r="AJ49" s="44">
        <f t="shared" si="19"/>
        <v>146668067243.50446</v>
      </c>
      <c r="AK49" s="43">
        <f t="shared" si="20"/>
        <v>37.270000000000003</v>
      </c>
      <c r="AL49" s="43">
        <f t="shared" si="21"/>
        <v>37.270000000000003</v>
      </c>
      <c r="AR49" s="7">
        <v>46</v>
      </c>
      <c r="AS49" s="41">
        <v>1027620.182</v>
      </c>
      <c r="AT49" s="49">
        <f t="shared" si="10"/>
        <v>2155131.5652236948</v>
      </c>
      <c r="AU49" s="44">
        <f t="shared" si="11"/>
        <v>-1127511.3832236947</v>
      </c>
      <c r="AV49" s="44">
        <f t="shared" si="12"/>
        <v>1127511.3832236947</v>
      </c>
      <c r="AW49" s="44">
        <f t="shared" si="13"/>
        <v>1271281919299.0095</v>
      </c>
      <c r="AX49" s="43">
        <f t="shared" si="14"/>
        <v>109.72</v>
      </c>
      <c r="AY49" s="43">
        <f t="shared" si="15"/>
        <v>109.72</v>
      </c>
    </row>
    <row r="50" spans="1:51">
      <c r="A50" s="6">
        <v>47</v>
      </c>
      <c r="B50" s="41">
        <v>976721.86800000002</v>
      </c>
      <c r="E50" s="7">
        <v>47</v>
      </c>
      <c r="F50" s="41">
        <v>976721.86800000002</v>
      </c>
      <c r="G50" s="41">
        <v>1027620.182</v>
      </c>
      <c r="H50" s="44">
        <f t="shared" si="0"/>
        <v>-50898.314000000013</v>
      </c>
      <c r="I50" s="44">
        <f t="shared" si="1"/>
        <v>50898.314000000013</v>
      </c>
      <c r="J50" s="44">
        <f t="shared" si="22"/>
        <v>2590638368.0425973</v>
      </c>
      <c r="K50" s="43">
        <f t="shared" si="3"/>
        <v>5.21</v>
      </c>
      <c r="L50" s="43">
        <f t="shared" si="4"/>
        <v>5.21</v>
      </c>
      <c r="R50" s="7">
        <v>47</v>
      </c>
      <c r="S50" s="41">
        <v>976721.86800000002</v>
      </c>
      <c r="T50" s="44">
        <f>AVERAGE($S$4:S49)</f>
        <v>1059767.9475869567</v>
      </c>
      <c r="U50" s="44">
        <f t="shared" si="5"/>
        <v>-83046.07958695665</v>
      </c>
      <c r="V50" s="44">
        <f t="shared" si="6"/>
        <v>83046.07958695665</v>
      </c>
      <c r="W50" s="44">
        <f t="shared" si="7"/>
        <v>6896651334.7631378</v>
      </c>
      <c r="X50" s="43">
        <f t="shared" si="8"/>
        <v>8.5</v>
      </c>
      <c r="Y50" s="43">
        <f t="shared" si="9"/>
        <v>8.5</v>
      </c>
      <c r="AE50" s="7">
        <v>47</v>
      </c>
      <c r="AF50" s="41">
        <v>976721.86800000002</v>
      </c>
      <c r="AG50" s="49">
        <f t="shared" si="16"/>
        <v>1479546.4016666666</v>
      </c>
      <c r="AH50" s="44">
        <f t="shared" si="17"/>
        <v>-502824.5336666666</v>
      </c>
      <c r="AI50" s="44">
        <f t="shared" si="18"/>
        <v>502824.5336666666</v>
      </c>
      <c r="AJ50" s="44">
        <f t="shared" si="19"/>
        <v>252832511657.10074</v>
      </c>
      <c r="AK50" s="43">
        <f t="shared" si="20"/>
        <v>51.48</v>
      </c>
      <c r="AL50" s="43">
        <f t="shared" si="21"/>
        <v>51.48</v>
      </c>
      <c r="AR50" s="7">
        <v>47</v>
      </c>
      <c r="AS50" s="41">
        <v>976721.86800000002</v>
      </c>
      <c r="AT50" s="49">
        <f t="shared" si="10"/>
        <v>1253122.4586447389</v>
      </c>
      <c r="AU50" s="44">
        <f t="shared" si="11"/>
        <v>-276400.59064473887</v>
      </c>
      <c r="AV50" s="44">
        <f t="shared" si="12"/>
        <v>276400.59064473887</v>
      </c>
      <c r="AW50" s="44">
        <f t="shared" si="13"/>
        <v>76397286508.760513</v>
      </c>
      <c r="AX50" s="43">
        <f t="shared" si="14"/>
        <v>28.3</v>
      </c>
      <c r="AY50" s="43">
        <f t="shared" si="15"/>
        <v>28.3</v>
      </c>
    </row>
    <row r="51" spans="1:51">
      <c r="A51" s="6">
        <v>48</v>
      </c>
      <c r="B51" s="41">
        <v>1211415.7250000001</v>
      </c>
      <c r="E51" s="7">
        <v>48</v>
      </c>
      <c r="F51" s="41">
        <v>1211415.7250000001</v>
      </c>
      <c r="G51" s="41">
        <v>976721.86800000002</v>
      </c>
      <c r="H51" s="44">
        <f t="shared" si="0"/>
        <v>234693.85700000008</v>
      </c>
      <c r="I51" s="44">
        <f t="shared" si="1"/>
        <v>234693.85700000008</v>
      </c>
      <c r="J51" s="44">
        <f t="shared" si="22"/>
        <v>55081206513.536484</v>
      </c>
      <c r="K51" s="43">
        <f t="shared" si="3"/>
        <v>19.37</v>
      </c>
      <c r="L51" s="43">
        <f t="shared" si="4"/>
        <v>19.37</v>
      </c>
      <c r="R51" s="7">
        <v>48</v>
      </c>
      <c r="S51" s="41">
        <v>1211415.7250000001</v>
      </c>
      <c r="T51" s="44">
        <f>AVERAGE($S$4:S50)</f>
        <v>1058001.0097234042</v>
      </c>
      <c r="U51" s="44">
        <f t="shared" si="5"/>
        <v>153414.7152765959</v>
      </c>
      <c r="V51" s="44">
        <f t="shared" si="6"/>
        <v>153414.7152765959</v>
      </c>
      <c r="W51" s="44">
        <f t="shared" si="7"/>
        <v>23536074863.398987</v>
      </c>
      <c r="X51" s="43">
        <f t="shared" si="8"/>
        <v>12.66</v>
      </c>
      <c r="Y51" s="43">
        <f t="shared" si="9"/>
        <v>12.66</v>
      </c>
      <c r="AE51" s="7">
        <v>48</v>
      </c>
      <c r="AF51" s="41">
        <v>1211415.7250000001</v>
      </c>
      <c r="AG51" s="49">
        <f t="shared" si="16"/>
        <v>1487447.8273333332</v>
      </c>
      <c r="AH51" s="44">
        <f t="shared" si="17"/>
        <v>-276032.10233333311</v>
      </c>
      <c r="AI51" s="44">
        <f t="shared" si="18"/>
        <v>276032.10233333311</v>
      </c>
      <c r="AJ51" s="44">
        <f t="shared" si="19"/>
        <v>76193721518.559677</v>
      </c>
      <c r="AK51" s="43">
        <f t="shared" si="20"/>
        <v>22.79</v>
      </c>
      <c r="AL51" s="43">
        <f t="shared" si="21"/>
        <v>22.79</v>
      </c>
      <c r="AR51" s="7">
        <v>48</v>
      </c>
      <c r="AS51" s="41">
        <v>1211415.7250000001</v>
      </c>
      <c r="AT51" s="49">
        <f t="shared" si="10"/>
        <v>1032001.9861289479</v>
      </c>
      <c r="AU51" s="44">
        <f t="shared" si="11"/>
        <v>179413.73887105216</v>
      </c>
      <c r="AV51" s="44">
        <f t="shared" si="12"/>
        <v>179413.73887105216</v>
      </c>
      <c r="AW51" s="44">
        <f t="shared" si="13"/>
        <v>32189289695.690094</v>
      </c>
      <c r="AX51" s="43">
        <f t="shared" si="14"/>
        <v>14.81</v>
      </c>
      <c r="AY51" s="43">
        <f t="shared" si="15"/>
        <v>14.81</v>
      </c>
    </row>
    <row r="52" spans="1:51">
      <c r="A52" s="6">
        <v>49</v>
      </c>
      <c r="B52" s="41">
        <v>947819.90500000003</v>
      </c>
      <c r="E52" s="7">
        <v>49</v>
      </c>
      <c r="F52" s="41">
        <v>947819.90500000003</v>
      </c>
      <c r="G52" s="41">
        <v>1211415.7250000001</v>
      </c>
      <c r="H52" s="44">
        <f t="shared" si="0"/>
        <v>-263595.82000000007</v>
      </c>
      <c r="I52" s="44">
        <f t="shared" si="1"/>
        <v>263595.82000000007</v>
      </c>
      <c r="J52" s="44">
        <f t="shared" si="22"/>
        <v>69482756321.472427</v>
      </c>
      <c r="K52" s="43">
        <f t="shared" si="3"/>
        <v>27.81</v>
      </c>
      <c r="L52" s="43">
        <f t="shared" si="4"/>
        <v>27.81</v>
      </c>
      <c r="R52" s="7">
        <v>49</v>
      </c>
      <c r="S52" s="41">
        <v>947819.90500000003</v>
      </c>
      <c r="T52" s="44">
        <f>AVERAGE($S$4:S51)</f>
        <v>1061197.1496250001</v>
      </c>
      <c r="U52" s="44">
        <f t="shared" si="5"/>
        <v>-113377.24462500005</v>
      </c>
      <c r="V52" s="44">
        <f t="shared" si="6"/>
        <v>113377.24462500005</v>
      </c>
      <c r="W52" s="44">
        <f t="shared" si="7"/>
        <v>12854399598.757103</v>
      </c>
      <c r="X52" s="43">
        <f t="shared" si="8"/>
        <v>11.96</v>
      </c>
      <c r="Y52" s="43">
        <f t="shared" si="9"/>
        <v>11.96</v>
      </c>
      <c r="AE52" s="7">
        <v>49</v>
      </c>
      <c r="AF52" s="41">
        <v>947819.90500000003</v>
      </c>
      <c r="AG52" s="49">
        <f t="shared" si="16"/>
        <v>1071919.2583333335</v>
      </c>
      <c r="AH52" s="44">
        <f t="shared" si="17"/>
        <v>-124099.35333333351</v>
      </c>
      <c r="AI52" s="44">
        <f t="shared" si="18"/>
        <v>124099.35333333351</v>
      </c>
      <c r="AJ52" s="44">
        <f t="shared" si="19"/>
        <v>15400649497.751554</v>
      </c>
      <c r="AK52" s="43">
        <f t="shared" si="20"/>
        <v>13.09</v>
      </c>
      <c r="AL52" s="43">
        <f t="shared" si="21"/>
        <v>13.09</v>
      </c>
      <c r="AR52" s="7">
        <v>49</v>
      </c>
      <c r="AS52" s="41">
        <v>947819.90500000003</v>
      </c>
      <c r="AT52" s="49">
        <f t="shared" si="10"/>
        <v>1175532.9772257898</v>
      </c>
      <c r="AU52" s="44">
        <f t="shared" si="11"/>
        <v>-227713.07222578977</v>
      </c>
      <c r="AV52" s="44">
        <f t="shared" si="12"/>
        <v>227713.07222578977</v>
      </c>
      <c r="AW52" s="44">
        <f t="shared" si="13"/>
        <v>51853243262.507751</v>
      </c>
      <c r="AX52" s="43">
        <f t="shared" si="14"/>
        <v>24.02</v>
      </c>
      <c r="AY52" s="43">
        <f t="shared" si="15"/>
        <v>24.02</v>
      </c>
    </row>
    <row r="53" spans="1:51">
      <c r="A53" s="6">
        <v>50</v>
      </c>
      <c r="B53" s="41">
        <v>995828.09499999997</v>
      </c>
      <c r="E53" s="7">
        <v>50</v>
      </c>
      <c r="F53" s="41">
        <v>995828.09499999997</v>
      </c>
      <c r="G53" s="41">
        <v>947819.90500000003</v>
      </c>
      <c r="H53" s="44">
        <f t="shared" si="0"/>
        <v>48008.189999999944</v>
      </c>
      <c r="I53" s="44">
        <f t="shared" si="1"/>
        <v>48008.189999999944</v>
      </c>
      <c r="J53" s="44">
        <f t="shared" si="22"/>
        <v>2304786307.0760946</v>
      </c>
      <c r="K53" s="43">
        <f t="shared" si="3"/>
        <v>4.82</v>
      </c>
      <c r="L53" s="43">
        <f t="shared" si="4"/>
        <v>4.82</v>
      </c>
      <c r="R53" s="7">
        <v>50</v>
      </c>
      <c r="S53" s="41">
        <v>995828.09499999997</v>
      </c>
      <c r="T53" s="44">
        <f>AVERAGE($S$4:S52)</f>
        <v>1058883.3283061225</v>
      </c>
      <c r="U53" s="44">
        <f t="shared" si="5"/>
        <v>-63055.233306122478</v>
      </c>
      <c r="V53" s="44">
        <f t="shared" si="6"/>
        <v>63055.233306122478</v>
      </c>
      <c r="W53" s="44">
        <f t="shared" si="7"/>
        <v>3975962447.2895374</v>
      </c>
      <c r="X53" s="43">
        <f t="shared" si="8"/>
        <v>6.33</v>
      </c>
      <c r="Y53" s="43">
        <f t="shared" si="9"/>
        <v>6.33</v>
      </c>
      <c r="AE53" s="7">
        <v>50</v>
      </c>
      <c r="AF53" s="41">
        <v>995828.09499999997</v>
      </c>
      <c r="AG53" s="49">
        <f t="shared" si="16"/>
        <v>1045319.1660000002</v>
      </c>
      <c r="AH53" s="44">
        <f t="shared" si="17"/>
        <v>-49491.071000000229</v>
      </c>
      <c r="AI53" s="44">
        <f t="shared" si="18"/>
        <v>49491.071000000229</v>
      </c>
      <c r="AJ53" s="44">
        <f t="shared" si="19"/>
        <v>2449366108.7270637</v>
      </c>
      <c r="AK53" s="43">
        <f t="shared" si="20"/>
        <v>4.97</v>
      </c>
      <c r="AL53" s="43">
        <f t="shared" si="21"/>
        <v>4.97</v>
      </c>
      <c r="AR53" s="7">
        <v>50</v>
      </c>
      <c r="AS53" s="41">
        <v>995828.09499999997</v>
      </c>
      <c r="AT53" s="49">
        <f t="shared" si="10"/>
        <v>993362.51944515808</v>
      </c>
      <c r="AU53" s="44">
        <f t="shared" si="11"/>
        <v>2465.5755548418965</v>
      </c>
      <c r="AV53" s="44">
        <f t="shared" si="12"/>
        <v>2465.5755548418965</v>
      </c>
      <c r="AW53" s="44">
        <f t="shared" si="13"/>
        <v>6079062.8166339258</v>
      </c>
      <c r="AX53" s="43">
        <f t="shared" si="14"/>
        <v>0.25</v>
      </c>
      <c r="AY53" s="43">
        <f t="shared" si="15"/>
        <v>0.25</v>
      </c>
    </row>
    <row r="54" spans="1:51">
      <c r="A54" s="6">
        <v>51</v>
      </c>
      <c r="B54" s="41">
        <v>947800.60800000001</v>
      </c>
      <c r="E54" s="7">
        <v>51</v>
      </c>
      <c r="F54" s="41">
        <v>947800.60800000001</v>
      </c>
      <c r="G54" s="41">
        <v>995828.09499999997</v>
      </c>
      <c r="H54" s="44">
        <f t="shared" si="0"/>
        <v>-48027.486999999965</v>
      </c>
      <c r="I54" s="44">
        <f t="shared" si="1"/>
        <v>48027.486999999965</v>
      </c>
      <c r="J54" s="44">
        <f t="shared" si="22"/>
        <v>2306639507.5351658</v>
      </c>
      <c r="K54" s="43">
        <f t="shared" si="3"/>
        <v>5.07</v>
      </c>
      <c r="L54" s="43">
        <f t="shared" si="4"/>
        <v>5.07</v>
      </c>
      <c r="R54" s="7">
        <v>51</v>
      </c>
      <c r="S54" s="41">
        <v>947800.60800000001</v>
      </c>
      <c r="T54" s="44">
        <f>AVERAGE($S$4:S53)</f>
        <v>1057622.22364</v>
      </c>
      <c r="U54" s="44">
        <f t="shared" si="5"/>
        <v>-109821.61563999997</v>
      </c>
      <c r="V54" s="44">
        <f t="shared" si="6"/>
        <v>109821.61563999997</v>
      </c>
      <c r="W54" s="44">
        <f t="shared" si="7"/>
        <v>12060787261.779886</v>
      </c>
      <c r="X54" s="43">
        <f t="shared" si="8"/>
        <v>11.59</v>
      </c>
      <c r="Y54" s="43">
        <f t="shared" si="9"/>
        <v>11.59</v>
      </c>
      <c r="AE54" s="7">
        <v>51</v>
      </c>
      <c r="AF54" s="41">
        <v>947800.60800000001</v>
      </c>
      <c r="AG54" s="49">
        <f t="shared" si="16"/>
        <v>1051687.9083333332</v>
      </c>
      <c r="AH54" s="44">
        <f t="shared" si="17"/>
        <v>-103887.3003333332</v>
      </c>
      <c r="AI54" s="44">
        <f t="shared" si="18"/>
        <v>103887.3003333332</v>
      </c>
      <c r="AJ54" s="44">
        <f t="shared" si="19"/>
        <v>10792571170.548172</v>
      </c>
      <c r="AK54" s="43">
        <f t="shared" si="20"/>
        <v>10.96</v>
      </c>
      <c r="AL54" s="43">
        <f t="shared" si="21"/>
        <v>10.96</v>
      </c>
      <c r="AR54" s="7">
        <v>51</v>
      </c>
      <c r="AS54" s="41">
        <v>947800.60800000001</v>
      </c>
      <c r="AT54" s="49">
        <f t="shared" si="10"/>
        <v>995334.97988903162</v>
      </c>
      <c r="AU54" s="44">
        <f t="shared" si="11"/>
        <v>-47534.371889031609</v>
      </c>
      <c r="AV54" s="44">
        <f t="shared" si="12"/>
        <v>47534.371889031609</v>
      </c>
      <c r="AW54" s="44">
        <f t="shared" si="13"/>
        <v>2259516510.8847585</v>
      </c>
      <c r="AX54" s="43">
        <f t="shared" si="14"/>
        <v>5.0199999999999996</v>
      </c>
      <c r="AY54" s="43">
        <f t="shared" si="15"/>
        <v>5.0199999999999996</v>
      </c>
    </row>
    <row r="55" spans="1:51">
      <c r="A55" s="6">
        <v>52</v>
      </c>
      <c r="B55" s="41">
        <v>871834.71699999995</v>
      </c>
      <c r="E55" s="7">
        <v>52</v>
      </c>
      <c r="F55" s="41">
        <v>871834.71699999995</v>
      </c>
      <c r="G55" s="41">
        <v>947800.60800000001</v>
      </c>
      <c r="H55" s="44">
        <f t="shared" si="0"/>
        <v>-75965.891000000061</v>
      </c>
      <c r="I55" s="44">
        <f t="shared" si="1"/>
        <v>75965.891000000061</v>
      </c>
      <c r="J55" s="44">
        <f t="shared" si="22"/>
        <v>5770816595.4238901</v>
      </c>
      <c r="K55" s="43">
        <f t="shared" si="3"/>
        <v>8.7100000000000009</v>
      </c>
      <c r="L55" s="43">
        <f t="shared" si="4"/>
        <v>8.7100000000000009</v>
      </c>
      <c r="R55" s="7">
        <v>52</v>
      </c>
      <c r="S55" s="41">
        <v>871834.71699999995</v>
      </c>
      <c r="T55" s="44">
        <f>AVERAGE($S$4:S54)</f>
        <v>1055468.8586274511</v>
      </c>
      <c r="U55" s="44">
        <f t="shared" si="5"/>
        <v>-183634.14162745117</v>
      </c>
      <c r="V55" s="44">
        <f t="shared" si="6"/>
        <v>183634.14162745117</v>
      </c>
      <c r="W55" s="44">
        <f t="shared" si="7"/>
        <v>33721497971.250797</v>
      </c>
      <c r="X55" s="43">
        <f t="shared" si="8"/>
        <v>21.06</v>
      </c>
      <c r="Y55" s="43">
        <f t="shared" si="9"/>
        <v>21.06</v>
      </c>
      <c r="AE55" s="7">
        <v>52</v>
      </c>
      <c r="AF55" s="41">
        <v>871834.71699999995</v>
      </c>
      <c r="AG55" s="49">
        <f t="shared" si="16"/>
        <v>963816.20266666671</v>
      </c>
      <c r="AH55" s="44">
        <f t="shared" si="17"/>
        <v>-91981.485666666762</v>
      </c>
      <c r="AI55" s="44">
        <f t="shared" si="18"/>
        <v>91981.485666666762</v>
      </c>
      <c r="AJ55" s="44">
        <f t="shared" si="19"/>
        <v>8460593705.4472227</v>
      </c>
      <c r="AK55" s="43">
        <f t="shared" si="20"/>
        <v>10.55</v>
      </c>
      <c r="AL55" s="43">
        <f t="shared" si="21"/>
        <v>10.55</v>
      </c>
      <c r="AR55" s="7">
        <v>52</v>
      </c>
      <c r="AS55" s="41">
        <v>871834.71699999995</v>
      </c>
      <c r="AT55" s="49">
        <f t="shared" si="10"/>
        <v>957307.48237780645</v>
      </c>
      <c r="AU55" s="44">
        <f t="shared" si="11"/>
        <v>-85472.7653778065</v>
      </c>
      <c r="AV55" s="44">
        <f t="shared" si="12"/>
        <v>85472.7653778065</v>
      </c>
      <c r="AW55" s="44">
        <f t="shared" si="13"/>
        <v>7305593621.3295574</v>
      </c>
      <c r="AX55" s="43">
        <f t="shared" si="14"/>
        <v>9.8000000000000007</v>
      </c>
      <c r="AY55" s="43">
        <f t="shared" si="15"/>
        <v>9.8000000000000007</v>
      </c>
    </row>
    <row r="56" spans="1:51">
      <c r="A56" s="6">
        <v>53</v>
      </c>
      <c r="B56" s="41">
        <v>797496.49</v>
      </c>
      <c r="E56" s="7">
        <v>53</v>
      </c>
      <c r="F56" s="41">
        <v>797496.49</v>
      </c>
      <c r="G56" s="41">
        <v>871834.71699999995</v>
      </c>
      <c r="H56" s="44">
        <f t="shared" si="0"/>
        <v>-74338.226999999955</v>
      </c>
      <c r="I56" s="44">
        <f t="shared" si="1"/>
        <v>74338.226999999955</v>
      </c>
      <c r="J56" s="44">
        <f t="shared" si="22"/>
        <v>5526171993.5035219</v>
      </c>
      <c r="K56" s="43">
        <f t="shared" si="3"/>
        <v>9.32</v>
      </c>
      <c r="L56" s="43">
        <f t="shared" si="4"/>
        <v>9.32</v>
      </c>
      <c r="R56" s="7">
        <v>53</v>
      </c>
      <c r="S56" s="41">
        <v>797496.49</v>
      </c>
      <c r="T56" s="44">
        <f>AVERAGE($S$4:S55)</f>
        <v>1051937.4328269232</v>
      </c>
      <c r="U56" s="44">
        <f t="shared" si="5"/>
        <v>-254440.94282692322</v>
      </c>
      <c r="V56" s="44">
        <f t="shared" si="6"/>
        <v>254440.94282692322</v>
      </c>
      <c r="W56" s="44">
        <f t="shared" si="7"/>
        <v>64740193386.65361</v>
      </c>
      <c r="X56" s="43">
        <f t="shared" si="8"/>
        <v>31.9</v>
      </c>
      <c r="Y56" s="43">
        <f t="shared" si="9"/>
        <v>31.9</v>
      </c>
      <c r="AE56" s="7">
        <v>53</v>
      </c>
      <c r="AF56" s="41">
        <v>797496.49</v>
      </c>
      <c r="AG56" s="49">
        <f t="shared" si="16"/>
        <v>938487.80666666664</v>
      </c>
      <c r="AH56" s="44">
        <f t="shared" si="17"/>
        <v>-140991.31666666665</v>
      </c>
      <c r="AI56" s="44">
        <f t="shared" si="18"/>
        <v>140991.31666666665</v>
      </c>
      <c r="AJ56" s="44">
        <f t="shared" si="19"/>
        <v>19878551375.400272</v>
      </c>
      <c r="AK56" s="43">
        <f t="shared" si="20"/>
        <v>17.68</v>
      </c>
      <c r="AL56" s="43">
        <f t="shared" si="21"/>
        <v>17.68</v>
      </c>
      <c r="AR56" s="7">
        <v>53</v>
      </c>
      <c r="AS56" s="41">
        <v>797496.49</v>
      </c>
      <c r="AT56" s="49">
        <f t="shared" si="10"/>
        <v>888929.27007556125</v>
      </c>
      <c r="AU56" s="44">
        <f t="shared" si="11"/>
        <v>-91432.780075561255</v>
      </c>
      <c r="AV56" s="44">
        <f t="shared" si="12"/>
        <v>91432.780075561255</v>
      </c>
      <c r="AW56" s="44">
        <f t="shared" si="13"/>
        <v>8359953272.3459511</v>
      </c>
      <c r="AX56" s="43">
        <f t="shared" si="14"/>
        <v>11.46</v>
      </c>
      <c r="AY56" s="43">
        <f t="shared" si="15"/>
        <v>11.46</v>
      </c>
    </row>
    <row r="57" spans="1:51">
      <c r="A57" s="6">
        <v>54</v>
      </c>
      <c r="B57" s="41">
        <v>891468.61300000001</v>
      </c>
      <c r="E57" s="7">
        <v>54</v>
      </c>
      <c r="F57" s="41">
        <v>891468.61300000001</v>
      </c>
      <c r="G57" s="41">
        <v>797496.49</v>
      </c>
      <c r="H57" s="44">
        <f t="shared" si="0"/>
        <v>93972.123000000021</v>
      </c>
      <c r="I57" s="44">
        <f t="shared" si="1"/>
        <v>93972.123000000021</v>
      </c>
      <c r="J57" s="44">
        <f t="shared" si="22"/>
        <v>8830759901.1271324</v>
      </c>
      <c r="K57" s="43">
        <f t="shared" si="3"/>
        <v>10.54</v>
      </c>
      <c r="L57" s="43">
        <f t="shared" si="4"/>
        <v>10.54</v>
      </c>
      <c r="R57" s="7">
        <v>54</v>
      </c>
      <c r="S57" s="41">
        <v>891468.61300000001</v>
      </c>
      <c r="T57" s="44">
        <f>AVERAGE($S$4:S56)</f>
        <v>1047136.6603207549</v>
      </c>
      <c r="U57" s="44">
        <f t="shared" si="5"/>
        <v>-155668.04732075485</v>
      </c>
      <c r="V57" s="44">
        <f t="shared" si="6"/>
        <v>155668.04732075485</v>
      </c>
      <c r="W57" s="44">
        <f t="shared" si="7"/>
        <v>24232540956.656773</v>
      </c>
      <c r="X57" s="43">
        <f t="shared" si="8"/>
        <v>17.46</v>
      </c>
      <c r="Y57" s="43">
        <f t="shared" si="9"/>
        <v>17.46</v>
      </c>
      <c r="AE57" s="7">
        <v>54</v>
      </c>
      <c r="AF57" s="41">
        <v>891468.61300000001</v>
      </c>
      <c r="AG57" s="49">
        <f t="shared" si="16"/>
        <v>872377.27166666661</v>
      </c>
      <c r="AH57" s="44">
        <f t="shared" si="17"/>
        <v>19091.341333333403</v>
      </c>
      <c r="AI57" s="44">
        <f t="shared" si="18"/>
        <v>19091.341333333403</v>
      </c>
      <c r="AJ57" s="44">
        <f t="shared" si="19"/>
        <v>364479313.90584445</v>
      </c>
      <c r="AK57" s="43">
        <f t="shared" si="20"/>
        <v>2.14</v>
      </c>
      <c r="AL57" s="43">
        <f t="shared" si="21"/>
        <v>2.14</v>
      </c>
      <c r="AR57" s="7">
        <v>54</v>
      </c>
      <c r="AS57" s="41">
        <v>891468.61300000001</v>
      </c>
      <c r="AT57" s="49">
        <f t="shared" si="10"/>
        <v>815783.04601511231</v>
      </c>
      <c r="AU57" s="44">
        <f t="shared" si="11"/>
        <v>75685.566984887701</v>
      </c>
      <c r="AV57" s="44">
        <f t="shared" si="12"/>
        <v>75685.566984887701</v>
      </c>
      <c r="AW57" s="44">
        <f t="shared" si="13"/>
        <v>5728305049.8239231</v>
      </c>
      <c r="AX57" s="43">
        <f t="shared" si="14"/>
        <v>8.49</v>
      </c>
      <c r="AY57" s="43">
        <f t="shared" si="15"/>
        <v>8.49</v>
      </c>
    </row>
    <row r="58" spans="1:51">
      <c r="A58" s="6">
        <v>55</v>
      </c>
      <c r="B58" s="41">
        <v>723123.92700000003</v>
      </c>
      <c r="E58" s="7">
        <v>55</v>
      </c>
      <c r="F58" s="41">
        <v>723123.92700000003</v>
      </c>
      <c r="G58" s="41">
        <v>891468.61300000001</v>
      </c>
      <c r="H58" s="44">
        <f t="shared" si="0"/>
        <v>-168344.68599999999</v>
      </c>
      <c r="I58" s="44">
        <f t="shared" si="1"/>
        <v>168344.68599999999</v>
      </c>
      <c r="J58" s="44">
        <f t="shared" si="22"/>
        <v>28339933304.438591</v>
      </c>
      <c r="K58" s="43">
        <f t="shared" si="3"/>
        <v>23.28</v>
      </c>
      <c r="L58" s="43">
        <f t="shared" si="4"/>
        <v>23.28</v>
      </c>
      <c r="R58" s="7">
        <v>55</v>
      </c>
      <c r="S58" s="41">
        <v>723123.92700000003</v>
      </c>
      <c r="T58" s="44">
        <f>AVERAGE($S$4:S57)</f>
        <v>1044253.9187037038</v>
      </c>
      <c r="U58" s="44">
        <f t="shared" si="5"/>
        <v>-321129.99170370377</v>
      </c>
      <c r="V58" s="44">
        <f t="shared" si="6"/>
        <v>321129.99170370377</v>
      </c>
      <c r="W58" s="44">
        <f t="shared" si="7"/>
        <v>103124471571.62085</v>
      </c>
      <c r="X58" s="43">
        <f t="shared" si="8"/>
        <v>44.41</v>
      </c>
      <c r="Y58" s="43">
        <f t="shared" si="9"/>
        <v>44.41</v>
      </c>
      <c r="AE58" s="7">
        <v>55</v>
      </c>
      <c r="AF58" s="41">
        <v>723123.92700000003</v>
      </c>
      <c r="AG58" s="49">
        <f t="shared" si="16"/>
        <v>853599.94</v>
      </c>
      <c r="AH58" s="44">
        <f t="shared" si="17"/>
        <v>-130476.01299999992</v>
      </c>
      <c r="AI58" s="44">
        <f t="shared" si="18"/>
        <v>130476.01299999992</v>
      </c>
      <c r="AJ58" s="44">
        <f t="shared" si="19"/>
        <v>17023989968.376148</v>
      </c>
      <c r="AK58" s="43">
        <f t="shared" si="20"/>
        <v>18.04</v>
      </c>
      <c r="AL58" s="43">
        <f t="shared" si="21"/>
        <v>18.04</v>
      </c>
      <c r="AR58" s="7">
        <v>55</v>
      </c>
      <c r="AS58" s="41">
        <v>723123.92700000003</v>
      </c>
      <c r="AT58" s="49">
        <f t="shared" si="10"/>
        <v>876331.49960302247</v>
      </c>
      <c r="AU58" s="44">
        <f t="shared" si="11"/>
        <v>-153207.57260302245</v>
      </c>
      <c r="AV58" s="44">
        <f t="shared" si="12"/>
        <v>153207.57260302245</v>
      </c>
      <c r="AW58" s="44">
        <f t="shared" si="13"/>
        <v>23472560302.910393</v>
      </c>
      <c r="AX58" s="43">
        <f t="shared" si="14"/>
        <v>21.19</v>
      </c>
      <c r="AY58" s="43">
        <f t="shared" si="15"/>
        <v>21.19</v>
      </c>
    </row>
    <row r="59" spans="1:51">
      <c r="A59" s="6">
        <v>56</v>
      </c>
      <c r="B59" s="41">
        <v>1009250.848</v>
      </c>
      <c r="E59" s="7">
        <v>56</v>
      </c>
      <c r="F59" s="41">
        <v>1009250.848</v>
      </c>
      <c r="G59" s="41">
        <v>723123.92700000003</v>
      </c>
      <c r="H59" s="44">
        <f t="shared" si="0"/>
        <v>286126.92099999997</v>
      </c>
      <c r="I59" s="44">
        <f t="shared" si="1"/>
        <v>286126.92099999997</v>
      </c>
      <c r="J59" s="44">
        <f t="shared" si="22"/>
        <v>81868614920.940231</v>
      </c>
      <c r="K59" s="43">
        <f t="shared" si="3"/>
        <v>28.35</v>
      </c>
      <c r="L59" s="43">
        <f t="shared" si="4"/>
        <v>28.35</v>
      </c>
      <c r="R59" s="7">
        <v>56</v>
      </c>
      <c r="S59" s="41">
        <v>1009250.848</v>
      </c>
      <c r="T59" s="44">
        <f>AVERAGE($S$4:S58)</f>
        <v>1038415.1915818183</v>
      </c>
      <c r="U59" s="44">
        <f t="shared" si="5"/>
        <v>-29164.343581818277</v>
      </c>
      <c r="V59" s="44">
        <f t="shared" si="6"/>
        <v>29164.343581818277</v>
      </c>
      <c r="W59" s="44">
        <f t="shared" si="7"/>
        <v>850558936.55834496</v>
      </c>
      <c r="X59" s="43">
        <f t="shared" si="8"/>
        <v>2.89</v>
      </c>
      <c r="Y59" s="43">
        <f t="shared" si="9"/>
        <v>2.89</v>
      </c>
      <c r="AE59" s="7">
        <v>56</v>
      </c>
      <c r="AF59" s="41">
        <v>1009250.848</v>
      </c>
      <c r="AG59" s="49">
        <f t="shared" si="16"/>
        <v>804029.67666666675</v>
      </c>
      <c r="AH59" s="44">
        <f t="shared" si="17"/>
        <v>205221.17133333324</v>
      </c>
      <c r="AI59" s="44">
        <f t="shared" si="18"/>
        <v>205221.17133333324</v>
      </c>
      <c r="AJ59" s="44">
        <f t="shared" si="19"/>
        <v>42115729163.425316</v>
      </c>
      <c r="AK59" s="43">
        <f t="shared" si="20"/>
        <v>20.329999999999998</v>
      </c>
      <c r="AL59" s="43">
        <f t="shared" si="21"/>
        <v>20.329999999999998</v>
      </c>
      <c r="AR59" s="7">
        <v>56</v>
      </c>
      <c r="AS59" s="41">
        <v>1009250.848</v>
      </c>
      <c r="AT59" s="49">
        <f t="shared" si="10"/>
        <v>753765.44152060454</v>
      </c>
      <c r="AU59" s="44">
        <f t="shared" si="11"/>
        <v>255485.40647939546</v>
      </c>
      <c r="AV59" s="44">
        <f t="shared" si="12"/>
        <v>255485.40647939546</v>
      </c>
      <c r="AW59" s="44">
        <f t="shared" si="13"/>
        <v>65272792923.941925</v>
      </c>
      <c r="AX59" s="43">
        <f t="shared" si="14"/>
        <v>25.31</v>
      </c>
      <c r="AY59" s="43">
        <f t="shared" si="15"/>
        <v>25.31</v>
      </c>
    </row>
    <row r="60" spans="1:51">
      <c r="A60" s="6">
        <v>57</v>
      </c>
      <c r="B60" s="41">
        <v>847532.255</v>
      </c>
      <c r="E60" s="7">
        <v>57</v>
      </c>
      <c r="F60" s="41">
        <v>847532.255</v>
      </c>
      <c r="G60" s="41">
        <v>1009250.848</v>
      </c>
      <c r="H60" s="44">
        <f t="shared" si="0"/>
        <v>-161718.59299999999</v>
      </c>
      <c r="I60" s="44">
        <f t="shared" si="1"/>
        <v>161718.59299999999</v>
      </c>
      <c r="J60" s="44">
        <f t="shared" si="22"/>
        <v>26152903321.899647</v>
      </c>
      <c r="K60" s="43">
        <f t="shared" si="3"/>
        <v>19.079999999999998</v>
      </c>
      <c r="L60" s="43">
        <f t="shared" si="4"/>
        <v>19.079999999999998</v>
      </c>
      <c r="R60" s="7">
        <v>57</v>
      </c>
      <c r="S60" s="41">
        <v>847532.255</v>
      </c>
      <c r="T60" s="44">
        <f>AVERAGE($S$4:S59)</f>
        <v>1037894.3997321429</v>
      </c>
      <c r="U60" s="44">
        <f t="shared" si="5"/>
        <v>-190362.14473214292</v>
      </c>
      <c r="V60" s="44">
        <f t="shared" si="6"/>
        <v>190362.14473214292</v>
      </c>
      <c r="W60" s="44">
        <f t="shared" si="7"/>
        <v>36237746147.021324</v>
      </c>
      <c r="X60" s="43">
        <f t="shared" si="8"/>
        <v>22.46</v>
      </c>
      <c r="Y60" s="43">
        <f t="shared" si="9"/>
        <v>22.46</v>
      </c>
      <c r="AE60" s="7">
        <v>57</v>
      </c>
      <c r="AF60" s="41">
        <v>847532.255</v>
      </c>
      <c r="AG60" s="49">
        <f t="shared" si="16"/>
        <v>874614.46266666672</v>
      </c>
      <c r="AH60" s="44">
        <f t="shared" si="17"/>
        <v>-27082.207666666713</v>
      </c>
      <c r="AI60" s="44">
        <f t="shared" si="18"/>
        <v>27082.207666666713</v>
      </c>
      <c r="AJ60" s="44">
        <f t="shared" si="19"/>
        <v>733445972.10046124</v>
      </c>
      <c r="AK60" s="43">
        <f t="shared" si="20"/>
        <v>3.2</v>
      </c>
      <c r="AL60" s="43">
        <f t="shared" si="21"/>
        <v>3.2</v>
      </c>
      <c r="AR60" s="7">
        <v>57</v>
      </c>
      <c r="AS60" s="41">
        <v>847532.255</v>
      </c>
      <c r="AT60" s="49">
        <f t="shared" si="10"/>
        <v>958153.76670412102</v>
      </c>
      <c r="AU60" s="44">
        <f t="shared" si="11"/>
        <v>-110621.51170412102</v>
      </c>
      <c r="AV60" s="44">
        <f t="shared" si="12"/>
        <v>110621.51170412102</v>
      </c>
      <c r="AW60" s="44">
        <f t="shared" si="13"/>
        <v>12237118851.704983</v>
      </c>
      <c r="AX60" s="43">
        <f t="shared" si="14"/>
        <v>13.05</v>
      </c>
      <c r="AY60" s="43">
        <f t="shared" si="15"/>
        <v>13.05</v>
      </c>
    </row>
    <row r="61" spans="1:51">
      <c r="A61" s="6">
        <v>58</v>
      </c>
      <c r="B61" s="41">
        <v>649564.99300000002</v>
      </c>
      <c r="E61" s="7">
        <v>58</v>
      </c>
      <c r="F61" s="41">
        <v>649564.99300000002</v>
      </c>
      <c r="G61" s="41">
        <v>847532.255</v>
      </c>
      <c r="H61" s="44">
        <f t="shared" si="0"/>
        <v>-197967.26199999999</v>
      </c>
      <c r="I61" s="44">
        <f t="shared" si="1"/>
        <v>197967.26199999999</v>
      </c>
      <c r="J61" s="44">
        <f t="shared" si="22"/>
        <v>39191036823.776642</v>
      </c>
      <c r="K61" s="43">
        <f t="shared" si="3"/>
        <v>30.48</v>
      </c>
      <c r="L61" s="43">
        <f t="shared" si="4"/>
        <v>30.48</v>
      </c>
      <c r="R61" s="7">
        <v>58</v>
      </c>
      <c r="S61" s="41">
        <v>649564.99300000002</v>
      </c>
      <c r="T61" s="44">
        <f>AVERAGE($S$4:S60)</f>
        <v>1034554.7129824563</v>
      </c>
      <c r="U61" s="44">
        <f t="shared" si="5"/>
        <v>-384989.7199824563</v>
      </c>
      <c r="V61" s="44">
        <f t="shared" si="6"/>
        <v>384989.7199824563</v>
      </c>
      <c r="W61" s="44">
        <f t="shared" si="7"/>
        <v>148217084492.1701</v>
      </c>
      <c r="X61" s="43">
        <f t="shared" si="8"/>
        <v>59.27</v>
      </c>
      <c r="Y61" s="43">
        <f t="shared" si="9"/>
        <v>59.27</v>
      </c>
      <c r="AE61" s="7">
        <v>58</v>
      </c>
      <c r="AF61" s="41">
        <v>649564.99300000002</v>
      </c>
      <c r="AG61" s="49">
        <f t="shared" si="16"/>
        <v>859969.00999999989</v>
      </c>
      <c r="AH61" s="44">
        <f t="shared" si="17"/>
        <v>-210404.01699999988</v>
      </c>
      <c r="AI61" s="44">
        <f t="shared" si="18"/>
        <v>210404.01699999988</v>
      </c>
      <c r="AJ61" s="44">
        <f t="shared" si="19"/>
        <v>44269850369.736237</v>
      </c>
      <c r="AK61" s="43">
        <f t="shared" si="20"/>
        <v>32.39</v>
      </c>
      <c r="AL61" s="43">
        <f t="shared" si="21"/>
        <v>32.39</v>
      </c>
      <c r="AR61" s="7">
        <v>58</v>
      </c>
      <c r="AS61" s="41">
        <v>649564.99300000002</v>
      </c>
      <c r="AT61" s="49">
        <f t="shared" si="10"/>
        <v>869656.55734082428</v>
      </c>
      <c r="AU61" s="44">
        <f t="shared" si="11"/>
        <v>-220091.56434082426</v>
      </c>
      <c r="AV61" s="44">
        <f t="shared" si="12"/>
        <v>220091.56434082426</v>
      </c>
      <c r="AW61" s="44">
        <f t="shared" si="13"/>
        <v>48440296693.991188</v>
      </c>
      <c r="AX61" s="43">
        <f t="shared" si="14"/>
        <v>33.880000000000003</v>
      </c>
      <c r="AY61" s="43">
        <f t="shared" si="15"/>
        <v>33.880000000000003</v>
      </c>
    </row>
    <row r="62" spans="1:51">
      <c r="A62" s="6">
        <v>59</v>
      </c>
      <c r="B62" s="41">
        <v>536481.21200000006</v>
      </c>
      <c r="E62" s="7">
        <v>59</v>
      </c>
      <c r="F62" s="41">
        <v>536481.21200000006</v>
      </c>
      <c r="G62" s="41">
        <v>649564.99300000002</v>
      </c>
      <c r="H62" s="44">
        <f t="shared" si="0"/>
        <v>-113083.78099999996</v>
      </c>
      <c r="I62" s="44">
        <f t="shared" si="1"/>
        <v>113083.78099999996</v>
      </c>
      <c r="J62" s="44">
        <f t="shared" si="22"/>
        <v>12787941525.255951</v>
      </c>
      <c r="K62" s="43">
        <f t="shared" si="3"/>
        <v>21.08</v>
      </c>
      <c r="L62" s="43">
        <f t="shared" si="4"/>
        <v>21.08</v>
      </c>
      <c r="R62" s="7">
        <v>59</v>
      </c>
      <c r="S62" s="41">
        <v>536481.21200000006</v>
      </c>
      <c r="T62" s="44">
        <f>AVERAGE($S$4:S61)</f>
        <v>1027916.9591896554</v>
      </c>
      <c r="U62" s="44">
        <f t="shared" si="5"/>
        <v>-491435.74718965532</v>
      </c>
      <c r="V62" s="44">
        <f t="shared" si="6"/>
        <v>491435.74718965532</v>
      </c>
      <c r="W62" s="44">
        <f t="shared" si="7"/>
        <v>241509093615.85483</v>
      </c>
      <c r="X62" s="43">
        <f t="shared" si="8"/>
        <v>91.6</v>
      </c>
      <c r="Y62" s="43">
        <f t="shared" si="9"/>
        <v>91.6</v>
      </c>
      <c r="AE62" s="7">
        <v>59</v>
      </c>
      <c r="AF62" s="41">
        <v>536481.21200000006</v>
      </c>
      <c r="AG62" s="49">
        <f t="shared" si="16"/>
        <v>835449.36533333326</v>
      </c>
      <c r="AH62" s="44">
        <f t="shared" si="17"/>
        <v>-298968.1533333332</v>
      </c>
      <c r="AI62" s="44">
        <f t="shared" si="18"/>
        <v>298968.1533333332</v>
      </c>
      <c r="AJ62" s="44">
        <f t="shared" si="19"/>
        <v>89381956707.543427</v>
      </c>
      <c r="AK62" s="43">
        <f t="shared" si="20"/>
        <v>55.73</v>
      </c>
      <c r="AL62" s="43">
        <f t="shared" si="21"/>
        <v>55.73</v>
      </c>
      <c r="AR62" s="7">
        <v>59</v>
      </c>
      <c r="AS62" s="41">
        <v>536481.21200000006</v>
      </c>
      <c r="AT62" s="49">
        <f t="shared" si="10"/>
        <v>693583.30586816487</v>
      </c>
      <c r="AU62" s="44">
        <f t="shared" si="11"/>
        <v>-157102.09386816481</v>
      </c>
      <c r="AV62" s="44">
        <f t="shared" si="12"/>
        <v>157102.09386816481</v>
      </c>
      <c r="AW62" s="44">
        <f t="shared" si="13"/>
        <v>24681067897.761669</v>
      </c>
      <c r="AX62" s="43">
        <f t="shared" si="14"/>
        <v>29.28</v>
      </c>
      <c r="AY62" s="43">
        <f t="shared" si="15"/>
        <v>29.28</v>
      </c>
    </row>
    <row r="63" spans="1:51">
      <c r="A63" s="6">
        <v>60</v>
      </c>
      <c r="B63" s="41">
        <v>968781.15300000005</v>
      </c>
      <c r="E63" s="7">
        <v>60</v>
      </c>
      <c r="F63" s="41">
        <v>968781.15300000005</v>
      </c>
      <c r="G63" s="41">
        <v>536481.21200000006</v>
      </c>
      <c r="H63" s="44">
        <f t="shared" si="0"/>
        <v>432299.94099999999</v>
      </c>
      <c r="I63" s="44">
        <f t="shared" si="1"/>
        <v>432299.94099999999</v>
      </c>
      <c r="J63" s="44">
        <f t="shared" si="22"/>
        <v>186883238988.60349</v>
      </c>
      <c r="K63" s="43">
        <f t="shared" si="3"/>
        <v>44.62</v>
      </c>
      <c r="L63" s="43">
        <f t="shared" si="4"/>
        <v>44.62</v>
      </c>
      <c r="R63" s="7">
        <v>60</v>
      </c>
      <c r="S63" s="41">
        <v>968781.15300000005</v>
      </c>
      <c r="T63" s="44">
        <f>AVERAGE($S$4:S62)</f>
        <v>1019587.5397457628</v>
      </c>
      <c r="U63" s="44">
        <f t="shared" si="5"/>
        <v>-50806.386745762778</v>
      </c>
      <c r="V63" s="44">
        <f t="shared" si="6"/>
        <v>50806.386745762778</v>
      </c>
      <c r="W63" s="44">
        <f t="shared" si="7"/>
        <v>2581288934.1600199</v>
      </c>
      <c r="X63" s="43">
        <f t="shared" si="8"/>
        <v>5.24</v>
      </c>
      <c r="Y63" s="43">
        <f t="shared" si="9"/>
        <v>5.24</v>
      </c>
      <c r="AE63" s="7">
        <v>60</v>
      </c>
      <c r="AF63" s="41">
        <v>968781.15300000005</v>
      </c>
      <c r="AG63" s="49">
        <f t="shared" si="16"/>
        <v>677859.48666666669</v>
      </c>
      <c r="AH63" s="44">
        <f t="shared" si="17"/>
        <v>290921.66633333336</v>
      </c>
      <c r="AI63" s="44">
        <f t="shared" si="18"/>
        <v>290921.66633333336</v>
      </c>
      <c r="AJ63" s="44">
        <f t="shared" si="19"/>
        <v>84635415942.163345</v>
      </c>
      <c r="AK63" s="43">
        <f t="shared" si="20"/>
        <v>30.03</v>
      </c>
      <c r="AL63" s="43">
        <f t="shared" si="21"/>
        <v>30.03</v>
      </c>
      <c r="AR63" s="7">
        <v>60</v>
      </c>
      <c r="AS63" s="41">
        <v>968781.15300000005</v>
      </c>
      <c r="AT63" s="49">
        <f t="shared" si="10"/>
        <v>567901.63077363302</v>
      </c>
      <c r="AU63" s="44">
        <f t="shared" si="11"/>
        <v>400879.52222636703</v>
      </c>
      <c r="AV63" s="44">
        <f t="shared" si="12"/>
        <v>400879.52222636703</v>
      </c>
      <c r="AW63" s="44">
        <f t="shared" si="13"/>
        <v>160704391340.44031</v>
      </c>
      <c r="AX63" s="43">
        <f t="shared" si="14"/>
        <v>41.38</v>
      </c>
      <c r="AY63" s="43">
        <f t="shared" si="15"/>
        <v>41.38</v>
      </c>
    </row>
    <row r="64" spans="1:51">
      <c r="E64" s="7">
        <v>61</v>
      </c>
      <c r="G64" s="41">
        <v>968781.15300000005</v>
      </c>
      <c r="H64" s="47"/>
      <c r="I64" s="47"/>
      <c r="J64" s="47"/>
      <c r="K64" s="47"/>
      <c r="L64" s="47"/>
      <c r="R64" s="7">
        <v>61</v>
      </c>
      <c r="T64" s="44">
        <f>AVERAGE($S$4:S63)</f>
        <v>1018740.7666333334</v>
      </c>
      <c r="U64" s="49"/>
      <c r="V64" s="49"/>
      <c r="W64" s="49"/>
      <c r="X64" s="49"/>
      <c r="Y64" s="49"/>
      <c r="AE64" s="7">
        <v>61</v>
      </c>
      <c r="AG64" s="49">
        <f t="shared" si="16"/>
        <v>718275.78599999996</v>
      </c>
      <c r="AH64" s="49"/>
      <c r="AI64" s="49"/>
      <c r="AJ64" s="49"/>
      <c r="AK64" s="2"/>
      <c r="AL64" s="2"/>
      <c r="AR64" s="7">
        <v>61</v>
      </c>
      <c r="AS64" s="2"/>
      <c r="AT64" s="49">
        <f t="shared" si="10"/>
        <v>888605.2485547266</v>
      </c>
      <c r="AU64" s="49"/>
      <c r="AV64" s="49"/>
      <c r="AW64" s="49"/>
      <c r="AX64" s="2"/>
      <c r="AY64" s="2"/>
    </row>
    <row r="65" spans="4:51">
      <c r="G65" s="36" t="s">
        <v>21</v>
      </c>
      <c r="H65" s="48">
        <f>SUM(H5:H63)</f>
        <v>-68867.846999999951</v>
      </c>
      <c r="I65" s="48">
        <f>SUM(I5:I63)</f>
        <v>14819087.722999999</v>
      </c>
      <c r="J65" s="48">
        <f>SUM(J5:J63)</f>
        <v>8482647326763.3047</v>
      </c>
      <c r="K65" s="45">
        <f>SUM(K5:K63)</f>
        <v>1501.9499999999996</v>
      </c>
      <c r="L65" s="45">
        <f>SUM(L5:L63)</f>
        <v>1501.9499999999996</v>
      </c>
      <c r="T65" s="36" t="s">
        <v>22</v>
      </c>
      <c r="U65" s="48">
        <f>SUM(U5:U63)</f>
        <v>4458719.514358378</v>
      </c>
      <c r="V65" s="48">
        <f>SUM(V5:V63)</f>
        <v>15582002.363297943</v>
      </c>
      <c r="W65" s="48">
        <f>SUM(W5:W63)</f>
        <v>6957523545399.4658</v>
      </c>
      <c r="X65" s="45">
        <f>SUM(X5:X63)</f>
        <v>1516.5300000000004</v>
      </c>
      <c r="Y65" s="45">
        <f>SUM(Y5:Y63)</f>
        <v>1516.5300000000004</v>
      </c>
      <c r="AG65" s="50" t="s">
        <v>22</v>
      </c>
      <c r="AH65" s="48">
        <f>SUM(AH7:AH63)</f>
        <v>204336.95866666688</v>
      </c>
      <c r="AI65" s="48">
        <f>SUM(AI7:AI63)</f>
        <v>13293249.971999997</v>
      </c>
      <c r="AJ65" s="48">
        <f>SUM(AJ7:AJ63)</f>
        <v>6536470735071.9531</v>
      </c>
      <c r="AK65" s="45">
        <f>SUM(AK7:AK63)</f>
        <v>1224.6200000000001</v>
      </c>
      <c r="AL65" s="45">
        <f>SUM(AL7:AL63)</f>
        <v>1224.6200000000001</v>
      </c>
      <c r="AS65" s="2"/>
      <c r="AT65" s="50" t="s">
        <v>22</v>
      </c>
      <c r="AU65" s="48">
        <f>SUM(AU5:AU63)</f>
        <v>-186304.68930659513</v>
      </c>
      <c r="AV65" s="48">
        <f>SUM(AV5:AV63)</f>
        <v>14082220.997018376</v>
      </c>
      <c r="AW65" s="48">
        <f>SUM(AW5:AW63)</f>
        <v>7514946690681.2852</v>
      </c>
      <c r="AX65" s="45">
        <f>SUM(AX5:AX63)</f>
        <v>1425.8400000000001</v>
      </c>
      <c r="AY65" s="45">
        <f>SUM(AY5:AY63)</f>
        <v>1425.8400000000001</v>
      </c>
    </row>
    <row r="67" spans="4:51" ht="43.5">
      <c r="F67" s="3" t="s">
        <v>23</v>
      </c>
      <c r="G67" s="4" t="s">
        <v>24</v>
      </c>
      <c r="H67" s="4" t="s">
        <v>25</v>
      </c>
      <c r="I67" s="5" t="s">
        <v>26</v>
      </c>
    </row>
    <row r="68" spans="4:51">
      <c r="D68" s="11"/>
      <c r="E68" s="12" t="s">
        <v>27</v>
      </c>
      <c r="F68" s="13">
        <v>251170.98</v>
      </c>
      <c r="G68" s="13">
        <v>264101.73</v>
      </c>
      <c r="H68" s="14">
        <v>233214.91</v>
      </c>
      <c r="I68" s="15">
        <v>238681.71</v>
      </c>
    </row>
    <row r="69" spans="4:51">
      <c r="D69" s="18"/>
      <c r="E69" s="16" t="s">
        <v>28</v>
      </c>
      <c r="F69">
        <v>143773683504.45999</v>
      </c>
      <c r="G69">
        <v>117924127888.13</v>
      </c>
      <c r="H69" s="19">
        <v>114674925176.7</v>
      </c>
      <c r="I69" s="20">
        <v>127371977808.16</v>
      </c>
    </row>
    <row r="70" spans="4:51">
      <c r="D70" s="18"/>
      <c r="E70" s="21" t="s">
        <v>29</v>
      </c>
      <c r="F70" s="22">
        <v>0.25</v>
      </c>
      <c r="G70" s="22">
        <v>0.26</v>
      </c>
      <c r="H70" s="23">
        <v>0.21</v>
      </c>
      <c r="I70" s="56">
        <v>0.24</v>
      </c>
    </row>
    <row r="71" spans="4:51">
      <c r="D71" s="25"/>
      <c r="E71" s="26" t="s">
        <v>30</v>
      </c>
      <c r="F71" s="52">
        <v>968781.15300000005</v>
      </c>
      <c r="G71" s="52">
        <v>1018740.7666333334</v>
      </c>
      <c r="H71" s="53">
        <v>1239523</v>
      </c>
      <c r="I71" s="54">
        <v>888605.2485547266</v>
      </c>
    </row>
    <row r="74" spans="4:51">
      <c r="E74" s="27" t="s">
        <v>38</v>
      </c>
      <c r="F74" s="28"/>
      <c r="G74" s="28"/>
      <c r="H74" s="28"/>
      <c r="I74" s="29"/>
    </row>
    <row r="75" spans="4:51">
      <c r="F75" s="30"/>
    </row>
    <row r="76" spans="4:51">
      <c r="E76" s="31" t="s">
        <v>32</v>
      </c>
      <c r="F76" s="13"/>
      <c r="G76" s="15"/>
    </row>
    <row r="77" spans="4:51">
      <c r="E77" s="32"/>
      <c r="F77" t="s">
        <v>33</v>
      </c>
      <c r="G77" s="20"/>
    </row>
    <row r="78" spans="4:51">
      <c r="E78" s="33"/>
      <c r="F78" s="34" t="s">
        <v>34</v>
      </c>
      <c r="G78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66C7-C2A7-4178-8DCD-B24A9014DB40}">
  <dimension ref="A1:BC78"/>
  <sheetViews>
    <sheetView topLeftCell="B1" workbookViewId="0">
      <selection activeCell="E75" sqref="E75"/>
    </sheetView>
  </sheetViews>
  <sheetFormatPr defaultRowHeight="14.45"/>
  <cols>
    <col min="2" max="2" width="14.140625" bestFit="1" customWidth="1"/>
    <col min="6" max="6" width="15.5703125" customWidth="1"/>
    <col min="7" max="7" width="14.140625" bestFit="1" customWidth="1"/>
    <col min="8" max="9" width="15.5703125" bestFit="1" customWidth="1"/>
    <col min="10" max="10" width="22.42578125" bestFit="1" customWidth="1"/>
    <col min="11" max="12" width="9.5703125" bestFit="1" customWidth="1"/>
    <col min="16" max="16" width="16.42578125" bestFit="1" customWidth="1"/>
    <col min="19" max="21" width="14.140625" bestFit="1" customWidth="1"/>
    <col min="22" max="22" width="14.5703125" bestFit="1" customWidth="1"/>
    <col min="23" max="23" width="22.5703125" bestFit="1" customWidth="1"/>
    <col min="24" max="25" width="9" bestFit="1" customWidth="1"/>
    <col min="29" max="29" width="16.42578125" bestFit="1" customWidth="1"/>
    <col min="32" max="34" width="14.140625" bestFit="1" customWidth="1"/>
    <col min="35" max="35" width="14.5703125" bestFit="1" customWidth="1"/>
    <col min="36" max="36" width="22.5703125" bestFit="1" customWidth="1"/>
    <col min="42" max="42" width="16.42578125" bestFit="1" customWidth="1"/>
    <col min="45" max="47" width="14.140625" bestFit="1" customWidth="1"/>
    <col min="48" max="48" width="14.5703125" bestFit="1" customWidth="1"/>
    <col min="49" max="49" width="22.5703125" bestFit="1" customWidth="1"/>
    <col min="50" max="51" width="9" bestFit="1" customWidth="1"/>
    <col min="55" max="55" width="16.42578125" bestFit="1" customWidth="1"/>
  </cols>
  <sheetData>
    <row r="1" spans="1:55">
      <c r="A1" s="1" t="s">
        <v>39</v>
      </c>
      <c r="B1" s="2"/>
    </row>
    <row r="2" spans="1:55">
      <c r="A2" s="2"/>
      <c r="B2" s="2"/>
    </row>
    <row r="3" spans="1:55" ht="57.95">
      <c r="A3" s="39" t="s">
        <v>1</v>
      </c>
      <c r="B3" s="39" t="s">
        <v>2</v>
      </c>
      <c r="E3" s="40" t="str">
        <f>A3</f>
        <v>Month</v>
      </c>
      <c r="F3" s="40" t="str">
        <f>B3</f>
        <v>Value</v>
      </c>
      <c r="G3" s="40" t="s">
        <v>3</v>
      </c>
      <c r="H3" s="40" t="s">
        <v>4</v>
      </c>
      <c r="I3" s="40" t="s">
        <v>5</v>
      </c>
      <c r="J3" s="40" t="s">
        <v>6</v>
      </c>
      <c r="K3" s="40" t="s">
        <v>7</v>
      </c>
      <c r="L3" s="40" t="s">
        <v>8</v>
      </c>
      <c r="R3" s="40" t="str">
        <f>A3</f>
        <v>Month</v>
      </c>
      <c r="S3" s="40" t="str">
        <f>B3</f>
        <v>Value</v>
      </c>
      <c r="T3" s="40" t="s">
        <v>9</v>
      </c>
      <c r="U3" s="40" t="s">
        <v>4</v>
      </c>
      <c r="V3" s="40" t="s">
        <v>5</v>
      </c>
      <c r="W3" s="40" t="s">
        <v>6</v>
      </c>
      <c r="X3" s="40" t="s">
        <v>7</v>
      </c>
      <c r="Y3" s="40" t="s">
        <v>8</v>
      </c>
      <c r="AE3" s="40" t="str">
        <f>E3</f>
        <v>Month</v>
      </c>
      <c r="AF3" s="40" t="str">
        <f>F3</f>
        <v>Value</v>
      </c>
      <c r="AG3" s="40" t="s">
        <v>10</v>
      </c>
      <c r="AH3" s="40" t="s">
        <v>4</v>
      </c>
      <c r="AI3" s="40" t="s">
        <v>5</v>
      </c>
      <c r="AJ3" s="40" t="s">
        <v>6</v>
      </c>
      <c r="AK3" s="40" t="s">
        <v>7</v>
      </c>
      <c r="AL3" s="40" t="s">
        <v>8</v>
      </c>
      <c r="AR3" s="40" t="str">
        <f>E3</f>
        <v>Month</v>
      </c>
      <c r="AS3" s="51" t="str">
        <f>[1]Forecasting!F3</f>
        <v>Units Sold</v>
      </c>
      <c r="AT3" s="51" t="s">
        <v>11</v>
      </c>
      <c r="AU3" s="51" t="s">
        <v>4</v>
      </c>
      <c r="AV3" s="51" t="s">
        <v>5</v>
      </c>
      <c r="AW3" s="51" t="s">
        <v>6</v>
      </c>
      <c r="AX3" s="51" t="s">
        <v>7</v>
      </c>
      <c r="AY3" s="51" t="s">
        <v>8</v>
      </c>
    </row>
    <row r="4" spans="1:55">
      <c r="A4" s="6">
        <v>1</v>
      </c>
      <c r="B4" s="41">
        <v>281541</v>
      </c>
      <c r="E4" s="7">
        <v>1</v>
      </c>
      <c r="F4" s="41">
        <v>281541</v>
      </c>
      <c r="G4" s="8"/>
      <c r="H4" s="8"/>
      <c r="I4" s="8"/>
      <c r="J4" s="8"/>
      <c r="K4" s="9"/>
      <c r="L4" s="8"/>
      <c r="O4" s="10" t="s">
        <v>12</v>
      </c>
      <c r="R4" s="7">
        <v>1</v>
      </c>
      <c r="S4" s="41">
        <v>281541</v>
      </c>
      <c r="T4" s="7"/>
      <c r="U4" s="7"/>
      <c r="V4" s="7"/>
      <c r="W4" s="7"/>
      <c r="X4" s="37"/>
      <c r="Y4" s="7"/>
      <c r="AB4" s="10" t="s">
        <v>13</v>
      </c>
      <c r="AE4" s="7">
        <v>1</v>
      </c>
      <c r="AF4" s="41">
        <v>281541</v>
      </c>
      <c r="AG4" s="2"/>
      <c r="AH4" s="42"/>
      <c r="AI4" s="42"/>
      <c r="AJ4" s="42"/>
      <c r="AK4" s="43"/>
      <c r="AL4" s="42"/>
      <c r="AO4" s="10" t="s">
        <v>14</v>
      </c>
      <c r="AR4" s="7">
        <v>1</v>
      </c>
      <c r="AS4" s="41">
        <v>281541</v>
      </c>
      <c r="AT4" s="2"/>
      <c r="AU4" s="42"/>
      <c r="AV4" s="42"/>
      <c r="AW4" s="42"/>
      <c r="AX4" s="43"/>
      <c r="AY4" s="42"/>
      <c r="BB4" s="38" t="s">
        <v>15</v>
      </c>
    </row>
    <row r="5" spans="1:55">
      <c r="A5" s="6">
        <v>2</v>
      </c>
      <c r="B5" s="41">
        <v>273471</v>
      </c>
      <c r="E5" s="7">
        <v>2</v>
      </c>
      <c r="F5" s="41">
        <v>273471</v>
      </c>
      <c r="G5" s="41">
        <v>281541</v>
      </c>
      <c r="H5" s="44">
        <f>F5-G5</f>
        <v>-8070</v>
      </c>
      <c r="I5" s="44">
        <f>ABS(H5)</f>
        <v>8070</v>
      </c>
      <c r="J5" s="44">
        <f>H5^2</f>
        <v>65124900</v>
      </c>
      <c r="K5" s="43">
        <f>ROUND((I5/F5)*100,2)</f>
        <v>2.95</v>
      </c>
      <c r="L5" s="43">
        <f>ABS(K5)</f>
        <v>2.95</v>
      </c>
      <c r="O5" s="16" t="s">
        <v>16</v>
      </c>
      <c r="P5" s="17">
        <f>ROUND(AVERAGE(I5:I63),2)</f>
        <v>178352.38</v>
      </c>
      <c r="R5" s="7">
        <v>2</v>
      </c>
      <c r="S5" s="41">
        <v>273471</v>
      </c>
      <c r="T5" s="44">
        <f>AVERAGE($S$4:S4)</f>
        <v>281541</v>
      </c>
      <c r="U5" s="44">
        <f>S5-T5</f>
        <v>-8070</v>
      </c>
      <c r="V5" s="44">
        <f>ABS(U5)</f>
        <v>8070</v>
      </c>
      <c r="W5" s="44">
        <f>U5^2</f>
        <v>65124900</v>
      </c>
      <c r="X5" s="43">
        <f>ROUND((V5/S5)*100,2)</f>
        <v>2.95</v>
      </c>
      <c r="Y5" s="43">
        <f>ABS(X5)</f>
        <v>2.95</v>
      </c>
      <c r="AB5" s="16" t="s">
        <v>16</v>
      </c>
      <c r="AC5" s="17">
        <f>ROUND(AVERAGE(V5:V63),2)</f>
        <v>124734.82</v>
      </c>
      <c r="AE5" s="7">
        <v>2</v>
      </c>
      <c r="AF5" s="41">
        <v>273471</v>
      </c>
      <c r="AG5" s="2"/>
      <c r="AH5" s="43"/>
      <c r="AI5" s="43"/>
      <c r="AJ5" s="43"/>
      <c r="AK5" s="43"/>
      <c r="AL5" s="43"/>
      <c r="AO5" s="16" t="s">
        <v>16</v>
      </c>
      <c r="AP5" s="17">
        <f>ROUND(AVERAGE(AI7:AI63),2)</f>
        <v>171550.62</v>
      </c>
      <c r="AR5" s="7">
        <v>2</v>
      </c>
      <c r="AS5" s="41">
        <v>273471</v>
      </c>
      <c r="AT5" s="49">
        <f>AS4</f>
        <v>281541</v>
      </c>
      <c r="AU5" s="44">
        <f>AS5-AT5</f>
        <v>-8070</v>
      </c>
      <c r="AV5" s="44">
        <f>ABS(AU5)</f>
        <v>8070</v>
      </c>
      <c r="AW5" s="44">
        <f>AU5^2</f>
        <v>65124900</v>
      </c>
      <c r="AX5" s="43">
        <f>ROUND((AV5/AS5)*100,2)</f>
        <v>2.95</v>
      </c>
      <c r="AY5" s="43">
        <f>ABS(AX5)</f>
        <v>2.95</v>
      </c>
      <c r="BB5" s="16" t="s">
        <v>16</v>
      </c>
      <c r="BC5" s="17">
        <f>ROUND(AVERAGE(AV5:AV63),2)</f>
        <v>170821.86</v>
      </c>
    </row>
    <row r="6" spans="1:55">
      <c r="A6" s="6">
        <v>3</v>
      </c>
      <c r="B6" s="41">
        <v>172937</v>
      </c>
      <c r="E6" s="7">
        <v>3</v>
      </c>
      <c r="F6" s="41">
        <v>172937</v>
      </c>
      <c r="G6" s="41">
        <v>273471</v>
      </c>
      <c r="H6" s="44">
        <f t="shared" ref="H6:H63" si="0">F6-G6</f>
        <v>-100534</v>
      </c>
      <c r="I6" s="44">
        <f t="shared" ref="I6:I63" si="1">ABS(H6)</f>
        <v>100534</v>
      </c>
      <c r="J6" s="44">
        <f t="shared" ref="J6:J19" si="2">H6^2</f>
        <v>10107085156</v>
      </c>
      <c r="K6" s="43">
        <f t="shared" ref="K6:K63" si="3">ROUND((I6/F6)*100,2)</f>
        <v>58.13</v>
      </c>
      <c r="L6" s="43">
        <f t="shared" ref="L6:L63" si="4">ABS(K6)</f>
        <v>58.13</v>
      </c>
      <c r="O6" s="16" t="s">
        <v>17</v>
      </c>
      <c r="P6" s="17">
        <f>ROUND(AVERAGE(J5:J63),2)</f>
        <v>237105342540.75</v>
      </c>
      <c r="R6" s="7">
        <v>3</v>
      </c>
      <c r="S6" s="41">
        <v>172937</v>
      </c>
      <c r="T6" s="44">
        <f>AVERAGE($S$4:S5)</f>
        <v>277506</v>
      </c>
      <c r="U6" s="44">
        <f t="shared" ref="U6:U63" si="5">S6-T6</f>
        <v>-104569</v>
      </c>
      <c r="V6" s="44">
        <f t="shared" ref="V6:V63" si="6">ABS(U6)</f>
        <v>104569</v>
      </c>
      <c r="W6" s="44">
        <f t="shared" ref="W6:W63" si="7">U6^2</f>
        <v>10934675761</v>
      </c>
      <c r="X6" s="43">
        <f t="shared" ref="X6:X63" si="8">ROUND((V6/S6)*100,2)</f>
        <v>60.47</v>
      </c>
      <c r="Y6" s="43">
        <f t="shared" ref="Y6:Y63" si="9">ABS(X6)</f>
        <v>60.47</v>
      </c>
      <c r="AB6" s="16" t="s">
        <v>17</v>
      </c>
      <c r="AC6" s="17">
        <f>ROUND(AVERAGE(W5:W63),2)</f>
        <v>126838948605.59</v>
      </c>
      <c r="AE6" s="7">
        <v>3</v>
      </c>
      <c r="AF6" s="41">
        <v>172937</v>
      </c>
      <c r="AG6" s="2"/>
      <c r="AH6" s="43"/>
      <c r="AI6" s="43"/>
      <c r="AJ6" s="43"/>
      <c r="AK6" s="43"/>
      <c r="AL6" s="43"/>
      <c r="AO6" s="16" t="s">
        <v>17</v>
      </c>
      <c r="AP6" s="17">
        <f>ROUND(AVERAGE(AJ7:AJ63),2)</f>
        <v>161295406549.42999</v>
      </c>
      <c r="AR6" s="7">
        <v>3</v>
      </c>
      <c r="AS6" s="41">
        <v>172937</v>
      </c>
      <c r="AT6" s="49">
        <f t="shared" ref="AT6:AT64" si="10">0.8*AS5+0.2*AT5</f>
        <v>275085</v>
      </c>
      <c r="AU6" s="44">
        <f t="shared" ref="AU6:AU63" si="11">AS6-AT6</f>
        <v>-102148</v>
      </c>
      <c r="AV6" s="44">
        <f t="shared" ref="AV6:AV63" si="12">ABS(AU6)</f>
        <v>102148</v>
      </c>
      <c r="AW6" s="44">
        <f t="shared" ref="AW6:AW63" si="13">AU6^2</f>
        <v>10434213904</v>
      </c>
      <c r="AX6" s="43">
        <f t="shared" ref="AX6:AX63" si="14">ROUND((AV6/AS6)*100,2)</f>
        <v>59.07</v>
      </c>
      <c r="AY6" s="43">
        <f t="shared" ref="AY6:AY63" si="15">ABS(AX6)</f>
        <v>59.07</v>
      </c>
      <c r="BB6" s="16" t="s">
        <v>17</v>
      </c>
      <c r="BC6" s="17">
        <f>ROUND(AVERAGE(AW5:AW63),2)</f>
        <v>196694081079.28</v>
      </c>
    </row>
    <row r="7" spans="1:55">
      <c r="A7" s="6">
        <v>4</v>
      </c>
      <c r="B7" s="41">
        <v>1882</v>
      </c>
      <c r="E7" s="7">
        <v>4</v>
      </c>
      <c r="F7" s="41">
        <v>1882</v>
      </c>
      <c r="G7" s="41">
        <v>172937</v>
      </c>
      <c r="H7" s="44">
        <f>F7-G7</f>
        <v>-171055</v>
      </c>
      <c r="I7" s="44">
        <f t="shared" si="1"/>
        <v>171055</v>
      </c>
      <c r="J7" s="44">
        <f t="shared" si="2"/>
        <v>29259813025</v>
      </c>
      <c r="K7" s="43">
        <f>ROUND((I7/F7)*100,2)</f>
        <v>9089</v>
      </c>
      <c r="L7" s="43">
        <f t="shared" si="4"/>
        <v>9089</v>
      </c>
      <c r="O7" s="16" t="s">
        <v>19</v>
      </c>
      <c r="P7" s="24">
        <f>ROUND(AVERAGE(L5:L63)/100,2)</f>
        <v>2</v>
      </c>
      <c r="R7" s="7">
        <v>4</v>
      </c>
      <c r="S7" s="41">
        <v>1882</v>
      </c>
      <c r="T7" s="44">
        <f>AVERAGE($S$4:S6)</f>
        <v>242649.66666666666</v>
      </c>
      <c r="U7" s="44">
        <f t="shared" si="5"/>
        <v>-240767.66666666666</v>
      </c>
      <c r="V7" s="44">
        <f t="shared" si="6"/>
        <v>240767.66666666666</v>
      </c>
      <c r="W7" s="44">
        <f t="shared" si="7"/>
        <v>57969069312.111107</v>
      </c>
      <c r="X7" s="43">
        <f t="shared" si="8"/>
        <v>12793.18</v>
      </c>
      <c r="Y7" s="43">
        <f t="shared" si="9"/>
        <v>12793.18</v>
      </c>
      <c r="AB7" s="16" t="s">
        <v>19</v>
      </c>
      <c r="AC7" s="24">
        <f>ROUND(AVERAGE(Y5:Y63)/100,2)</f>
        <v>2.44</v>
      </c>
      <c r="AE7" s="7">
        <v>4</v>
      </c>
      <c r="AF7" s="41">
        <v>1882</v>
      </c>
      <c r="AG7" s="49">
        <f t="shared" ref="AG7:AG64" si="16">AVERAGE(AF4:AF6)</f>
        <v>242649.66666666666</v>
      </c>
      <c r="AH7" s="44">
        <f>AF7-AG7</f>
        <v>-240767.66666666666</v>
      </c>
      <c r="AI7" s="44">
        <f>ABS(AH7)</f>
        <v>240767.66666666666</v>
      </c>
      <c r="AJ7" s="44">
        <f>AH7^2</f>
        <v>57969069312.111107</v>
      </c>
      <c r="AK7" s="43">
        <f t="shared" ref="AK7:AK63" si="17">ROUND((AI7/AF7)*100,2)</f>
        <v>12793.18</v>
      </c>
      <c r="AL7" s="43">
        <f t="shared" ref="AL7:AL63" si="18">ABS(AK7)</f>
        <v>12793.18</v>
      </c>
      <c r="AO7" s="16" t="s">
        <v>19</v>
      </c>
      <c r="AP7" s="24">
        <f>ROUND(AVERAGE(AL7:AL63)/100,2)</f>
        <v>2.65</v>
      </c>
      <c r="AR7" s="7">
        <v>4</v>
      </c>
      <c r="AS7" s="41">
        <v>1882</v>
      </c>
      <c r="AT7" s="49">
        <f t="shared" si="10"/>
        <v>193366.6</v>
      </c>
      <c r="AU7" s="44">
        <f t="shared" si="11"/>
        <v>-191484.6</v>
      </c>
      <c r="AV7" s="44">
        <f t="shared" si="12"/>
        <v>191484.6</v>
      </c>
      <c r="AW7" s="44">
        <f t="shared" si="13"/>
        <v>36666352037.160004</v>
      </c>
      <c r="AX7" s="43">
        <f t="shared" si="14"/>
        <v>10174.530000000001</v>
      </c>
      <c r="AY7" s="43">
        <f t="shared" si="15"/>
        <v>10174.530000000001</v>
      </c>
      <c r="BB7" s="16" t="s">
        <v>19</v>
      </c>
      <c r="BC7" s="24">
        <f>ROUND(AVERAGE(AY5:AY63)/100,2)</f>
        <v>2.16</v>
      </c>
    </row>
    <row r="8" spans="1:55">
      <c r="A8" s="6">
        <v>5</v>
      </c>
      <c r="B8" s="41">
        <v>195232</v>
      </c>
      <c r="E8" s="7">
        <v>5</v>
      </c>
      <c r="F8" s="41">
        <v>195232</v>
      </c>
      <c r="G8" s="41">
        <v>1882</v>
      </c>
      <c r="H8" s="44">
        <f t="shared" si="0"/>
        <v>193350</v>
      </c>
      <c r="I8" s="44">
        <f t="shared" si="1"/>
        <v>193350</v>
      </c>
      <c r="J8" s="44">
        <f t="shared" si="2"/>
        <v>37384222500</v>
      </c>
      <c r="K8" s="43">
        <f t="shared" si="3"/>
        <v>99.04</v>
      </c>
      <c r="L8" s="43">
        <f t="shared" si="4"/>
        <v>99.04</v>
      </c>
      <c r="O8" s="16" t="s">
        <v>20</v>
      </c>
      <c r="P8" s="46">
        <f>G64</f>
        <v>464393.03700000001</v>
      </c>
      <c r="R8" s="7">
        <v>5</v>
      </c>
      <c r="S8" s="41">
        <v>195232</v>
      </c>
      <c r="T8" s="44">
        <f>AVERAGE($S$4:S7)</f>
        <v>182457.75</v>
      </c>
      <c r="U8" s="44">
        <f t="shared" si="5"/>
        <v>12774.25</v>
      </c>
      <c r="V8" s="44">
        <f t="shared" si="6"/>
        <v>12774.25</v>
      </c>
      <c r="W8" s="44">
        <f t="shared" si="7"/>
        <v>163181463.0625</v>
      </c>
      <c r="X8" s="43">
        <f t="shared" si="8"/>
        <v>6.54</v>
      </c>
      <c r="Y8" s="43">
        <f t="shared" si="9"/>
        <v>6.54</v>
      </c>
      <c r="AB8" s="16" t="s">
        <v>20</v>
      </c>
      <c r="AC8" s="46">
        <f>T64</f>
        <v>358052.23331666656</v>
      </c>
      <c r="AE8" s="7">
        <v>5</v>
      </c>
      <c r="AF8" s="41">
        <v>195232</v>
      </c>
      <c r="AG8" s="49">
        <f t="shared" si="16"/>
        <v>149430</v>
      </c>
      <c r="AH8" s="44">
        <f t="shared" ref="AH8:AH63" si="19">AF8-AG8</f>
        <v>45802</v>
      </c>
      <c r="AI8" s="44">
        <f t="shared" ref="AI8:AI63" si="20">ABS(AH8)</f>
        <v>45802</v>
      </c>
      <c r="AJ8" s="44">
        <f t="shared" ref="AJ8:AJ63" si="21">AH8^2</f>
        <v>2097823204</v>
      </c>
      <c r="AK8" s="43">
        <f t="shared" si="17"/>
        <v>23.46</v>
      </c>
      <c r="AL8" s="43">
        <f t="shared" si="18"/>
        <v>23.46</v>
      </c>
      <c r="AO8" s="16" t="s">
        <v>20</v>
      </c>
      <c r="AP8" s="46">
        <f>AG21</f>
        <v>262410.33333333331</v>
      </c>
      <c r="AR8" s="7">
        <v>5</v>
      </c>
      <c r="AS8" s="41">
        <v>195232</v>
      </c>
      <c r="AT8" s="49">
        <f t="shared" si="10"/>
        <v>40178.92</v>
      </c>
      <c r="AU8" s="44">
        <f t="shared" si="11"/>
        <v>155053.08000000002</v>
      </c>
      <c r="AV8" s="44">
        <f t="shared" si="12"/>
        <v>155053.08000000002</v>
      </c>
      <c r="AW8" s="44">
        <f t="shared" si="13"/>
        <v>24041457617.486404</v>
      </c>
      <c r="AX8" s="43">
        <f t="shared" si="14"/>
        <v>79.42</v>
      </c>
      <c r="AY8" s="43">
        <f t="shared" si="15"/>
        <v>79.42</v>
      </c>
      <c r="BB8" s="16" t="s">
        <v>20</v>
      </c>
      <c r="BC8" s="46">
        <f>AT64</f>
        <v>451399.89028440596</v>
      </c>
    </row>
    <row r="9" spans="1:55">
      <c r="A9" s="6">
        <v>6</v>
      </c>
      <c r="B9" s="41">
        <v>213081</v>
      </c>
      <c r="E9" s="7">
        <v>6</v>
      </c>
      <c r="F9" s="41">
        <v>213081</v>
      </c>
      <c r="G9" s="41">
        <v>195232</v>
      </c>
      <c r="H9" s="44">
        <f t="shared" si="0"/>
        <v>17849</v>
      </c>
      <c r="I9" s="44">
        <f t="shared" si="1"/>
        <v>17849</v>
      </c>
      <c r="J9" s="44">
        <f t="shared" si="2"/>
        <v>318586801</v>
      </c>
      <c r="K9" s="43">
        <f t="shared" si="3"/>
        <v>8.3800000000000008</v>
      </c>
      <c r="L9" s="43">
        <f t="shared" si="4"/>
        <v>8.3800000000000008</v>
      </c>
      <c r="R9" s="7">
        <v>6</v>
      </c>
      <c r="S9" s="41">
        <v>213081</v>
      </c>
      <c r="T9" s="44">
        <f>AVERAGE($S$4:S8)</f>
        <v>185012.6</v>
      </c>
      <c r="U9" s="44">
        <f t="shared" si="5"/>
        <v>28068.399999999994</v>
      </c>
      <c r="V9" s="44">
        <f t="shared" si="6"/>
        <v>28068.399999999994</v>
      </c>
      <c r="W9" s="44">
        <f t="shared" si="7"/>
        <v>787835078.5599997</v>
      </c>
      <c r="X9" s="43">
        <f t="shared" si="8"/>
        <v>13.17</v>
      </c>
      <c r="Y9" s="43">
        <f t="shared" si="9"/>
        <v>13.17</v>
      </c>
      <c r="AE9" s="7">
        <v>6</v>
      </c>
      <c r="AF9" s="41">
        <v>213081</v>
      </c>
      <c r="AG9" s="49">
        <f t="shared" si="16"/>
        <v>123350.33333333333</v>
      </c>
      <c r="AH9" s="44">
        <f t="shared" si="19"/>
        <v>89730.666666666672</v>
      </c>
      <c r="AI9" s="44">
        <f t="shared" si="20"/>
        <v>89730.666666666672</v>
      </c>
      <c r="AJ9" s="44">
        <f t="shared" si="21"/>
        <v>8051592540.4444456</v>
      </c>
      <c r="AK9" s="43">
        <f t="shared" si="17"/>
        <v>42.11</v>
      </c>
      <c r="AL9" s="43">
        <f t="shared" si="18"/>
        <v>42.11</v>
      </c>
      <c r="AR9" s="7">
        <v>6</v>
      </c>
      <c r="AS9" s="41">
        <v>213081</v>
      </c>
      <c r="AT9" s="49">
        <f t="shared" si="10"/>
        <v>164221.38400000002</v>
      </c>
      <c r="AU9" s="44">
        <f t="shared" si="11"/>
        <v>48859.61599999998</v>
      </c>
      <c r="AV9" s="44">
        <f t="shared" si="12"/>
        <v>48859.61599999998</v>
      </c>
      <c r="AW9" s="44">
        <f t="shared" si="13"/>
        <v>2387262075.6674542</v>
      </c>
      <c r="AX9" s="43">
        <f t="shared" si="14"/>
        <v>22.93</v>
      </c>
      <c r="AY9" s="43">
        <f t="shared" si="15"/>
        <v>22.93</v>
      </c>
    </row>
    <row r="10" spans="1:55">
      <c r="A10" s="6">
        <v>7</v>
      </c>
      <c r="B10" s="41">
        <v>299798</v>
      </c>
      <c r="E10" s="7">
        <v>7</v>
      </c>
      <c r="F10" s="41">
        <v>299798</v>
      </c>
      <c r="G10" s="41">
        <v>213081</v>
      </c>
      <c r="H10" s="44">
        <f t="shared" si="0"/>
        <v>86717</v>
      </c>
      <c r="I10" s="44">
        <f t="shared" si="1"/>
        <v>86717</v>
      </c>
      <c r="J10" s="44">
        <f t="shared" si="2"/>
        <v>7519838089</v>
      </c>
      <c r="K10" s="43">
        <f t="shared" si="3"/>
        <v>28.93</v>
      </c>
      <c r="L10" s="43">
        <f t="shared" si="4"/>
        <v>28.93</v>
      </c>
      <c r="R10" s="7">
        <v>7</v>
      </c>
      <c r="S10" s="41">
        <v>299798</v>
      </c>
      <c r="T10" s="44">
        <f>AVERAGE($S$4:S9)</f>
        <v>189690.66666666666</v>
      </c>
      <c r="U10" s="44">
        <f t="shared" si="5"/>
        <v>110107.33333333334</v>
      </c>
      <c r="V10" s="44">
        <f t="shared" si="6"/>
        <v>110107.33333333334</v>
      </c>
      <c r="W10" s="44">
        <f t="shared" si="7"/>
        <v>12123624853.777781</v>
      </c>
      <c r="X10" s="43">
        <f t="shared" si="8"/>
        <v>36.729999999999997</v>
      </c>
      <c r="Y10" s="43">
        <f t="shared" si="9"/>
        <v>36.729999999999997</v>
      </c>
      <c r="AE10" s="7">
        <v>7</v>
      </c>
      <c r="AF10" s="41">
        <v>299798</v>
      </c>
      <c r="AG10" s="49">
        <f t="shared" si="16"/>
        <v>136731.66666666666</v>
      </c>
      <c r="AH10" s="44">
        <f t="shared" si="19"/>
        <v>163066.33333333334</v>
      </c>
      <c r="AI10" s="44">
        <f t="shared" si="20"/>
        <v>163066.33333333334</v>
      </c>
      <c r="AJ10" s="44">
        <f t="shared" si="21"/>
        <v>26590629066.777782</v>
      </c>
      <c r="AK10" s="43">
        <f t="shared" si="17"/>
        <v>54.39</v>
      </c>
      <c r="AL10" s="43">
        <f t="shared" si="18"/>
        <v>54.39</v>
      </c>
      <c r="AR10" s="7">
        <v>7</v>
      </c>
      <c r="AS10" s="41">
        <v>299798</v>
      </c>
      <c r="AT10" s="49">
        <f t="shared" si="10"/>
        <v>203309.07680000004</v>
      </c>
      <c r="AU10" s="44">
        <f t="shared" si="11"/>
        <v>96488.923199999961</v>
      </c>
      <c r="AV10" s="44">
        <f t="shared" si="12"/>
        <v>96488.923199999961</v>
      </c>
      <c r="AW10" s="44">
        <f t="shared" si="13"/>
        <v>9310112300.2954903</v>
      </c>
      <c r="AX10" s="43">
        <f t="shared" si="14"/>
        <v>32.18</v>
      </c>
      <c r="AY10" s="43">
        <f t="shared" si="15"/>
        <v>32.18</v>
      </c>
    </row>
    <row r="11" spans="1:55">
      <c r="A11" s="6">
        <v>8</v>
      </c>
      <c r="B11" s="41">
        <v>254652</v>
      </c>
      <c r="E11" s="7">
        <v>8</v>
      </c>
      <c r="F11" s="41">
        <v>254652</v>
      </c>
      <c r="G11" s="41">
        <v>299798</v>
      </c>
      <c r="H11" s="44">
        <f t="shared" si="0"/>
        <v>-45146</v>
      </c>
      <c r="I11" s="44">
        <f t="shared" si="1"/>
        <v>45146</v>
      </c>
      <c r="J11" s="44">
        <f t="shared" si="2"/>
        <v>2038161316</v>
      </c>
      <c r="K11" s="43">
        <f t="shared" si="3"/>
        <v>17.73</v>
      </c>
      <c r="L11" s="43">
        <f t="shared" si="4"/>
        <v>17.73</v>
      </c>
      <c r="R11" s="7">
        <v>8</v>
      </c>
      <c r="S11" s="41">
        <v>254652</v>
      </c>
      <c r="T11" s="44">
        <f>AVERAGE($S$4:S10)</f>
        <v>205420.28571428571</v>
      </c>
      <c r="U11" s="44">
        <f t="shared" si="5"/>
        <v>49231.71428571429</v>
      </c>
      <c r="V11" s="44">
        <f t="shared" si="6"/>
        <v>49231.71428571429</v>
      </c>
      <c r="W11" s="44">
        <f t="shared" si="7"/>
        <v>2423761691.5102043</v>
      </c>
      <c r="X11" s="43">
        <f t="shared" si="8"/>
        <v>19.329999999999998</v>
      </c>
      <c r="Y11" s="43">
        <f t="shared" si="9"/>
        <v>19.329999999999998</v>
      </c>
      <c r="AE11" s="7">
        <v>8</v>
      </c>
      <c r="AF11" s="41">
        <v>254652</v>
      </c>
      <c r="AG11" s="49">
        <f t="shared" si="16"/>
        <v>236037</v>
      </c>
      <c r="AH11" s="44">
        <f t="shared" si="19"/>
        <v>18615</v>
      </c>
      <c r="AI11" s="44">
        <f t="shared" si="20"/>
        <v>18615</v>
      </c>
      <c r="AJ11" s="44">
        <f t="shared" si="21"/>
        <v>346518225</v>
      </c>
      <c r="AK11" s="43">
        <f t="shared" si="17"/>
        <v>7.31</v>
      </c>
      <c r="AL11" s="43">
        <f t="shared" si="18"/>
        <v>7.31</v>
      </c>
      <c r="AR11" s="7">
        <v>8</v>
      </c>
      <c r="AS11" s="41">
        <v>254652</v>
      </c>
      <c r="AT11" s="49">
        <f t="shared" si="10"/>
        <v>280500.21536000003</v>
      </c>
      <c r="AU11" s="44">
        <f t="shared" si="11"/>
        <v>-25848.215360000031</v>
      </c>
      <c r="AV11" s="44">
        <f t="shared" si="12"/>
        <v>25848.215360000031</v>
      </c>
      <c r="AW11" s="44">
        <f t="shared" si="13"/>
        <v>668130237.29694152</v>
      </c>
      <c r="AX11" s="43">
        <f t="shared" si="14"/>
        <v>10.15</v>
      </c>
      <c r="AY11" s="43">
        <f t="shared" si="15"/>
        <v>10.15</v>
      </c>
    </row>
    <row r="12" spans="1:55">
      <c r="A12" s="6">
        <v>9</v>
      </c>
      <c r="B12" s="41">
        <v>132122</v>
      </c>
      <c r="E12" s="7">
        <v>9</v>
      </c>
      <c r="F12" s="41">
        <v>132122</v>
      </c>
      <c r="G12" s="41">
        <v>254652</v>
      </c>
      <c r="H12" s="44">
        <f t="shared" si="0"/>
        <v>-122530</v>
      </c>
      <c r="I12" s="44">
        <f t="shared" si="1"/>
        <v>122530</v>
      </c>
      <c r="J12" s="44">
        <f t="shared" si="2"/>
        <v>15013600900</v>
      </c>
      <c r="K12" s="43">
        <f t="shared" si="3"/>
        <v>92.74</v>
      </c>
      <c r="L12" s="43">
        <f t="shared" si="4"/>
        <v>92.74</v>
      </c>
      <c r="R12" s="7">
        <v>9</v>
      </c>
      <c r="S12" s="41">
        <v>132122</v>
      </c>
      <c r="T12" s="44">
        <f>AVERAGE($S$4:S11)</f>
        <v>211574.25</v>
      </c>
      <c r="U12" s="44">
        <f t="shared" si="5"/>
        <v>-79452.25</v>
      </c>
      <c r="V12" s="44">
        <f t="shared" si="6"/>
        <v>79452.25</v>
      </c>
      <c r="W12" s="44">
        <f t="shared" si="7"/>
        <v>6312660030.0625</v>
      </c>
      <c r="X12" s="43">
        <f t="shared" si="8"/>
        <v>60.14</v>
      </c>
      <c r="Y12" s="43">
        <f t="shared" si="9"/>
        <v>60.14</v>
      </c>
      <c r="AE12" s="7">
        <v>9</v>
      </c>
      <c r="AF12" s="41">
        <v>132122</v>
      </c>
      <c r="AG12" s="49">
        <f t="shared" si="16"/>
        <v>255843.66666666666</v>
      </c>
      <c r="AH12" s="44">
        <f t="shared" si="19"/>
        <v>-123721.66666666666</v>
      </c>
      <c r="AI12" s="44">
        <f t="shared" si="20"/>
        <v>123721.66666666666</v>
      </c>
      <c r="AJ12" s="44">
        <f t="shared" si="21"/>
        <v>15307050802.777775</v>
      </c>
      <c r="AK12" s="43">
        <f t="shared" si="17"/>
        <v>93.64</v>
      </c>
      <c r="AL12" s="43">
        <f t="shared" si="18"/>
        <v>93.64</v>
      </c>
      <c r="AR12" s="7">
        <v>9</v>
      </c>
      <c r="AS12" s="41">
        <v>132122</v>
      </c>
      <c r="AT12" s="49">
        <f t="shared" si="10"/>
        <v>259821.64307200001</v>
      </c>
      <c r="AU12" s="44">
        <f t="shared" si="11"/>
        <v>-127699.64307200001</v>
      </c>
      <c r="AV12" s="44">
        <f t="shared" si="12"/>
        <v>127699.64307200001</v>
      </c>
      <c r="AW12" s="44">
        <f t="shared" si="13"/>
        <v>16307198840.7162</v>
      </c>
      <c r="AX12" s="43">
        <f t="shared" si="14"/>
        <v>96.65</v>
      </c>
      <c r="AY12" s="43">
        <f t="shared" si="15"/>
        <v>96.65</v>
      </c>
    </row>
    <row r="13" spans="1:55">
      <c r="A13" s="6">
        <v>10</v>
      </c>
      <c r="B13" s="57">
        <v>335234</v>
      </c>
      <c r="E13" s="7">
        <v>10</v>
      </c>
      <c r="F13" s="57">
        <v>335234</v>
      </c>
      <c r="G13" s="41">
        <v>132122</v>
      </c>
      <c r="H13" s="44">
        <f t="shared" si="0"/>
        <v>203112</v>
      </c>
      <c r="I13" s="44">
        <f t="shared" si="1"/>
        <v>203112</v>
      </c>
      <c r="J13" s="44">
        <f t="shared" si="2"/>
        <v>41254484544</v>
      </c>
      <c r="K13" s="43">
        <f t="shared" si="3"/>
        <v>60.59</v>
      </c>
      <c r="L13" s="43">
        <f t="shared" si="4"/>
        <v>60.59</v>
      </c>
      <c r="R13" s="7">
        <v>10</v>
      </c>
      <c r="S13" s="57">
        <v>335234</v>
      </c>
      <c r="T13" s="44">
        <f>AVERAGE($S$4:S12)</f>
        <v>202746.22222222222</v>
      </c>
      <c r="U13" s="44">
        <f t="shared" si="5"/>
        <v>132487.77777777778</v>
      </c>
      <c r="V13" s="44">
        <f t="shared" si="6"/>
        <v>132487.77777777778</v>
      </c>
      <c r="W13" s="44">
        <f t="shared" si="7"/>
        <v>17553011260.493828</v>
      </c>
      <c r="X13" s="43">
        <f t="shared" si="8"/>
        <v>39.520000000000003</v>
      </c>
      <c r="Y13" s="43">
        <f t="shared" si="9"/>
        <v>39.520000000000003</v>
      </c>
      <c r="AE13" s="7">
        <v>10</v>
      </c>
      <c r="AF13" s="57">
        <v>335234</v>
      </c>
      <c r="AG13" s="49">
        <f t="shared" si="16"/>
        <v>228857.33333333334</v>
      </c>
      <c r="AH13" s="44">
        <f t="shared" si="19"/>
        <v>106376.66666666666</v>
      </c>
      <c r="AI13" s="44">
        <f t="shared" si="20"/>
        <v>106376.66666666666</v>
      </c>
      <c r="AJ13" s="44">
        <f t="shared" si="21"/>
        <v>11315995211.111109</v>
      </c>
      <c r="AK13" s="43">
        <f t="shared" si="17"/>
        <v>31.73</v>
      </c>
      <c r="AL13" s="43">
        <f t="shared" si="18"/>
        <v>31.73</v>
      </c>
      <c r="AR13" s="7">
        <v>10</v>
      </c>
      <c r="AS13" s="57">
        <v>335234</v>
      </c>
      <c r="AT13" s="49">
        <f t="shared" si="10"/>
        <v>157661.92861440001</v>
      </c>
      <c r="AU13" s="44">
        <f t="shared" si="11"/>
        <v>177572.07138559999</v>
      </c>
      <c r="AV13" s="44">
        <f t="shared" si="12"/>
        <v>177572.07138559999</v>
      </c>
      <c r="AW13" s="44">
        <f t="shared" si="13"/>
        <v>31531840536.172619</v>
      </c>
      <c r="AX13" s="43">
        <f t="shared" si="14"/>
        <v>52.97</v>
      </c>
      <c r="AY13" s="43">
        <f t="shared" si="15"/>
        <v>52.97</v>
      </c>
    </row>
    <row r="14" spans="1:55">
      <c r="A14" s="6">
        <v>11</v>
      </c>
      <c r="B14" s="41">
        <v>208365</v>
      </c>
      <c r="E14" s="7">
        <v>11</v>
      </c>
      <c r="F14" s="41">
        <v>208365</v>
      </c>
      <c r="G14" s="57">
        <v>335234</v>
      </c>
      <c r="H14" s="44">
        <f t="shared" si="0"/>
        <v>-126869</v>
      </c>
      <c r="I14" s="44">
        <f t="shared" si="1"/>
        <v>126869</v>
      </c>
      <c r="J14" s="44">
        <f t="shared" si="2"/>
        <v>16095743161</v>
      </c>
      <c r="K14" s="43">
        <f t="shared" si="3"/>
        <v>60.89</v>
      </c>
      <c r="L14" s="43">
        <f t="shared" si="4"/>
        <v>60.89</v>
      </c>
      <c r="R14" s="7">
        <v>11</v>
      </c>
      <c r="S14" s="41">
        <v>208365</v>
      </c>
      <c r="T14" s="44">
        <f>AVERAGE($S$4:S13)</f>
        <v>215995</v>
      </c>
      <c r="U14" s="44">
        <f t="shared" si="5"/>
        <v>-7630</v>
      </c>
      <c r="V14" s="44">
        <f t="shared" si="6"/>
        <v>7630</v>
      </c>
      <c r="W14" s="44">
        <f t="shared" si="7"/>
        <v>58216900</v>
      </c>
      <c r="X14" s="43">
        <f t="shared" si="8"/>
        <v>3.66</v>
      </c>
      <c r="Y14" s="43">
        <f t="shared" si="9"/>
        <v>3.66</v>
      </c>
      <c r="AE14" s="7">
        <v>11</v>
      </c>
      <c r="AF14" s="41">
        <v>208365</v>
      </c>
      <c r="AG14" s="49">
        <f t="shared" si="16"/>
        <v>240669.33333333334</v>
      </c>
      <c r="AH14" s="44">
        <f t="shared" si="19"/>
        <v>-32304.333333333343</v>
      </c>
      <c r="AI14" s="44">
        <f t="shared" si="20"/>
        <v>32304.333333333343</v>
      </c>
      <c r="AJ14" s="44">
        <f t="shared" si="21"/>
        <v>1043569952.1111118</v>
      </c>
      <c r="AK14" s="43">
        <f t="shared" si="17"/>
        <v>15.5</v>
      </c>
      <c r="AL14" s="43">
        <f t="shared" si="18"/>
        <v>15.5</v>
      </c>
      <c r="AR14" s="7">
        <v>11</v>
      </c>
      <c r="AS14" s="41">
        <v>208365</v>
      </c>
      <c r="AT14" s="49">
        <f t="shared" si="10"/>
        <v>299719.58572288003</v>
      </c>
      <c r="AU14" s="44">
        <f t="shared" si="11"/>
        <v>-91354.585722880031</v>
      </c>
      <c r="AV14" s="44">
        <f t="shared" si="12"/>
        <v>91354.585722880031</v>
      </c>
      <c r="AW14" s="44">
        <f t="shared" si="13"/>
        <v>8345660332.5990362</v>
      </c>
      <c r="AX14" s="43">
        <f t="shared" si="14"/>
        <v>43.84</v>
      </c>
      <c r="AY14" s="43">
        <f t="shared" si="15"/>
        <v>43.84</v>
      </c>
    </row>
    <row r="15" spans="1:55">
      <c r="A15" s="6">
        <v>12</v>
      </c>
      <c r="B15" s="41">
        <v>280954</v>
      </c>
      <c r="E15" s="7">
        <v>12</v>
      </c>
      <c r="F15" s="41">
        <v>280954</v>
      </c>
      <c r="G15" s="41">
        <v>208365</v>
      </c>
      <c r="H15" s="44">
        <f t="shared" si="0"/>
        <v>72589</v>
      </c>
      <c r="I15" s="44">
        <f t="shared" si="1"/>
        <v>72589</v>
      </c>
      <c r="J15" s="44">
        <f t="shared" si="2"/>
        <v>5269162921</v>
      </c>
      <c r="K15" s="43">
        <f t="shared" si="3"/>
        <v>25.84</v>
      </c>
      <c r="L15" s="43">
        <f t="shared" si="4"/>
        <v>25.84</v>
      </c>
      <c r="R15" s="7">
        <v>12</v>
      </c>
      <c r="S15" s="41">
        <v>280954</v>
      </c>
      <c r="T15" s="44">
        <f>AVERAGE($S$4:S14)</f>
        <v>215301.36363636365</v>
      </c>
      <c r="U15" s="44">
        <f t="shared" si="5"/>
        <v>65652.636363636353</v>
      </c>
      <c r="V15" s="44">
        <f t="shared" si="6"/>
        <v>65652.636363636353</v>
      </c>
      <c r="W15" s="44">
        <f t="shared" si="7"/>
        <v>4310268661.4958668</v>
      </c>
      <c r="X15" s="43">
        <f t="shared" si="8"/>
        <v>23.37</v>
      </c>
      <c r="Y15" s="43">
        <f t="shared" si="9"/>
        <v>23.37</v>
      </c>
      <c r="AE15" s="7">
        <v>12</v>
      </c>
      <c r="AF15" s="41">
        <v>280954</v>
      </c>
      <c r="AG15" s="49">
        <f t="shared" si="16"/>
        <v>225240.33333333334</v>
      </c>
      <c r="AH15" s="44">
        <f t="shared" si="19"/>
        <v>55713.666666666657</v>
      </c>
      <c r="AI15" s="44">
        <f t="shared" si="20"/>
        <v>55713.666666666657</v>
      </c>
      <c r="AJ15" s="44">
        <f t="shared" si="21"/>
        <v>3104012653.4444432</v>
      </c>
      <c r="AK15" s="43">
        <f t="shared" si="17"/>
        <v>19.829999999999998</v>
      </c>
      <c r="AL15" s="43">
        <f t="shared" si="18"/>
        <v>19.829999999999998</v>
      </c>
      <c r="AR15" s="7">
        <v>12</v>
      </c>
      <c r="AS15" s="41">
        <v>280954</v>
      </c>
      <c r="AT15" s="49">
        <f t="shared" si="10"/>
        <v>226635.917144576</v>
      </c>
      <c r="AU15" s="44">
        <f t="shared" si="11"/>
        <v>54318.082855424</v>
      </c>
      <c r="AV15" s="44">
        <f t="shared" si="12"/>
        <v>54318.082855424</v>
      </c>
      <c r="AW15" s="44">
        <f t="shared" si="13"/>
        <v>2950454125.0887065</v>
      </c>
      <c r="AX15" s="43">
        <f t="shared" si="14"/>
        <v>19.329999999999998</v>
      </c>
      <c r="AY15" s="43">
        <f t="shared" si="15"/>
        <v>19.329999999999998</v>
      </c>
    </row>
    <row r="16" spans="1:55">
      <c r="A16" s="6">
        <v>13</v>
      </c>
      <c r="B16" s="41">
        <v>325043</v>
      </c>
      <c r="E16" s="7">
        <v>13</v>
      </c>
      <c r="F16" s="41">
        <v>325043</v>
      </c>
      <c r="G16" s="41">
        <v>280954</v>
      </c>
      <c r="H16" s="44">
        <f t="shared" si="0"/>
        <v>44089</v>
      </c>
      <c r="I16" s="44">
        <f t="shared" si="1"/>
        <v>44089</v>
      </c>
      <c r="J16" s="44">
        <f t="shared" si="2"/>
        <v>1943839921</v>
      </c>
      <c r="K16" s="43">
        <f t="shared" si="3"/>
        <v>13.56</v>
      </c>
      <c r="L16" s="43">
        <f t="shared" si="4"/>
        <v>13.56</v>
      </c>
      <c r="R16" s="7">
        <v>13</v>
      </c>
      <c r="S16" s="41">
        <v>325043</v>
      </c>
      <c r="T16" s="44">
        <f>AVERAGE($S$4:S15)</f>
        <v>220772.41666666666</v>
      </c>
      <c r="U16" s="44">
        <f t="shared" si="5"/>
        <v>104270.58333333334</v>
      </c>
      <c r="V16" s="44">
        <f t="shared" si="6"/>
        <v>104270.58333333334</v>
      </c>
      <c r="W16" s="44">
        <f t="shared" si="7"/>
        <v>10872354548.673613</v>
      </c>
      <c r="X16" s="43">
        <f t="shared" si="8"/>
        <v>32.08</v>
      </c>
      <c r="Y16" s="43">
        <f t="shared" si="9"/>
        <v>32.08</v>
      </c>
      <c r="AE16" s="7">
        <v>13</v>
      </c>
      <c r="AF16" s="41">
        <v>325043</v>
      </c>
      <c r="AG16" s="49">
        <f t="shared" si="16"/>
        <v>274851</v>
      </c>
      <c r="AH16" s="44">
        <f t="shared" si="19"/>
        <v>50192</v>
      </c>
      <c r="AI16" s="44">
        <f t="shared" si="20"/>
        <v>50192</v>
      </c>
      <c r="AJ16" s="44">
        <f t="shared" si="21"/>
        <v>2519236864</v>
      </c>
      <c r="AK16" s="43">
        <f t="shared" si="17"/>
        <v>15.44</v>
      </c>
      <c r="AL16" s="43">
        <f t="shared" si="18"/>
        <v>15.44</v>
      </c>
      <c r="AR16" s="7">
        <v>13</v>
      </c>
      <c r="AS16" s="41">
        <v>325043</v>
      </c>
      <c r="AT16" s="49">
        <f t="shared" si="10"/>
        <v>270090.38342891523</v>
      </c>
      <c r="AU16" s="44">
        <f t="shared" si="11"/>
        <v>54952.616571084771</v>
      </c>
      <c r="AV16" s="44">
        <f t="shared" si="12"/>
        <v>54952.616571084771</v>
      </c>
      <c r="AW16" s="44">
        <f t="shared" si="13"/>
        <v>3019790068.0086608</v>
      </c>
      <c r="AX16" s="43">
        <f t="shared" si="14"/>
        <v>16.91</v>
      </c>
      <c r="AY16" s="43">
        <f t="shared" si="15"/>
        <v>16.91</v>
      </c>
    </row>
    <row r="17" spans="1:51">
      <c r="A17" s="6">
        <v>14</v>
      </c>
      <c r="B17" s="41">
        <v>181107</v>
      </c>
      <c r="E17" s="7">
        <v>14</v>
      </c>
      <c r="F17" s="41">
        <v>181107</v>
      </c>
      <c r="G17" s="41">
        <v>325043</v>
      </c>
      <c r="H17" s="44">
        <f t="shared" si="0"/>
        <v>-143936</v>
      </c>
      <c r="I17" s="44">
        <f t="shared" si="1"/>
        <v>143936</v>
      </c>
      <c r="J17" s="44">
        <f t="shared" si="2"/>
        <v>20717572096</v>
      </c>
      <c r="K17" s="43">
        <f t="shared" si="3"/>
        <v>79.48</v>
      </c>
      <c r="L17" s="43">
        <f t="shared" si="4"/>
        <v>79.48</v>
      </c>
      <c r="R17" s="7">
        <v>14</v>
      </c>
      <c r="S17" s="41">
        <v>181107</v>
      </c>
      <c r="T17" s="44">
        <f>AVERAGE($S$4:S16)</f>
        <v>228793.23076923078</v>
      </c>
      <c r="U17" s="44">
        <f t="shared" si="5"/>
        <v>-47686.23076923078</v>
      </c>
      <c r="V17" s="44">
        <f t="shared" si="6"/>
        <v>47686.23076923078</v>
      </c>
      <c r="W17" s="44">
        <f t="shared" si="7"/>
        <v>2273976604.9763327</v>
      </c>
      <c r="X17" s="43">
        <f t="shared" si="8"/>
        <v>26.33</v>
      </c>
      <c r="Y17" s="43">
        <f t="shared" si="9"/>
        <v>26.33</v>
      </c>
      <c r="AE17" s="7">
        <v>14</v>
      </c>
      <c r="AF17" s="41">
        <v>181107</v>
      </c>
      <c r="AG17" s="49">
        <f t="shared" si="16"/>
        <v>271454</v>
      </c>
      <c r="AH17" s="44">
        <f t="shared" si="19"/>
        <v>-90347</v>
      </c>
      <c r="AI17" s="44">
        <f t="shared" si="20"/>
        <v>90347</v>
      </c>
      <c r="AJ17" s="44">
        <f t="shared" si="21"/>
        <v>8162580409</v>
      </c>
      <c r="AK17" s="43">
        <f t="shared" si="17"/>
        <v>49.89</v>
      </c>
      <c r="AL17" s="43">
        <f t="shared" si="18"/>
        <v>49.89</v>
      </c>
      <c r="AR17" s="7">
        <v>14</v>
      </c>
      <c r="AS17" s="41">
        <v>181107</v>
      </c>
      <c r="AT17" s="49">
        <f t="shared" si="10"/>
        <v>314052.47668578307</v>
      </c>
      <c r="AU17" s="44">
        <f t="shared" si="11"/>
        <v>-132945.47668578307</v>
      </c>
      <c r="AV17" s="44">
        <f t="shared" si="12"/>
        <v>132945.47668578307</v>
      </c>
      <c r="AW17" s="44">
        <f t="shared" si="13"/>
        <v>17674499771.210091</v>
      </c>
      <c r="AX17" s="43">
        <f t="shared" si="14"/>
        <v>73.41</v>
      </c>
      <c r="AY17" s="43">
        <f t="shared" si="15"/>
        <v>73.41</v>
      </c>
    </row>
    <row r="18" spans="1:51">
      <c r="A18" s="6">
        <v>15</v>
      </c>
      <c r="B18" s="41">
        <v>333073</v>
      </c>
      <c r="E18" s="7">
        <v>15</v>
      </c>
      <c r="F18" s="41">
        <v>333073</v>
      </c>
      <c r="G18" s="41">
        <v>181107</v>
      </c>
      <c r="H18" s="44">
        <f t="shared" si="0"/>
        <v>151966</v>
      </c>
      <c r="I18" s="44">
        <f t="shared" si="1"/>
        <v>151966</v>
      </c>
      <c r="J18" s="44">
        <f t="shared" si="2"/>
        <v>23093665156</v>
      </c>
      <c r="K18" s="43">
        <f t="shared" si="3"/>
        <v>45.63</v>
      </c>
      <c r="L18" s="43">
        <f t="shared" si="4"/>
        <v>45.63</v>
      </c>
      <c r="R18" s="7">
        <v>15</v>
      </c>
      <c r="S18" s="41">
        <v>333073</v>
      </c>
      <c r="T18" s="44">
        <f>AVERAGE($S$4:S17)</f>
        <v>225387.07142857142</v>
      </c>
      <c r="U18" s="44">
        <f t="shared" si="5"/>
        <v>107685.92857142858</v>
      </c>
      <c r="V18" s="44">
        <f t="shared" si="6"/>
        <v>107685.92857142858</v>
      </c>
      <c r="W18" s="44">
        <f t="shared" si="7"/>
        <v>11596259212.290817</v>
      </c>
      <c r="X18" s="43">
        <f t="shared" si="8"/>
        <v>32.33</v>
      </c>
      <c r="Y18" s="43">
        <f t="shared" si="9"/>
        <v>32.33</v>
      </c>
      <c r="AE18" s="7">
        <v>15</v>
      </c>
      <c r="AF18" s="41">
        <v>333073</v>
      </c>
      <c r="AG18" s="49">
        <f t="shared" si="16"/>
        <v>262368</v>
      </c>
      <c r="AH18" s="44">
        <f t="shared" si="19"/>
        <v>70705</v>
      </c>
      <c r="AI18" s="44">
        <f t="shared" si="20"/>
        <v>70705</v>
      </c>
      <c r="AJ18" s="44">
        <f t="shared" si="21"/>
        <v>4999197025</v>
      </c>
      <c r="AK18" s="43">
        <f t="shared" si="17"/>
        <v>21.23</v>
      </c>
      <c r="AL18" s="43">
        <f t="shared" si="18"/>
        <v>21.23</v>
      </c>
      <c r="AR18" s="7">
        <v>15</v>
      </c>
      <c r="AS18" s="41">
        <v>333073</v>
      </c>
      <c r="AT18" s="49">
        <f t="shared" si="10"/>
        <v>207696.09533715661</v>
      </c>
      <c r="AU18" s="44">
        <f t="shared" si="11"/>
        <v>125376.90466284339</v>
      </c>
      <c r="AV18" s="44">
        <f t="shared" si="12"/>
        <v>125376.90466284339</v>
      </c>
      <c r="AW18" s="44">
        <f t="shared" si="13"/>
        <v>15719368222.83572</v>
      </c>
      <c r="AX18" s="43">
        <f t="shared" si="14"/>
        <v>37.64</v>
      </c>
      <c r="AY18" s="43">
        <f t="shared" si="15"/>
        <v>37.64</v>
      </c>
    </row>
    <row r="19" spans="1:51">
      <c r="A19" s="6">
        <v>16</v>
      </c>
      <c r="B19" s="41">
        <v>146918</v>
      </c>
      <c r="E19" s="7">
        <v>16</v>
      </c>
      <c r="F19" s="41">
        <v>146918</v>
      </c>
      <c r="G19" s="41">
        <v>333073</v>
      </c>
      <c r="H19" s="44">
        <f t="shared" si="0"/>
        <v>-186155</v>
      </c>
      <c r="I19" s="44">
        <f t="shared" si="1"/>
        <v>186155</v>
      </c>
      <c r="J19" s="44">
        <f t="shared" si="2"/>
        <v>34653684025</v>
      </c>
      <c r="K19" s="43">
        <f t="shared" si="3"/>
        <v>126.71</v>
      </c>
      <c r="L19" s="43">
        <f t="shared" si="4"/>
        <v>126.71</v>
      </c>
      <c r="R19" s="7">
        <v>16</v>
      </c>
      <c r="S19" s="41">
        <v>146918</v>
      </c>
      <c r="T19" s="44">
        <f>AVERAGE($S$4:S18)</f>
        <v>232566.13333333333</v>
      </c>
      <c r="U19" s="44">
        <f t="shared" si="5"/>
        <v>-85648.133333333331</v>
      </c>
      <c r="V19" s="44">
        <f t="shared" si="6"/>
        <v>85648.133333333331</v>
      </c>
      <c r="W19" s="44">
        <f t="shared" si="7"/>
        <v>7335602743.4844437</v>
      </c>
      <c r="X19" s="43">
        <f t="shared" si="8"/>
        <v>58.3</v>
      </c>
      <c r="Y19" s="43">
        <f t="shared" si="9"/>
        <v>58.3</v>
      </c>
      <c r="AE19" s="7">
        <v>16</v>
      </c>
      <c r="AF19" s="41">
        <v>146918</v>
      </c>
      <c r="AG19" s="49">
        <f t="shared" si="16"/>
        <v>279741</v>
      </c>
      <c r="AH19" s="44">
        <f t="shared" si="19"/>
        <v>-132823</v>
      </c>
      <c r="AI19" s="44">
        <f t="shared" si="20"/>
        <v>132823</v>
      </c>
      <c r="AJ19" s="44">
        <f t="shared" si="21"/>
        <v>17641949329</v>
      </c>
      <c r="AK19" s="43">
        <f t="shared" si="17"/>
        <v>90.41</v>
      </c>
      <c r="AL19" s="43">
        <f t="shared" si="18"/>
        <v>90.41</v>
      </c>
      <c r="AR19" s="7">
        <v>16</v>
      </c>
      <c r="AS19" s="41">
        <v>146918</v>
      </c>
      <c r="AT19" s="49">
        <f t="shared" si="10"/>
        <v>307997.61906743137</v>
      </c>
      <c r="AU19" s="44">
        <f t="shared" si="11"/>
        <v>-161079.61906743137</v>
      </c>
      <c r="AV19" s="44">
        <f t="shared" si="12"/>
        <v>161079.61906743137</v>
      </c>
      <c r="AW19" s="44">
        <f t="shared" si="13"/>
        <v>25946643678.908798</v>
      </c>
      <c r="AX19" s="43">
        <f t="shared" si="14"/>
        <v>109.64</v>
      </c>
      <c r="AY19" s="43">
        <f t="shared" si="15"/>
        <v>109.64</v>
      </c>
    </row>
    <row r="20" spans="1:51">
      <c r="A20" s="6">
        <v>17</v>
      </c>
      <c r="B20" s="41">
        <v>307240</v>
      </c>
      <c r="E20" s="7">
        <v>17</v>
      </c>
      <c r="F20" s="41">
        <v>307240</v>
      </c>
      <c r="G20" s="41">
        <v>146918</v>
      </c>
      <c r="H20" s="44">
        <f t="shared" si="0"/>
        <v>160322</v>
      </c>
      <c r="I20" s="44">
        <f t="shared" si="1"/>
        <v>160322</v>
      </c>
      <c r="J20" s="44">
        <f>H20^2</f>
        <v>25703143684</v>
      </c>
      <c r="K20" s="43">
        <f t="shared" si="3"/>
        <v>52.18</v>
      </c>
      <c r="L20" s="43">
        <f t="shared" si="4"/>
        <v>52.18</v>
      </c>
      <c r="R20" s="7">
        <v>17</v>
      </c>
      <c r="S20" s="41">
        <v>307240</v>
      </c>
      <c r="T20" s="44">
        <f>AVERAGE($S$4:S19)</f>
        <v>227213.125</v>
      </c>
      <c r="U20" s="44">
        <f t="shared" si="5"/>
        <v>80026.875</v>
      </c>
      <c r="V20" s="44">
        <f t="shared" si="6"/>
        <v>80026.875</v>
      </c>
      <c r="W20" s="44">
        <f t="shared" si="7"/>
        <v>6404300722.265625</v>
      </c>
      <c r="X20" s="43">
        <f t="shared" si="8"/>
        <v>26.05</v>
      </c>
      <c r="Y20" s="43">
        <f t="shared" si="9"/>
        <v>26.05</v>
      </c>
      <c r="AE20" s="7">
        <v>17</v>
      </c>
      <c r="AF20" s="41">
        <v>307240</v>
      </c>
      <c r="AG20" s="49">
        <f t="shared" si="16"/>
        <v>220366</v>
      </c>
      <c r="AH20" s="44">
        <f t="shared" si="19"/>
        <v>86874</v>
      </c>
      <c r="AI20" s="44">
        <f t="shared" si="20"/>
        <v>86874</v>
      </c>
      <c r="AJ20" s="44">
        <f t="shared" si="21"/>
        <v>7547091876</v>
      </c>
      <c r="AK20" s="43">
        <f t="shared" si="17"/>
        <v>28.28</v>
      </c>
      <c r="AL20" s="43">
        <f t="shared" si="18"/>
        <v>28.28</v>
      </c>
      <c r="AR20" s="7">
        <v>17</v>
      </c>
      <c r="AS20" s="41">
        <v>307240</v>
      </c>
      <c r="AT20" s="49">
        <f t="shared" si="10"/>
        <v>179133.9238134863</v>
      </c>
      <c r="AU20" s="44">
        <f t="shared" si="11"/>
        <v>128106.0761865137</v>
      </c>
      <c r="AV20" s="44">
        <f t="shared" si="12"/>
        <v>128106.0761865137</v>
      </c>
      <c r="AW20" s="44">
        <f t="shared" si="13"/>
        <v>16411166755.904854</v>
      </c>
      <c r="AX20" s="43">
        <f t="shared" si="14"/>
        <v>41.7</v>
      </c>
      <c r="AY20" s="43">
        <f t="shared" si="15"/>
        <v>41.7</v>
      </c>
    </row>
    <row r="21" spans="1:51">
      <c r="A21" s="6">
        <v>18</v>
      </c>
      <c r="B21" s="41">
        <v>198410</v>
      </c>
      <c r="E21" s="7">
        <v>18</v>
      </c>
      <c r="F21" s="41">
        <v>198410</v>
      </c>
      <c r="G21" s="41">
        <v>307240</v>
      </c>
      <c r="H21" s="44">
        <f t="shared" si="0"/>
        <v>-108830</v>
      </c>
      <c r="I21" s="44">
        <f t="shared" si="1"/>
        <v>108830</v>
      </c>
      <c r="J21" s="44">
        <f t="shared" ref="J21:J63" si="22">H21^2</f>
        <v>11843968900</v>
      </c>
      <c r="K21" s="43">
        <f t="shared" si="3"/>
        <v>54.85</v>
      </c>
      <c r="L21" s="43">
        <f t="shared" si="4"/>
        <v>54.85</v>
      </c>
      <c r="R21" s="7">
        <v>18</v>
      </c>
      <c r="S21" s="41">
        <v>198410</v>
      </c>
      <c r="T21" s="44">
        <f>AVERAGE($S$4:S20)</f>
        <v>231920.58823529413</v>
      </c>
      <c r="U21" s="44">
        <f t="shared" si="5"/>
        <v>-33510.588235294126</v>
      </c>
      <c r="V21" s="44">
        <f t="shared" si="6"/>
        <v>33510.588235294126</v>
      </c>
      <c r="W21" s="44">
        <f t="shared" si="7"/>
        <v>1122959523.8754332</v>
      </c>
      <c r="X21" s="43">
        <f t="shared" si="8"/>
        <v>16.89</v>
      </c>
      <c r="Y21" s="43">
        <f t="shared" si="9"/>
        <v>16.89</v>
      </c>
      <c r="AE21" s="7">
        <v>18</v>
      </c>
      <c r="AF21" s="41">
        <v>198410</v>
      </c>
      <c r="AG21" s="49">
        <f t="shared" si="16"/>
        <v>262410.33333333331</v>
      </c>
      <c r="AH21" s="44">
        <f t="shared" si="19"/>
        <v>-64000.333333333314</v>
      </c>
      <c r="AI21" s="44">
        <f t="shared" si="20"/>
        <v>64000.333333333314</v>
      </c>
      <c r="AJ21" s="44">
        <f t="shared" si="21"/>
        <v>4096042666.7777753</v>
      </c>
      <c r="AK21" s="43">
        <f t="shared" si="17"/>
        <v>32.26</v>
      </c>
      <c r="AL21" s="43">
        <f t="shared" si="18"/>
        <v>32.26</v>
      </c>
      <c r="AR21" s="7">
        <v>18</v>
      </c>
      <c r="AS21" s="41">
        <v>198410</v>
      </c>
      <c r="AT21" s="49">
        <f t="shared" si="10"/>
        <v>281618.78476269724</v>
      </c>
      <c r="AU21" s="44">
        <f t="shared" si="11"/>
        <v>-83208.784762697236</v>
      </c>
      <c r="AV21" s="44">
        <f t="shared" si="12"/>
        <v>83208.784762697236</v>
      </c>
      <c r="AW21" s="44">
        <f t="shared" si="13"/>
        <v>6923701861.6848755</v>
      </c>
      <c r="AX21" s="43">
        <f t="shared" si="14"/>
        <v>41.94</v>
      </c>
      <c r="AY21" s="43">
        <f t="shared" si="15"/>
        <v>41.94</v>
      </c>
    </row>
    <row r="22" spans="1:51">
      <c r="A22" s="6">
        <v>19</v>
      </c>
      <c r="B22" s="41">
        <v>207833</v>
      </c>
      <c r="E22" s="7">
        <v>19</v>
      </c>
      <c r="F22" s="41">
        <v>207833</v>
      </c>
      <c r="G22" s="41">
        <v>198410</v>
      </c>
      <c r="H22" s="44">
        <f t="shared" si="0"/>
        <v>9423</v>
      </c>
      <c r="I22" s="44">
        <f t="shared" si="1"/>
        <v>9423</v>
      </c>
      <c r="J22" s="44">
        <f t="shared" si="22"/>
        <v>88792929</v>
      </c>
      <c r="K22" s="43">
        <f t="shared" si="3"/>
        <v>4.53</v>
      </c>
      <c r="L22" s="43">
        <f t="shared" si="4"/>
        <v>4.53</v>
      </c>
      <c r="R22" s="7">
        <v>19</v>
      </c>
      <c r="S22" s="41">
        <v>207833</v>
      </c>
      <c r="T22" s="44">
        <f>AVERAGE($S$4:S21)</f>
        <v>230058.88888888888</v>
      </c>
      <c r="U22" s="44">
        <f t="shared" si="5"/>
        <v>-22225.888888888876</v>
      </c>
      <c r="V22" s="44">
        <f t="shared" si="6"/>
        <v>22225.888888888876</v>
      </c>
      <c r="W22" s="44">
        <f t="shared" si="7"/>
        <v>493990136.90123397</v>
      </c>
      <c r="X22" s="43">
        <f t="shared" si="8"/>
        <v>10.69</v>
      </c>
      <c r="Y22" s="43">
        <f t="shared" si="9"/>
        <v>10.69</v>
      </c>
      <c r="AE22" s="7">
        <v>19</v>
      </c>
      <c r="AF22" s="41">
        <v>207833</v>
      </c>
      <c r="AG22" s="49">
        <f t="shared" si="16"/>
        <v>217522.66666666666</v>
      </c>
      <c r="AH22" s="44">
        <f t="shared" si="19"/>
        <v>-9689.666666666657</v>
      </c>
      <c r="AI22" s="44">
        <f t="shared" si="20"/>
        <v>9689.666666666657</v>
      </c>
      <c r="AJ22" s="44">
        <f t="shared" si="21"/>
        <v>93889640.111110926</v>
      </c>
      <c r="AK22" s="43">
        <f t="shared" si="17"/>
        <v>4.66</v>
      </c>
      <c r="AL22" s="43">
        <f t="shared" si="18"/>
        <v>4.66</v>
      </c>
      <c r="AR22" s="7">
        <v>19</v>
      </c>
      <c r="AS22" s="41">
        <v>207833</v>
      </c>
      <c r="AT22" s="49">
        <f t="shared" si="10"/>
        <v>215051.75695253944</v>
      </c>
      <c r="AU22" s="44">
        <f t="shared" si="11"/>
        <v>-7218.7569525394356</v>
      </c>
      <c r="AV22" s="44">
        <f t="shared" si="12"/>
        <v>7218.7569525394356</v>
      </c>
      <c r="AW22" s="44">
        <f t="shared" si="13"/>
        <v>52110451.939836442</v>
      </c>
      <c r="AX22" s="43">
        <f t="shared" si="14"/>
        <v>3.47</v>
      </c>
      <c r="AY22" s="43">
        <f t="shared" si="15"/>
        <v>3.47</v>
      </c>
    </row>
    <row r="23" spans="1:51">
      <c r="A23" s="6">
        <v>20</v>
      </c>
      <c r="B23" s="41">
        <v>202520</v>
      </c>
      <c r="E23" s="7">
        <v>20</v>
      </c>
      <c r="F23" s="41">
        <v>202520</v>
      </c>
      <c r="G23" s="41">
        <v>207833</v>
      </c>
      <c r="H23" s="44">
        <f t="shared" si="0"/>
        <v>-5313</v>
      </c>
      <c r="I23" s="44">
        <f t="shared" si="1"/>
        <v>5313</v>
      </c>
      <c r="J23" s="44">
        <f t="shared" si="22"/>
        <v>28227969</v>
      </c>
      <c r="K23" s="43">
        <f t="shared" si="3"/>
        <v>2.62</v>
      </c>
      <c r="L23" s="43">
        <f t="shared" si="4"/>
        <v>2.62</v>
      </c>
      <c r="R23" s="7">
        <v>20</v>
      </c>
      <c r="S23" s="41">
        <v>202520</v>
      </c>
      <c r="T23" s="44">
        <f>AVERAGE($S$4:S22)</f>
        <v>228889.10526315789</v>
      </c>
      <c r="U23" s="44">
        <f t="shared" si="5"/>
        <v>-26369.105263157893</v>
      </c>
      <c r="V23" s="44">
        <f t="shared" si="6"/>
        <v>26369.105263157893</v>
      </c>
      <c r="W23" s="44">
        <f t="shared" si="7"/>
        <v>695329712.37950134</v>
      </c>
      <c r="X23" s="43">
        <f t="shared" si="8"/>
        <v>13.02</v>
      </c>
      <c r="Y23" s="43">
        <f t="shared" si="9"/>
        <v>13.02</v>
      </c>
      <c r="AE23" s="7">
        <v>20</v>
      </c>
      <c r="AF23" s="41">
        <v>202520</v>
      </c>
      <c r="AG23" s="49">
        <f t="shared" si="16"/>
        <v>237827.66666666666</v>
      </c>
      <c r="AH23" s="44">
        <f t="shared" si="19"/>
        <v>-35307.666666666657</v>
      </c>
      <c r="AI23" s="44">
        <f t="shared" si="20"/>
        <v>35307.666666666657</v>
      </c>
      <c r="AJ23" s="44">
        <f t="shared" si="21"/>
        <v>1246631325.4444437</v>
      </c>
      <c r="AK23" s="43">
        <f t="shared" si="17"/>
        <v>17.43</v>
      </c>
      <c r="AL23" s="43">
        <f t="shared" si="18"/>
        <v>17.43</v>
      </c>
      <c r="AR23" s="7">
        <v>20</v>
      </c>
      <c r="AS23" s="41">
        <v>202520</v>
      </c>
      <c r="AT23" s="49">
        <f t="shared" si="10"/>
        <v>209276.75139050791</v>
      </c>
      <c r="AU23" s="44">
        <f t="shared" si="11"/>
        <v>-6756.7513905079104</v>
      </c>
      <c r="AV23" s="44">
        <f t="shared" si="12"/>
        <v>6756.7513905079104</v>
      </c>
      <c r="AW23" s="44">
        <f t="shared" si="13"/>
        <v>45653689.353130579</v>
      </c>
      <c r="AX23" s="43">
        <f t="shared" si="14"/>
        <v>3.34</v>
      </c>
      <c r="AY23" s="43">
        <f t="shared" si="15"/>
        <v>3.34</v>
      </c>
    </row>
    <row r="24" spans="1:51">
      <c r="A24" s="6">
        <v>21</v>
      </c>
      <c r="B24" s="41">
        <v>259431</v>
      </c>
      <c r="E24" s="7">
        <v>21</v>
      </c>
      <c r="F24" s="41">
        <v>259431</v>
      </c>
      <c r="G24" s="41">
        <v>202520</v>
      </c>
      <c r="H24" s="44">
        <f t="shared" si="0"/>
        <v>56911</v>
      </c>
      <c r="I24" s="44">
        <f t="shared" si="1"/>
        <v>56911</v>
      </c>
      <c r="J24" s="44">
        <f t="shared" si="22"/>
        <v>3238861921</v>
      </c>
      <c r="K24" s="43">
        <f t="shared" si="3"/>
        <v>21.94</v>
      </c>
      <c r="L24" s="43">
        <f t="shared" si="4"/>
        <v>21.94</v>
      </c>
      <c r="R24" s="7">
        <v>21</v>
      </c>
      <c r="S24" s="41">
        <v>259431</v>
      </c>
      <c r="T24" s="44">
        <f>AVERAGE($S$4:S23)</f>
        <v>227570.65</v>
      </c>
      <c r="U24" s="44">
        <f t="shared" si="5"/>
        <v>31860.350000000006</v>
      </c>
      <c r="V24" s="44">
        <f t="shared" si="6"/>
        <v>31860.350000000006</v>
      </c>
      <c r="W24" s="44">
        <f t="shared" si="7"/>
        <v>1015081902.1225004</v>
      </c>
      <c r="X24" s="43">
        <f t="shared" si="8"/>
        <v>12.28</v>
      </c>
      <c r="Y24" s="43">
        <f t="shared" si="9"/>
        <v>12.28</v>
      </c>
      <c r="AE24" s="7">
        <v>21</v>
      </c>
      <c r="AF24" s="41">
        <v>259431</v>
      </c>
      <c r="AG24" s="49">
        <f t="shared" si="16"/>
        <v>202921</v>
      </c>
      <c r="AH24" s="44">
        <f t="shared" si="19"/>
        <v>56510</v>
      </c>
      <c r="AI24" s="44">
        <f t="shared" si="20"/>
        <v>56510</v>
      </c>
      <c r="AJ24" s="44">
        <f t="shared" si="21"/>
        <v>3193380100</v>
      </c>
      <c r="AK24" s="43">
        <f t="shared" si="17"/>
        <v>21.78</v>
      </c>
      <c r="AL24" s="43">
        <f t="shared" si="18"/>
        <v>21.78</v>
      </c>
      <c r="AR24" s="7">
        <v>21</v>
      </c>
      <c r="AS24" s="41">
        <v>259431</v>
      </c>
      <c r="AT24" s="49">
        <f t="shared" si="10"/>
        <v>203871.35027810157</v>
      </c>
      <c r="AU24" s="44">
        <f t="shared" si="11"/>
        <v>55559.64972189843</v>
      </c>
      <c r="AV24" s="44">
        <f t="shared" si="12"/>
        <v>55559.64972189843</v>
      </c>
      <c r="AW24" s="44">
        <f t="shared" si="13"/>
        <v>3086874677.2200484</v>
      </c>
      <c r="AX24" s="43">
        <f t="shared" si="14"/>
        <v>21.42</v>
      </c>
      <c r="AY24" s="43">
        <f t="shared" si="15"/>
        <v>21.42</v>
      </c>
    </row>
    <row r="25" spans="1:51">
      <c r="A25" s="6">
        <v>22</v>
      </c>
      <c r="B25" s="41">
        <v>281424</v>
      </c>
      <c r="E25" s="7">
        <v>22</v>
      </c>
      <c r="F25" s="41">
        <v>281424</v>
      </c>
      <c r="G25" s="41">
        <v>259431</v>
      </c>
      <c r="H25" s="44">
        <f t="shared" si="0"/>
        <v>21993</v>
      </c>
      <c r="I25" s="44">
        <f t="shared" si="1"/>
        <v>21993</v>
      </c>
      <c r="J25" s="44">
        <f t="shared" si="22"/>
        <v>483692049</v>
      </c>
      <c r="K25" s="43">
        <f t="shared" si="3"/>
        <v>7.81</v>
      </c>
      <c r="L25" s="43">
        <f t="shared" si="4"/>
        <v>7.81</v>
      </c>
      <c r="R25" s="7">
        <v>22</v>
      </c>
      <c r="S25" s="41">
        <v>281424</v>
      </c>
      <c r="T25" s="44">
        <f>AVERAGE($S$4:S24)</f>
        <v>229087.80952380953</v>
      </c>
      <c r="U25" s="44">
        <f t="shared" si="5"/>
        <v>52336.190476190473</v>
      </c>
      <c r="V25" s="44">
        <f t="shared" si="6"/>
        <v>52336.190476190473</v>
      </c>
      <c r="W25" s="44">
        <f t="shared" si="7"/>
        <v>2739076833.5600905</v>
      </c>
      <c r="X25" s="43">
        <f t="shared" si="8"/>
        <v>18.600000000000001</v>
      </c>
      <c r="Y25" s="43">
        <f t="shared" si="9"/>
        <v>18.600000000000001</v>
      </c>
      <c r="AE25" s="7">
        <v>22</v>
      </c>
      <c r="AF25" s="41">
        <v>281424</v>
      </c>
      <c r="AG25" s="49">
        <f t="shared" si="16"/>
        <v>223261.33333333334</v>
      </c>
      <c r="AH25" s="44">
        <f t="shared" si="19"/>
        <v>58162.666666666657</v>
      </c>
      <c r="AI25" s="44">
        <f t="shared" si="20"/>
        <v>58162.666666666657</v>
      </c>
      <c r="AJ25" s="44">
        <f t="shared" si="21"/>
        <v>3382895793.7777767</v>
      </c>
      <c r="AK25" s="43">
        <f t="shared" si="17"/>
        <v>20.67</v>
      </c>
      <c r="AL25" s="43">
        <f t="shared" si="18"/>
        <v>20.67</v>
      </c>
      <c r="AR25" s="7">
        <v>22</v>
      </c>
      <c r="AS25" s="41">
        <v>281424</v>
      </c>
      <c r="AT25" s="49">
        <f t="shared" si="10"/>
        <v>248319.07005562034</v>
      </c>
      <c r="AU25" s="44">
        <f t="shared" si="11"/>
        <v>33104.929944379663</v>
      </c>
      <c r="AV25" s="44">
        <f t="shared" si="12"/>
        <v>33104.929944379663</v>
      </c>
      <c r="AW25" s="44">
        <f t="shared" si="13"/>
        <v>1095936386.6222854</v>
      </c>
      <c r="AX25" s="43">
        <f t="shared" si="14"/>
        <v>11.76</v>
      </c>
      <c r="AY25" s="43">
        <f t="shared" si="15"/>
        <v>11.76</v>
      </c>
    </row>
    <row r="26" spans="1:51">
      <c r="A26" s="6">
        <v>23</v>
      </c>
      <c r="B26" s="41">
        <v>310509</v>
      </c>
      <c r="E26" s="7">
        <v>23</v>
      </c>
      <c r="F26" s="41">
        <v>310509</v>
      </c>
      <c r="G26" s="41">
        <v>281424</v>
      </c>
      <c r="H26" s="44">
        <f t="shared" si="0"/>
        <v>29085</v>
      </c>
      <c r="I26" s="44">
        <f t="shared" si="1"/>
        <v>29085</v>
      </c>
      <c r="J26" s="44">
        <f t="shared" si="22"/>
        <v>845937225</v>
      </c>
      <c r="K26" s="43">
        <f t="shared" si="3"/>
        <v>9.3699999999999992</v>
      </c>
      <c r="L26" s="43">
        <f t="shared" si="4"/>
        <v>9.3699999999999992</v>
      </c>
      <c r="R26" s="7">
        <v>23</v>
      </c>
      <c r="S26" s="41">
        <v>310509</v>
      </c>
      <c r="T26" s="44">
        <f>AVERAGE($S$4:S25)</f>
        <v>231466.72727272726</v>
      </c>
      <c r="U26" s="44">
        <f t="shared" si="5"/>
        <v>79042.272727272735</v>
      </c>
      <c r="V26" s="44">
        <f t="shared" si="6"/>
        <v>79042.272727272735</v>
      </c>
      <c r="W26" s="44">
        <f t="shared" si="7"/>
        <v>6247680877.8925629</v>
      </c>
      <c r="X26" s="43">
        <f t="shared" si="8"/>
        <v>25.46</v>
      </c>
      <c r="Y26" s="43">
        <f t="shared" si="9"/>
        <v>25.46</v>
      </c>
      <c r="AE26" s="7">
        <v>23</v>
      </c>
      <c r="AF26" s="41">
        <v>310509</v>
      </c>
      <c r="AG26" s="49">
        <f t="shared" si="16"/>
        <v>247791.66666666666</v>
      </c>
      <c r="AH26" s="44">
        <f t="shared" si="19"/>
        <v>62717.333333333343</v>
      </c>
      <c r="AI26" s="44">
        <f t="shared" si="20"/>
        <v>62717.333333333343</v>
      </c>
      <c r="AJ26" s="44">
        <f t="shared" si="21"/>
        <v>3933463900.4444456</v>
      </c>
      <c r="AK26" s="43">
        <f t="shared" si="17"/>
        <v>20.2</v>
      </c>
      <c r="AL26" s="43">
        <f t="shared" si="18"/>
        <v>20.2</v>
      </c>
      <c r="AR26" s="7">
        <v>23</v>
      </c>
      <c r="AS26" s="41">
        <v>310509</v>
      </c>
      <c r="AT26" s="49">
        <f t="shared" si="10"/>
        <v>274803.01401112409</v>
      </c>
      <c r="AU26" s="44">
        <f t="shared" si="11"/>
        <v>35705.985988875909</v>
      </c>
      <c r="AV26" s="44">
        <f t="shared" si="12"/>
        <v>35705.985988875909</v>
      </c>
      <c r="AW26" s="44">
        <f t="shared" si="13"/>
        <v>1274917435.4378028</v>
      </c>
      <c r="AX26" s="43">
        <f t="shared" si="14"/>
        <v>11.5</v>
      </c>
      <c r="AY26" s="43">
        <f t="shared" si="15"/>
        <v>11.5</v>
      </c>
    </row>
    <row r="27" spans="1:51">
      <c r="A27" s="6">
        <v>24</v>
      </c>
      <c r="B27" s="41">
        <v>358026</v>
      </c>
      <c r="E27" s="7">
        <v>24</v>
      </c>
      <c r="F27" s="41">
        <v>358026</v>
      </c>
      <c r="G27" s="41">
        <v>310509</v>
      </c>
      <c r="H27" s="44">
        <f t="shared" si="0"/>
        <v>47517</v>
      </c>
      <c r="I27" s="44">
        <f t="shared" si="1"/>
        <v>47517</v>
      </c>
      <c r="J27" s="44">
        <f t="shared" si="22"/>
        <v>2257865289</v>
      </c>
      <c r="K27" s="43">
        <f t="shared" si="3"/>
        <v>13.27</v>
      </c>
      <c r="L27" s="43">
        <f t="shared" si="4"/>
        <v>13.27</v>
      </c>
      <c r="R27" s="7">
        <v>24</v>
      </c>
      <c r="S27" s="41">
        <v>358026</v>
      </c>
      <c r="T27" s="44">
        <f>AVERAGE($S$4:S26)</f>
        <v>234903.34782608695</v>
      </c>
      <c r="U27" s="44">
        <f t="shared" si="5"/>
        <v>123122.65217391305</v>
      </c>
      <c r="V27" s="44">
        <f t="shared" si="6"/>
        <v>123122.65217391305</v>
      </c>
      <c r="W27" s="44">
        <f t="shared" si="7"/>
        <v>15159187478.338377</v>
      </c>
      <c r="X27" s="43">
        <f t="shared" si="8"/>
        <v>34.39</v>
      </c>
      <c r="Y27" s="43">
        <f t="shared" si="9"/>
        <v>34.39</v>
      </c>
      <c r="AE27" s="7">
        <v>24</v>
      </c>
      <c r="AF27" s="41">
        <v>358026</v>
      </c>
      <c r="AG27" s="49">
        <f t="shared" si="16"/>
        <v>283788</v>
      </c>
      <c r="AH27" s="44">
        <f t="shared" si="19"/>
        <v>74238</v>
      </c>
      <c r="AI27" s="44">
        <f t="shared" si="20"/>
        <v>74238</v>
      </c>
      <c r="AJ27" s="44">
        <f t="shared" si="21"/>
        <v>5511280644</v>
      </c>
      <c r="AK27" s="43">
        <f t="shared" si="17"/>
        <v>20.74</v>
      </c>
      <c r="AL27" s="43">
        <f t="shared" si="18"/>
        <v>20.74</v>
      </c>
      <c r="AR27" s="7">
        <v>24</v>
      </c>
      <c r="AS27" s="41">
        <v>358026</v>
      </c>
      <c r="AT27" s="49">
        <f t="shared" si="10"/>
        <v>303367.80280222482</v>
      </c>
      <c r="AU27" s="44">
        <f t="shared" si="11"/>
        <v>54658.197197775182</v>
      </c>
      <c r="AV27" s="44">
        <f t="shared" si="12"/>
        <v>54658.197197775182</v>
      </c>
      <c r="AW27" s="44">
        <f t="shared" si="13"/>
        <v>2987518520.9108787</v>
      </c>
      <c r="AX27" s="43">
        <f t="shared" si="14"/>
        <v>15.27</v>
      </c>
      <c r="AY27" s="43">
        <f t="shared" si="15"/>
        <v>15.27</v>
      </c>
    </row>
    <row r="28" spans="1:51">
      <c r="A28" s="6">
        <v>25</v>
      </c>
      <c r="B28" s="41">
        <v>384669</v>
      </c>
      <c r="E28" s="7">
        <v>25</v>
      </c>
      <c r="F28" s="41">
        <v>384669</v>
      </c>
      <c r="G28" s="41">
        <v>358026</v>
      </c>
      <c r="H28" s="44">
        <f t="shared" si="0"/>
        <v>26643</v>
      </c>
      <c r="I28" s="44">
        <f t="shared" si="1"/>
        <v>26643</v>
      </c>
      <c r="J28" s="44">
        <f t="shared" si="22"/>
        <v>709849449</v>
      </c>
      <c r="K28" s="43">
        <f t="shared" si="3"/>
        <v>6.93</v>
      </c>
      <c r="L28" s="43">
        <f t="shared" si="4"/>
        <v>6.93</v>
      </c>
      <c r="R28" s="7">
        <v>25</v>
      </c>
      <c r="S28" s="41">
        <v>384669</v>
      </c>
      <c r="T28" s="44">
        <f>AVERAGE($S$4:S27)</f>
        <v>240033.45833333334</v>
      </c>
      <c r="U28" s="44">
        <f t="shared" si="5"/>
        <v>144635.54166666666</v>
      </c>
      <c r="V28" s="44">
        <f t="shared" si="6"/>
        <v>144635.54166666666</v>
      </c>
      <c r="W28" s="44">
        <f t="shared" si="7"/>
        <v>20919439913.210068</v>
      </c>
      <c r="X28" s="43">
        <f t="shared" si="8"/>
        <v>37.6</v>
      </c>
      <c r="Y28" s="43">
        <f t="shared" si="9"/>
        <v>37.6</v>
      </c>
      <c r="AE28" s="7">
        <v>25</v>
      </c>
      <c r="AF28" s="41">
        <v>384669</v>
      </c>
      <c r="AG28" s="49">
        <f t="shared" si="16"/>
        <v>316653</v>
      </c>
      <c r="AH28" s="44">
        <f t="shared" si="19"/>
        <v>68016</v>
      </c>
      <c r="AI28" s="44">
        <f t="shared" si="20"/>
        <v>68016</v>
      </c>
      <c r="AJ28" s="44">
        <f t="shared" si="21"/>
        <v>4626176256</v>
      </c>
      <c r="AK28" s="43">
        <f t="shared" si="17"/>
        <v>17.68</v>
      </c>
      <c r="AL28" s="43">
        <f t="shared" si="18"/>
        <v>17.68</v>
      </c>
      <c r="AR28" s="7">
        <v>25</v>
      </c>
      <c r="AS28" s="41">
        <v>384669</v>
      </c>
      <c r="AT28" s="49">
        <f t="shared" si="10"/>
        <v>347094.36056044494</v>
      </c>
      <c r="AU28" s="44">
        <f t="shared" si="11"/>
        <v>37574.63943955506</v>
      </c>
      <c r="AV28" s="44">
        <f t="shared" si="12"/>
        <v>37574.63943955506</v>
      </c>
      <c r="AW28" s="44">
        <f t="shared" si="13"/>
        <v>1411853529.0125666</v>
      </c>
      <c r="AX28" s="43">
        <f t="shared" si="14"/>
        <v>9.77</v>
      </c>
      <c r="AY28" s="43">
        <f t="shared" si="15"/>
        <v>9.77</v>
      </c>
    </row>
    <row r="29" spans="1:51">
      <c r="A29" s="6">
        <v>26</v>
      </c>
      <c r="B29" s="41">
        <v>437779</v>
      </c>
      <c r="E29" s="7">
        <v>26</v>
      </c>
      <c r="F29" s="41">
        <v>437779</v>
      </c>
      <c r="G29" s="41">
        <v>384669</v>
      </c>
      <c r="H29" s="44">
        <f t="shared" si="0"/>
        <v>53110</v>
      </c>
      <c r="I29" s="44">
        <f t="shared" si="1"/>
        <v>53110</v>
      </c>
      <c r="J29" s="44">
        <f t="shared" si="22"/>
        <v>2820672100</v>
      </c>
      <c r="K29" s="43">
        <f t="shared" si="3"/>
        <v>12.13</v>
      </c>
      <c r="L29" s="43">
        <f t="shared" si="4"/>
        <v>12.13</v>
      </c>
      <c r="R29" s="7">
        <v>26</v>
      </c>
      <c r="S29" s="41">
        <v>437779</v>
      </c>
      <c r="T29" s="44">
        <f>AVERAGE($S$4:S28)</f>
        <v>245818.88</v>
      </c>
      <c r="U29" s="44">
        <f t="shared" si="5"/>
        <v>191960.12</v>
      </c>
      <c r="V29" s="44">
        <f t="shared" si="6"/>
        <v>191960.12</v>
      </c>
      <c r="W29" s="44">
        <f t="shared" si="7"/>
        <v>36848687670.414398</v>
      </c>
      <c r="X29" s="43">
        <f t="shared" si="8"/>
        <v>43.85</v>
      </c>
      <c r="Y29" s="43">
        <f t="shared" si="9"/>
        <v>43.85</v>
      </c>
      <c r="AE29" s="7">
        <v>26</v>
      </c>
      <c r="AF29" s="41">
        <v>437779</v>
      </c>
      <c r="AG29" s="49">
        <f t="shared" si="16"/>
        <v>351068</v>
      </c>
      <c r="AH29" s="44">
        <f t="shared" si="19"/>
        <v>86711</v>
      </c>
      <c r="AI29" s="44">
        <f t="shared" si="20"/>
        <v>86711</v>
      </c>
      <c r="AJ29" s="44">
        <f t="shared" si="21"/>
        <v>7518797521</v>
      </c>
      <c r="AK29" s="43">
        <f t="shared" si="17"/>
        <v>19.809999999999999</v>
      </c>
      <c r="AL29" s="43">
        <f t="shared" si="18"/>
        <v>19.809999999999999</v>
      </c>
      <c r="AR29" s="7">
        <v>26</v>
      </c>
      <c r="AS29" s="41">
        <v>437779</v>
      </c>
      <c r="AT29" s="49">
        <f t="shared" si="10"/>
        <v>377154.07211208902</v>
      </c>
      <c r="AU29" s="44">
        <f t="shared" si="11"/>
        <v>60624.927887910977</v>
      </c>
      <c r="AV29" s="44">
        <f t="shared" si="12"/>
        <v>60624.927887910977</v>
      </c>
      <c r="AW29" s="44">
        <f t="shared" si="13"/>
        <v>3675381881.4144063</v>
      </c>
      <c r="AX29" s="43">
        <f t="shared" si="14"/>
        <v>13.85</v>
      </c>
      <c r="AY29" s="43">
        <f t="shared" si="15"/>
        <v>13.85</v>
      </c>
    </row>
    <row r="30" spans="1:51">
      <c r="A30" s="6">
        <v>27</v>
      </c>
      <c r="B30" s="41">
        <v>498788</v>
      </c>
      <c r="E30" s="7">
        <v>27</v>
      </c>
      <c r="F30" s="41">
        <v>498788</v>
      </c>
      <c r="G30" s="41">
        <v>437779</v>
      </c>
      <c r="H30" s="44">
        <f t="shared" si="0"/>
        <v>61009</v>
      </c>
      <c r="I30" s="44">
        <f t="shared" si="1"/>
        <v>61009</v>
      </c>
      <c r="J30" s="44">
        <f t="shared" si="22"/>
        <v>3722098081</v>
      </c>
      <c r="K30" s="43">
        <f t="shared" si="3"/>
        <v>12.23</v>
      </c>
      <c r="L30" s="43">
        <f t="shared" si="4"/>
        <v>12.23</v>
      </c>
      <c r="R30" s="7">
        <v>27</v>
      </c>
      <c r="S30" s="41">
        <v>498788</v>
      </c>
      <c r="T30" s="44">
        <f>AVERAGE($S$4:S29)</f>
        <v>253201.96153846153</v>
      </c>
      <c r="U30" s="44">
        <f t="shared" si="5"/>
        <v>245586.03846153847</v>
      </c>
      <c r="V30" s="44">
        <f t="shared" si="6"/>
        <v>245586.03846153847</v>
      </c>
      <c r="W30" s="44">
        <f t="shared" si="7"/>
        <v>60312502287.232254</v>
      </c>
      <c r="X30" s="43">
        <f t="shared" si="8"/>
        <v>49.24</v>
      </c>
      <c r="Y30" s="43">
        <f t="shared" si="9"/>
        <v>49.24</v>
      </c>
      <c r="AE30" s="7">
        <v>27</v>
      </c>
      <c r="AF30" s="41">
        <v>498788</v>
      </c>
      <c r="AG30" s="49">
        <f t="shared" si="16"/>
        <v>393491.33333333331</v>
      </c>
      <c r="AH30" s="44">
        <f t="shared" si="19"/>
        <v>105296.66666666669</v>
      </c>
      <c r="AI30" s="44">
        <f t="shared" si="20"/>
        <v>105296.66666666669</v>
      </c>
      <c r="AJ30" s="44">
        <f t="shared" si="21"/>
        <v>11087388011.111115</v>
      </c>
      <c r="AK30" s="43">
        <f t="shared" si="17"/>
        <v>21.11</v>
      </c>
      <c r="AL30" s="43">
        <f t="shared" si="18"/>
        <v>21.11</v>
      </c>
      <c r="AR30" s="7">
        <v>27</v>
      </c>
      <c r="AS30" s="41">
        <v>498788</v>
      </c>
      <c r="AT30" s="49">
        <f t="shared" si="10"/>
        <v>425654.01442241785</v>
      </c>
      <c r="AU30" s="44">
        <f t="shared" si="11"/>
        <v>73133.985577582149</v>
      </c>
      <c r="AV30" s="44">
        <f t="shared" si="12"/>
        <v>73133.985577582149</v>
      </c>
      <c r="AW30" s="44">
        <f t="shared" si="13"/>
        <v>5348579846.4619942</v>
      </c>
      <c r="AX30" s="43">
        <f t="shared" si="14"/>
        <v>14.66</v>
      </c>
      <c r="AY30" s="43">
        <f t="shared" si="15"/>
        <v>14.66</v>
      </c>
    </row>
    <row r="31" spans="1:51">
      <c r="A31" s="6">
        <v>28</v>
      </c>
      <c r="B31" s="41">
        <v>506490</v>
      </c>
      <c r="E31" s="7">
        <v>28</v>
      </c>
      <c r="F31" s="41">
        <v>506490</v>
      </c>
      <c r="G31" s="41">
        <v>498788</v>
      </c>
      <c r="H31" s="44">
        <f t="shared" si="0"/>
        <v>7702</v>
      </c>
      <c r="I31" s="44">
        <f t="shared" si="1"/>
        <v>7702</v>
      </c>
      <c r="J31" s="44">
        <f t="shared" si="22"/>
        <v>59320804</v>
      </c>
      <c r="K31" s="43">
        <f t="shared" si="3"/>
        <v>1.52</v>
      </c>
      <c r="L31" s="43">
        <f t="shared" si="4"/>
        <v>1.52</v>
      </c>
      <c r="R31" s="7">
        <v>28</v>
      </c>
      <c r="S31" s="41">
        <v>506490</v>
      </c>
      <c r="T31" s="44">
        <f>AVERAGE($S$4:S30)</f>
        <v>262297.74074074073</v>
      </c>
      <c r="U31" s="44">
        <f t="shared" si="5"/>
        <v>244192.25925925927</v>
      </c>
      <c r="V31" s="44">
        <f t="shared" si="6"/>
        <v>244192.25925925927</v>
      </c>
      <c r="W31" s="44">
        <f t="shared" si="7"/>
        <v>59629859482.141296</v>
      </c>
      <c r="X31" s="43">
        <f t="shared" si="8"/>
        <v>48.21</v>
      </c>
      <c r="Y31" s="43">
        <f t="shared" si="9"/>
        <v>48.21</v>
      </c>
      <c r="AE31" s="7">
        <v>28</v>
      </c>
      <c r="AF31" s="41">
        <v>506490</v>
      </c>
      <c r="AG31" s="49">
        <f t="shared" si="16"/>
        <v>440412</v>
      </c>
      <c r="AH31" s="44">
        <f t="shared" si="19"/>
        <v>66078</v>
      </c>
      <c r="AI31" s="44">
        <f t="shared" si="20"/>
        <v>66078</v>
      </c>
      <c r="AJ31" s="44">
        <f t="shared" si="21"/>
        <v>4366302084</v>
      </c>
      <c r="AK31" s="43">
        <f t="shared" si="17"/>
        <v>13.05</v>
      </c>
      <c r="AL31" s="43">
        <f t="shared" si="18"/>
        <v>13.05</v>
      </c>
      <c r="AR31" s="7">
        <v>28</v>
      </c>
      <c r="AS31" s="41">
        <v>506490</v>
      </c>
      <c r="AT31" s="49">
        <f t="shared" si="10"/>
        <v>484161.20288448362</v>
      </c>
      <c r="AU31" s="44">
        <f t="shared" si="11"/>
        <v>22328.797115516383</v>
      </c>
      <c r="AV31" s="44">
        <f t="shared" si="12"/>
        <v>22328.797115516383</v>
      </c>
      <c r="AW31" s="44">
        <f t="shared" si="13"/>
        <v>498575180.62589276</v>
      </c>
      <c r="AX31" s="43">
        <f t="shared" si="14"/>
        <v>4.41</v>
      </c>
      <c r="AY31" s="43">
        <f t="shared" si="15"/>
        <v>4.41</v>
      </c>
    </row>
    <row r="32" spans="1:51">
      <c r="A32" s="6">
        <v>29</v>
      </c>
      <c r="B32" s="41">
        <v>348477</v>
      </c>
      <c r="E32" s="7">
        <v>29</v>
      </c>
      <c r="F32" s="41">
        <v>348477</v>
      </c>
      <c r="G32" s="41">
        <v>506490</v>
      </c>
      <c r="H32" s="44">
        <f t="shared" si="0"/>
        <v>-158013</v>
      </c>
      <c r="I32" s="44">
        <f t="shared" si="1"/>
        <v>158013</v>
      </c>
      <c r="J32" s="44">
        <f t="shared" si="22"/>
        <v>24968108169</v>
      </c>
      <c r="K32" s="43">
        <f t="shared" si="3"/>
        <v>45.34</v>
      </c>
      <c r="L32" s="43">
        <f t="shared" si="4"/>
        <v>45.34</v>
      </c>
      <c r="R32" s="7">
        <v>29</v>
      </c>
      <c r="S32" s="41">
        <v>348477</v>
      </c>
      <c r="T32" s="44">
        <f>AVERAGE($S$4:S31)</f>
        <v>271018.89285714284</v>
      </c>
      <c r="U32" s="44">
        <f t="shared" si="5"/>
        <v>77458.107142857159</v>
      </c>
      <c r="V32" s="44">
        <f t="shared" si="6"/>
        <v>77458.107142857159</v>
      </c>
      <c r="W32" s="44">
        <f t="shared" si="7"/>
        <v>5999758362.1543388</v>
      </c>
      <c r="X32" s="43">
        <f t="shared" si="8"/>
        <v>22.23</v>
      </c>
      <c r="Y32" s="43">
        <f t="shared" si="9"/>
        <v>22.23</v>
      </c>
      <c r="AE32" s="7">
        <v>29</v>
      </c>
      <c r="AF32" s="41">
        <v>348477</v>
      </c>
      <c r="AG32" s="49">
        <f t="shared" si="16"/>
        <v>481019</v>
      </c>
      <c r="AH32" s="44">
        <f t="shared" si="19"/>
        <v>-132542</v>
      </c>
      <c r="AI32" s="44">
        <f t="shared" si="20"/>
        <v>132542</v>
      </c>
      <c r="AJ32" s="44">
        <f t="shared" si="21"/>
        <v>17567381764</v>
      </c>
      <c r="AK32" s="43">
        <f t="shared" si="17"/>
        <v>38.03</v>
      </c>
      <c r="AL32" s="43">
        <f t="shared" si="18"/>
        <v>38.03</v>
      </c>
      <c r="AR32" s="7">
        <v>29</v>
      </c>
      <c r="AS32" s="41">
        <v>348477</v>
      </c>
      <c r="AT32" s="49">
        <f t="shared" si="10"/>
        <v>502024.2405768967</v>
      </c>
      <c r="AU32" s="44">
        <f t="shared" si="11"/>
        <v>-153547.2405768967</v>
      </c>
      <c r="AV32" s="44">
        <f t="shared" si="12"/>
        <v>153547.2405768967</v>
      </c>
      <c r="AW32" s="44">
        <f t="shared" si="13"/>
        <v>23576755088.779392</v>
      </c>
      <c r="AX32" s="43">
        <f t="shared" si="14"/>
        <v>44.06</v>
      </c>
      <c r="AY32" s="43">
        <f t="shared" si="15"/>
        <v>44.06</v>
      </c>
    </row>
    <row r="33" spans="1:51">
      <c r="A33" s="6">
        <v>30</v>
      </c>
      <c r="B33" s="41">
        <v>321617</v>
      </c>
      <c r="E33" s="7">
        <v>30</v>
      </c>
      <c r="F33" s="41">
        <v>321617</v>
      </c>
      <c r="G33" s="41">
        <v>348477</v>
      </c>
      <c r="H33" s="44">
        <f t="shared" si="0"/>
        <v>-26860</v>
      </c>
      <c r="I33" s="44">
        <f t="shared" si="1"/>
        <v>26860</v>
      </c>
      <c r="J33" s="44">
        <f t="shared" si="22"/>
        <v>721459600</v>
      </c>
      <c r="K33" s="43">
        <f t="shared" si="3"/>
        <v>8.35</v>
      </c>
      <c r="L33" s="43">
        <f t="shared" si="4"/>
        <v>8.35</v>
      </c>
      <c r="R33" s="7">
        <v>30</v>
      </c>
      <c r="S33" s="41">
        <v>321617</v>
      </c>
      <c r="T33" s="44">
        <f>AVERAGE($S$4:S32)</f>
        <v>273689.86206896551</v>
      </c>
      <c r="U33" s="44">
        <f t="shared" si="5"/>
        <v>47927.137931034493</v>
      </c>
      <c r="V33" s="44">
        <f t="shared" si="6"/>
        <v>47927.137931034493</v>
      </c>
      <c r="W33" s="44">
        <f t="shared" si="7"/>
        <v>2297010550.2604051</v>
      </c>
      <c r="X33" s="43">
        <f t="shared" si="8"/>
        <v>14.9</v>
      </c>
      <c r="Y33" s="43">
        <f t="shared" si="9"/>
        <v>14.9</v>
      </c>
      <c r="AE33" s="7">
        <v>30</v>
      </c>
      <c r="AF33" s="41">
        <v>321617</v>
      </c>
      <c r="AG33" s="49">
        <f t="shared" si="16"/>
        <v>451251.66666666669</v>
      </c>
      <c r="AH33" s="44">
        <f t="shared" si="19"/>
        <v>-129634.66666666669</v>
      </c>
      <c r="AI33" s="44">
        <f t="shared" si="20"/>
        <v>129634.66666666669</v>
      </c>
      <c r="AJ33" s="44">
        <f t="shared" si="21"/>
        <v>16805146801.777782</v>
      </c>
      <c r="AK33" s="43">
        <f t="shared" si="17"/>
        <v>40.31</v>
      </c>
      <c r="AL33" s="43">
        <f t="shared" si="18"/>
        <v>40.31</v>
      </c>
      <c r="AR33" s="7">
        <v>30</v>
      </c>
      <c r="AS33" s="41">
        <v>321617</v>
      </c>
      <c r="AT33" s="49">
        <f t="shared" si="10"/>
        <v>379186.44811537937</v>
      </c>
      <c r="AU33" s="44">
        <f t="shared" si="11"/>
        <v>-57569.448115379375</v>
      </c>
      <c r="AV33" s="44">
        <f t="shared" si="12"/>
        <v>57569.448115379375</v>
      </c>
      <c r="AW33" s="44">
        <f t="shared" si="13"/>
        <v>3314241356.3093576</v>
      </c>
      <c r="AX33" s="43">
        <f t="shared" si="14"/>
        <v>17.899999999999999</v>
      </c>
      <c r="AY33" s="43">
        <f t="shared" si="15"/>
        <v>17.899999999999999</v>
      </c>
    </row>
    <row r="34" spans="1:51">
      <c r="A34" s="6">
        <v>31</v>
      </c>
      <c r="B34" s="41">
        <v>297989</v>
      </c>
      <c r="E34" s="7">
        <v>31</v>
      </c>
      <c r="F34" s="41">
        <v>297989</v>
      </c>
      <c r="G34" s="41">
        <v>321617</v>
      </c>
      <c r="H34" s="44">
        <f t="shared" si="0"/>
        <v>-23628</v>
      </c>
      <c r="I34" s="44">
        <f t="shared" si="1"/>
        <v>23628</v>
      </c>
      <c r="J34" s="44">
        <f t="shared" si="22"/>
        <v>558282384</v>
      </c>
      <c r="K34" s="43">
        <f t="shared" si="3"/>
        <v>7.93</v>
      </c>
      <c r="L34" s="43">
        <f t="shared" si="4"/>
        <v>7.93</v>
      </c>
      <c r="R34" s="7">
        <v>31</v>
      </c>
      <c r="S34" s="41">
        <v>297989</v>
      </c>
      <c r="T34" s="44">
        <f>AVERAGE($S$4:S33)</f>
        <v>275287.43333333335</v>
      </c>
      <c r="U34" s="44">
        <f t="shared" si="5"/>
        <v>22701.566666666651</v>
      </c>
      <c r="V34" s="44">
        <f t="shared" si="6"/>
        <v>22701.566666666651</v>
      </c>
      <c r="W34" s="44">
        <f t="shared" si="7"/>
        <v>515361129.12111038</v>
      </c>
      <c r="X34" s="43">
        <f t="shared" si="8"/>
        <v>7.62</v>
      </c>
      <c r="Y34" s="43">
        <f t="shared" si="9"/>
        <v>7.62</v>
      </c>
      <c r="AE34" s="7">
        <v>31</v>
      </c>
      <c r="AF34" s="41">
        <v>297989</v>
      </c>
      <c r="AG34" s="49">
        <f t="shared" si="16"/>
        <v>392194.66666666669</v>
      </c>
      <c r="AH34" s="44">
        <f t="shared" si="19"/>
        <v>-94205.666666666686</v>
      </c>
      <c r="AI34" s="44">
        <f t="shared" si="20"/>
        <v>94205.666666666686</v>
      </c>
      <c r="AJ34" s="44">
        <f t="shared" si="21"/>
        <v>8874707632.1111145</v>
      </c>
      <c r="AK34" s="43">
        <f t="shared" si="17"/>
        <v>31.61</v>
      </c>
      <c r="AL34" s="43">
        <f t="shared" si="18"/>
        <v>31.61</v>
      </c>
      <c r="AR34" s="7">
        <v>31</v>
      </c>
      <c r="AS34" s="41">
        <v>297989</v>
      </c>
      <c r="AT34" s="49">
        <f t="shared" si="10"/>
        <v>333130.8896230759</v>
      </c>
      <c r="AU34" s="44">
        <f t="shared" si="11"/>
        <v>-35141.889623075898</v>
      </c>
      <c r="AV34" s="44">
        <f t="shared" si="12"/>
        <v>35141.889623075898</v>
      </c>
      <c r="AW34" s="44">
        <f t="shared" si="13"/>
        <v>1234952406.2804494</v>
      </c>
      <c r="AX34" s="43">
        <f t="shared" si="14"/>
        <v>11.79</v>
      </c>
      <c r="AY34" s="43">
        <f t="shared" si="15"/>
        <v>11.79</v>
      </c>
    </row>
    <row r="35" spans="1:51">
      <c r="A35" s="6">
        <v>32</v>
      </c>
      <c r="B35" s="41">
        <v>353480</v>
      </c>
      <c r="E35" s="7">
        <v>32</v>
      </c>
      <c r="F35" s="41">
        <v>353480</v>
      </c>
      <c r="G35" s="41">
        <v>297989</v>
      </c>
      <c r="H35" s="44">
        <f t="shared" si="0"/>
        <v>55491</v>
      </c>
      <c r="I35" s="44">
        <f t="shared" si="1"/>
        <v>55491</v>
      </c>
      <c r="J35" s="44">
        <f t="shared" si="22"/>
        <v>3079251081</v>
      </c>
      <c r="K35" s="43">
        <f t="shared" si="3"/>
        <v>15.7</v>
      </c>
      <c r="L35" s="43">
        <f t="shared" si="4"/>
        <v>15.7</v>
      </c>
      <c r="R35" s="7">
        <v>32</v>
      </c>
      <c r="S35" s="41">
        <v>353480</v>
      </c>
      <c r="T35" s="44">
        <f>AVERAGE($S$4:S34)</f>
        <v>276019.74193548388</v>
      </c>
      <c r="U35" s="44">
        <f t="shared" si="5"/>
        <v>77460.258064516122</v>
      </c>
      <c r="V35" s="44">
        <f t="shared" si="6"/>
        <v>77460.258064516122</v>
      </c>
      <c r="W35" s="44">
        <f t="shared" si="7"/>
        <v>6000091579.4214344</v>
      </c>
      <c r="X35" s="43">
        <f t="shared" si="8"/>
        <v>21.91</v>
      </c>
      <c r="Y35" s="43">
        <f t="shared" si="9"/>
        <v>21.91</v>
      </c>
      <c r="AE35" s="7">
        <v>32</v>
      </c>
      <c r="AF35" s="41">
        <v>353480</v>
      </c>
      <c r="AG35" s="49">
        <f t="shared" si="16"/>
        <v>322694.33333333331</v>
      </c>
      <c r="AH35" s="44">
        <f t="shared" si="19"/>
        <v>30785.666666666686</v>
      </c>
      <c r="AI35" s="44">
        <f t="shared" si="20"/>
        <v>30785.666666666686</v>
      </c>
      <c r="AJ35" s="44">
        <f t="shared" si="21"/>
        <v>947757272.11111236</v>
      </c>
      <c r="AK35" s="43">
        <f t="shared" si="17"/>
        <v>8.7100000000000009</v>
      </c>
      <c r="AL35" s="43">
        <f t="shared" si="18"/>
        <v>8.7100000000000009</v>
      </c>
      <c r="AR35" s="7">
        <v>32</v>
      </c>
      <c r="AS35" s="41">
        <v>353480</v>
      </c>
      <c r="AT35" s="49">
        <f t="shared" si="10"/>
        <v>305017.37792461517</v>
      </c>
      <c r="AU35" s="44">
        <f t="shared" si="11"/>
        <v>48462.622075384832</v>
      </c>
      <c r="AV35" s="44">
        <f t="shared" si="12"/>
        <v>48462.622075384832</v>
      </c>
      <c r="AW35" s="44">
        <f t="shared" si="13"/>
        <v>2348625738.4215775</v>
      </c>
      <c r="AX35" s="43">
        <f t="shared" si="14"/>
        <v>13.71</v>
      </c>
      <c r="AY35" s="43">
        <f t="shared" si="15"/>
        <v>13.71</v>
      </c>
    </row>
    <row r="36" spans="1:51">
      <c r="A36" s="6">
        <v>33</v>
      </c>
      <c r="B36" s="41">
        <v>294576</v>
      </c>
      <c r="E36" s="7">
        <v>33</v>
      </c>
      <c r="F36" s="41">
        <v>294576</v>
      </c>
      <c r="G36" s="41">
        <v>353480</v>
      </c>
      <c r="H36" s="44">
        <f t="shared" si="0"/>
        <v>-58904</v>
      </c>
      <c r="I36" s="44">
        <f t="shared" si="1"/>
        <v>58904</v>
      </c>
      <c r="J36" s="44">
        <f t="shared" si="22"/>
        <v>3469681216</v>
      </c>
      <c r="K36" s="43">
        <f t="shared" si="3"/>
        <v>20</v>
      </c>
      <c r="L36" s="43">
        <f t="shared" si="4"/>
        <v>20</v>
      </c>
      <c r="R36" s="7">
        <v>33</v>
      </c>
      <c r="S36" s="41">
        <v>294576</v>
      </c>
      <c r="T36" s="44">
        <f>AVERAGE($S$4:S35)</f>
        <v>278440.375</v>
      </c>
      <c r="U36" s="44">
        <f t="shared" si="5"/>
        <v>16135.625</v>
      </c>
      <c r="V36" s="44">
        <f t="shared" si="6"/>
        <v>16135.625</v>
      </c>
      <c r="W36" s="44">
        <f t="shared" si="7"/>
        <v>260358394.140625</v>
      </c>
      <c r="X36" s="43">
        <f t="shared" si="8"/>
        <v>5.48</v>
      </c>
      <c r="Y36" s="43">
        <f t="shared" si="9"/>
        <v>5.48</v>
      </c>
      <c r="AE36" s="7">
        <v>33</v>
      </c>
      <c r="AF36" s="41">
        <v>294576</v>
      </c>
      <c r="AG36" s="49">
        <f t="shared" si="16"/>
        <v>324362</v>
      </c>
      <c r="AH36" s="44">
        <f t="shared" si="19"/>
        <v>-29786</v>
      </c>
      <c r="AI36" s="44">
        <f t="shared" si="20"/>
        <v>29786</v>
      </c>
      <c r="AJ36" s="44">
        <f t="shared" si="21"/>
        <v>887205796</v>
      </c>
      <c r="AK36" s="43">
        <f t="shared" si="17"/>
        <v>10.11</v>
      </c>
      <c r="AL36" s="43">
        <f t="shared" si="18"/>
        <v>10.11</v>
      </c>
      <c r="AR36" s="7">
        <v>33</v>
      </c>
      <c r="AS36" s="41">
        <v>294576</v>
      </c>
      <c r="AT36" s="49">
        <f t="shared" si="10"/>
        <v>343787.47558492306</v>
      </c>
      <c r="AU36" s="44">
        <f t="shared" si="11"/>
        <v>-49211.475584923057</v>
      </c>
      <c r="AV36" s="44">
        <f t="shared" si="12"/>
        <v>49211.475584923057</v>
      </c>
      <c r="AW36" s="44">
        <f t="shared" si="13"/>
        <v>2421769329.2454782</v>
      </c>
      <c r="AX36" s="43">
        <f t="shared" si="14"/>
        <v>16.71</v>
      </c>
      <c r="AY36" s="43">
        <f t="shared" si="15"/>
        <v>16.71</v>
      </c>
    </row>
    <row r="37" spans="1:51">
      <c r="A37" s="6">
        <v>34</v>
      </c>
      <c r="B37" s="41">
        <v>2898294</v>
      </c>
      <c r="E37" s="7">
        <v>34</v>
      </c>
      <c r="F37" s="41">
        <v>2898294</v>
      </c>
      <c r="G37" s="41">
        <v>294576</v>
      </c>
      <c r="H37" s="44">
        <f t="shared" si="0"/>
        <v>2603718</v>
      </c>
      <c r="I37" s="44">
        <f t="shared" si="1"/>
        <v>2603718</v>
      </c>
      <c r="J37" s="44">
        <f t="shared" si="22"/>
        <v>6779347423524</v>
      </c>
      <c r="K37" s="43">
        <f t="shared" si="3"/>
        <v>89.84</v>
      </c>
      <c r="L37" s="43">
        <f t="shared" si="4"/>
        <v>89.84</v>
      </c>
      <c r="R37" s="7">
        <v>34</v>
      </c>
      <c r="S37" s="41">
        <v>2898294</v>
      </c>
      <c r="T37" s="44">
        <f>AVERAGE($S$4:S36)</f>
        <v>278929.33333333331</v>
      </c>
      <c r="U37" s="44">
        <f t="shared" si="5"/>
        <v>2619364.6666666665</v>
      </c>
      <c r="V37" s="44">
        <f t="shared" si="6"/>
        <v>2619364.6666666665</v>
      </c>
      <c r="W37" s="44">
        <f t="shared" si="7"/>
        <v>6861071256981.7773</v>
      </c>
      <c r="X37" s="43">
        <f t="shared" si="8"/>
        <v>90.38</v>
      </c>
      <c r="Y37" s="43">
        <f t="shared" si="9"/>
        <v>90.38</v>
      </c>
      <c r="AE37" s="7">
        <v>34</v>
      </c>
      <c r="AF37" s="41">
        <v>2898294</v>
      </c>
      <c r="AG37" s="49">
        <f t="shared" si="16"/>
        <v>315348.33333333331</v>
      </c>
      <c r="AH37" s="44">
        <f t="shared" si="19"/>
        <v>2582945.6666666665</v>
      </c>
      <c r="AI37" s="44">
        <f t="shared" si="20"/>
        <v>2582945.6666666665</v>
      </c>
      <c r="AJ37" s="44">
        <f t="shared" si="21"/>
        <v>6671608316952.1104</v>
      </c>
      <c r="AK37" s="43">
        <f t="shared" si="17"/>
        <v>89.12</v>
      </c>
      <c r="AL37" s="43">
        <f t="shared" si="18"/>
        <v>89.12</v>
      </c>
      <c r="AR37" s="7">
        <v>34</v>
      </c>
      <c r="AS37" s="41">
        <v>2898294</v>
      </c>
      <c r="AT37" s="49">
        <f t="shared" si="10"/>
        <v>304418.29511698463</v>
      </c>
      <c r="AU37" s="44">
        <f t="shared" si="11"/>
        <v>2593875.7048830152</v>
      </c>
      <c r="AV37" s="44">
        <f t="shared" si="12"/>
        <v>2593875.7048830152</v>
      </c>
      <c r="AW37" s="44">
        <f t="shared" si="13"/>
        <v>6728191172382.3594</v>
      </c>
      <c r="AX37" s="43">
        <f t="shared" si="14"/>
        <v>89.5</v>
      </c>
      <c r="AY37" s="43">
        <f t="shared" si="15"/>
        <v>89.5</v>
      </c>
    </row>
    <row r="38" spans="1:51">
      <c r="A38" s="6">
        <v>35</v>
      </c>
      <c r="B38" s="41">
        <v>369994</v>
      </c>
      <c r="E38" s="7">
        <v>35</v>
      </c>
      <c r="F38" s="41">
        <v>369994</v>
      </c>
      <c r="G38" s="41">
        <v>2898294</v>
      </c>
      <c r="H38" s="44">
        <f t="shared" si="0"/>
        <v>-2528300</v>
      </c>
      <c r="I38" s="44">
        <f t="shared" si="1"/>
        <v>2528300</v>
      </c>
      <c r="J38" s="44">
        <f t="shared" si="22"/>
        <v>6392300890000</v>
      </c>
      <c r="K38" s="43">
        <f t="shared" si="3"/>
        <v>683.34</v>
      </c>
      <c r="L38" s="43">
        <f t="shared" si="4"/>
        <v>683.34</v>
      </c>
      <c r="R38" s="7">
        <v>35</v>
      </c>
      <c r="S38" s="41">
        <v>369994</v>
      </c>
      <c r="T38" s="44">
        <f>AVERAGE($S$4:S37)</f>
        <v>355969.4705882353</v>
      </c>
      <c r="U38" s="44">
        <f t="shared" si="5"/>
        <v>14024.529411764699</v>
      </c>
      <c r="V38" s="44">
        <f t="shared" si="6"/>
        <v>14024.529411764699</v>
      </c>
      <c r="W38" s="44">
        <f t="shared" si="7"/>
        <v>196687425.2214531</v>
      </c>
      <c r="X38" s="43">
        <f t="shared" si="8"/>
        <v>3.79</v>
      </c>
      <c r="Y38" s="43">
        <f t="shared" si="9"/>
        <v>3.79</v>
      </c>
      <c r="AE38" s="7">
        <v>35</v>
      </c>
      <c r="AF38" s="41">
        <v>369994</v>
      </c>
      <c r="AG38" s="49">
        <f t="shared" si="16"/>
        <v>1182116.6666666667</v>
      </c>
      <c r="AH38" s="44">
        <f t="shared" si="19"/>
        <v>-812122.66666666674</v>
      </c>
      <c r="AI38" s="44">
        <f t="shared" si="20"/>
        <v>812122.66666666674</v>
      </c>
      <c r="AJ38" s="44">
        <f t="shared" si="21"/>
        <v>659543225713.77795</v>
      </c>
      <c r="AK38" s="43">
        <f t="shared" si="17"/>
        <v>219.5</v>
      </c>
      <c r="AL38" s="43">
        <f t="shared" si="18"/>
        <v>219.5</v>
      </c>
      <c r="AR38" s="7">
        <v>35</v>
      </c>
      <c r="AS38" s="41">
        <v>369994</v>
      </c>
      <c r="AT38" s="49">
        <f t="shared" si="10"/>
        <v>2379518.8590233973</v>
      </c>
      <c r="AU38" s="44">
        <f t="shared" si="11"/>
        <v>-2009524.8590233973</v>
      </c>
      <c r="AV38" s="44">
        <f t="shared" si="12"/>
        <v>2009524.8590233973</v>
      </c>
      <c r="AW38" s="44">
        <f t="shared" si="13"/>
        <v>4038190159033.0049</v>
      </c>
      <c r="AX38" s="43">
        <f t="shared" si="14"/>
        <v>543.12</v>
      </c>
      <c r="AY38" s="43">
        <f t="shared" si="15"/>
        <v>543.12</v>
      </c>
    </row>
    <row r="39" spans="1:51">
      <c r="A39" s="6">
        <v>36</v>
      </c>
      <c r="B39" s="41">
        <v>358854</v>
      </c>
      <c r="E39" s="7">
        <v>36</v>
      </c>
      <c r="F39" s="41">
        <v>358854</v>
      </c>
      <c r="G39" s="41">
        <v>369994</v>
      </c>
      <c r="H39" s="44">
        <f t="shared" si="0"/>
        <v>-11140</v>
      </c>
      <c r="I39" s="44">
        <f t="shared" si="1"/>
        <v>11140</v>
      </c>
      <c r="J39" s="44">
        <f t="shared" si="22"/>
        <v>124099600</v>
      </c>
      <c r="K39" s="43">
        <f t="shared" si="3"/>
        <v>3.1</v>
      </c>
      <c r="L39" s="43">
        <f t="shared" si="4"/>
        <v>3.1</v>
      </c>
      <c r="R39" s="7">
        <v>36</v>
      </c>
      <c r="S39" s="41">
        <v>358854</v>
      </c>
      <c r="T39" s="44">
        <f>AVERAGE($S$4:S38)</f>
        <v>356370.17142857146</v>
      </c>
      <c r="U39" s="44">
        <f t="shared" si="5"/>
        <v>2483.8285714285448</v>
      </c>
      <c r="V39" s="44">
        <f t="shared" si="6"/>
        <v>2483.8285714285448</v>
      </c>
      <c r="W39" s="44">
        <f t="shared" si="7"/>
        <v>6169404.372244766</v>
      </c>
      <c r="X39" s="43">
        <f t="shared" si="8"/>
        <v>0.69</v>
      </c>
      <c r="Y39" s="43">
        <f t="shared" si="9"/>
        <v>0.69</v>
      </c>
      <c r="AE39" s="7">
        <v>36</v>
      </c>
      <c r="AF39" s="41">
        <v>358854</v>
      </c>
      <c r="AG39" s="49">
        <f t="shared" si="16"/>
        <v>1187621.3333333333</v>
      </c>
      <c r="AH39" s="44">
        <f t="shared" si="19"/>
        <v>-828767.33333333326</v>
      </c>
      <c r="AI39" s="44">
        <f t="shared" si="20"/>
        <v>828767.33333333326</v>
      </c>
      <c r="AJ39" s="44">
        <f t="shared" si="21"/>
        <v>686855292800.44434</v>
      </c>
      <c r="AK39" s="43">
        <f t="shared" si="17"/>
        <v>230.95</v>
      </c>
      <c r="AL39" s="43">
        <f t="shared" si="18"/>
        <v>230.95</v>
      </c>
      <c r="AR39" s="7">
        <v>36</v>
      </c>
      <c r="AS39" s="41">
        <v>358854</v>
      </c>
      <c r="AT39" s="49">
        <f t="shared" si="10"/>
        <v>771898.97180467949</v>
      </c>
      <c r="AU39" s="44">
        <f t="shared" si="11"/>
        <v>-413044.97180467949</v>
      </c>
      <c r="AV39" s="44">
        <f t="shared" si="12"/>
        <v>413044.97180467949</v>
      </c>
      <c r="AW39" s="44">
        <f t="shared" si="13"/>
        <v>170606148733.12848</v>
      </c>
      <c r="AX39" s="43">
        <f t="shared" si="14"/>
        <v>115.1</v>
      </c>
      <c r="AY39" s="43">
        <f t="shared" si="15"/>
        <v>115.1</v>
      </c>
    </row>
    <row r="40" spans="1:51">
      <c r="A40" s="6">
        <v>37</v>
      </c>
      <c r="B40" s="41">
        <v>438283.03399999993</v>
      </c>
      <c r="E40" s="7">
        <v>37</v>
      </c>
      <c r="F40" s="41">
        <v>438283.03399999993</v>
      </c>
      <c r="G40" s="41">
        <v>358854</v>
      </c>
      <c r="H40" s="44">
        <f t="shared" si="0"/>
        <v>79429.033999999927</v>
      </c>
      <c r="I40" s="44">
        <f t="shared" si="1"/>
        <v>79429.033999999927</v>
      </c>
      <c r="J40" s="44">
        <f t="shared" si="22"/>
        <v>6308971442.1731443</v>
      </c>
      <c r="K40" s="43">
        <f t="shared" si="3"/>
        <v>18.12</v>
      </c>
      <c r="L40" s="43">
        <f t="shared" si="4"/>
        <v>18.12</v>
      </c>
      <c r="R40" s="7">
        <v>37</v>
      </c>
      <c r="S40" s="41">
        <v>438283.03399999993</v>
      </c>
      <c r="T40" s="44">
        <f>AVERAGE($S$4:S39)</f>
        <v>356439.16666666669</v>
      </c>
      <c r="U40" s="44">
        <f t="shared" si="5"/>
        <v>81843.867333333241</v>
      </c>
      <c r="V40" s="44">
        <f t="shared" si="6"/>
        <v>81843.867333333241</v>
      </c>
      <c r="W40" s="44">
        <f t="shared" si="7"/>
        <v>6698418620.076252</v>
      </c>
      <c r="X40" s="43">
        <f t="shared" si="8"/>
        <v>18.670000000000002</v>
      </c>
      <c r="Y40" s="43">
        <f t="shared" si="9"/>
        <v>18.670000000000002</v>
      </c>
      <c r="AE40" s="7">
        <v>37</v>
      </c>
      <c r="AF40" s="41">
        <v>438283.03399999993</v>
      </c>
      <c r="AG40" s="49">
        <f t="shared" si="16"/>
        <v>1209047.3333333333</v>
      </c>
      <c r="AH40" s="44">
        <f t="shared" si="19"/>
        <v>-770764.29933333327</v>
      </c>
      <c r="AI40" s="44">
        <f t="shared" si="20"/>
        <v>770764.29933333327</v>
      </c>
      <c r="AJ40" s="44">
        <f t="shared" si="21"/>
        <v>594077605126.8042</v>
      </c>
      <c r="AK40" s="43">
        <f t="shared" si="17"/>
        <v>175.86</v>
      </c>
      <c r="AL40" s="43">
        <f t="shared" si="18"/>
        <v>175.86</v>
      </c>
      <c r="AR40" s="7">
        <v>37</v>
      </c>
      <c r="AS40" s="41">
        <v>438283.03399999993</v>
      </c>
      <c r="AT40" s="49">
        <f t="shared" si="10"/>
        <v>441462.99436093587</v>
      </c>
      <c r="AU40" s="44">
        <f t="shared" si="11"/>
        <v>-3179.9603609359474</v>
      </c>
      <c r="AV40" s="44">
        <f t="shared" si="12"/>
        <v>3179.9603609359474</v>
      </c>
      <c r="AW40" s="44">
        <f t="shared" si="13"/>
        <v>10112147.897123881</v>
      </c>
      <c r="AX40" s="43">
        <f t="shared" si="14"/>
        <v>0.73</v>
      </c>
      <c r="AY40" s="43">
        <f t="shared" si="15"/>
        <v>0.73</v>
      </c>
    </row>
    <row r="41" spans="1:51">
      <c r="A41" s="6">
        <v>38</v>
      </c>
      <c r="B41" s="41">
        <v>330023.21399999998</v>
      </c>
      <c r="E41" s="7">
        <v>38</v>
      </c>
      <c r="F41" s="41">
        <v>330023.21399999998</v>
      </c>
      <c r="G41" s="41">
        <v>438283.03399999993</v>
      </c>
      <c r="H41" s="44">
        <f t="shared" si="0"/>
        <v>-108259.81999999995</v>
      </c>
      <c r="I41" s="44">
        <f t="shared" si="1"/>
        <v>108259.81999999995</v>
      </c>
      <c r="J41" s="44">
        <f t="shared" si="22"/>
        <v>11720188626.432388</v>
      </c>
      <c r="K41" s="43">
        <f t="shared" si="3"/>
        <v>32.799999999999997</v>
      </c>
      <c r="L41" s="43">
        <f t="shared" si="4"/>
        <v>32.799999999999997</v>
      </c>
      <c r="R41" s="7">
        <v>38</v>
      </c>
      <c r="S41" s="41">
        <v>330023.21399999998</v>
      </c>
      <c r="T41" s="44">
        <f>AVERAGE($S$4:S40)</f>
        <v>358651.16308108106</v>
      </c>
      <c r="U41" s="44">
        <f t="shared" si="5"/>
        <v>-28627.949081081082</v>
      </c>
      <c r="V41" s="44">
        <f t="shared" si="6"/>
        <v>28627.949081081082</v>
      </c>
      <c r="W41" s="44">
        <f t="shared" si="7"/>
        <v>819559468.58897114</v>
      </c>
      <c r="X41" s="43">
        <f t="shared" si="8"/>
        <v>8.67</v>
      </c>
      <c r="Y41" s="43">
        <f t="shared" si="9"/>
        <v>8.67</v>
      </c>
      <c r="AE41" s="7">
        <v>38</v>
      </c>
      <c r="AF41" s="41">
        <v>330023.21399999998</v>
      </c>
      <c r="AG41" s="49">
        <f t="shared" si="16"/>
        <v>389043.67800000001</v>
      </c>
      <c r="AH41" s="44">
        <f t="shared" si="19"/>
        <v>-59020.464000000036</v>
      </c>
      <c r="AI41" s="44">
        <f t="shared" si="20"/>
        <v>59020.464000000036</v>
      </c>
      <c r="AJ41" s="44">
        <f t="shared" si="21"/>
        <v>3483415170.7753005</v>
      </c>
      <c r="AK41" s="43">
        <f t="shared" si="17"/>
        <v>17.88</v>
      </c>
      <c r="AL41" s="43">
        <f t="shared" si="18"/>
        <v>17.88</v>
      </c>
      <c r="AR41" s="7">
        <v>38</v>
      </c>
      <c r="AS41" s="41">
        <v>330023.21399999998</v>
      </c>
      <c r="AT41" s="49">
        <f t="shared" si="10"/>
        <v>438919.02607218717</v>
      </c>
      <c r="AU41" s="44">
        <f t="shared" si="11"/>
        <v>-108895.8120721872</v>
      </c>
      <c r="AV41" s="44">
        <f t="shared" si="12"/>
        <v>108895.8120721872</v>
      </c>
      <c r="AW41" s="44">
        <f t="shared" si="13"/>
        <v>11858297886.861111</v>
      </c>
      <c r="AX41" s="43">
        <f t="shared" si="14"/>
        <v>33</v>
      </c>
      <c r="AY41" s="43">
        <f t="shared" si="15"/>
        <v>33</v>
      </c>
    </row>
    <row r="42" spans="1:51">
      <c r="A42" s="6">
        <v>39</v>
      </c>
      <c r="B42" s="41">
        <v>329595.56199999998</v>
      </c>
      <c r="E42" s="7">
        <v>39</v>
      </c>
      <c r="F42" s="41">
        <v>329595.56199999998</v>
      </c>
      <c r="G42" s="41">
        <v>330023.21399999998</v>
      </c>
      <c r="H42" s="44">
        <f t="shared" si="0"/>
        <v>-427.65200000000186</v>
      </c>
      <c r="I42" s="44">
        <f t="shared" si="1"/>
        <v>427.65200000000186</v>
      </c>
      <c r="J42" s="44">
        <f t="shared" si="22"/>
        <v>182886.23310400159</v>
      </c>
      <c r="K42" s="43">
        <f t="shared" si="3"/>
        <v>0.13</v>
      </c>
      <c r="L42" s="43">
        <f t="shared" si="4"/>
        <v>0.13</v>
      </c>
      <c r="R42" s="7">
        <v>39</v>
      </c>
      <c r="S42" s="41">
        <v>329595.56199999998</v>
      </c>
      <c r="T42" s="44">
        <f>AVERAGE($S$4:S41)</f>
        <v>357897.79599999997</v>
      </c>
      <c r="U42" s="44">
        <f t="shared" si="5"/>
        <v>-28302.233999999997</v>
      </c>
      <c r="V42" s="44">
        <f t="shared" si="6"/>
        <v>28302.233999999997</v>
      </c>
      <c r="W42" s="44">
        <f t="shared" si="7"/>
        <v>801016449.39075577</v>
      </c>
      <c r="X42" s="43">
        <f t="shared" si="8"/>
        <v>8.59</v>
      </c>
      <c r="Y42" s="43">
        <f t="shared" si="9"/>
        <v>8.59</v>
      </c>
      <c r="AE42" s="7">
        <v>39</v>
      </c>
      <c r="AF42" s="41">
        <v>329595.56199999998</v>
      </c>
      <c r="AG42" s="49">
        <f t="shared" si="16"/>
        <v>375720.08266666665</v>
      </c>
      <c r="AH42" s="44">
        <f t="shared" si="19"/>
        <v>-46124.520666666678</v>
      </c>
      <c r="AI42" s="44">
        <f t="shared" si="20"/>
        <v>46124.520666666678</v>
      </c>
      <c r="AJ42" s="44">
        <f t="shared" si="21"/>
        <v>2127471406.7297616</v>
      </c>
      <c r="AK42" s="43">
        <f t="shared" si="17"/>
        <v>13.99</v>
      </c>
      <c r="AL42" s="43">
        <f t="shared" si="18"/>
        <v>13.99</v>
      </c>
      <c r="AR42" s="7">
        <v>39</v>
      </c>
      <c r="AS42" s="41">
        <v>329595.56199999998</v>
      </c>
      <c r="AT42" s="49">
        <f t="shared" si="10"/>
        <v>351802.37641443743</v>
      </c>
      <c r="AU42" s="44">
        <f t="shared" si="11"/>
        <v>-22206.814414437453</v>
      </c>
      <c r="AV42" s="44">
        <f t="shared" si="12"/>
        <v>22206.814414437453</v>
      </c>
      <c r="AW42" s="44">
        <f t="shared" si="13"/>
        <v>493142606.43726701</v>
      </c>
      <c r="AX42" s="43">
        <f t="shared" si="14"/>
        <v>6.74</v>
      </c>
      <c r="AY42" s="43">
        <f t="shared" si="15"/>
        <v>6.74</v>
      </c>
    </row>
    <row r="43" spans="1:51">
      <c r="A43" s="6">
        <v>40</v>
      </c>
      <c r="B43" s="41">
        <v>298723.87699999998</v>
      </c>
      <c r="E43" s="7">
        <v>40</v>
      </c>
      <c r="F43" s="41">
        <v>298723.87699999998</v>
      </c>
      <c r="G43" s="41">
        <v>329595.56199999998</v>
      </c>
      <c r="H43" s="44">
        <f t="shared" si="0"/>
        <v>-30871.684999999998</v>
      </c>
      <c r="I43" s="44">
        <f t="shared" si="1"/>
        <v>30871.684999999998</v>
      </c>
      <c r="J43" s="44">
        <f t="shared" si="22"/>
        <v>953060934.73922491</v>
      </c>
      <c r="K43" s="43">
        <f t="shared" si="3"/>
        <v>10.33</v>
      </c>
      <c r="L43" s="43">
        <f t="shared" si="4"/>
        <v>10.33</v>
      </c>
      <c r="R43" s="7">
        <v>40</v>
      </c>
      <c r="S43" s="41">
        <v>298723.87699999998</v>
      </c>
      <c r="T43" s="44">
        <f>AVERAGE($S$4:S42)</f>
        <v>357172.09769230773</v>
      </c>
      <c r="U43" s="44">
        <f t="shared" si="5"/>
        <v>-58448.220692307747</v>
      </c>
      <c r="V43" s="44">
        <f t="shared" si="6"/>
        <v>58448.220692307747</v>
      </c>
      <c r="W43" s="44">
        <f t="shared" si="7"/>
        <v>3416194502.0967116</v>
      </c>
      <c r="X43" s="43">
        <f t="shared" si="8"/>
        <v>19.57</v>
      </c>
      <c r="Y43" s="43">
        <f t="shared" si="9"/>
        <v>19.57</v>
      </c>
      <c r="AE43" s="7">
        <v>40</v>
      </c>
      <c r="AF43" s="41">
        <v>298723.87699999998</v>
      </c>
      <c r="AG43" s="49">
        <f t="shared" si="16"/>
        <v>365967.26999999996</v>
      </c>
      <c r="AH43" s="44">
        <f t="shared" si="19"/>
        <v>-67243.392999999982</v>
      </c>
      <c r="AI43" s="44">
        <f t="shared" si="20"/>
        <v>67243.392999999982</v>
      </c>
      <c r="AJ43" s="44">
        <f t="shared" si="21"/>
        <v>4521673902.1524467</v>
      </c>
      <c r="AK43" s="43">
        <f t="shared" si="17"/>
        <v>22.51</v>
      </c>
      <c r="AL43" s="43">
        <f t="shared" si="18"/>
        <v>22.51</v>
      </c>
      <c r="AR43" s="7">
        <v>40</v>
      </c>
      <c r="AS43" s="41">
        <v>298723.87699999998</v>
      </c>
      <c r="AT43" s="49">
        <f t="shared" si="10"/>
        <v>334036.92488288751</v>
      </c>
      <c r="AU43" s="44">
        <f t="shared" si="11"/>
        <v>-35313.047882887535</v>
      </c>
      <c r="AV43" s="44">
        <f t="shared" si="12"/>
        <v>35313.047882887535</v>
      </c>
      <c r="AW43" s="44">
        <f t="shared" si="13"/>
        <v>1247011350.7791078</v>
      </c>
      <c r="AX43" s="43">
        <f t="shared" si="14"/>
        <v>11.82</v>
      </c>
      <c r="AY43" s="43">
        <f t="shared" si="15"/>
        <v>11.82</v>
      </c>
    </row>
    <row r="44" spans="1:51">
      <c r="A44" s="6">
        <v>41</v>
      </c>
      <c r="B44" s="41">
        <v>467477.37300000002</v>
      </c>
      <c r="E44" s="7">
        <v>41</v>
      </c>
      <c r="F44" s="41">
        <v>467477.37300000002</v>
      </c>
      <c r="G44" s="41">
        <v>298723.87699999998</v>
      </c>
      <c r="H44" s="44">
        <f t="shared" si="0"/>
        <v>168753.49600000004</v>
      </c>
      <c r="I44" s="44">
        <f t="shared" si="1"/>
        <v>168753.49600000004</v>
      </c>
      <c r="J44" s="44">
        <f t="shared" si="22"/>
        <v>28477742412.222031</v>
      </c>
      <c r="K44" s="43">
        <f t="shared" si="3"/>
        <v>36.1</v>
      </c>
      <c r="L44" s="43">
        <f t="shared" si="4"/>
        <v>36.1</v>
      </c>
      <c r="R44" s="7">
        <v>41</v>
      </c>
      <c r="S44" s="41">
        <v>467477.37300000002</v>
      </c>
      <c r="T44" s="44">
        <f>AVERAGE($S$4:S43)</f>
        <v>355710.89217500004</v>
      </c>
      <c r="U44" s="44">
        <f t="shared" si="5"/>
        <v>111766.48082499998</v>
      </c>
      <c r="V44" s="44">
        <f t="shared" si="6"/>
        <v>111766.48082499998</v>
      </c>
      <c r="W44" s="44">
        <f t="shared" si="7"/>
        <v>12491746236.005087</v>
      </c>
      <c r="X44" s="43">
        <f t="shared" si="8"/>
        <v>23.91</v>
      </c>
      <c r="Y44" s="43">
        <f t="shared" si="9"/>
        <v>23.91</v>
      </c>
      <c r="AE44" s="7">
        <v>41</v>
      </c>
      <c r="AF44" s="41">
        <v>467477.37300000002</v>
      </c>
      <c r="AG44" s="49">
        <f t="shared" si="16"/>
        <v>319447.55099999998</v>
      </c>
      <c r="AH44" s="44">
        <f t="shared" si="19"/>
        <v>148029.82200000004</v>
      </c>
      <c r="AI44" s="44">
        <f t="shared" si="20"/>
        <v>148029.82200000004</v>
      </c>
      <c r="AJ44" s="44">
        <f t="shared" si="21"/>
        <v>21912828201.351696</v>
      </c>
      <c r="AK44" s="43">
        <f t="shared" si="17"/>
        <v>31.67</v>
      </c>
      <c r="AL44" s="43">
        <f t="shared" si="18"/>
        <v>31.67</v>
      </c>
      <c r="AR44" s="7">
        <v>41</v>
      </c>
      <c r="AS44" s="41">
        <v>467477.37300000002</v>
      </c>
      <c r="AT44" s="49">
        <f t="shared" si="10"/>
        <v>305786.48657657753</v>
      </c>
      <c r="AU44" s="44">
        <f t="shared" si="11"/>
        <v>161690.88642342249</v>
      </c>
      <c r="AV44" s="44">
        <f t="shared" si="12"/>
        <v>161690.88642342249</v>
      </c>
      <c r="AW44" s="44">
        <f t="shared" si="13"/>
        <v>26143942752.392113</v>
      </c>
      <c r="AX44" s="43">
        <f t="shared" si="14"/>
        <v>34.590000000000003</v>
      </c>
      <c r="AY44" s="43">
        <f t="shared" si="15"/>
        <v>34.590000000000003</v>
      </c>
    </row>
    <row r="45" spans="1:51">
      <c r="A45" s="6">
        <v>42</v>
      </c>
      <c r="B45" s="41">
        <v>297286.79300000001</v>
      </c>
      <c r="E45" s="7">
        <v>42</v>
      </c>
      <c r="F45" s="41">
        <v>297286.79300000001</v>
      </c>
      <c r="G45" s="41">
        <v>467477.37300000002</v>
      </c>
      <c r="H45" s="44">
        <f t="shared" si="0"/>
        <v>-170190.58000000002</v>
      </c>
      <c r="I45" s="44">
        <f t="shared" si="1"/>
        <v>170190.58000000002</v>
      </c>
      <c r="J45" s="44">
        <f t="shared" si="22"/>
        <v>28964833520.736404</v>
      </c>
      <c r="K45" s="43">
        <f t="shared" si="3"/>
        <v>57.25</v>
      </c>
      <c r="L45" s="43">
        <f t="shared" si="4"/>
        <v>57.25</v>
      </c>
      <c r="R45" s="7">
        <v>42</v>
      </c>
      <c r="S45" s="41">
        <v>297286.79300000001</v>
      </c>
      <c r="T45" s="44">
        <f>AVERAGE($S$4:S44)</f>
        <v>358436.90390243905</v>
      </c>
      <c r="U45" s="44">
        <f t="shared" si="5"/>
        <v>-61150.110902439046</v>
      </c>
      <c r="V45" s="44">
        <f t="shared" si="6"/>
        <v>61150.110902439046</v>
      </c>
      <c r="W45" s="44">
        <f t="shared" si="7"/>
        <v>3739336063.3805947</v>
      </c>
      <c r="X45" s="43">
        <f t="shared" si="8"/>
        <v>20.57</v>
      </c>
      <c r="Y45" s="43">
        <f t="shared" si="9"/>
        <v>20.57</v>
      </c>
      <c r="AE45" s="7">
        <v>42</v>
      </c>
      <c r="AF45" s="41">
        <v>297286.79300000001</v>
      </c>
      <c r="AG45" s="49">
        <f t="shared" si="16"/>
        <v>365265.60399999999</v>
      </c>
      <c r="AH45" s="44">
        <f t="shared" si="19"/>
        <v>-67978.810999999987</v>
      </c>
      <c r="AI45" s="44">
        <f t="shared" si="20"/>
        <v>67978.810999999987</v>
      </c>
      <c r="AJ45" s="44">
        <f t="shared" si="21"/>
        <v>4621118744.9737196</v>
      </c>
      <c r="AK45" s="43">
        <f t="shared" si="17"/>
        <v>22.87</v>
      </c>
      <c r="AL45" s="43">
        <f t="shared" si="18"/>
        <v>22.87</v>
      </c>
      <c r="AR45" s="7">
        <v>42</v>
      </c>
      <c r="AS45" s="41">
        <v>297286.79300000001</v>
      </c>
      <c r="AT45" s="49">
        <f t="shared" si="10"/>
        <v>435139.19571531558</v>
      </c>
      <c r="AU45" s="44">
        <f t="shared" si="11"/>
        <v>-137852.40271531558</v>
      </c>
      <c r="AV45" s="44">
        <f t="shared" si="12"/>
        <v>137852.40271531558</v>
      </c>
      <c r="AW45" s="44">
        <f t="shared" si="13"/>
        <v>19003284934.385544</v>
      </c>
      <c r="AX45" s="43">
        <f t="shared" si="14"/>
        <v>46.37</v>
      </c>
      <c r="AY45" s="43">
        <f t="shared" si="15"/>
        <v>46.37</v>
      </c>
    </row>
    <row r="46" spans="1:51">
      <c r="A46" s="6">
        <v>43</v>
      </c>
      <c r="B46" s="41">
        <v>429058.34600000002</v>
      </c>
      <c r="E46" s="7">
        <v>43</v>
      </c>
      <c r="F46" s="41">
        <v>429058.34600000002</v>
      </c>
      <c r="G46" s="41">
        <v>297286.79300000001</v>
      </c>
      <c r="H46" s="44">
        <f t="shared" si="0"/>
        <v>131771.55300000001</v>
      </c>
      <c r="I46" s="44">
        <f t="shared" si="1"/>
        <v>131771.55300000001</v>
      </c>
      <c r="J46" s="44">
        <f t="shared" si="22"/>
        <v>17363742180.031815</v>
      </c>
      <c r="K46" s="43">
        <f t="shared" si="3"/>
        <v>30.71</v>
      </c>
      <c r="L46" s="43">
        <f t="shared" si="4"/>
        <v>30.71</v>
      </c>
      <c r="R46" s="7">
        <v>43</v>
      </c>
      <c r="S46" s="41">
        <v>429058.34600000002</v>
      </c>
      <c r="T46" s="44">
        <f>AVERAGE($S$4:S45)</f>
        <v>356980.94888095238</v>
      </c>
      <c r="U46" s="44">
        <f t="shared" si="5"/>
        <v>72077.397119047644</v>
      </c>
      <c r="V46" s="44">
        <f t="shared" si="6"/>
        <v>72077.397119047644</v>
      </c>
      <c r="W46" s="44">
        <f t="shared" si="7"/>
        <v>5195151175.4568977</v>
      </c>
      <c r="X46" s="43">
        <f t="shared" si="8"/>
        <v>16.8</v>
      </c>
      <c r="Y46" s="43">
        <f t="shared" si="9"/>
        <v>16.8</v>
      </c>
      <c r="AE46" s="7">
        <v>43</v>
      </c>
      <c r="AF46" s="41">
        <v>429058.34600000002</v>
      </c>
      <c r="AG46" s="49">
        <f t="shared" si="16"/>
        <v>354496.01433333335</v>
      </c>
      <c r="AH46" s="44">
        <f t="shared" si="19"/>
        <v>74562.331666666665</v>
      </c>
      <c r="AI46" s="44">
        <f t="shared" si="20"/>
        <v>74562.331666666665</v>
      </c>
      <c r="AJ46" s="44">
        <f t="shared" si="21"/>
        <v>5559541303.5700026</v>
      </c>
      <c r="AK46" s="43">
        <f t="shared" si="17"/>
        <v>17.38</v>
      </c>
      <c r="AL46" s="43">
        <f t="shared" si="18"/>
        <v>17.38</v>
      </c>
      <c r="AR46" s="7">
        <v>43</v>
      </c>
      <c r="AS46" s="41">
        <v>429058.34600000002</v>
      </c>
      <c r="AT46" s="49">
        <f t="shared" si="10"/>
        <v>324857.27354306314</v>
      </c>
      <c r="AU46" s="44">
        <f t="shared" si="11"/>
        <v>104201.07245693688</v>
      </c>
      <c r="AV46" s="44">
        <f t="shared" si="12"/>
        <v>104201.07245693688</v>
      </c>
      <c r="AW46" s="44">
        <f t="shared" si="13"/>
        <v>10857863501.175808</v>
      </c>
      <c r="AX46" s="43">
        <f t="shared" si="14"/>
        <v>24.29</v>
      </c>
      <c r="AY46" s="43">
        <f t="shared" si="15"/>
        <v>24.29</v>
      </c>
    </row>
    <row r="47" spans="1:51">
      <c r="A47" s="6">
        <v>44</v>
      </c>
      <c r="B47" s="41">
        <v>451754.74900000001</v>
      </c>
      <c r="E47" s="7">
        <v>44</v>
      </c>
      <c r="F47" s="41">
        <v>451754.74900000001</v>
      </c>
      <c r="G47" s="41">
        <v>429058.34600000002</v>
      </c>
      <c r="H47" s="44">
        <f t="shared" si="0"/>
        <v>22696.402999999991</v>
      </c>
      <c r="I47" s="44">
        <f t="shared" si="1"/>
        <v>22696.402999999991</v>
      </c>
      <c r="J47" s="44">
        <f t="shared" si="22"/>
        <v>515126709.1384086</v>
      </c>
      <c r="K47" s="43">
        <f t="shared" si="3"/>
        <v>5.0199999999999996</v>
      </c>
      <c r="L47" s="43">
        <f t="shared" si="4"/>
        <v>5.0199999999999996</v>
      </c>
      <c r="R47" s="7">
        <v>44</v>
      </c>
      <c r="S47" s="41">
        <v>451754.74900000001</v>
      </c>
      <c r="T47" s="44">
        <f>AVERAGE($S$4:S46)</f>
        <v>358657.16741860466</v>
      </c>
      <c r="U47" s="44">
        <f t="shared" si="5"/>
        <v>93097.581581395352</v>
      </c>
      <c r="V47" s="44">
        <f t="shared" si="6"/>
        <v>93097.581581395352</v>
      </c>
      <c r="W47" s="44">
        <f t="shared" si="7"/>
        <v>8667159696.3045635</v>
      </c>
      <c r="X47" s="43">
        <f t="shared" si="8"/>
        <v>20.61</v>
      </c>
      <c r="Y47" s="43">
        <f t="shared" si="9"/>
        <v>20.61</v>
      </c>
      <c r="AE47" s="7">
        <v>44</v>
      </c>
      <c r="AF47" s="41">
        <v>451754.74900000001</v>
      </c>
      <c r="AG47" s="49">
        <f t="shared" si="16"/>
        <v>397940.83733333339</v>
      </c>
      <c r="AH47" s="44">
        <f t="shared" si="19"/>
        <v>53813.911666666623</v>
      </c>
      <c r="AI47" s="44">
        <f t="shared" si="20"/>
        <v>53813.911666666623</v>
      </c>
      <c r="AJ47" s="44">
        <f t="shared" si="21"/>
        <v>2895937088.8677983</v>
      </c>
      <c r="AK47" s="43">
        <f t="shared" si="17"/>
        <v>11.91</v>
      </c>
      <c r="AL47" s="43">
        <f t="shared" si="18"/>
        <v>11.91</v>
      </c>
      <c r="AR47" s="7">
        <v>44</v>
      </c>
      <c r="AS47" s="41">
        <v>451754.74900000001</v>
      </c>
      <c r="AT47" s="49">
        <f t="shared" si="10"/>
        <v>408218.13150861266</v>
      </c>
      <c r="AU47" s="44">
        <f t="shared" si="11"/>
        <v>43536.617491387355</v>
      </c>
      <c r="AV47" s="44">
        <f t="shared" si="12"/>
        <v>43536.617491387355</v>
      </c>
      <c r="AW47" s="44">
        <f t="shared" si="13"/>
        <v>1895437062.5913754</v>
      </c>
      <c r="AX47" s="43">
        <f t="shared" si="14"/>
        <v>9.64</v>
      </c>
      <c r="AY47" s="43">
        <f t="shared" si="15"/>
        <v>9.64</v>
      </c>
    </row>
    <row r="48" spans="1:51">
      <c r="A48" s="6">
        <v>45</v>
      </c>
      <c r="B48" s="41">
        <v>315657.58799999999</v>
      </c>
      <c r="E48" s="7">
        <v>45</v>
      </c>
      <c r="F48" s="41">
        <v>315657.58799999999</v>
      </c>
      <c r="G48" s="41">
        <v>451754.74900000001</v>
      </c>
      <c r="H48" s="44">
        <f t="shared" si="0"/>
        <v>-136097.16100000002</v>
      </c>
      <c r="I48" s="44">
        <f t="shared" si="1"/>
        <v>136097.16100000002</v>
      </c>
      <c r="J48" s="44">
        <f t="shared" si="22"/>
        <v>18522437232.259926</v>
      </c>
      <c r="K48" s="43">
        <f t="shared" si="3"/>
        <v>43.12</v>
      </c>
      <c r="L48" s="43">
        <f t="shared" si="4"/>
        <v>43.12</v>
      </c>
      <c r="R48" s="7">
        <v>45</v>
      </c>
      <c r="S48" s="41">
        <v>315657.58799999999</v>
      </c>
      <c r="T48" s="44">
        <f>AVERAGE($S$4:S47)</f>
        <v>360773.02154545457</v>
      </c>
      <c r="U48" s="44">
        <f t="shared" si="5"/>
        <v>-45115.43354545458</v>
      </c>
      <c r="V48" s="44">
        <f t="shared" si="6"/>
        <v>45115.43354545458</v>
      </c>
      <c r="W48" s="44">
        <f t="shared" si="7"/>
        <v>2035402343.9943285</v>
      </c>
      <c r="X48" s="43">
        <f t="shared" si="8"/>
        <v>14.29</v>
      </c>
      <c r="Y48" s="43">
        <f t="shared" si="9"/>
        <v>14.29</v>
      </c>
      <c r="AE48" s="7">
        <v>45</v>
      </c>
      <c r="AF48" s="41">
        <v>315657.58799999999</v>
      </c>
      <c r="AG48" s="49">
        <f t="shared" si="16"/>
        <v>392699.96266666666</v>
      </c>
      <c r="AH48" s="44">
        <f t="shared" si="19"/>
        <v>-77042.37466666667</v>
      </c>
      <c r="AI48" s="44">
        <f t="shared" si="20"/>
        <v>77042.37466666667</v>
      </c>
      <c r="AJ48" s="44">
        <f t="shared" si="21"/>
        <v>5935527494.2790422</v>
      </c>
      <c r="AK48" s="43">
        <f t="shared" si="17"/>
        <v>24.41</v>
      </c>
      <c r="AL48" s="43">
        <f t="shared" si="18"/>
        <v>24.41</v>
      </c>
      <c r="AR48" s="7">
        <v>45</v>
      </c>
      <c r="AS48" s="41">
        <v>315657.58799999999</v>
      </c>
      <c r="AT48" s="49">
        <f t="shared" si="10"/>
        <v>443047.42550172255</v>
      </c>
      <c r="AU48" s="44">
        <f t="shared" si="11"/>
        <v>-127389.83750172256</v>
      </c>
      <c r="AV48" s="44">
        <f t="shared" si="12"/>
        <v>127389.83750172256</v>
      </c>
      <c r="AW48" s="44">
        <f t="shared" si="13"/>
        <v>16228170698.715281</v>
      </c>
      <c r="AX48" s="43">
        <f t="shared" si="14"/>
        <v>40.36</v>
      </c>
      <c r="AY48" s="43">
        <f t="shared" si="15"/>
        <v>40.36</v>
      </c>
    </row>
    <row r="49" spans="1:51">
      <c r="A49" s="6">
        <v>46</v>
      </c>
      <c r="B49" s="41">
        <v>316619.66600000003</v>
      </c>
      <c r="E49" s="7">
        <v>46</v>
      </c>
      <c r="F49" s="41">
        <v>316619.66600000003</v>
      </c>
      <c r="G49" s="41">
        <v>315657.58799999999</v>
      </c>
      <c r="H49" s="44">
        <f t="shared" si="0"/>
        <v>962.07800000003772</v>
      </c>
      <c r="I49" s="44">
        <f t="shared" si="1"/>
        <v>962.07800000003772</v>
      </c>
      <c r="J49" s="44">
        <f t="shared" si="22"/>
        <v>925594.07808407256</v>
      </c>
      <c r="K49" s="43">
        <f t="shared" si="3"/>
        <v>0.3</v>
      </c>
      <c r="L49" s="43">
        <f t="shared" si="4"/>
        <v>0.3</v>
      </c>
      <c r="R49" s="7">
        <v>46</v>
      </c>
      <c r="S49" s="41">
        <v>316619.66600000003</v>
      </c>
      <c r="T49" s="44">
        <f>AVERAGE($S$4:S48)</f>
        <v>359770.45635555557</v>
      </c>
      <c r="U49" s="44">
        <f t="shared" si="5"/>
        <v>-43150.790355555539</v>
      </c>
      <c r="V49" s="44">
        <f t="shared" si="6"/>
        <v>43150.790355555539</v>
      </c>
      <c r="W49" s="44">
        <f t="shared" si="7"/>
        <v>1861990708.3091049</v>
      </c>
      <c r="X49" s="43">
        <f t="shared" si="8"/>
        <v>13.63</v>
      </c>
      <c r="Y49" s="43">
        <f t="shared" si="9"/>
        <v>13.63</v>
      </c>
      <c r="AE49" s="7">
        <v>46</v>
      </c>
      <c r="AF49" s="41">
        <v>316619.66600000003</v>
      </c>
      <c r="AG49" s="49">
        <f t="shared" si="16"/>
        <v>398823.56099999999</v>
      </c>
      <c r="AH49" s="44">
        <f t="shared" si="19"/>
        <v>-82203.89499999996</v>
      </c>
      <c r="AI49" s="44">
        <f t="shared" si="20"/>
        <v>82203.89499999996</v>
      </c>
      <c r="AJ49" s="44">
        <f t="shared" si="21"/>
        <v>6757480353.1710186</v>
      </c>
      <c r="AK49" s="43">
        <f t="shared" si="17"/>
        <v>25.96</v>
      </c>
      <c r="AL49" s="43">
        <f t="shared" si="18"/>
        <v>25.96</v>
      </c>
      <c r="AR49" s="7">
        <v>46</v>
      </c>
      <c r="AS49" s="41">
        <v>316619.66600000003</v>
      </c>
      <c r="AT49" s="49">
        <f t="shared" si="10"/>
        <v>341135.55550034449</v>
      </c>
      <c r="AU49" s="44">
        <f t="shared" si="11"/>
        <v>-24515.889500344463</v>
      </c>
      <c r="AV49" s="44">
        <f t="shared" si="12"/>
        <v>24515.889500344463</v>
      </c>
      <c r="AW49" s="44">
        <f t="shared" si="13"/>
        <v>601028837.99309993</v>
      </c>
      <c r="AX49" s="43">
        <f t="shared" si="14"/>
        <v>7.74</v>
      </c>
      <c r="AY49" s="43">
        <f t="shared" si="15"/>
        <v>7.74</v>
      </c>
    </row>
    <row r="50" spans="1:51">
      <c r="A50" s="6">
        <v>47</v>
      </c>
      <c r="B50" s="41">
        <v>235115.802</v>
      </c>
      <c r="E50" s="7">
        <v>47</v>
      </c>
      <c r="F50" s="41">
        <v>235115.802</v>
      </c>
      <c r="G50" s="41">
        <v>316619.66600000003</v>
      </c>
      <c r="H50" s="44">
        <f t="shared" si="0"/>
        <v>-81503.864000000031</v>
      </c>
      <c r="I50" s="44">
        <f t="shared" si="1"/>
        <v>81503.864000000031</v>
      </c>
      <c r="J50" s="44">
        <f t="shared" si="22"/>
        <v>6642879846.930501</v>
      </c>
      <c r="K50" s="43">
        <f t="shared" si="3"/>
        <v>34.67</v>
      </c>
      <c r="L50" s="43">
        <f t="shared" si="4"/>
        <v>34.67</v>
      </c>
      <c r="R50" s="7">
        <v>47</v>
      </c>
      <c r="S50" s="41">
        <v>235115.802</v>
      </c>
      <c r="T50" s="44">
        <f>AVERAGE($S$4:S49)</f>
        <v>358832.39569565217</v>
      </c>
      <c r="U50" s="44">
        <f t="shared" si="5"/>
        <v>-123716.59369565218</v>
      </c>
      <c r="V50" s="44">
        <f t="shared" si="6"/>
        <v>123716.59369565218</v>
      </c>
      <c r="W50" s="44">
        <f t="shared" si="7"/>
        <v>15305795555.655085</v>
      </c>
      <c r="X50" s="43">
        <f t="shared" si="8"/>
        <v>52.62</v>
      </c>
      <c r="Y50" s="43">
        <f t="shared" si="9"/>
        <v>52.62</v>
      </c>
      <c r="AE50" s="7">
        <v>47</v>
      </c>
      <c r="AF50" s="41">
        <v>235115.802</v>
      </c>
      <c r="AG50" s="49">
        <f t="shared" si="16"/>
        <v>361344.00099999999</v>
      </c>
      <c r="AH50" s="44">
        <f t="shared" si="19"/>
        <v>-126228.19899999999</v>
      </c>
      <c r="AI50" s="44">
        <f t="shared" si="20"/>
        <v>126228.19899999999</v>
      </c>
      <c r="AJ50" s="44">
        <f t="shared" si="21"/>
        <v>15933558222.7836</v>
      </c>
      <c r="AK50" s="43">
        <f t="shared" si="17"/>
        <v>53.69</v>
      </c>
      <c r="AL50" s="43">
        <f t="shared" si="18"/>
        <v>53.69</v>
      </c>
      <c r="AR50" s="7">
        <v>47</v>
      </c>
      <c r="AS50" s="41">
        <v>235115.802</v>
      </c>
      <c r="AT50" s="49">
        <f t="shared" si="10"/>
        <v>321522.8439000689</v>
      </c>
      <c r="AU50" s="44">
        <f t="shared" si="11"/>
        <v>-86407.0419000689</v>
      </c>
      <c r="AV50" s="44">
        <f t="shared" si="12"/>
        <v>86407.0419000689</v>
      </c>
      <c r="AW50" s="44">
        <f t="shared" si="13"/>
        <v>7466176889.9202623</v>
      </c>
      <c r="AX50" s="43">
        <f t="shared" si="14"/>
        <v>36.75</v>
      </c>
      <c r="AY50" s="43">
        <f t="shared" si="15"/>
        <v>36.75</v>
      </c>
    </row>
    <row r="51" spans="1:51">
      <c r="A51" s="6">
        <v>48</v>
      </c>
      <c r="B51" s="41">
        <v>297323.02899999998</v>
      </c>
      <c r="E51" s="7">
        <v>48</v>
      </c>
      <c r="F51" s="41">
        <v>297323.02899999998</v>
      </c>
      <c r="G51" s="41">
        <v>235115.802</v>
      </c>
      <c r="H51" s="44">
        <f t="shared" si="0"/>
        <v>62207.226999999984</v>
      </c>
      <c r="I51" s="44">
        <f t="shared" si="1"/>
        <v>62207.226999999984</v>
      </c>
      <c r="J51" s="44">
        <f t="shared" si="22"/>
        <v>3869739091.0295272</v>
      </c>
      <c r="K51" s="43">
        <f t="shared" si="3"/>
        <v>20.92</v>
      </c>
      <c r="L51" s="43">
        <f t="shared" si="4"/>
        <v>20.92</v>
      </c>
      <c r="R51" s="7">
        <v>48</v>
      </c>
      <c r="S51" s="41">
        <v>297323.02899999998</v>
      </c>
      <c r="T51" s="44">
        <f>AVERAGE($S$4:S50)</f>
        <v>356200.12774468085</v>
      </c>
      <c r="U51" s="44">
        <f t="shared" si="5"/>
        <v>-58877.098744680872</v>
      </c>
      <c r="V51" s="44">
        <f t="shared" si="6"/>
        <v>58877.098744680872</v>
      </c>
      <c r="W51" s="44">
        <f t="shared" si="7"/>
        <v>3466512756.5909019</v>
      </c>
      <c r="X51" s="43">
        <f t="shared" si="8"/>
        <v>19.8</v>
      </c>
      <c r="Y51" s="43">
        <f t="shared" si="9"/>
        <v>19.8</v>
      </c>
      <c r="AE51" s="7">
        <v>48</v>
      </c>
      <c r="AF51" s="41">
        <v>297323.02899999998</v>
      </c>
      <c r="AG51" s="49">
        <f t="shared" si="16"/>
        <v>289131.01866666664</v>
      </c>
      <c r="AH51" s="44">
        <f t="shared" si="19"/>
        <v>8192.0103333333391</v>
      </c>
      <c r="AI51" s="44">
        <f t="shared" si="20"/>
        <v>8192.0103333333391</v>
      </c>
      <c r="AJ51" s="44">
        <f t="shared" si="21"/>
        <v>67109033.301440209</v>
      </c>
      <c r="AK51" s="43">
        <f t="shared" si="17"/>
        <v>2.76</v>
      </c>
      <c r="AL51" s="43">
        <f t="shared" si="18"/>
        <v>2.76</v>
      </c>
      <c r="AR51" s="7">
        <v>48</v>
      </c>
      <c r="AS51" s="41">
        <v>297323.02899999998</v>
      </c>
      <c r="AT51" s="49">
        <f t="shared" si="10"/>
        <v>252397.2103800138</v>
      </c>
      <c r="AU51" s="44">
        <f t="shared" si="11"/>
        <v>44925.818619986181</v>
      </c>
      <c r="AV51" s="44">
        <f t="shared" si="12"/>
        <v>44925.818619986181</v>
      </c>
      <c r="AW51" s="44">
        <f t="shared" si="13"/>
        <v>2018329178.6758971</v>
      </c>
      <c r="AX51" s="43">
        <f t="shared" si="14"/>
        <v>15.11</v>
      </c>
      <c r="AY51" s="43">
        <f t="shared" si="15"/>
        <v>15.11</v>
      </c>
    </row>
    <row r="52" spans="1:51">
      <c r="A52" s="6">
        <v>49</v>
      </c>
      <c r="B52" s="41">
        <v>347750.87599999999</v>
      </c>
      <c r="E52" s="7">
        <v>49</v>
      </c>
      <c r="F52" s="41">
        <v>347750.87599999999</v>
      </c>
      <c r="G52" s="41">
        <v>297323.02899999998</v>
      </c>
      <c r="H52" s="44">
        <f t="shared" si="0"/>
        <v>50427.847000000009</v>
      </c>
      <c r="I52" s="44">
        <f t="shared" si="1"/>
        <v>50427.847000000009</v>
      </c>
      <c r="J52" s="44">
        <f t="shared" si="22"/>
        <v>2542967753.0554099</v>
      </c>
      <c r="K52" s="43">
        <f t="shared" si="3"/>
        <v>14.5</v>
      </c>
      <c r="L52" s="43">
        <f t="shared" si="4"/>
        <v>14.5</v>
      </c>
      <c r="R52" s="7">
        <v>49</v>
      </c>
      <c r="S52" s="41">
        <v>347750.87599999999</v>
      </c>
      <c r="T52" s="44">
        <f>AVERAGE($S$4:S51)</f>
        <v>354973.52152083331</v>
      </c>
      <c r="U52" s="44">
        <f t="shared" si="5"/>
        <v>-7222.6455208333209</v>
      </c>
      <c r="V52" s="44">
        <f t="shared" si="6"/>
        <v>7222.6455208333209</v>
      </c>
      <c r="W52" s="44">
        <f t="shared" si="7"/>
        <v>52166608.319613636</v>
      </c>
      <c r="X52" s="43">
        <f t="shared" si="8"/>
        <v>2.08</v>
      </c>
      <c r="Y52" s="43">
        <f t="shared" si="9"/>
        <v>2.08</v>
      </c>
      <c r="AE52" s="7">
        <v>49</v>
      </c>
      <c r="AF52" s="41">
        <v>347750.87599999999</v>
      </c>
      <c r="AG52" s="49">
        <f t="shared" si="16"/>
        <v>283019.49900000001</v>
      </c>
      <c r="AH52" s="44">
        <f t="shared" si="19"/>
        <v>64731.376999999979</v>
      </c>
      <c r="AI52" s="44">
        <f t="shared" si="20"/>
        <v>64731.376999999979</v>
      </c>
      <c r="AJ52" s="44">
        <f t="shared" si="21"/>
        <v>4190151168.3161263</v>
      </c>
      <c r="AK52" s="43">
        <f t="shared" si="17"/>
        <v>18.61</v>
      </c>
      <c r="AL52" s="43">
        <f t="shared" si="18"/>
        <v>18.61</v>
      </c>
      <c r="AR52" s="7">
        <v>49</v>
      </c>
      <c r="AS52" s="41">
        <v>347750.87599999999</v>
      </c>
      <c r="AT52" s="49">
        <f t="shared" si="10"/>
        <v>288337.86527600273</v>
      </c>
      <c r="AU52" s="44">
        <f t="shared" si="11"/>
        <v>59413.010723997257</v>
      </c>
      <c r="AV52" s="44">
        <f t="shared" si="12"/>
        <v>59413.010723997257</v>
      </c>
      <c r="AW52" s="44">
        <f t="shared" si="13"/>
        <v>3529905843.289813</v>
      </c>
      <c r="AX52" s="43">
        <f t="shared" si="14"/>
        <v>17.079999999999998</v>
      </c>
      <c r="AY52" s="43">
        <f t="shared" si="15"/>
        <v>17.079999999999998</v>
      </c>
    </row>
    <row r="53" spans="1:51">
      <c r="A53" s="6">
        <v>50</v>
      </c>
      <c r="B53" s="41">
        <v>376761.18099999998</v>
      </c>
      <c r="E53" s="7">
        <v>50</v>
      </c>
      <c r="F53" s="41">
        <v>376761.18099999998</v>
      </c>
      <c r="G53" s="41">
        <v>347750.87599999999</v>
      </c>
      <c r="H53" s="44">
        <f t="shared" si="0"/>
        <v>29010.304999999993</v>
      </c>
      <c r="I53" s="44">
        <f t="shared" si="1"/>
        <v>29010.304999999993</v>
      </c>
      <c r="J53" s="44">
        <f t="shared" si="22"/>
        <v>841597796.19302464</v>
      </c>
      <c r="K53" s="43">
        <f t="shared" si="3"/>
        <v>7.7</v>
      </c>
      <c r="L53" s="43">
        <f t="shared" si="4"/>
        <v>7.7</v>
      </c>
      <c r="R53" s="7">
        <v>50</v>
      </c>
      <c r="S53" s="41">
        <v>376761.18099999998</v>
      </c>
      <c r="T53" s="44">
        <f>AVERAGE($S$4:S52)</f>
        <v>354826.12059183669</v>
      </c>
      <c r="U53" s="44">
        <f t="shared" si="5"/>
        <v>21935.060408163292</v>
      </c>
      <c r="V53" s="44">
        <f t="shared" si="6"/>
        <v>21935.060408163292</v>
      </c>
      <c r="W53" s="44">
        <f t="shared" si="7"/>
        <v>481146875.10977274</v>
      </c>
      <c r="X53" s="43">
        <f t="shared" si="8"/>
        <v>5.82</v>
      </c>
      <c r="Y53" s="43">
        <f t="shared" si="9"/>
        <v>5.82</v>
      </c>
      <c r="AE53" s="7">
        <v>50</v>
      </c>
      <c r="AF53" s="41">
        <v>376761.18099999998</v>
      </c>
      <c r="AG53" s="49">
        <f t="shared" si="16"/>
        <v>293396.56899999996</v>
      </c>
      <c r="AH53" s="44">
        <f t="shared" si="19"/>
        <v>83364.612000000023</v>
      </c>
      <c r="AI53" s="44">
        <f t="shared" si="20"/>
        <v>83364.612000000023</v>
      </c>
      <c r="AJ53" s="44">
        <f t="shared" si="21"/>
        <v>6949658533.9105482</v>
      </c>
      <c r="AK53" s="43">
        <f t="shared" si="17"/>
        <v>22.13</v>
      </c>
      <c r="AL53" s="43">
        <f t="shared" si="18"/>
        <v>22.13</v>
      </c>
      <c r="AR53" s="7">
        <v>50</v>
      </c>
      <c r="AS53" s="41">
        <v>376761.18099999998</v>
      </c>
      <c r="AT53" s="49">
        <f t="shared" si="10"/>
        <v>335868.27385520056</v>
      </c>
      <c r="AU53" s="44">
        <f t="shared" si="11"/>
        <v>40892.907144799421</v>
      </c>
      <c r="AV53" s="44">
        <f t="shared" si="12"/>
        <v>40892.907144799421</v>
      </c>
      <c r="AW53" s="44">
        <f t="shared" si="13"/>
        <v>1672229854.7531877</v>
      </c>
      <c r="AX53" s="43">
        <f t="shared" si="14"/>
        <v>10.85</v>
      </c>
      <c r="AY53" s="43">
        <f t="shared" si="15"/>
        <v>10.85</v>
      </c>
    </row>
    <row r="54" spans="1:51">
      <c r="A54" s="6">
        <v>51</v>
      </c>
      <c r="B54" s="41">
        <v>245704.663</v>
      </c>
      <c r="E54" s="7">
        <v>51</v>
      </c>
      <c r="F54" s="41">
        <v>245704.663</v>
      </c>
      <c r="G54" s="41">
        <v>376761.18099999998</v>
      </c>
      <c r="H54" s="44">
        <f t="shared" si="0"/>
        <v>-131056.51799999998</v>
      </c>
      <c r="I54" s="44">
        <f t="shared" si="1"/>
        <v>131056.51799999998</v>
      </c>
      <c r="J54" s="44">
        <f t="shared" si="22"/>
        <v>17175810910.284319</v>
      </c>
      <c r="K54" s="43">
        <f t="shared" si="3"/>
        <v>53.34</v>
      </c>
      <c r="L54" s="43">
        <f t="shared" si="4"/>
        <v>53.34</v>
      </c>
      <c r="R54" s="7">
        <v>51</v>
      </c>
      <c r="S54" s="41">
        <v>245704.663</v>
      </c>
      <c r="T54" s="44">
        <f>AVERAGE($S$4:S53)</f>
        <v>355264.82179999998</v>
      </c>
      <c r="U54" s="44">
        <f t="shared" si="5"/>
        <v>-109560.15879999998</v>
      </c>
      <c r="V54" s="44">
        <f t="shared" si="6"/>
        <v>109560.15879999998</v>
      </c>
      <c r="W54" s="44">
        <f t="shared" si="7"/>
        <v>12003428396.281212</v>
      </c>
      <c r="X54" s="43">
        <f t="shared" si="8"/>
        <v>44.59</v>
      </c>
      <c r="Y54" s="43">
        <f t="shared" si="9"/>
        <v>44.59</v>
      </c>
      <c r="AE54" s="7">
        <v>51</v>
      </c>
      <c r="AF54" s="41">
        <v>245704.663</v>
      </c>
      <c r="AG54" s="49">
        <f t="shared" si="16"/>
        <v>340611.69533333334</v>
      </c>
      <c r="AH54" s="44">
        <f t="shared" si="19"/>
        <v>-94907.032333333336</v>
      </c>
      <c r="AI54" s="44">
        <f t="shared" si="20"/>
        <v>94907.032333333336</v>
      </c>
      <c r="AJ54" s="44">
        <f t="shared" si="21"/>
        <v>9007344786.3203793</v>
      </c>
      <c r="AK54" s="43">
        <f t="shared" si="17"/>
        <v>38.630000000000003</v>
      </c>
      <c r="AL54" s="43">
        <f t="shared" si="18"/>
        <v>38.630000000000003</v>
      </c>
      <c r="AR54" s="7">
        <v>51</v>
      </c>
      <c r="AS54" s="41">
        <v>245704.663</v>
      </c>
      <c r="AT54" s="49">
        <f t="shared" si="10"/>
        <v>368582.59957104013</v>
      </c>
      <c r="AU54" s="44">
        <f t="shared" si="11"/>
        <v>-122877.93657104013</v>
      </c>
      <c r="AV54" s="44">
        <f t="shared" si="12"/>
        <v>122877.93657104013</v>
      </c>
      <c r="AW54" s="44">
        <f t="shared" si="13"/>
        <v>15098987295.956562</v>
      </c>
      <c r="AX54" s="43">
        <f t="shared" si="14"/>
        <v>50.01</v>
      </c>
      <c r="AY54" s="43">
        <f t="shared" si="15"/>
        <v>50.01</v>
      </c>
    </row>
    <row r="55" spans="1:51">
      <c r="A55" s="6">
        <v>52</v>
      </c>
      <c r="B55" s="41">
        <v>449002.74</v>
      </c>
      <c r="E55" s="7">
        <v>52</v>
      </c>
      <c r="F55" s="41">
        <v>449002.74</v>
      </c>
      <c r="G55" s="41">
        <v>245704.663</v>
      </c>
      <c r="H55" s="44">
        <f t="shared" si="0"/>
        <v>203298.07699999999</v>
      </c>
      <c r="I55" s="44">
        <f t="shared" si="1"/>
        <v>203298.07699999999</v>
      </c>
      <c r="J55" s="44">
        <f t="shared" si="22"/>
        <v>41330108111.897926</v>
      </c>
      <c r="K55" s="43">
        <f t="shared" si="3"/>
        <v>45.28</v>
      </c>
      <c r="L55" s="43">
        <f t="shared" si="4"/>
        <v>45.28</v>
      </c>
      <c r="R55" s="7">
        <v>52</v>
      </c>
      <c r="S55" s="41">
        <v>449002.74</v>
      </c>
      <c r="T55" s="44">
        <f>AVERAGE($S$4:S54)</f>
        <v>353116.58339215681</v>
      </c>
      <c r="U55" s="44">
        <f t="shared" si="5"/>
        <v>95886.156607843179</v>
      </c>
      <c r="V55" s="44">
        <f t="shared" si="6"/>
        <v>95886.156607843179</v>
      </c>
      <c r="W55" s="44">
        <f t="shared" si="7"/>
        <v>9194155029.0238285</v>
      </c>
      <c r="X55" s="43">
        <f t="shared" si="8"/>
        <v>21.36</v>
      </c>
      <c r="Y55" s="43">
        <f t="shared" si="9"/>
        <v>21.36</v>
      </c>
      <c r="AE55" s="7">
        <v>52</v>
      </c>
      <c r="AF55" s="41">
        <v>449002.74</v>
      </c>
      <c r="AG55" s="49">
        <f t="shared" si="16"/>
        <v>323405.5733333333</v>
      </c>
      <c r="AH55" s="44">
        <f t="shared" si="19"/>
        <v>125597.16666666669</v>
      </c>
      <c r="AI55" s="44">
        <f t="shared" si="20"/>
        <v>125597.16666666669</v>
      </c>
      <c r="AJ55" s="44">
        <f t="shared" si="21"/>
        <v>15774648274.694448</v>
      </c>
      <c r="AK55" s="43">
        <f t="shared" si="17"/>
        <v>27.97</v>
      </c>
      <c r="AL55" s="43">
        <f t="shared" si="18"/>
        <v>27.97</v>
      </c>
      <c r="AR55" s="7">
        <v>52</v>
      </c>
      <c r="AS55" s="41">
        <v>449002.74</v>
      </c>
      <c r="AT55" s="49">
        <f t="shared" si="10"/>
        <v>270280.25031420804</v>
      </c>
      <c r="AU55" s="44">
        <f t="shared" si="11"/>
        <v>178722.48968579195</v>
      </c>
      <c r="AV55" s="44">
        <f t="shared" si="12"/>
        <v>178722.48968579195</v>
      </c>
      <c r="AW55" s="44">
        <f t="shared" si="13"/>
        <v>31941728319.48801</v>
      </c>
      <c r="AX55" s="43">
        <f t="shared" si="14"/>
        <v>39.799999999999997</v>
      </c>
      <c r="AY55" s="43">
        <f t="shared" si="15"/>
        <v>39.799999999999997</v>
      </c>
    </row>
    <row r="56" spans="1:51">
      <c r="A56" s="6">
        <v>53</v>
      </c>
      <c r="B56" s="41">
        <v>166698.451</v>
      </c>
      <c r="E56" s="7">
        <v>53</v>
      </c>
      <c r="F56" s="41">
        <v>166698.451</v>
      </c>
      <c r="G56" s="41">
        <v>449002.74</v>
      </c>
      <c r="H56" s="44">
        <f t="shared" si="0"/>
        <v>-282304.28899999999</v>
      </c>
      <c r="I56" s="44">
        <f t="shared" si="1"/>
        <v>282304.28899999999</v>
      </c>
      <c r="J56" s="44">
        <f t="shared" si="22"/>
        <v>79695711587.795517</v>
      </c>
      <c r="K56" s="43">
        <f t="shared" si="3"/>
        <v>169.35</v>
      </c>
      <c r="L56" s="43">
        <f t="shared" si="4"/>
        <v>169.35</v>
      </c>
      <c r="R56" s="7">
        <v>53</v>
      </c>
      <c r="S56" s="41">
        <v>166698.451</v>
      </c>
      <c r="T56" s="44">
        <f>AVERAGE($S$4:S55)</f>
        <v>354960.54794230766</v>
      </c>
      <c r="U56" s="44">
        <f t="shared" si="5"/>
        <v>-188262.09694230766</v>
      </c>
      <c r="V56" s="44">
        <f t="shared" si="6"/>
        <v>188262.09694230766</v>
      </c>
      <c r="W56" s="44">
        <f t="shared" si="7"/>
        <v>35442617145.114845</v>
      </c>
      <c r="X56" s="43">
        <f t="shared" si="8"/>
        <v>112.94</v>
      </c>
      <c r="Y56" s="43">
        <f t="shared" si="9"/>
        <v>112.94</v>
      </c>
      <c r="AE56" s="7">
        <v>53</v>
      </c>
      <c r="AF56" s="41">
        <v>166698.451</v>
      </c>
      <c r="AG56" s="49">
        <f t="shared" si="16"/>
        <v>357156.19466666668</v>
      </c>
      <c r="AH56" s="44">
        <f t="shared" si="19"/>
        <v>-190457.74366666668</v>
      </c>
      <c r="AI56" s="44">
        <f t="shared" si="20"/>
        <v>190457.74366666668</v>
      </c>
      <c r="AJ56" s="44">
        <f t="shared" si="21"/>
        <v>36274152122.59771</v>
      </c>
      <c r="AK56" s="43">
        <f t="shared" si="17"/>
        <v>114.25</v>
      </c>
      <c r="AL56" s="43">
        <f t="shared" si="18"/>
        <v>114.25</v>
      </c>
      <c r="AR56" s="7">
        <v>53</v>
      </c>
      <c r="AS56" s="41">
        <v>166698.451</v>
      </c>
      <c r="AT56" s="49">
        <f t="shared" si="10"/>
        <v>413258.24206284166</v>
      </c>
      <c r="AU56" s="44">
        <f t="shared" si="11"/>
        <v>-246559.79106284166</v>
      </c>
      <c r="AV56" s="44">
        <f t="shared" si="12"/>
        <v>246559.79106284166</v>
      </c>
      <c r="AW56" s="44">
        <f t="shared" si="13"/>
        <v>60791730568.952133</v>
      </c>
      <c r="AX56" s="43">
        <f t="shared" si="14"/>
        <v>147.91</v>
      </c>
      <c r="AY56" s="43">
        <f t="shared" si="15"/>
        <v>147.91</v>
      </c>
    </row>
    <row r="57" spans="1:51">
      <c r="A57" s="6">
        <v>54</v>
      </c>
      <c r="B57" s="41">
        <v>367810.13</v>
      </c>
      <c r="E57" s="7">
        <v>54</v>
      </c>
      <c r="F57" s="41">
        <v>367810.13</v>
      </c>
      <c r="G57" s="41">
        <v>166698.451</v>
      </c>
      <c r="H57" s="44">
        <f t="shared" si="0"/>
        <v>201111.679</v>
      </c>
      <c r="I57" s="44">
        <f t="shared" si="1"/>
        <v>201111.679</v>
      </c>
      <c r="J57" s="44">
        <f t="shared" si="22"/>
        <v>40445907430.199043</v>
      </c>
      <c r="K57" s="43">
        <f t="shared" si="3"/>
        <v>54.68</v>
      </c>
      <c r="L57" s="43">
        <f t="shared" si="4"/>
        <v>54.68</v>
      </c>
      <c r="R57" s="7">
        <v>54</v>
      </c>
      <c r="S57" s="41">
        <v>367810.13</v>
      </c>
      <c r="T57" s="44">
        <f>AVERAGE($S$4:S56)</f>
        <v>351408.43290566036</v>
      </c>
      <c r="U57" s="44">
        <f t="shared" si="5"/>
        <v>16401.697094339645</v>
      </c>
      <c r="V57" s="44">
        <f t="shared" si="6"/>
        <v>16401.697094339645</v>
      </c>
      <c r="W57" s="44">
        <f t="shared" si="7"/>
        <v>269015667.57446957</v>
      </c>
      <c r="X57" s="43">
        <f t="shared" si="8"/>
        <v>4.46</v>
      </c>
      <c r="Y57" s="43">
        <f t="shared" si="9"/>
        <v>4.46</v>
      </c>
      <c r="AE57" s="7">
        <v>54</v>
      </c>
      <c r="AF57" s="41">
        <v>367810.13</v>
      </c>
      <c r="AG57" s="49">
        <f t="shared" si="16"/>
        <v>287135.28466666664</v>
      </c>
      <c r="AH57" s="44">
        <f t="shared" si="19"/>
        <v>80674.84533333336</v>
      </c>
      <c r="AI57" s="44">
        <f t="shared" si="20"/>
        <v>80674.84533333336</v>
      </c>
      <c r="AJ57" s="44">
        <f t="shared" si="21"/>
        <v>6508430669.5572596</v>
      </c>
      <c r="AK57" s="43">
        <f t="shared" si="17"/>
        <v>21.93</v>
      </c>
      <c r="AL57" s="43">
        <f t="shared" si="18"/>
        <v>21.93</v>
      </c>
      <c r="AR57" s="7">
        <v>54</v>
      </c>
      <c r="AS57" s="41">
        <v>367810.13</v>
      </c>
      <c r="AT57" s="49">
        <f t="shared" si="10"/>
        <v>216010.40921256837</v>
      </c>
      <c r="AU57" s="44">
        <f t="shared" si="11"/>
        <v>151799.72078743164</v>
      </c>
      <c r="AV57" s="44">
        <f t="shared" si="12"/>
        <v>151799.72078743164</v>
      </c>
      <c r="AW57" s="44">
        <f t="shared" si="13"/>
        <v>23043155231.142204</v>
      </c>
      <c r="AX57" s="43">
        <f t="shared" si="14"/>
        <v>41.27</v>
      </c>
      <c r="AY57" s="43">
        <f t="shared" si="15"/>
        <v>41.27</v>
      </c>
    </row>
    <row r="58" spans="1:51">
      <c r="A58" s="6">
        <v>55</v>
      </c>
      <c r="B58" s="41">
        <v>151096.92199999999</v>
      </c>
      <c r="E58" s="7">
        <v>55</v>
      </c>
      <c r="F58" s="41">
        <v>151096.92199999999</v>
      </c>
      <c r="G58" s="41">
        <v>367810.13</v>
      </c>
      <c r="H58" s="44">
        <f t="shared" si="0"/>
        <v>-216713.20800000001</v>
      </c>
      <c r="I58" s="44">
        <f t="shared" si="1"/>
        <v>216713.20800000001</v>
      </c>
      <c r="J58" s="44">
        <f t="shared" si="22"/>
        <v>46964614521.651268</v>
      </c>
      <c r="K58" s="43">
        <f t="shared" si="3"/>
        <v>143.43</v>
      </c>
      <c r="L58" s="43">
        <f t="shared" si="4"/>
        <v>143.43</v>
      </c>
      <c r="R58" s="7">
        <v>55</v>
      </c>
      <c r="S58" s="41">
        <v>151096.92199999999</v>
      </c>
      <c r="T58" s="44">
        <f>AVERAGE($S$4:S57)</f>
        <v>351712.16803703696</v>
      </c>
      <c r="U58" s="44">
        <f t="shared" si="5"/>
        <v>-200615.24603703697</v>
      </c>
      <c r="V58" s="44">
        <f t="shared" si="6"/>
        <v>200615.24603703697</v>
      </c>
      <c r="W58" s="44">
        <f t="shared" si="7"/>
        <v>40246476942.500877</v>
      </c>
      <c r="X58" s="43">
        <f t="shared" si="8"/>
        <v>132.77000000000001</v>
      </c>
      <c r="Y58" s="43">
        <f t="shared" si="9"/>
        <v>132.77000000000001</v>
      </c>
      <c r="AE58" s="7">
        <v>55</v>
      </c>
      <c r="AF58" s="41">
        <v>151096.92199999999</v>
      </c>
      <c r="AG58" s="49">
        <f t="shared" si="16"/>
        <v>327837.10700000002</v>
      </c>
      <c r="AH58" s="44">
        <f t="shared" si="19"/>
        <v>-176740.18500000003</v>
      </c>
      <c r="AI58" s="44">
        <f t="shared" si="20"/>
        <v>176740.18500000003</v>
      </c>
      <c r="AJ58" s="44">
        <f t="shared" si="21"/>
        <v>31237092993.834236</v>
      </c>
      <c r="AK58" s="43">
        <f t="shared" si="17"/>
        <v>116.97</v>
      </c>
      <c r="AL58" s="43">
        <f t="shared" si="18"/>
        <v>116.97</v>
      </c>
      <c r="AR58" s="7">
        <v>55</v>
      </c>
      <c r="AS58" s="41">
        <v>151096.92199999999</v>
      </c>
      <c r="AT58" s="49">
        <f t="shared" si="10"/>
        <v>337450.18584251369</v>
      </c>
      <c r="AU58" s="44">
        <f t="shared" si="11"/>
        <v>-186353.2638425137</v>
      </c>
      <c r="AV58" s="44">
        <f t="shared" si="12"/>
        <v>186353.2638425137</v>
      </c>
      <c r="AW58" s="44">
        <f t="shared" si="13"/>
        <v>34727538944.757523</v>
      </c>
      <c r="AX58" s="43">
        <f t="shared" si="14"/>
        <v>123.33</v>
      </c>
      <c r="AY58" s="43">
        <f t="shared" si="15"/>
        <v>123.33</v>
      </c>
    </row>
    <row r="59" spans="1:51">
      <c r="A59" s="6">
        <v>56</v>
      </c>
      <c r="B59" s="41">
        <v>439651.94099999999</v>
      </c>
      <c r="E59" s="7">
        <v>56</v>
      </c>
      <c r="F59" s="41">
        <v>439651.94099999999</v>
      </c>
      <c r="G59" s="41">
        <v>151096.92199999999</v>
      </c>
      <c r="H59" s="44">
        <f t="shared" si="0"/>
        <v>288555.01899999997</v>
      </c>
      <c r="I59" s="44">
        <f t="shared" si="1"/>
        <v>288555.01899999997</v>
      </c>
      <c r="J59" s="44">
        <f t="shared" si="22"/>
        <v>83263998990.090347</v>
      </c>
      <c r="K59" s="43">
        <f t="shared" si="3"/>
        <v>65.63</v>
      </c>
      <c r="L59" s="43">
        <f t="shared" si="4"/>
        <v>65.63</v>
      </c>
      <c r="R59" s="7">
        <v>56</v>
      </c>
      <c r="S59" s="41">
        <v>439651.94099999999</v>
      </c>
      <c r="T59" s="44">
        <f>AVERAGE($S$4:S58)</f>
        <v>348064.61810909084</v>
      </c>
      <c r="U59" s="44">
        <f t="shared" si="5"/>
        <v>91587.322890909156</v>
      </c>
      <c r="V59" s="44">
        <f t="shared" si="6"/>
        <v>91587.322890909156</v>
      </c>
      <c r="W59" s="44">
        <f t="shared" si="7"/>
        <v>8388237714.3236523</v>
      </c>
      <c r="X59" s="43">
        <f t="shared" si="8"/>
        <v>20.83</v>
      </c>
      <c r="Y59" s="43">
        <f t="shared" si="9"/>
        <v>20.83</v>
      </c>
      <c r="AE59" s="7">
        <v>56</v>
      </c>
      <c r="AF59" s="41">
        <v>439651.94099999999</v>
      </c>
      <c r="AG59" s="49">
        <f t="shared" si="16"/>
        <v>228535.16766666668</v>
      </c>
      <c r="AH59" s="44">
        <f t="shared" si="19"/>
        <v>211116.77333333332</v>
      </c>
      <c r="AI59" s="44">
        <f t="shared" si="20"/>
        <v>211116.77333333332</v>
      </c>
      <c r="AJ59" s="44">
        <f t="shared" si="21"/>
        <v>44570291982.67804</v>
      </c>
      <c r="AK59" s="43">
        <f t="shared" si="17"/>
        <v>48.02</v>
      </c>
      <c r="AL59" s="43">
        <f t="shared" si="18"/>
        <v>48.02</v>
      </c>
      <c r="AR59" s="7">
        <v>56</v>
      </c>
      <c r="AS59" s="41">
        <v>439651.94099999999</v>
      </c>
      <c r="AT59" s="49">
        <f t="shared" si="10"/>
        <v>188367.57476850273</v>
      </c>
      <c r="AU59" s="44">
        <f t="shared" si="11"/>
        <v>251284.36623149726</v>
      </c>
      <c r="AV59" s="44">
        <f t="shared" si="12"/>
        <v>251284.36623149726</v>
      </c>
      <c r="AW59" s="44">
        <f t="shared" si="13"/>
        <v>63143832712.365242</v>
      </c>
      <c r="AX59" s="43">
        <f t="shared" si="14"/>
        <v>57.16</v>
      </c>
      <c r="AY59" s="43">
        <f t="shared" si="15"/>
        <v>57.16</v>
      </c>
    </row>
    <row r="60" spans="1:51">
      <c r="A60" s="6">
        <v>57</v>
      </c>
      <c r="B60" s="41">
        <v>519689.69500000001</v>
      </c>
      <c r="E60" s="7">
        <v>57</v>
      </c>
      <c r="F60" s="41">
        <v>519689.69500000001</v>
      </c>
      <c r="G60" s="41">
        <v>439651.94099999999</v>
      </c>
      <c r="H60" s="44">
        <f t="shared" si="0"/>
        <v>80037.754000000015</v>
      </c>
      <c r="I60" s="44">
        <f t="shared" si="1"/>
        <v>80037.754000000015</v>
      </c>
      <c r="J60" s="44">
        <f t="shared" si="22"/>
        <v>6406042065.3645182</v>
      </c>
      <c r="K60" s="43">
        <f t="shared" si="3"/>
        <v>15.4</v>
      </c>
      <c r="L60" s="43">
        <f t="shared" si="4"/>
        <v>15.4</v>
      </c>
      <c r="R60" s="7">
        <v>57</v>
      </c>
      <c r="S60" s="41">
        <v>519689.69500000001</v>
      </c>
      <c r="T60" s="44">
        <f>AVERAGE($S$4:S59)</f>
        <v>349700.10601785703</v>
      </c>
      <c r="U60" s="44">
        <f t="shared" si="5"/>
        <v>169989.58898214297</v>
      </c>
      <c r="V60" s="44">
        <f t="shared" si="6"/>
        <v>169989.58898214297</v>
      </c>
      <c r="W60" s="44">
        <f t="shared" si="7"/>
        <v>28896460362.317905</v>
      </c>
      <c r="X60" s="43">
        <f t="shared" si="8"/>
        <v>32.71</v>
      </c>
      <c r="Y60" s="43">
        <f t="shared" si="9"/>
        <v>32.71</v>
      </c>
      <c r="AE60" s="7">
        <v>57</v>
      </c>
      <c r="AF60" s="41">
        <v>519689.69500000001</v>
      </c>
      <c r="AG60" s="49">
        <f t="shared" si="16"/>
        <v>319519.66433333332</v>
      </c>
      <c r="AH60" s="44">
        <f t="shared" si="19"/>
        <v>200170.03066666669</v>
      </c>
      <c r="AI60" s="44">
        <f t="shared" si="20"/>
        <v>200170.03066666669</v>
      </c>
      <c r="AJ60" s="44">
        <f t="shared" si="21"/>
        <v>40068041177.094284</v>
      </c>
      <c r="AK60" s="43">
        <f t="shared" si="17"/>
        <v>38.520000000000003</v>
      </c>
      <c r="AL60" s="43">
        <f t="shared" si="18"/>
        <v>38.520000000000003</v>
      </c>
      <c r="AR60" s="7">
        <v>57</v>
      </c>
      <c r="AS60" s="41">
        <v>519689.69500000001</v>
      </c>
      <c r="AT60" s="49">
        <f t="shared" si="10"/>
        <v>389395.06775370054</v>
      </c>
      <c r="AU60" s="44">
        <f t="shared" si="11"/>
        <v>130294.62724629947</v>
      </c>
      <c r="AV60" s="44">
        <f t="shared" si="12"/>
        <v>130294.62724629947</v>
      </c>
      <c r="AW60" s="44">
        <f t="shared" si="13"/>
        <v>16976689889.252123</v>
      </c>
      <c r="AX60" s="43">
        <f t="shared" si="14"/>
        <v>25.07</v>
      </c>
      <c r="AY60" s="43">
        <f t="shared" si="15"/>
        <v>25.07</v>
      </c>
    </row>
    <row r="61" spans="1:51">
      <c r="A61" s="6">
        <v>58</v>
      </c>
      <c r="B61" s="41">
        <v>551553.424</v>
      </c>
      <c r="E61" s="7">
        <v>58</v>
      </c>
      <c r="F61" s="41">
        <v>551553.424</v>
      </c>
      <c r="G61" s="41">
        <v>519689.69500000001</v>
      </c>
      <c r="H61" s="44">
        <f t="shared" si="0"/>
        <v>31863.728999999992</v>
      </c>
      <c r="I61" s="44">
        <f t="shared" si="1"/>
        <v>31863.728999999992</v>
      </c>
      <c r="J61" s="44">
        <f t="shared" si="22"/>
        <v>1015297225.7854404</v>
      </c>
      <c r="K61" s="43">
        <f t="shared" si="3"/>
        <v>5.78</v>
      </c>
      <c r="L61" s="43">
        <f t="shared" si="4"/>
        <v>5.78</v>
      </c>
      <c r="R61" s="7">
        <v>58</v>
      </c>
      <c r="S61" s="41">
        <v>551553.424</v>
      </c>
      <c r="T61" s="44">
        <f>AVERAGE($S$4:S60)</f>
        <v>352682.37950877188</v>
      </c>
      <c r="U61" s="44">
        <f t="shared" si="5"/>
        <v>198871.04449122812</v>
      </c>
      <c r="V61" s="44">
        <f t="shared" si="6"/>
        <v>198871.04449122812</v>
      </c>
      <c r="W61" s="44">
        <f t="shared" si="7"/>
        <v>39549692337.032036</v>
      </c>
      <c r="X61" s="43">
        <f t="shared" si="8"/>
        <v>36.06</v>
      </c>
      <c r="Y61" s="43">
        <f t="shared" si="9"/>
        <v>36.06</v>
      </c>
      <c r="AE61" s="7">
        <v>58</v>
      </c>
      <c r="AF61" s="41">
        <v>551553.424</v>
      </c>
      <c r="AG61" s="49">
        <f t="shared" si="16"/>
        <v>370146.18599999999</v>
      </c>
      <c r="AH61" s="44">
        <f t="shared" si="19"/>
        <v>181407.23800000001</v>
      </c>
      <c r="AI61" s="44">
        <f t="shared" si="20"/>
        <v>181407.23800000001</v>
      </c>
      <c r="AJ61" s="44">
        <f t="shared" si="21"/>
        <v>32908585998.788647</v>
      </c>
      <c r="AK61" s="43">
        <f t="shared" si="17"/>
        <v>32.89</v>
      </c>
      <c r="AL61" s="43">
        <f t="shared" si="18"/>
        <v>32.89</v>
      </c>
      <c r="AR61" s="7">
        <v>58</v>
      </c>
      <c r="AS61" s="41">
        <v>551553.424</v>
      </c>
      <c r="AT61" s="49">
        <f t="shared" si="10"/>
        <v>493630.76955074014</v>
      </c>
      <c r="AU61" s="44">
        <f t="shared" si="11"/>
        <v>57922.654449259862</v>
      </c>
      <c r="AV61" s="44">
        <f t="shared" si="12"/>
        <v>57922.654449259862</v>
      </c>
      <c r="AW61" s="44">
        <f t="shared" si="13"/>
        <v>3355033898.4483633</v>
      </c>
      <c r="AX61" s="43">
        <f t="shared" si="14"/>
        <v>10.5</v>
      </c>
      <c r="AY61" s="43">
        <f t="shared" si="15"/>
        <v>10.5</v>
      </c>
    </row>
    <row r="62" spans="1:51">
      <c r="A62" s="6">
        <v>59</v>
      </c>
      <c r="B62" s="41">
        <v>364291.90600000002</v>
      </c>
      <c r="E62" s="7">
        <v>59</v>
      </c>
      <c r="F62" s="41">
        <v>364291.90600000002</v>
      </c>
      <c r="G62" s="41">
        <v>551553.424</v>
      </c>
      <c r="H62" s="44">
        <f t="shared" si="0"/>
        <v>-187261.51799999998</v>
      </c>
      <c r="I62" s="44">
        <f t="shared" si="1"/>
        <v>187261.51799999998</v>
      </c>
      <c r="J62" s="44">
        <f t="shared" si="22"/>
        <v>35066876123.664314</v>
      </c>
      <c r="K62" s="43">
        <f t="shared" si="3"/>
        <v>51.4</v>
      </c>
      <c r="L62" s="43">
        <f t="shared" si="4"/>
        <v>51.4</v>
      </c>
      <c r="R62" s="7">
        <v>59</v>
      </c>
      <c r="S62" s="41">
        <v>364291.90600000002</v>
      </c>
      <c r="T62" s="44">
        <f>AVERAGE($S$4:S61)</f>
        <v>356111.19062068954</v>
      </c>
      <c r="U62" s="44">
        <f t="shared" si="5"/>
        <v>8180.7153793104808</v>
      </c>
      <c r="V62" s="44">
        <f t="shared" si="6"/>
        <v>8180.7153793104808</v>
      </c>
      <c r="W62" s="44">
        <f t="shared" si="7"/>
        <v>66924104.117287025</v>
      </c>
      <c r="X62" s="43">
        <f t="shared" si="8"/>
        <v>2.25</v>
      </c>
      <c r="Y62" s="43">
        <f t="shared" si="9"/>
        <v>2.25</v>
      </c>
      <c r="AE62" s="7">
        <v>59</v>
      </c>
      <c r="AF62" s="41">
        <v>364291.90600000002</v>
      </c>
      <c r="AG62" s="49">
        <f t="shared" si="16"/>
        <v>503631.6866666667</v>
      </c>
      <c r="AH62" s="44">
        <f t="shared" si="19"/>
        <v>-139339.78066666669</v>
      </c>
      <c r="AI62" s="44">
        <f t="shared" si="20"/>
        <v>139339.78066666669</v>
      </c>
      <c r="AJ62" s="44">
        <f t="shared" si="21"/>
        <v>19415574476.234779</v>
      </c>
      <c r="AK62" s="43">
        <f t="shared" si="17"/>
        <v>38.25</v>
      </c>
      <c r="AL62" s="43">
        <f t="shared" si="18"/>
        <v>38.25</v>
      </c>
      <c r="AR62" s="7">
        <v>59</v>
      </c>
      <c r="AS62" s="41">
        <v>364291.90600000002</v>
      </c>
      <c r="AT62" s="49">
        <f t="shared" si="10"/>
        <v>539968.89311014803</v>
      </c>
      <c r="AU62" s="44">
        <f t="shared" si="11"/>
        <v>-175676.98711014801</v>
      </c>
      <c r="AV62" s="44">
        <f t="shared" si="12"/>
        <v>175676.98711014801</v>
      </c>
      <c r="AW62" s="44">
        <f t="shared" si="13"/>
        <v>30862403800.09911</v>
      </c>
      <c r="AX62" s="43">
        <f t="shared" si="14"/>
        <v>48.22</v>
      </c>
      <c r="AY62" s="43">
        <f t="shared" si="15"/>
        <v>48.22</v>
      </c>
    </row>
    <row r="63" spans="1:51">
      <c r="A63" s="6">
        <v>60</v>
      </c>
      <c r="B63" s="41">
        <v>464393.03700000001</v>
      </c>
      <c r="E63" s="7">
        <v>60</v>
      </c>
      <c r="F63" s="41">
        <v>464393.03700000001</v>
      </c>
      <c r="G63" s="41">
        <v>364291.90600000002</v>
      </c>
      <c r="H63" s="44">
        <f t="shared" si="0"/>
        <v>100101.13099999999</v>
      </c>
      <c r="I63" s="44">
        <f t="shared" si="1"/>
        <v>100101.13099999999</v>
      </c>
      <c r="J63" s="44">
        <f t="shared" si="22"/>
        <v>10020236427.47916</v>
      </c>
      <c r="K63" s="43">
        <f t="shared" si="3"/>
        <v>21.56</v>
      </c>
      <c r="L63" s="43">
        <f t="shared" si="4"/>
        <v>21.56</v>
      </c>
      <c r="R63" s="7">
        <v>60</v>
      </c>
      <c r="S63" s="41">
        <v>464393.03700000001</v>
      </c>
      <c r="T63" s="44">
        <f>AVERAGE($S$4:S62)</f>
        <v>356249.84681355924</v>
      </c>
      <c r="U63" s="44">
        <f t="shared" si="5"/>
        <v>108143.19018644077</v>
      </c>
      <c r="V63" s="44">
        <f t="shared" si="6"/>
        <v>108143.19018644077</v>
      </c>
      <c r="W63" s="44">
        <f t="shared" si="7"/>
        <v>11694949583.700699</v>
      </c>
      <c r="X63" s="43">
        <f t="shared" si="8"/>
        <v>23.29</v>
      </c>
      <c r="Y63" s="43">
        <f t="shared" si="9"/>
        <v>23.29</v>
      </c>
      <c r="AE63" s="7">
        <v>60</v>
      </c>
      <c r="AF63" s="41">
        <v>464393.03700000001</v>
      </c>
      <c r="AG63" s="49">
        <f t="shared" si="16"/>
        <v>478511.67499999999</v>
      </c>
      <c r="AH63" s="44">
        <f t="shared" si="19"/>
        <v>-14118.637999999977</v>
      </c>
      <c r="AI63" s="44">
        <f t="shared" si="20"/>
        <v>14118.637999999977</v>
      </c>
      <c r="AJ63" s="44">
        <f t="shared" si="21"/>
        <v>199335938.97504336</v>
      </c>
      <c r="AK63" s="43">
        <f t="shared" si="17"/>
        <v>3.04</v>
      </c>
      <c r="AL63" s="43">
        <f t="shared" si="18"/>
        <v>3.04</v>
      </c>
      <c r="AR63" s="7">
        <v>60</v>
      </c>
      <c r="AS63" s="41">
        <v>464393.03700000001</v>
      </c>
      <c r="AT63" s="49">
        <f t="shared" si="10"/>
        <v>399427.3034220296</v>
      </c>
      <c r="AU63" s="44">
        <f t="shared" si="11"/>
        <v>64965.733577970415</v>
      </c>
      <c r="AV63" s="44">
        <f t="shared" si="12"/>
        <v>64965.733577970415</v>
      </c>
      <c r="AW63" s="44">
        <f t="shared" si="13"/>
        <v>4220546539.3238325</v>
      </c>
      <c r="AX63" s="43">
        <f t="shared" si="14"/>
        <v>13.99</v>
      </c>
      <c r="AY63" s="43">
        <f t="shared" si="15"/>
        <v>13.99</v>
      </c>
    </row>
    <row r="64" spans="1:51">
      <c r="E64" s="7">
        <v>61</v>
      </c>
      <c r="G64" s="41">
        <v>464393.03700000001</v>
      </c>
      <c r="H64" s="47"/>
      <c r="I64" s="47"/>
      <c r="J64" s="47"/>
      <c r="K64" s="47"/>
      <c r="L64" s="47"/>
      <c r="R64" s="7">
        <v>61</v>
      </c>
      <c r="T64" s="44">
        <f>AVERAGE($S$4:S63)</f>
        <v>358052.23331666656</v>
      </c>
      <c r="U64" s="49"/>
      <c r="V64" s="49"/>
      <c r="W64" s="49"/>
      <c r="X64" s="49"/>
      <c r="Y64" s="49"/>
      <c r="AE64" s="7">
        <v>61</v>
      </c>
      <c r="AG64" s="49">
        <f t="shared" si="16"/>
        <v>460079.45566666668</v>
      </c>
      <c r="AH64" s="49"/>
      <c r="AI64" s="49"/>
      <c r="AJ64" s="49"/>
      <c r="AK64" s="2"/>
      <c r="AL64" s="2"/>
      <c r="AR64" s="7">
        <v>61</v>
      </c>
      <c r="AS64" s="2"/>
      <c r="AT64" s="49">
        <f t="shared" si="10"/>
        <v>451399.89028440596</v>
      </c>
      <c r="AU64" s="49"/>
      <c r="AV64" s="49"/>
      <c r="AW64" s="49"/>
      <c r="AX64" s="2"/>
      <c r="AY64" s="2"/>
    </row>
    <row r="65" spans="4:51">
      <c r="G65" s="36" t="s">
        <v>21</v>
      </c>
      <c r="H65" s="48">
        <f>SUM(H5:H63)</f>
        <v>182852.03700000001</v>
      </c>
      <c r="I65" s="48">
        <f>SUM(I5:I63)</f>
        <v>10522790.626999998</v>
      </c>
      <c r="J65" s="48">
        <f>SUM(J5:J63)</f>
        <v>13989215209904.461</v>
      </c>
      <c r="K65" s="45">
        <f>SUM(K5:K63)</f>
        <v>11820.100000000002</v>
      </c>
      <c r="L65" s="45">
        <f>SUM(L5:L63)</f>
        <v>11820.100000000002</v>
      </c>
      <c r="T65" s="36" t="s">
        <v>22</v>
      </c>
      <c r="U65" s="48">
        <f>SUM(U5:U63)</f>
        <v>4141399.3043102329</v>
      </c>
      <c r="V65" s="48">
        <f>SUM(V5:V63)</f>
        <v>7359354.1872580741</v>
      </c>
      <c r="W65" s="48">
        <f>SUM(W5:W63)</f>
        <v>7483497967729.5674</v>
      </c>
      <c r="X65" s="45">
        <f>SUM(X5:X63)</f>
        <v>14388.269999999999</v>
      </c>
      <c r="Y65" s="45">
        <f>SUM(Y5:Y63)</f>
        <v>14388.269999999999</v>
      </c>
      <c r="AG65" s="50" t="s">
        <v>22</v>
      </c>
      <c r="AH65" s="48">
        <f>SUM(AH7:AH63)</f>
        <v>442007.44899999996</v>
      </c>
      <c r="AI65" s="48">
        <f>SUM(AI7:AI63)</f>
        <v>9778385.4550000001</v>
      </c>
      <c r="AJ65" s="48">
        <f>SUM(AJ7:AJ63)</f>
        <v>9193838173317.5391</v>
      </c>
      <c r="AK65" s="45">
        <f>SUM(AK7:AK63)</f>
        <v>15106.23</v>
      </c>
      <c r="AL65" s="45">
        <f>SUM(AL7:AL63)</f>
        <v>15106.23</v>
      </c>
      <c r="AS65" s="2"/>
      <c r="AT65" s="50" t="s">
        <v>22</v>
      </c>
      <c r="AU65" s="48">
        <f>SUM(AU5:AU63)</f>
        <v>212323.61285550561</v>
      </c>
      <c r="AV65" s="48">
        <f>SUM(AV5:AV63)</f>
        <v>10078489.818208776</v>
      </c>
      <c r="AW65" s="48">
        <f>SUM(AW5:AW63)</f>
        <v>11604950783677.217</v>
      </c>
      <c r="AX65" s="45">
        <f>SUM(AX5:AX63)</f>
        <v>12728.93</v>
      </c>
      <c r="AY65" s="45">
        <f>SUM(AY5:AY63)</f>
        <v>12728.93</v>
      </c>
    </row>
    <row r="67" spans="4:51" ht="43.5">
      <c r="F67" s="3" t="s">
        <v>23</v>
      </c>
      <c r="G67" s="4" t="s">
        <v>24</v>
      </c>
      <c r="H67" s="4" t="s">
        <v>25</v>
      </c>
      <c r="I67" s="5" t="s">
        <v>26</v>
      </c>
    </row>
    <row r="68" spans="4:51">
      <c r="D68" s="11"/>
      <c r="E68" s="12" t="s">
        <v>27</v>
      </c>
      <c r="F68" s="13">
        <v>178352.38</v>
      </c>
      <c r="G68" s="14">
        <v>124734.82</v>
      </c>
      <c r="H68" s="13">
        <v>171550.62</v>
      </c>
      <c r="I68" s="15">
        <v>170821.86</v>
      </c>
    </row>
    <row r="69" spans="4:51">
      <c r="D69" s="18"/>
      <c r="E69" s="16" t="s">
        <v>28</v>
      </c>
      <c r="F69">
        <v>237105342540.75</v>
      </c>
      <c r="G69" s="19">
        <v>126838948605.59</v>
      </c>
      <c r="H69">
        <v>161295406549.42999</v>
      </c>
      <c r="I69" s="20">
        <v>196694081079.28</v>
      </c>
    </row>
    <row r="70" spans="4:51">
      <c r="D70" s="18"/>
      <c r="E70" s="21" t="s">
        <v>29</v>
      </c>
      <c r="F70" s="23">
        <v>2</v>
      </c>
      <c r="G70" s="22">
        <v>2.44</v>
      </c>
      <c r="H70" s="22">
        <v>2.65</v>
      </c>
      <c r="I70" s="56">
        <v>2.16</v>
      </c>
    </row>
    <row r="71" spans="4:51">
      <c r="D71" s="25"/>
      <c r="E71" s="26" t="s">
        <v>30</v>
      </c>
      <c r="F71" s="52">
        <v>464393.03700000001</v>
      </c>
      <c r="G71" s="53">
        <v>358052.23331666656</v>
      </c>
      <c r="H71" s="52">
        <v>262410.33333333302</v>
      </c>
      <c r="I71" s="54">
        <v>451399.89028440596</v>
      </c>
    </row>
    <row r="74" spans="4:51">
      <c r="E74" s="27" t="s">
        <v>40</v>
      </c>
      <c r="F74" s="28"/>
      <c r="G74" s="28"/>
      <c r="H74" s="28"/>
      <c r="I74" s="29"/>
    </row>
    <row r="75" spans="4:51">
      <c r="F75" s="30"/>
    </row>
    <row r="76" spans="4:51">
      <c r="E76" s="31" t="s">
        <v>32</v>
      </c>
      <c r="F76" s="13"/>
      <c r="G76" s="15"/>
    </row>
    <row r="77" spans="4:51">
      <c r="E77" s="32"/>
      <c r="F77" t="s">
        <v>33</v>
      </c>
      <c r="G77" s="20"/>
    </row>
    <row r="78" spans="4:51">
      <c r="E78" s="33"/>
      <c r="F78" s="34" t="s">
        <v>34</v>
      </c>
      <c r="G78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93FD-5512-40DE-8FE6-4FD96CE27EEA}">
  <dimension ref="A1:BC78"/>
  <sheetViews>
    <sheetView workbookViewId="0">
      <selection sqref="A1:XFD1048576"/>
    </sheetView>
  </sheetViews>
  <sheetFormatPr defaultRowHeight="14.45"/>
  <cols>
    <col min="2" max="2" width="14.140625" bestFit="1" customWidth="1"/>
    <col min="6" max="6" width="15.5703125" customWidth="1"/>
    <col min="7" max="8" width="14.140625" bestFit="1" customWidth="1"/>
    <col min="9" max="9" width="15.5703125" bestFit="1" customWidth="1"/>
    <col min="10" max="10" width="22.42578125" bestFit="1" customWidth="1"/>
    <col min="11" max="12" width="9.5703125" bestFit="1" customWidth="1"/>
    <col min="16" max="16" width="16.42578125" bestFit="1" customWidth="1"/>
    <col min="19" max="21" width="14.140625" bestFit="1" customWidth="1"/>
    <col min="22" max="22" width="14.5703125" bestFit="1" customWidth="1"/>
    <col min="23" max="23" width="22.5703125" bestFit="1" customWidth="1"/>
    <col min="24" max="25" width="9" bestFit="1" customWidth="1"/>
    <col min="29" max="29" width="16.42578125" bestFit="1" customWidth="1"/>
    <col min="32" max="34" width="14.140625" bestFit="1" customWidth="1"/>
    <col min="35" max="35" width="14.5703125" bestFit="1" customWidth="1"/>
    <col min="36" max="36" width="22.5703125" bestFit="1" customWidth="1"/>
    <col min="42" max="42" width="16.42578125" bestFit="1" customWidth="1"/>
    <col min="45" max="47" width="14.140625" bestFit="1" customWidth="1"/>
    <col min="48" max="48" width="14.5703125" bestFit="1" customWidth="1"/>
    <col min="49" max="49" width="22.5703125" bestFit="1" customWidth="1"/>
    <col min="50" max="51" width="9" bestFit="1" customWidth="1"/>
    <col min="55" max="55" width="15.42578125" bestFit="1" customWidth="1"/>
  </cols>
  <sheetData>
    <row r="1" spans="1:55">
      <c r="A1" s="1" t="s">
        <v>41</v>
      </c>
      <c r="B1" s="2"/>
    </row>
    <row r="2" spans="1:55">
      <c r="A2" s="2"/>
      <c r="B2" s="2"/>
    </row>
    <row r="3" spans="1:55" ht="57.95">
      <c r="A3" s="39" t="s">
        <v>1</v>
      </c>
      <c r="B3" s="39" t="s">
        <v>2</v>
      </c>
      <c r="E3" s="40" t="str">
        <f>A3</f>
        <v>Month</v>
      </c>
      <c r="F3" s="40" t="str">
        <f>B3</f>
        <v>Value</v>
      </c>
      <c r="G3" s="40" t="s">
        <v>3</v>
      </c>
      <c r="H3" s="40" t="s">
        <v>4</v>
      </c>
      <c r="I3" s="40" t="s">
        <v>5</v>
      </c>
      <c r="J3" s="40" t="s">
        <v>6</v>
      </c>
      <c r="K3" s="40" t="s">
        <v>7</v>
      </c>
      <c r="L3" s="40" t="s">
        <v>8</v>
      </c>
      <c r="R3" s="40" t="str">
        <f>A3</f>
        <v>Month</v>
      </c>
      <c r="S3" s="40" t="str">
        <f>B3</f>
        <v>Value</v>
      </c>
      <c r="T3" s="40" t="s">
        <v>9</v>
      </c>
      <c r="U3" s="40" t="s">
        <v>4</v>
      </c>
      <c r="V3" s="40" t="s">
        <v>5</v>
      </c>
      <c r="W3" s="40" t="s">
        <v>6</v>
      </c>
      <c r="X3" s="40" t="s">
        <v>7</v>
      </c>
      <c r="Y3" s="40" t="s">
        <v>8</v>
      </c>
      <c r="AE3" s="40" t="str">
        <f>E3</f>
        <v>Month</v>
      </c>
      <c r="AF3" s="40" t="str">
        <f>F3</f>
        <v>Value</v>
      </c>
      <c r="AG3" s="40" t="s">
        <v>10</v>
      </c>
      <c r="AH3" s="40" t="s">
        <v>4</v>
      </c>
      <c r="AI3" s="40" t="s">
        <v>5</v>
      </c>
      <c r="AJ3" s="40" t="s">
        <v>6</v>
      </c>
      <c r="AK3" s="40" t="s">
        <v>7</v>
      </c>
      <c r="AL3" s="40" t="s">
        <v>8</v>
      </c>
      <c r="AR3" s="40" t="str">
        <f>E3</f>
        <v>Month</v>
      </c>
      <c r="AS3" s="51" t="str">
        <f>[1]Forecasting!F3</f>
        <v>Units Sold</v>
      </c>
      <c r="AT3" s="51" t="s">
        <v>11</v>
      </c>
      <c r="AU3" s="51" t="s">
        <v>4</v>
      </c>
      <c r="AV3" s="51" t="s">
        <v>5</v>
      </c>
      <c r="AW3" s="51" t="s">
        <v>6</v>
      </c>
      <c r="AX3" s="51" t="s">
        <v>7</v>
      </c>
      <c r="AY3" s="51" t="s">
        <v>8</v>
      </c>
    </row>
    <row r="4" spans="1:55">
      <c r="A4" s="6">
        <v>1</v>
      </c>
      <c r="B4" s="41">
        <v>1124075</v>
      </c>
      <c r="E4" s="7">
        <v>1</v>
      </c>
      <c r="F4" s="41">
        <v>1124075</v>
      </c>
      <c r="G4" s="8"/>
      <c r="H4" s="8"/>
      <c r="I4" s="8"/>
      <c r="J4" s="8"/>
      <c r="K4" s="9"/>
      <c r="L4" s="8"/>
      <c r="O4" s="10" t="s">
        <v>12</v>
      </c>
      <c r="R4" s="7">
        <v>1</v>
      </c>
      <c r="S4" s="41">
        <v>1124075</v>
      </c>
      <c r="T4" s="7"/>
      <c r="U4" s="7"/>
      <c r="V4" s="7"/>
      <c r="W4" s="7"/>
      <c r="X4" s="37"/>
      <c r="Y4" s="7"/>
      <c r="AB4" s="10" t="s">
        <v>13</v>
      </c>
      <c r="AE4" s="7">
        <v>1</v>
      </c>
      <c r="AF4" s="41">
        <v>1124075</v>
      </c>
      <c r="AG4" s="2"/>
      <c r="AH4" s="42"/>
      <c r="AI4" s="42"/>
      <c r="AJ4" s="42"/>
      <c r="AK4" s="43"/>
      <c r="AL4" s="42"/>
      <c r="AO4" s="10" t="s">
        <v>14</v>
      </c>
      <c r="AR4" s="7">
        <v>1</v>
      </c>
      <c r="AS4" s="41">
        <v>1124075</v>
      </c>
      <c r="AT4" s="2"/>
      <c r="AU4" s="42"/>
      <c r="AV4" s="42"/>
      <c r="AW4" s="42"/>
      <c r="AX4" s="43"/>
      <c r="AY4" s="42"/>
      <c r="BB4" s="38" t="s">
        <v>15</v>
      </c>
    </row>
    <row r="5" spans="1:55">
      <c r="A5" s="6">
        <v>2</v>
      </c>
      <c r="B5" s="41">
        <v>1255302</v>
      </c>
      <c r="E5" s="7">
        <v>2</v>
      </c>
      <c r="F5" s="41">
        <v>1255302</v>
      </c>
      <c r="G5" s="41">
        <v>1124075</v>
      </c>
      <c r="H5" s="44">
        <f>F5-G5</f>
        <v>131227</v>
      </c>
      <c r="I5" s="44">
        <f>ABS(H5)</f>
        <v>131227</v>
      </c>
      <c r="J5" s="44">
        <f>H5^2</f>
        <v>17220525529</v>
      </c>
      <c r="K5" s="43">
        <f>ROUND((I5/F5)*100,2)</f>
        <v>10.45</v>
      </c>
      <c r="L5" s="43">
        <f>ABS(K5)</f>
        <v>10.45</v>
      </c>
      <c r="O5" s="16" t="s">
        <v>16</v>
      </c>
      <c r="P5" s="17">
        <f>ROUND(AVERAGE(I5:I63),2)</f>
        <v>256890.93</v>
      </c>
      <c r="R5" s="7">
        <v>2</v>
      </c>
      <c r="S5" s="41">
        <v>1255302</v>
      </c>
      <c r="T5" s="44">
        <f>AVERAGE($S$4:S4)</f>
        <v>1124075</v>
      </c>
      <c r="U5" s="44">
        <f>S5-T5</f>
        <v>131227</v>
      </c>
      <c r="V5" s="44">
        <f>ABS(U5)</f>
        <v>131227</v>
      </c>
      <c r="W5" s="44">
        <f>U5^2</f>
        <v>17220525529</v>
      </c>
      <c r="X5" s="43">
        <f>ROUND((V5/S5)*100,2)</f>
        <v>10.45</v>
      </c>
      <c r="Y5" s="43">
        <f>ABS(X5)</f>
        <v>10.45</v>
      </c>
      <c r="AB5" s="16" t="s">
        <v>16</v>
      </c>
      <c r="AC5" s="17">
        <f>ROUND(AVERAGE(V5:V63),2)</f>
        <v>273167.42</v>
      </c>
      <c r="AE5" s="7">
        <v>2</v>
      </c>
      <c r="AF5" s="41">
        <v>1255302</v>
      </c>
      <c r="AG5" s="2"/>
      <c r="AH5" s="43"/>
      <c r="AI5" s="43"/>
      <c r="AJ5" s="43"/>
      <c r="AK5" s="43"/>
      <c r="AL5" s="43"/>
      <c r="AO5" s="16" t="s">
        <v>16</v>
      </c>
      <c r="AP5" s="17">
        <f>ROUND(AVERAGE(AI7:AI63),2)</f>
        <v>244378.9</v>
      </c>
      <c r="AR5" s="7">
        <v>2</v>
      </c>
      <c r="AS5" s="41">
        <v>1255302</v>
      </c>
      <c r="AT5" s="49">
        <f>AS4</f>
        <v>1124075</v>
      </c>
      <c r="AU5" s="44">
        <f>AS5-AT5</f>
        <v>131227</v>
      </c>
      <c r="AV5" s="44">
        <f>ABS(AU5)</f>
        <v>131227</v>
      </c>
      <c r="AW5" s="44">
        <f>AU5^2</f>
        <v>17220525529</v>
      </c>
      <c r="AX5" s="43">
        <f>ROUND((AV5/AS5)*100,2)</f>
        <v>10.45</v>
      </c>
      <c r="AY5" s="43">
        <f>ABS(AX5)</f>
        <v>10.45</v>
      </c>
      <c r="BB5" s="16" t="s">
        <v>16</v>
      </c>
      <c r="BC5" s="17">
        <f>ROUND(AVERAGE(AV5:AV63),2)</f>
        <v>244695.16</v>
      </c>
    </row>
    <row r="6" spans="1:55">
      <c r="A6" s="6">
        <v>3</v>
      </c>
      <c r="B6" s="41">
        <v>642460</v>
      </c>
      <c r="E6" s="7">
        <v>3</v>
      </c>
      <c r="F6" s="41">
        <v>642460</v>
      </c>
      <c r="G6" s="41">
        <v>1255302</v>
      </c>
      <c r="H6" s="44">
        <f t="shared" ref="H6:H63" si="0">F6-G6</f>
        <v>-612842</v>
      </c>
      <c r="I6" s="44">
        <f t="shared" ref="I6:I63" si="1">ABS(H6)</f>
        <v>612842</v>
      </c>
      <c r="J6" s="44">
        <f t="shared" ref="J6:J19" si="2">H6^2</f>
        <v>375575316964</v>
      </c>
      <c r="K6" s="43">
        <f t="shared" ref="K6:K9" si="3">ROUND((I6/F6)*100,2)</f>
        <v>95.39</v>
      </c>
      <c r="L6" s="43">
        <f t="shared" ref="L6:L63" si="4">ABS(K6)</f>
        <v>95.39</v>
      </c>
      <c r="O6" s="16" t="s">
        <v>17</v>
      </c>
      <c r="P6" s="17">
        <f>ROUND(AVERAGE(J5:J63),2)</f>
        <v>104467459359.33</v>
      </c>
      <c r="R6" s="7">
        <v>3</v>
      </c>
      <c r="S6" s="41">
        <v>642460</v>
      </c>
      <c r="T6" s="44">
        <f>AVERAGE($S$4:S5)</f>
        <v>1189688.5</v>
      </c>
      <c r="U6" s="44">
        <f t="shared" ref="U6:U63" si="5">S6-T6</f>
        <v>-547228.5</v>
      </c>
      <c r="V6" s="44">
        <f t="shared" ref="V6:V63" si="6">ABS(U6)</f>
        <v>547228.5</v>
      </c>
      <c r="W6" s="44">
        <f t="shared" ref="W6:W63" si="7">U6^2</f>
        <v>299459031212.25</v>
      </c>
      <c r="X6" s="43">
        <f t="shared" ref="X6:X63" si="8">ROUND((V6/S6)*100,2)</f>
        <v>85.18</v>
      </c>
      <c r="Y6" s="43">
        <f t="shared" ref="Y6:Y63" si="9">ABS(X6)</f>
        <v>85.18</v>
      </c>
      <c r="AB6" s="16" t="s">
        <v>17</v>
      </c>
      <c r="AC6" s="17">
        <f>ROUND(AVERAGE(W5:W63),2)</f>
        <v>124280192628.21001</v>
      </c>
      <c r="AE6" s="7">
        <v>3</v>
      </c>
      <c r="AF6" s="41">
        <v>642460</v>
      </c>
      <c r="AG6" s="2"/>
      <c r="AH6" s="43"/>
      <c r="AI6" s="43"/>
      <c r="AJ6" s="43"/>
      <c r="AK6" s="43"/>
      <c r="AL6" s="43"/>
      <c r="AO6" s="16" t="s">
        <v>17</v>
      </c>
      <c r="AP6" s="17">
        <f>ROUND(AVERAGE(AJ7:AJ63),2)</f>
        <v>100374895480.42999</v>
      </c>
      <c r="AR6" s="7">
        <v>3</v>
      </c>
      <c r="AS6" s="41">
        <v>642460</v>
      </c>
      <c r="AT6" s="49">
        <f t="shared" ref="AT6:AT64" si="10">0.8*AS5+0.2*AT5</f>
        <v>1229056.6000000001</v>
      </c>
      <c r="AU6" s="44">
        <f t="shared" ref="AU6:AU63" si="11">AS6-AT6</f>
        <v>-586596.60000000009</v>
      </c>
      <c r="AV6" s="44">
        <f t="shared" ref="AV6:AV63" si="12">ABS(AU6)</f>
        <v>586596.60000000009</v>
      </c>
      <c r="AW6" s="44">
        <f t="shared" ref="AW6:AW63" si="13">AU6^2</f>
        <v>344095571131.56012</v>
      </c>
      <c r="AX6" s="43">
        <f t="shared" ref="AX6:AX63" si="14">ROUND((AV6/AS6)*100,2)</f>
        <v>91.3</v>
      </c>
      <c r="AY6" s="43">
        <f t="shared" ref="AY6:AY63" si="15">ABS(AX6)</f>
        <v>91.3</v>
      </c>
      <c r="BB6" s="16" t="s">
        <v>17</v>
      </c>
      <c r="BC6" s="17">
        <f>ROUND(AVERAGE(AW5:AW63),2)</f>
        <v>94182452571.029999</v>
      </c>
    </row>
    <row r="7" spans="1:55">
      <c r="A7" s="6">
        <v>4</v>
      </c>
      <c r="B7" s="41">
        <v>9085</v>
      </c>
      <c r="E7" s="7">
        <v>4</v>
      </c>
      <c r="F7" s="41">
        <v>9085</v>
      </c>
      <c r="G7" s="41">
        <v>642460</v>
      </c>
      <c r="H7" s="44">
        <f>F7-G7</f>
        <v>-633375</v>
      </c>
      <c r="I7" s="44">
        <f t="shared" si="1"/>
        <v>633375</v>
      </c>
      <c r="J7" s="44">
        <f t="shared" si="2"/>
        <v>401163890625</v>
      </c>
      <c r="K7" s="43">
        <f>ROUND((I7/F7)*100,2)</f>
        <v>6971.66</v>
      </c>
      <c r="L7" s="43">
        <f t="shared" si="4"/>
        <v>6971.66</v>
      </c>
      <c r="O7" s="16" t="s">
        <v>19</v>
      </c>
      <c r="P7" s="24">
        <f>ROUND(AVERAGE(L5:L63)/100,2)</f>
        <v>1.4</v>
      </c>
      <c r="R7" s="7">
        <v>4</v>
      </c>
      <c r="S7" s="41">
        <v>9085</v>
      </c>
      <c r="T7" s="44">
        <f>AVERAGE($S$4:S6)</f>
        <v>1007279</v>
      </c>
      <c r="U7" s="44">
        <f t="shared" si="5"/>
        <v>-998194</v>
      </c>
      <c r="V7" s="44">
        <f t="shared" si="6"/>
        <v>998194</v>
      </c>
      <c r="W7" s="44">
        <f t="shared" si="7"/>
        <v>996391261636</v>
      </c>
      <c r="X7" s="43">
        <f t="shared" si="8"/>
        <v>10987.28</v>
      </c>
      <c r="Y7" s="43">
        <f t="shared" si="9"/>
        <v>10987.28</v>
      </c>
      <c r="AB7" s="16" t="s">
        <v>19</v>
      </c>
      <c r="AC7" s="24">
        <f>ROUND(AVERAGE(Y5:Y63)/100,2)</f>
        <v>2.1</v>
      </c>
      <c r="AE7" s="7">
        <v>4</v>
      </c>
      <c r="AF7" s="41">
        <v>9085</v>
      </c>
      <c r="AG7" s="49">
        <f t="shared" ref="AG7:AG64" si="16">AVERAGE(AF4:AF6)</f>
        <v>1007279</v>
      </c>
      <c r="AH7" s="44">
        <f>AF7-AG7</f>
        <v>-998194</v>
      </c>
      <c r="AI7" s="44">
        <f>ABS(AH7)</f>
        <v>998194</v>
      </c>
      <c r="AJ7" s="44">
        <f>AH7^2</f>
        <v>996391261636</v>
      </c>
      <c r="AK7" s="43">
        <f t="shared" ref="AK7:AK63" si="17">ROUND((AI7/AF7)*100,2)</f>
        <v>10987.28</v>
      </c>
      <c r="AL7" s="43">
        <f t="shared" ref="AL7:AL63" si="18">ABS(AK7)</f>
        <v>10987.28</v>
      </c>
      <c r="AO7" s="16" t="s">
        <v>19</v>
      </c>
      <c r="AP7" s="24">
        <f>ROUND(AVERAGE(AL7:AL63)/100,2)</f>
        <v>2.14</v>
      </c>
      <c r="AR7" s="7">
        <v>4</v>
      </c>
      <c r="AS7" s="41">
        <v>9085</v>
      </c>
      <c r="AT7" s="49">
        <f t="shared" si="10"/>
        <v>759779.32000000007</v>
      </c>
      <c r="AU7" s="44">
        <f t="shared" si="11"/>
        <v>-750694.32000000007</v>
      </c>
      <c r="AV7" s="44">
        <f t="shared" si="12"/>
        <v>750694.32000000007</v>
      </c>
      <c r="AW7" s="44">
        <f t="shared" si="13"/>
        <v>563541962080.26245</v>
      </c>
      <c r="AX7" s="43">
        <f t="shared" si="14"/>
        <v>8263.01</v>
      </c>
      <c r="AY7" s="43">
        <f t="shared" si="15"/>
        <v>8263.01</v>
      </c>
      <c r="BB7" s="16" t="s">
        <v>19</v>
      </c>
      <c r="BC7" s="24">
        <f>ROUND(AVERAGE(AY5:AY63)/100,2)</f>
        <v>1.59</v>
      </c>
    </row>
    <row r="8" spans="1:55">
      <c r="A8" s="6">
        <v>5</v>
      </c>
      <c r="B8" s="41">
        <v>185345</v>
      </c>
      <c r="E8" s="7">
        <v>5</v>
      </c>
      <c r="F8" s="41">
        <v>185345</v>
      </c>
      <c r="G8" s="41">
        <v>9085</v>
      </c>
      <c r="H8" s="44">
        <f t="shared" si="0"/>
        <v>176260</v>
      </c>
      <c r="I8" s="44">
        <f t="shared" si="1"/>
        <v>176260</v>
      </c>
      <c r="J8" s="44">
        <f t="shared" si="2"/>
        <v>31067587600</v>
      </c>
      <c r="K8" s="43">
        <f t="shared" si="3"/>
        <v>95.1</v>
      </c>
      <c r="L8" s="43">
        <f t="shared" si="4"/>
        <v>95.1</v>
      </c>
      <c r="O8" s="16" t="s">
        <v>20</v>
      </c>
      <c r="P8" s="46">
        <f>G64</f>
        <v>1082207.72</v>
      </c>
      <c r="R8" s="7">
        <v>5</v>
      </c>
      <c r="S8" s="41">
        <v>185345</v>
      </c>
      <c r="T8" s="44">
        <f>AVERAGE($S$4:S7)</f>
        <v>757730.5</v>
      </c>
      <c r="U8" s="44">
        <f t="shared" si="5"/>
        <v>-572385.5</v>
      </c>
      <c r="V8" s="44">
        <f t="shared" si="6"/>
        <v>572385.5</v>
      </c>
      <c r="W8" s="44">
        <f t="shared" si="7"/>
        <v>327625160610.25</v>
      </c>
      <c r="X8" s="43">
        <f t="shared" si="8"/>
        <v>308.82</v>
      </c>
      <c r="Y8" s="43">
        <f t="shared" si="9"/>
        <v>308.82</v>
      </c>
      <c r="AB8" s="16" t="s">
        <v>20</v>
      </c>
      <c r="AC8" s="46">
        <f>T64</f>
        <v>1260137.0743833331</v>
      </c>
      <c r="AE8" s="7">
        <v>5</v>
      </c>
      <c r="AF8" s="41">
        <v>185345</v>
      </c>
      <c r="AG8" s="49">
        <f t="shared" si="16"/>
        <v>635615.66666666663</v>
      </c>
      <c r="AH8" s="44">
        <f t="shared" ref="AH8:AH63" si="19">AF8-AG8</f>
        <v>-450270.66666666663</v>
      </c>
      <c r="AI8" s="44">
        <f t="shared" ref="AI8:AI63" si="20">ABS(AH8)</f>
        <v>450270.66666666663</v>
      </c>
      <c r="AJ8" s="44">
        <f t="shared" ref="AJ8:AJ63" si="21">AH8^2</f>
        <v>202743673260.4444</v>
      </c>
      <c r="AK8" s="43">
        <f t="shared" si="17"/>
        <v>242.94</v>
      </c>
      <c r="AL8" s="43">
        <f t="shared" si="18"/>
        <v>242.94</v>
      </c>
      <c r="AO8" s="16" t="s">
        <v>20</v>
      </c>
      <c r="AP8" s="46">
        <f>AG21</f>
        <v>1258085.6666666667</v>
      </c>
      <c r="AR8" s="7">
        <v>5</v>
      </c>
      <c r="AS8" s="41">
        <v>185345</v>
      </c>
      <c r="AT8" s="49">
        <f t="shared" si="10"/>
        <v>159223.86400000003</v>
      </c>
      <c r="AU8" s="44">
        <f t="shared" si="11"/>
        <v>26121.135999999969</v>
      </c>
      <c r="AV8" s="44">
        <f t="shared" si="12"/>
        <v>26121.135999999969</v>
      </c>
      <c r="AW8" s="44">
        <f t="shared" si="13"/>
        <v>682313745.93049443</v>
      </c>
      <c r="AX8" s="43">
        <f t="shared" si="14"/>
        <v>14.09</v>
      </c>
      <c r="AY8" s="43">
        <f t="shared" si="15"/>
        <v>14.09</v>
      </c>
      <c r="BB8" s="16" t="s">
        <v>20</v>
      </c>
      <c r="BC8" s="46">
        <f>AT64</f>
        <v>1127952.7383850352</v>
      </c>
    </row>
    <row r="9" spans="1:55">
      <c r="A9" s="6">
        <v>6</v>
      </c>
      <c r="B9" s="41">
        <v>853459</v>
      </c>
      <c r="E9" s="7">
        <v>6</v>
      </c>
      <c r="F9" s="41">
        <v>853459</v>
      </c>
      <c r="G9" s="41">
        <v>185345</v>
      </c>
      <c r="H9" s="44">
        <f t="shared" si="0"/>
        <v>668114</v>
      </c>
      <c r="I9" s="44">
        <f t="shared" si="1"/>
        <v>668114</v>
      </c>
      <c r="J9" s="44">
        <f t="shared" si="2"/>
        <v>446376316996</v>
      </c>
      <c r="K9" s="43">
        <f t="shared" si="3"/>
        <v>78.28</v>
      </c>
      <c r="L9" s="43">
        <f t="shared" si="4"/>
        <v>78.28</v>
      </c>
      <c r="R9" s="7">
        <v>6</v>
      </c>
      <c r="S9" s="41">
        <v>853459</v>
      </c>
      <c r="T9" s="44">
        <f>AVERAGE($S$4:S8)</f>
        <v>643253.4</v>
      </c>
      <c r="U9" s="44">
        <f t="shared" si="5"/>
        <v>210205.59999999998</v>
      </c>
      <c r="V9" s="44">
        <f t="shared" si="6"/>
        <v>210205.59999999998</v>
      </c>
      <c r="W9" s="44">
        <f t="shared" si="7"/>
        <v>44186394271.359993</v>
      </c>
      <c r="X9" s="43">
        <f t="shared" si="8"/>
        <v>24.63</v>
      </c>
      <c r="Y9" s="43">
        <f t="shared" si="9"/>
        <v>24.63</v>
      </c>
      <c r="AE9" s="7">
        <v>6</v>
      </c>
      <c r="AF9" s="41">
        <v>853459</v>
      </c>
      <c r="AG9" s="49">
        <f t="shared" si="16"/>
        <v>278963.33333333331</v>
      </c>
      <c r="AH9" s="44">
        <f t="shared" si="19"/>
        <v>574495.66666666674</v>
      </c>
      <c r="AI9" s="44">
        <f t="shared" si="20"/>
        <v>574495.66666666674</v>
      </c>
      <c r="AJ9" s="44">
        <f t="shared" si="21"/>
        <v>330045271018.77789</v>
      </c>
      <c r="AK9" s="43">
        <f t="shared" si="17"/>
        <v>67.31</v>
      </c>
      <c r="AL9" s="43">
        <f t="shared" si="18"/>
        <v>67.31</v>
      </c>
      <c r="AR9" s="7">
        <v>6</v>
      </c>
      <c r="AS9" s="41">
        <v>853459</v>
      </c>
      <c r="AT9" s="49">
        <f t="shared" si="10"/>
        <v>180120.77280000001</v>
      </c>
      <c r="AU9" s="44">
        <f t="shared" si="11"/>
        <v>673338.22719999996</v>
      </c>
      <c r="AV9" s="44">
        <f t="shared" si="12"/>
        <v>673338.22719999996</v>
      </c>
      <c r="AW9" s="44">
        <f t="shared" si="13"/>
        <v>453384368208.83875</v>
      </c>
      <c r="AX9" s="43">
        <f t="shared" si="14"/>
        <v>78.900000000000006</v>
      </c>
      <c r="AY9" s="43">
        <f t="shared" si="15"/>
        <v>78.900000000000006</v>
      </c>
    </row>
    <row r="10" spans="1:55">
      <c r="A10" s="6">
        <v>7</v>
      </c>
      <c r="B10" s="41">
        <v>1272619</v>
      </c>
      <c r="E10" s="7">
        <v>7</v>
      </c>
      <c r="F10" s="41">
        <v>1272619</v>
      </c>
      <c r="G10" s="41">
        <v>853459</v>
      </c>
      <c r="H10" s="44">
        <f t="shared" si="0"/>
        <v>419160</v>
      </c>
      <c r="I10" s="44">
        <f t="shared" si="1"/>
        <v>419160</v>
      </c>
      <c r="J10" s="44">
        <f t="shared" si="2"/>
        <v>175695105600</v>
      </c>
      <c r="K10" s="43">
        <f t="shared" ref="K10:K63" si="22">ROUND((I10/F10)*100,2)</f>
        <v>32.94</v>
      </c>
      <c r="L10" s="43">
        <f t="shared" si="4"/>
        <v>32.94</v>
      </c>
      <c r="R10" s="7">
        <v>7</v>
      </c>
      <c r="S10" s="41">
        <v>1272619</v>
      </c>
      <c r="T10" s="44">
        <f>AVERAGE($S$4:S9)</f>
        <v>678287.66666666663</v>
      </c>
      <c r="U10" s="44">
        <f t="shared" si="5"/>
        <v>594331.33333333337</v>
      </c>
      <c r="V10" s="44">
        <f t="shared" si="6"/>
        <v>594331.33333333337</v>
      </c>
      <c r="W10" s="44">
        <f t="shared" si="7"/>
        <v>353229733781.77783</v>
      </c>
      <c r="X10" s="43">
        <f t="shared" si="8"/>
        <v>46.7</v>
      </c>
      <c r="Y10" s="43">
        <f t="shared" si="9"/>
        <v>46.7</v>
      </c>
      <c r="AE10" s="7">
        <v>7</v>
      </c>
      <c r="AF10" s="41">
        <v>1272619</v>
      </c>
      <c r="AG10" s="49">
        <f t="shared" si="16"/>
        <v>349296.33333333331</v>
      </c>
      <c r="AH10" s="44">
        <f t="shared" si="19"/>
        <v>923322.66666666674</v>
      </c>
      <c r="AI10" s="44">
        <f t="shared" si="20"/>
        <v>923322.66666666674</v>
      </c>
      <c r="AJ10" s="44">
        <f t="shared" si="21"/>
        <v>852524746780.44458</v>
      </c>
      <c r="AK10" s="43">
        <f t="shared" si="17"/>
        <v>72.55</v>
      </c>
      <c r="AL10" s="43">
        <f t="shared" si="18"/>
        <v>72.55</v>
      </c>
      <c r="AR10" s="7">
        <v>7</v>
      </c>
      <c r="AS10" s="41">
        <v>1272619</v>
      </c>
      <c r="AT10" s="49">
        <f t="shared" si="10"/>
        <v>718791.35456000012</v>
      </c>
      <c r="AU10" s="44">
        <f t="shared" si="11"/>
        <v>553827.64543999988</v>
      </c>
      <c r="AV10" s="44">
        <f t="shared" si="12"/>
        <v>553827.64543999988</v>
      </c>
      <c r="AW10" s="44">
        <f t="shared" si="13"/>
        <v>306725060853.6142</v>
      </c>
      <c r="AX10" s="43">
        <f t="shared" si="14"/>
        <v>43.52</v>
      </c>
      <c r="AY10" s="43">
        <f t="shared" si="15"/>
        <v>43.52</v>
      </c>
    </row>
    <row r="11" spans="1:55">
      <c r="A11" s="6">
        <v>8</v>
      </c>
      <c r="B11" s="41">
        <v>888280</v>
      </c>
      <c r="E11" s="7">
        <v>8</v>
      </c>
      <c r="F11" s="41">
        <v>888280</v>
      </c>
      <c r="G11" s="41">
        <v>1272619</v>
      </c>
      <c r="H11" s="44">
        <f t="shared" si="0"/>
        <v>-384339</v>
      </c>
      <c r="I11" s="44">
        <f t="shared" si="1"/>
        <v>384339</v>
      </c>
      <c r="J11" s="44">
        <f t="shared" si="2"/>
        <v>147716466921</v>
      </c>
      <c r="K11" s="43">
        <f t="shared" si="22"/>
        <v>43.27</v>
      </c>
      <c r="L11" s="43">
        <f t="shared" si="4"/>
        <v>43.27</v>
      </c>
      <c r="R11" s="7">
        <v>8</v>
      </c>
      <c r="S11" s="41">
        <v>888280</v>
      </c>
      <c r="T11" s="44">
        <f>AVERAGE($S$4:S10)</f>
        <v>763192.14285714284</v>
      </c>
      <c r="U11" s="44">
        <f t="shared" si="5"/>
        <v>125087.85714285716</v>
      </c>
      <c r="V11" s="44">
        <f t="shared" si="6"/>
        <v>125087.85714285716</v>
      </c>
      <c r="W11" s="44">
        <f t="shared" si="7"/>
        <v>15646972004.591841</v>
      </c>
      <c r="X11" s="43">
        <f t="shared" si="8"/>
        <v>14.08</v>
      </c>
      <c r="Y11" s="43">
        <f t="shared" si="9"/>
        <v>14.08</v>
      </c>
      <c r="AE11" s="7">
        <v>8</v>
      </c>
      <c r="AF11" s="41">
        <v>888280</v>
      </c>
      <c r="AG11" s="49">
        <f t="shared" si="16"/>
        <v>770474.33333333337</v>
      </c>
      <c r="AH11" s="44">
        <f t="shared" si="19"/>
        <v>117805.66666666663</v>
      </c>
      <c r="AI11" s="44">
        <f t="shared" si="20"/>
        <v>117805.66666666663</v>
      </c>
      <c r="AJ11" s="44">
        <f t="shared" si="21"/>
        <v>13878175098.777769</v>
      </c>
      <c r="AK11" s="43">
        <f t="shared" si="17"/>
        <v>13.26</v>
      </c>
      <c r="AL11" s="43">
        <f t="shared" si="18"/>
        <v>13.26</v>
      </c>
      <c r="AR11" s="7">
        <v>8</v>
      </c>
      <c r="AS11" s="41">
        <v>888280</v>
      </c>
      <c r="AT11" s="49">
        <f t="shared" si="10"/>
        <v>1161853.4709120002</v>
      </c>
      <c r="AU11" s="44">
        <f t="shared" si="11"/>
        <v>-273573.47091200016</v>
      </c>
      <c r="AV11" s="44">
        <f t="shared" si="12"/>
        <v>273573.47091200016</v>
      </c>
      <c r="AW11" s="44">
        <f t="shared" si="13"/>
        <v>74842443986.839005</v>
      </c>
      <c r="AX11" s="43">
        <f t="shared" si="14"/>
        <v>30.8</v>
      </c>
      <c r="AY11" s="43">
        <f t="shared" si="15"/>
        <v>30.8</v>
      </c>
    </row>
    <row r="12" spans="1:55">
      <c r="A12" s="6">
        <v>9</v>
      </c>
      <c r="B12" s="41">
        <v>1175595</v>
      </c>
      <c r="E12" s="7">
        <v>9</v>
      </c>
      <c r="F12" s="41">
        <v>1175595</v>
      </c>
      <c r="G12" s="41">
        <v>888280</v>
      </c>
      <c r="H12" s="44">
        <f t="shared" si="0"/>
        <v>287315</v>
      </c>
      <c r="I12" s="44">
        <f t="shared" si="1"/>
        <v>287315</v>
      </c>
      <c r="J12" s="44">
        <f t="shared" si="2"/>
        <v>82549909225</v>
      </c>
      <c r="K12" s="43">
        <f t="shared" si="22"/>
        <v>24.44</v>
      </c>
      <c r="L12" s="43">
        <f t="shared" si="4"/>
        <v>24.44</v>
      </c>
      <c r="R12" s="7">
        <v>9</v>
      </c>
      <c r="S12" s="41">
        <v>1175595</v>
      </c>
      <c r="T12" s="44">
        <f>AVERAGE($S$4:S11)</f>
        <v>778828.125</v>
      </c>
      <c r="U12" s="44">
        <f t="shared" si="5"/>
        <v>396766.875</v>
      </c>
      <c r="V12" s="44">
        <f t="shared" si="6"/>
        <v>396766.875</v>
      </c>
      <c r="W12" s="44">
        <f t="shared" si="7"/>
        <v>157423953097.26563</v>
      </c>
      <c r="X12" s="43">
        <f t="shared" si="8"/>
        <v>33.75</v>
      </c>
      <c r="Y12" s="43">
        <f t="shared" si="9"/>
        <v>33.75</v>
      </c>
      <c r="AE12" s="7">
        <v>9</v>
      </c>
      <c r="AF12" s="41">
        <v>1175595</v>
      </c>
      <c r="AG12" s="49">
        <f t="shared" si="16"/>
        <v>1004786</v>
      </c>
      <c r="AH12" s="44">
        <f t="shared" si="19"/>
        <v>170809</v>
      </c>
      <c r="AI12" s="44">
        <f t="shared" si="20"/>
        <v>170809</v>
      </c>
      <c r="AJ12" s="44">
        <f t="shared" si="21"/>
        <v>29175714481</v>
      </c>
      <c r="AK12" s="43">
        <f t="shared" si="17"/>
        <v>14.53</v>
      </c>
      <c r="AL12" s="43">
        <f t="shared" si="18"/>
        <v>14.53</v>
      </c>
      <c r="AR12" s="7">
        <v>9</v>
      </c>
      <c r="AS12" s="41">
        <v>1175595</v>
      </c>
      <c r="AT12" s="49">
        <f t="shared" si="10"/>
        <v>942994.69418240001</v>
      </c>
      <c r="AU12" s="44">
        <f t="shared" si="11"/>
        <v>232600.30581759999</v>
      </c>
      <c r="AV12" s="44">
        <f t="shared" si="12"/>
        <v>232600.30581759999</v>
      </c>
      <c r="AW12" s="44">
        <f t="shared" si="13"/>
        <v>54102902266.44104</v>
      </c>
      <c r="AX12" s="43">
        <f t="shared" si="14"/>
        <v>19.79</v>
      </c>
      <c r="AY12" s="43">
        <f t="shared" si="15"/>
        <v>19.79</v>
      </c>
    </row>
    <row r="13" spans="1:55">
      <c r="A13" s="6">
        <v>10</v>
      </c>
      <c r="B13" s="41">
        <v>1017909</v>
      </c>
      <c r="E13" s="7">
        <v>10</v>
      </c>
      <c r="F13" s="41">
        <v>1017909</v>
      </c>
      <c r="G13" s="41">
        <v>1175595</v>
      </c>
      <c r="H13" s="44">
        <f t="shared" si="0"/>
        <v>-157686</v>
      </c>
      <c r="I13" s="44">
        <f t="shared" si="1"/>
        <v>157686</v>
      </c>
      <c r="J13" s="44">
        <f t="shared" si="2"/>
        <v>24864874596</v>
      </c>
      <c r="K13" s="43">
        <f t="shared" si="22"/>
        <v>15.49</v>
      </c>
      <c r="L13" s="43">
        <f t="shared" si="4"/>
        <v>15.49</v>
      </c>
      <c r="R13" s="7">
        <v>10</v>
      </c>
      <c r="S13" s="41">
        <v>1017909</v>
      </c>
      <c r="T13" s="44">
        <f>AVERAGE($S$4:S12)</f>
        <v>822913.33333333337</v>
      </c>
      <c r="U13" s="44">
        <f t="shared" si="5"/>
        <v>194995.66666666663</v>
      </c>
      <c r="V13" s="44">
        <f t="shared" si="6"/>
        <v>194995.66666666663</v>
      </c>
      <c r="W13" s="44">
        <f t="shared" si="7"/>
        <v>38023310018.777763</v>
      </c>
      <c r="X13" s="43">
        <f t="shared" si="8"/>
        <v>19.16</v>
      </c>
      <c r="Y13" s="43">
        <f t="shared" si="9"/>
        <v>19.16</v>
      </c>
      <c r="AE13" s="7">
        <v>10</v>
      </c>
      <c r="AF13" s="41">
        <v>1017909</v>
      </c>
      <c r="AG13" s="49">
        <f t="shared" si="16"/>
        <v>1112164.6666666667</v>
      </c>
      <c r="AH13" s="44">
        <f t="shared" si="19"/>
        <v>-94255.666666666744</v>
      </c>
      <c r="AI13" s="44">
        <f t="shared" si="20"/>
        <v>94255.666666666744</v>
      </c>
      <c r="AJ13" s="44">
        <f t="shared" si="21"/>
        <v>8884130698.777792</v>
      </c>
      <c r="AK13" s="43">
        <f t="shared" si="17"/>
        <v>9.26</v>
      </c>
      <c r="AL13" s="43">
        <f t="shared" si="18"/>
        <v>9.26</v>
      </c>
      <c r="AR13" s="7">
        <v>10</v>
      </c>
      <c r="AS13" s="41">
        <v>1017909</v>
      </c>
      <c r="AT13" s="49">
        <f t="shared" si="10"/>
        <v>1129074.93883648</v>
      </c>
      <c r="AU13" s="44">
        <f t="shared" si="11"/>
        <v>-111165.93883648003</v>
      </c>
      <c r="AV13" s="44">
        <f t="shared" si="12"/>
        <v>111165.93883648003</v>
      </c>
      <c r="AW13" s="44">
        <f t="shared" si="13"/>
        <v>12357865957.396017</v>
      </c>
      <c r="AX13" s="43">
        <f t="shared" si="14"/>
        <v>10.92</v>
      </c>
      <c r="AY13" s="43">
        <f t="shared" si="15"/>
        <v>10.92</v>
      </c>
    </row>
    <row r="14" spans="1:55">
      <c r="A14" s="6">
        <v>11</v>
      </c>
      <c r="B14" s="41">
        <v>1227742</v>
      </c>
      <c r="E14" s="7">
        <v>11</v>
      </c>
      <c r="F14" s="41">
        <v>1227742</v>
      </c>
      <c r="G14" s="41">
        <v>1017909</v>
      </c>
      <c r="H14" s="44">
        <f t="shared" si="0"/>
        <v>209833</v>
      </c>
      <c r="I14" s="44">
        <f t="shared" si="1"/>
        <v>209833</v>
      </c>
      <c r="J14" s="44">
        <f t="shared" si="2"/>
        <v>44029887889</v>
      </c>
      <c r="K14" s="43">
        <f t="shared" si="22"/>
        <v>17.09</v>
      </c>
      <c r="L14" s="43">
        <f t="shared" si="4"/>
        <v>17.09</v>
      </c>
      <c r="R14" s="7">
        <v>11</v>
      </c>
      <c r="S14" s="41">
        <v>1227742</v>
      </c>
      <c r="T14" s="44">
        <f>AVERAGE($S$4:S13)</f>
        <v>842412.9</v>
      </c>
      <c r="U14" s="44">
        <f t="shared" si="5"/>
        <v>385329.1</v>
      </c>
      <c r="V14" s="44">
        <f t="shared" si="6"/>
        <v>385329.1</v>
      </c>
      <c r="W14" s="44">
        <f t="shared" si="7"/>
        <v>148478515306.80997</v>
      </c>
      <c r="X14" s="43">
        <f t="shared" si="8"/>
        <v>31.39</v>
      </c>
      <c r="Y14" s="43">
        <f t="shared" si="9"/>
        <v>31.39</v>
      </c>
      <c r="AE14" s="7">
        <v>11</v>
      </c>
      <c r="AF14" s="41">
        <v>1227742</v>
      </c>
      <c r="AG14" s="49">
        <f t="shared" si="16"/>
        <v>1027261.3333333334</v>
      </c>
      <c r="AH14" s="44">
        <f t="shared" si="19"/>
        <v>200480.66666666663</v>
      </c>
      <c r="AI14" s="44">
        <f t="shared" si="20"/>
        <v>200480.66666666663</v>
      </c>
      <c r="AJ14" s="44">
        <f t="shared" si="21"/>
        <v>40192497707.111099</v>
      </c>
      <c r="AK14" s="43">
        <f t="shared" si="17"/>
        <v>16.329999999999998</v>
      </c>
      <c r="AL14" s="43">
        <f t="shared" si="18"/>
        <v>16.329999999999998</v>
      </c>
      <c r="AR14" s="7">
        <v>11</v>
      </c>
      <c r="AS14" s="41">
        <v>1227742</v>
      </c>
      <c r="AT14" s="49">
        <f t="shared" si="10"/>
        <v>1040142.1877672961</v>
      </c>
      <c r="AU14" s="44">
        <f t="shared" si="11"/>
        <v>187599.8122327039</v>
      </c>
      <c r="AV14" s="44">
        <f t="shared" si="12"/>
        <v>187599.8122327039</v>
      </c>
      <c r="AW14" s="44">
        <f t="shared" si="13"/>
        <v>35193689549.745758</v>
      </c>
      <c r="AX14" s="43">
        <f t="shared" si="14"/>
        <v>15.28</v>
      </c>
      <c r="AY14" s="43">
        <f t="shared" si="15"/>
        <v>15.28</v>
      </c>
    </row>
    <row r="15" spans="1:55">
      <c r="A15" s="6">
        <v>12</v>
      </c>
      <c r="B15" s="41">
        <v>1078265</v>
      </c>
      <c r="E15" s="7">
        <v>12</v>
      </c>
      <c r="F15" s="41">
        <v>1078265</v>
      </c>
      <c r="G15" s="41">
        <v>1227742</v>
      </c>
      <c r="H15" s="44">
        <f t="shared" si="0"/>
        <v>-149477</v>
      </c>
      <c r="I15" s="44">
        <f t="shared" si="1"/>
        <v>149477</v>
      </c>
      <c r="J15" s="44">
        <f t="shared" si="2"/>
        <v>22343373529</v>
      </c>
      <c r="K15" s="43">
        <f t="shared" si="22"/>
        <v>13.86</v>
      </c>
      <c r="L15" s="43">
        <f t="shared" si="4"/>
        <v>13.86</v>
      </c>
      <c r="R15" s="7">
        <v>12</v>
      </c>
      <c r="S15" s="41">
        <v>1078265</v>
      </c>
      <c r="T15" s="44">
        <f>AVERAGE($S$4:S14)</f>
        <v>877442.81818181823</v>
      </c>
      <c r="U15" s="44">
        <f t="shared" si="5"/>
        <v>200822.18181818177</v>
      </c>
      <c r="V15" s="44">
        <f t="shared" si="6"/>
        <v>200822.18181818177</v>
      </c>
      <c r="W15" s="44">
        <f t="shared" si="7"/>
        <v>40329548710.214851</v>
      </c>
      <c r="X15" s="43">
        <f t="shared" si="8"/>
        <v>18.62</v>
      </c>
      <c r="Y15" s="43">
        <f t="shared" si="9"/>
        <v>18.62</v>
      </c>
      <c r="AE15" s="7">
        <v>12</v>
      </c>
      <c r="AF15" s="41">
        <v>1078265</v>
      </c>
      <c r="AG15" s="49">
        <f t="shared" si="16"/>
        <v>1140415.3333333333</v>
      </c>
      <c r="AH15" s="44">
        <f t="shared" si="19"/>
        <v>-62150.333333333256</v>
      </c>
      <c r="AI15" s="44">
        <f t="shared" si="20"/>
        <v>62150.333333333256</v>
      </c>
      <c r="AJ15" s="44">
        <f t="shared" si="21"/>
        <v>3862663933.4444346</v>
      </c>
      <c r="AK15" s="43">
        <f t="shared" si="17"/>
        <v>5.76</v>
      </c>
      <c r="AL15" s="43">
        <f t="shared" si="18"/>
        <v>5.76</v>
      </c>
      <c r="AR15" s="7">
        <v>12</v>
      </c>
      <c r="AS15" s="41">
        <v>1078265</v>
      </c>
      <c r="AT15" s="49">
        <f t="shared" si="10"/>
        <v>1190222.0375534594</v>
      </c>
      <c r="AU15" s="44">
        <f t="shared" si="11"/>
        <v>-111957.03755345941</v>
      </c>
      <c r="AV15" s="44">
        <f t="shared" si="12"/>
        <v>111957.03755345941</v>
      </c>
      <c r="AW15" s="44">
        <f t="shared" si="13"/>
        <v>12534378257.746719</v>
      </c>
      <c r="AX15" s="43">
        <f t="shared" si="14"/>
        <v>10.38</v>
      </c>
      <c r="AY15" s="43">
        <f t="shared" si="15"/>
        <v>10.38</v>
      </c>
    </row>
    <row r="16" spans="1:55">
      <c r="A16" s="6">
        <v>13</v>
      </c>
      <c r="B16" s="41">
        <v>1029615</v>
      </c>
      <c r="E16" s="7">
        <v>13</v>
      </c>
      <c r="F16" s="41">
        <v>1029615</v>
      </c>
      <c r="G16" s="41">
        <v>1078265</v>
      </c>
      <c r="H16" s="44">
        <f t="shared" si="0"/>
        <v>-48650</v>
      </c>
      <c r="I16" s="44">
        <f t="shared" si="1"/>
        <v>48650</v>
      </c>
      <c r="J16" s="44">
        <f t="shared" si="2"/>
        <v>2366822500</v>
      </c>
      <c r="K16" s="43">
        <f t="shared" si="22"/>
        <v>4.7300000000000004</v>
      </c>
      <c r="L16" s="43">
        <f t="shared" si="4"/>
        <v>4.7300000000000004</v>
      </c>
      <c r="R16" s="7">
        <v>13</v>
      </c>
      <c r="S16" s="41">
        <v>1029615</v>
      </c>
      <c r="T16" s="44">
        <f>AVERAGE($S$4:S15)</f>
        <v>894178</v>
      </c>
      <c r="U16" s="44">
        <f t="shared" si="5"/>
        <v>135437</v>
      </c>
      <c r="V16" s="44">
        <f t="shared" si="6"/>
        <v>135437</v>
      </c>
      <c r="W16" s="44">
        <f t="shared" si="7"/>
        <v>18343180969</v>
      </c>
      <c r="X16" s="43">
        <f t="shared" si="8"/>
        <v>13.15</v>
      </c>
      <c r="Y16" s="43">
        <f t="shared" si="9"/>
        <v>13.15</v>
      </c>
      <c r="AE16" s="7">
        <v>13</v>
      </c>
      <c r="AF16" s="41">
        <v>1029615</v>
      </c>
      <c r="AG16" s="49">
        <f t="shared" si="16"/>
        <v>1107972</v>
      </c>
      <c r="AH16" s="44">
        <f t="shared" si="19"/>
        <v>-78357</v>
      </c>
      <c r="AI16" s="44">
        <f t="shared" si="20"/>
        <v>78357</v>
      </c>
      <c r="AJ16" s="44">
        <f t="shared" si="21"/>
        <v>6139819449</v>
      </c>
      <c r="AK16" s="43">
        <f t="shared" si="17"/>
        <v>7.61</v>
      </c>
      <c r="AL16" s="43">
        <f t="shared" si="18"/>
        <v>7.61</v>
      </c>
      <c r="AR16" s="7">
        <v>13</v>
      </c>
      <c r="AS16" s="41">
        <v>1029615</v>
      </c>
      <c r="AT16" s="49">
        <f t="shared" si="10"/>
        <v>1100656.4075106918</v>
      </c>
      <c r="AU16" s="44">
        <f t="shared" si="11"/>
        <v>-71041.407510691788</v>
      </c>
      <c r="AV16" s="44">
        <f t="shared" si="12"/>
        <v>71041.407510691788</v>
      </c>
      <c r="AW16" s="44">
        <f t="shared" si="13"/>
        <v>5046881581.1001759</v>
      </c>
      <c r="AX16" s="43">
        <f t="shared" si="14"/>
        <v>6.9</v>
      </c>
      <c r="AY16" s="43">
        <f t="shared" si="15"/>
        <v>6.9</v>
      </c>
    </row>
    <row r="17" spans="1:51">
      <c r="A17" s="6">
        <v>14</v>
      </c>
      <c r="B17" s="41">
        <v>1223700</v>
      </c>
      <c r="E17" s="7">
        <v>14</v>
      </c>
      <c r="F17" s="41">
        <v>1223700</v>
      </c>
      <c r="G17" s="41">
        <v>1029615</v>
      </c>
      <c r="H17" s="44">
        <f t="shared" si="0"/>
        <v>194085</v>
      </c>
      <c r="I17" s="44">
        <f t="shared" si="1"/>
        <v>194085</v>
      </c>
      <c r="J17" s="44">
        <f t="shared" si="2"/>
        <v>37668987225</v>
      </c>
      <c r="K17" s="43">
        <f t="shared" si="22"/>
        <v>15.86</v>
      </c>
      <c r="L17" s="43">
        <f t="shared" si="4"/>
        <v>15.86</v>
      </c>
      <c r="R17" s="7">
        <v>14</v>
      </c>
      <c r="S17" s="41">
        <v>1223700</v>
      </c>
      <c r="T17" s="44">
        <f>AVERAGE($S$4:S16)</f>
        <v>904596.23076923075</v>
      </c>
      <c r="U17" s="44">
        <f t="shared" si="5"/>
        <v>319103.76923076925</v>
      </c>
      <c r="V17" s="44">
        <f t="shared" si="6"/>
        <v>319103.76923076925</v>
      </c>
      <c r="W17" s="44">
        <f t="shared" si="7"/>
        <v>101827215537.28404</v>
      </c>
      <c r="X17" s="43">
        <f t="shared" si="8"/>
        <v>26.08</v>
      </c>
      <c r="Y17" s="43">
        <f t="shared" si="9"/>
        <v>26.08</v>
      </c>
      <c r="AE17" s="7">
        <v>14</v>
      </c>
      <c r="AF17" s="41">
        <v>1223700</v>
      </c>
      <c r="AG17" s="49">
        <f t="shared" si="16"/>
        <v>1111874</v>
      </c>
      <c r="AH17" s="44">
        <f t="shared" si="19"/>
        <v>111826</v>
      </c>
      <c r="AI17" s="44">
        <f t="shared" si="20"/>
        <v>111826</v>
      </c>
      <c r="AJ17" s="44">
        <f t="shared" si="21"/>
        <v>12505054276</v>
      </c>
      <c r="AK17" s="43">
        <f t="shared" si="17"/>
        <v>9.14</v>
      </c>
      <c r="AL17" s="43">
        <f t="shared" si="18"/>
        <v>9.14</v>
      </c>
      <c r="AR17" s="7">
        <v>14</v>
      </c>
      <c r="AS17" s="41">
        <v>1223700</v>
      </c>
      <c r="AT17" s="49">
        <f t="shared" si="10"/>
        <v>1043823.2815021384</v>
      </c>
      <c r="AU17" s="44">
        <f t="shared" si="11"/>
        <v>179876.71849786164</v>
      </c>
      <c r="AV17" s="44">
        <f t="shared" si="12"/>
        <v>179876.71849786164</v>
      </c>
      <c r="AW17" s="44">
        <f t="shared" si="13"/>
        <v>32355633857.55896</v>
      </c>
      <c r="AX17" s="43">
        <f t="shared" si="14"/>
        <v>14.7</v>
      </c>
      <c r="AY17" s="43">
        <f t="shared" si="15"/>
        <v>14.7</v>
      </c>
    </row>
    <row r="18" spans="1:51">
      <c r="A18" s="6">
        <v>15</v>
      </c>
      <c r="B18" s="41">
        <v>1416902</v>
      </c>
      <c r="E18" s="7">
        <v>15</v>
      </c>
      <c r="F18" s="41">
        <v>1416902</v>
      </c>
      <c r="G18" s="41">
        <v>1223700</v>
      </c>
      <c r="H18" s="44">
        <f t="shared" si="0"/>
        <v>193202</v>
      </c>
      <c r="I18" s="44">
        <f t="shared" si="1"/>
        <v>193202</v>
      </c>
      <c r="J18" s="44">
        <f t="shared" si="2"/>
        <v>37327012804</v>
      </c>
      <c r="K18" s="43">
        <f t="shared" si="22"/>
        <v>13.64</v>
      </c>
      <c r="L18" s="43">
        <f t="shared" si="4"/>
        <v>13.64</v>
      </c>
      <c r="R18" s="7">
        <v>15</v>
      </c>
      <c r="S18" s="41">
        <v>1416902</v>
      </c>
      <c r="T18" s="44">
        <f>AVERAGE($S$4:S17)</f>
        <v>927389.35714285716</v>
      </c>
      <c r="U18" s="44">
        <f t="shared" si="5"/>
        <v>489512.64285714284</v>
      </c>
      <c r="V18" s="44">
        <f t="shared" si="6"/>
        <v>489512.64285714284</v>
      </c>
      <c r="W18" s="44">
        <f t="shared" si="7"/>
        <v>239622627516.98468</v>
      </c>
      <c r="X18" s="43">
        <f t="shared" si="8"/>
        <v>34.549999999999997</v>
      </c>
      <c r="Y18" s="43">
        <f t="shared" si="9"/>
        <v>34.549999999999997</v>
      </c>
      <c r="AE18" s="7">
        <v>15</v>
      </c>
      <c r="AF18" s="41">
        <v>1416902</v>
      </c>
      <c r="AG18" s="49">
        <f t="shared" si="16"/>
        <v>1110526.6666666667</v>
      </c>
      <c r="AH18" s="44">
        <f t="shared" si="19"/>
        <v>306375.33333333326</v>
      </c>
      <c r="AI18" s="44">
        <f t="shared" si="20"/>
        <v>306375.33333333326</v>
      </c>
      <c r="AJ18" s="44">
        <f t="shared" si="21"/>
        <v>93865844875.111069</v>
      </c>
      <c r="AK18" s="43">
        <f t="shared" si="17"/>
        <v>21.62</v>
      </c>
      <c r="AL18" s="43">
        <f t="shared" si="18"/>
        <v>21.62</v>
      </c>
      <c r="AR18" s="7">
        <v>15</v>
      </c>
      <c r="AS18" s="41">
        <v>1416902</v>
      </c>
      <c r="AT18" s="49">
        <f t="shared" si="10"/>
        <v>1187724.6563004276</v>
      </c>
      <c r="AU18" s="44">
        <f t="shared" si="11"/>
        <v>229177.34369957238</v>
      </c>
      <c r="AV18" s="44">
        <f t="shared" si="12"/>
        <v>229177.34369957238</v>
      </c>
      <c r="AW18" s="44">
        <f t="shared" si="13"/>
        <v>52522254865.191925</v>
      </c>
      <c r="AX18" s="43">
        <f t="shared" si="14"/>
        <v>16.170000000000002</v>
      </c>
      <c r="AY18" s="43">
        <f t="shared" si="15"/>
        <v>16.170000000000002</v>
      </c>
    </row>
    <row r="19" spans="1:51">
      <c r="A19" s="6">
        <v>16</v>
      </c>
      <c r="B19" s="41">
        <v>1067017</v>
      </c>
      <c r="E19" s="7">
        <v>16</v>
      </c>
      <c r="F19" s="41">
        <v>1067017</v>
      </c>
      <c r="G19" s="41">
        <v>1416902</v>
      </c>
      <c r="H19" s="44">
        <f t="shared" si="0"/>
        <v>-349885</v>
      </c>
      <c r="I19" s="44">
        <f t="shared" si="1"/>
        <v>349885</v>
      </c>
      <c r="J19" s="44">
        <f t="shared" si="2"/>
        <v>122419513225</v>
      </c>
      <c r="K19" s="43">
        <f t="shared" si="22"/>
        <v>32.79</v>
      </c>
      <c r="L19" s="43">
        <f t="shared" si="4"/>
        <v>32.79</v>
      </c>
      <c r="R19" s="7">
        <v>16</v>
      </c>
      <c r="S19" s="41">
        <v>1067017</v>
      </c>
      <c r="T19" s="44">
        <f>AVERAGE($S$4:S18)</f>
        <v>960023.53333333333</v>
      </c>
      <c r="U19" s="44">
        <f t="shared" si="5"/>
        <v>106993.46666666667</v>
      </c>
      <c r="V19" s="44">
        <f t="shared" si="6"/>
        <v>106993.46666666667</v>
      </c>
      <c r="W19" s="44">
        <f t="shared" si="7"/>
        <v>11447601909.351112</v>
      </c>
      <c r="X19" s="43">
        <f t="shared" si="8"/>
        <v>10.029999999999999</v>
      </c>
      <c r="Y19" s="43">
        <f t="shared" si="9"/>
        <v>10.029999999999999</v>
      </c>
      <c r="AE19" s="7">
        <v>16</v>
      </c>
      <c r="AF19" s="41">
        <v>1067017</v>
      </c>
      <c r="AG19" s="49">
        <f t="shared" si="16"/>
        <v>1223405.6666666667</v>
      </c>
      <c r="AH19" s="44">
        <f t="shared" si="19"/>
        <v>-156388.66666666674</v>
      </c>
      <c r="AI19" s="44">
        <f t="shared" si="20"/>
        <v>156388.66666666674</v>
      </c>
      <c r="AJ19" s="44">
        <f t="shared" si="21"/>
        <v>24457415061.777802</v>
      </c>
      <c r="AK19" s="43">
        <f t="shared" si="17"/>
        <v>14.66</v>
      </c>
      <c r="AL19" s="43">
        <f t="shared" si="18"/>
        <v>14.66</v>
      </c>
      <c r="AR19" s="7">
        <v>16</v>
      </c>
      <c r="AS19" s="41">
        <v>1067017</v>
      </c>
      <c r="AT19" s="49">
        <f t="shared" si="10"/>
        <v>1371066.5312600858</v>
      </c>
      <c r="AU19" s="44">
        <f t="shared" si="11"/>
        <v>-304049.53126008576</v>
      </c>
      <c r="AV19" s="44">
        <f t="shared" si="12"/>
        <v>304049.53126008576</v>
      </c>
      <c r="AW19" s="44">
        <f t="shared" si="13"/>
        <v>92446117459.477859</v>
      </c>
      <c r="AX19" s="43">
        <f t="shared" si="14"/>
        <v>28.5</v>
      </c>
      <c r="AY19" s="43">
        <f t="shared" si="15"/>
        <v>28.5</v>
      </c>
    </row>
    <row r="20" spans="1:51">
      <c r="A20" s="6">
        <v>17</v>
      </c>
      <c r="B20" s="41">
        <v>1290338</v>
      </c>
      <c r="E20" s="7">
        <v>17</v>
      </c>
      <c r="F20" s="41">
        <v>1290338</v>
      </c>
      <c r="G20" s="41">
        <v>1067017</v>
      </c>
      <c r="H20" s="44">
        <f t="shared" si="0"/>
        <v>223321</v>
      </c>
      <c r="I20" s="44">
        <f t="shared" si="1"/>
        <v>223321</v>
      </c>
      <c r="J20" s="44">
        <f>H20^2</f>
        <v>49872269041</v>
      </c>
      <c r="K20" s="43">
        <f t="shared" si="22"/>
        <v>17.309999999999999</v>
      </c>
      <c r="L20" s="43">
        <f t="shared" si="4"/>
        <v>17.309999999999999</v>
      </c>
      <c r="R20" s="7">
        <v>17</v>
      </c>
      <c r="S20" s="41">
        <v>1290338</v>
      </c>
      <c r="T20" s="44">
        <f>AVERAGE($S$4:S19)</f>
        <v>966710.625</v>
      </c>
      <c r="U20" s="44">
        <f t="shared" si="5"/>
        <v>323627.375</v>
      </c>
      <c r="V20" s="44">
        <f t="shared" si="6"/>
        <v>323627.375</v>
      </c>
      <c r="W20" s="44">
        <f t="shared" si="7"/>
        <v>104734677849.39063</v>
      </c>
      <c r="X20" s="43">
        <f t="shared" si="8"/>
        <v>25.08</v>
      </c>
      <c r="Y20" s="43">
        <f t="shared" si="9"/>
        <v>25.08</v>
      </c>
      <c r="AE20" s="7">
        <v>17</v>
      </c>
      <c r="AF20" s="41">
        <v>1290338</v>
      </c>
      <c r="AG20" s="49">
        <f t="shared" si="16"/>
        <v>1235873</v>
      </c>
      <c r="AH20" s="44">
        <f t="shared" si="19"/>
        <v>54465</v>
      </c>
      <c r="AI20" s="44">
        <f t="shared" si="20"/>
        <v>54465</v>
      </c>
      <c r="AJ20" s="44">
        <f t="shared" si="21"/>
        <v>2966436225</v>
      </c>
      <c r="AK20" s="43">
        <f t="shared" si="17"/>
        <v>4.22</v>
      </c>
      <c r="AL20" s="43">
        <f t="shared" si="18"/>
        <v>4.22</v>
      </c>
      <c r="AR20" s="7">
        <v>17</v>
      </c>
      <c r="AS20" s="41">
        <v>1290338</v>
      </c>
      <c r="AT20" s="49">
        <f t="shared" si="10"/>
        <v>1127826.9062520172</v>
      </c>
      <c r="AU20" s="44">
        <f t="shared" si="11"/>
        <v>162511.09374798276</v>
      </c>
      <c r="AV20" s="44">
        <f t="shared" si="12"/>
        <v>162511.09374798276</v>
      </c>
      <c r="AW20" s="44">
        <f t="shared" si="13"/>
        <v>26409855591.165638</v>
      </c>
      <c r="AX20" s="43">
        <f t="shared" si="14"/>
        <v>12.59</v>
      </c>
      <c r="AY20" s="43">
        <f t="shared" si="15"/>
        <v>12.59</v>
      </c>
    </row>
    <row r="21" spans="1:51">
      <c r="A21" s="6">
        <v>18</v>
      </c>
      <c r="B21" s="41">
        <v>1572497</v>
      </c>
      <c r="E21" s="7">
        <v>18</v>
      </c>
      <c r="F21" s="41">
        <v>1572497</v>
      </c>
      <c r="G21" s="41">
        <v>1290338</v>
      </c>
      <c r="H21" s="44">
        <f t="shared" si="0"/>
        <v>282159</v>
      </c>
      <c r="I21" s="44">
        <f t="shared" si="1"/>
        <v>282159</v>
      </c>
      <c r="J21" s="44">
        <f t="shared" ref="J21:J63" si="23">H21^2</f>
        <v>79613701281</v>
      </c>
      <c r="K21" s="43">
        <f t="shared" si="22"/>
        <v>17.940000000000001</v>
      </c>
      <c r="L21" s="43">
        <f t="shared" si="4"/>
        <v>17.940000000000001</v>
      </c>
      <c r="R21" s="7">
        <v>18</v>
      </c>
      <c r="S21" s="41">
        <v>1572497</v>
      </c>
      <c r="T21" s="44">
        <f>AVERAGE($S$4:S20)</f>
        <v>985747.5294117647</v>
      </c>
      <c r="U21" s="44">
        <f t="shared" si="5"/>
        <v>586749.4705882353</v>
      </c>
      <c r="V21" s="44">
        <f t="shared" si="6"/>
        <v>586749.4705882353</v>
      </c>
      <c r="W21" s="44">
        <f t="shared" si="7"/>
        <v>344274941235.5744</v>
      </c>
      <c r="X21" s="43">
        <f t="shared" si="8"/>
        <v>37.31</v>
      </c>
      <c r="Y21" s="43">
        <f t="shared" si="9"/>
        <v>37.31</v>
      </c>
      <c r="AE21" s="7">
        <v>18</v>
      </c>
      <c r="AF21" s="41">
        <v>1572497</v>
      </c>
      <c r="AG21" s="49">
        <f t="shared" si="16"/>
        <v>1258085.6666666667</v>
      </c>
      <c r="AH21" s="44">
        <f t="shared" si="19"/>
        <v>314411.33333333326</v>
      </c>
      <c r="AI21" s="44">
        <f t="shared" si="20"/>
        <v>314411.33333333326</v>
      </c>
      <c r="AJ21" s="44">
        <f t="shared" si="21"/>
        <v>98854486528.444397</v>
      </c>
      <c r="AK21" s="43">
        <f t="shared" si="17"/>
        <v>19.989999999999998</v>
      </c>
      <c r="AL21" s="43">
        <f t="shared" si="18"/>
        <v>19.989999999999998</v>
      </c>
      <c r="AR21" s="7">
        <v>18</v>
      </c>
      <c r="AS21" s="41">
        <v>1572497</v>
      </c>
      <c r="AT21" s="49">
        <f t="shared" si="10"/>
        <v>1257835.7812504035</v>
      </c>
      <c r="AU21" s="44">
        <f t="shared" si="11"/>
        <v>314661.2187495965</v>
      </c>
      <c r="AV21" s="44">
        <f t="shared" si="12"/>
        <v>314661.2187495965</v>
      </c>
      <c r="AW21" s="44">
        <f t="shared" si="13"/>
        <v>99011682584.98143</v>
      </c>
      <c r="AX21" s="43">
        <f t="shared" si="14"/>
        <v>20.010000000000002</v>
      </c>
      <c r="AY21" s="43">
        <f t="shared" si="15"/>
        <v>20.010000000000002</v>
      </c>
    </row>
    <row r="22" spans="1:51">
      <c r="A22" s="6">
        <v>19</v>
      </c>
      <c r="B22" s="41">
        <v>1278902</v>
      </c>
      <c r="E22" s="7">
        <v>19</v>
      </c>
      <c r="F22" s="41">
        <v>1278902</v>
      </c>
      <c r="G22" s="41">
        <v>1572497</v>
      </c>
      <c r="H22" s="44">
        <f t="shared" si="0"/>
        <v>-293595</v>
      </c>
      <c r="I22" s="44">
        <f t="shared" si="1"/>
        <v>293595</v>
      </c>
      <c r="J22" s="44">
        <f t="shared" si="23"/>
        <v>86198024025</v>
      </c>
      <c r="K22" s="43">
        <f t="shared" si="22"/>
        <v>22.96</v>
      </c>
      <c r="L22" s="43">
        <f t="shared" si="4"/>
        <v>22.96</v>
      </c>
      <c r="R22" s="7">
        <v>19</v>
      </c>
      <c r="S22" s="41">
        <v>1278902</v>
      </c>
      <c r="T22" s="44">
        <f>AVERAGE($S$4:S21)</f>
        <v>1018344.7222222222</v>
      </c>
      <c r="U22" s="44">
        <f t="shared" si="5"/>
        <v>260557.27777777775</v>
      </c>
      <c r="V22" s="44">
        <f t="shared" si="6"/>
        <v>260557.27777777775</v>
      </c>
      <c r="W22" s="44">
        <f t="shared" si="7"/>
        <v>67890095002.966034</v>
      </c>
      <c r="X22" s="43">
        <f t="shared" si="8"/>
        <v>20.37</v>
      </c>
      <c r="Y22" s="43">
        <f t="shared" si="9"/>
        <v>20.37</v>
      </c>
      <c r="AE22" s="7">
        <v>19</v>
      </c>
      <c r="AF22" s="41">
        <v>1278902</v>
      </c>
      <c r="AG22" s="49">
        <f t="shared" si="16"/>
        <v>1309950.6666666667</v>
      </c>
      <c r="AH22" s="44">
        <f t="shared" si="19"/>
        <v>-31048.666666666744</v>
      </c>
      <c r="AI22" s="44">
        <f t="shared" si="20"/>
        <v>31048.666666666744</v>
      </c>
      <c r="AJ22" s="44">
        <f t="shared" si="21"/>
        <v>964019701.77778256</v>
      </c>
      <c r="AK22" s="43">
        <f t="shared" si="17"/>
        <v>2.4300000000000002</v>
      </c>
      <c r="AL22" s="43">
        <f t="shared" si="18"/>
        <v>2.4300000000000002</v>
      </c>
      <c r="AR22" s="7">
        <v>19</v>
      </c>
      <c r="AS22" s="41">
        <v>1278902</v>
      </c>
      <c r="AT22" s="49">
        <f t="shared" si="10"/>
        <v>1509564.7562500809</v>
      </c>
      <c r="AU22" s="44">
        <f t="shared" si="11"/>
        <v>-230662.75625008089</v>
      </c>
      <c r="AV22" s="44">
        <f t="shared" si="12"/>
        <v>230662.75625008089</v>
      </c>
      <c r="AW22" s="44">
        <f t="shared" si="13"/>
        <v>53205307120.884232</v>
      </c>
      <c r="AX22" s="43">
        <f t="shared" si="14"/>
        <v>18.04</v>
      </c>
      <c r="AY22" s="43">
        <f t="shared" si="15"/>
        <v>18.04</v>
      </c>
    </row>
    <row r="23" spans="1:51">
      <c r="A23" s="6">
        <v>20</v>
      </c>
      <c r="B23" s="41">
        <v>1060122</v>
      </c>
      <c r="E23" s="7">
        <v>20</v>
      </c>
      <c r="F23" s="41">
        <v>1060122</v>
      </c>
      <c r="G23" s="41">
        <v>1278902</v>
      </c>
      <c r="H23" s="44">
        <f t="shared" si="0"/>
        <v>-218780</v>
      </c>
      <c r="I23" s="44">
        <f t="shared" si="1"/>
        <v>218780</v>
      </c>
      <c r="J23" s="44">
        <f t="shared" si="23"/>
        <v>47864688400</v>
      </c>
      <c r="K23" s="43">
        <f t="shared" si="22"/>
        <v>20.64</v>
      </c>
      <c r="L23" s="43">
        <f t="shared" si="4"/>
        <v>20.64</v>
      </c>
      <c r="R23" s="7">
        <v>20</v>
      </c>
      <c r="S23" s="41">
        <v>1060122</v>
      </c>
      <c r="T23" s="44">
        <f>AVERAGE($S$4:S22)</f>
        <v>1032058.2631578947</v>
      </c>
      <c r="U23" s="44">
        <f t="shared" si="5"/>
        <v>28063.736842105282</v>
      </c>
      <c r="V23" s="44">
        <f t="shared" si="6"/>
        <v>28063.736842105282</v>
      </c>
      <c r="W23" s="44">
        <f t="shared" si="7"/>
        <v>787573325.54293728</v>
      </c>
      <c r="X23" s="43">
        <f t="shared" si="8"/>
        <v>2.65</v>
      </c>
      <c r="Y23" s="43">
        <f t="shared" si="9"/>
        <v>2.65</v>
      </c>
      <c r="AE23" s="7">
        <v>20</v>
      </c>
      <c r="AF23" s="41">
        <v>1060122</v>
      </c>
      <c r="AG23" s="49">
        <f t="shared" si="16"/>
        <v>1380579</v>
      </c>
      <c r="AH23" s="44">
        <f t="shared" si="19"/>
        <v>-320457</v>
      </c>
      <c r="AI23" s="44">
        <f t="shared" si="20"/>
        <v>320457</v>
      </c>
      <c r="AJ23" s="44">
        <f t="shared" si="21"/>
        <v>102692688849</v>
      </c>
      <c r="AK23" s="43">
        <f t="shared" si="17"/>
        <v>30.23</v>
      </c>
      <c r="AL23" s="43">
        <f t="shared" si="18"/>
        <v>30.23</v>
      </c>
      <c r="AR23" s="7">
        <v>20</v>
      </c>
      <c r="AS23" s="41">
        <v>1060122</v>
      </c>
      <c r="AT23" s="49">
        <f t="shared" si="10"/>
        <v>1325034.5512500163</v>
      </c>
      <c r="AU23" s="44">
        <f t="shared" si="11"/>
        <v>-264912.55125001632</v>
      </c>
      <c r="AV23" s="44">
        <f t="shared" si="12"/>
        <v>264912.55125001632</v>
      </c>
      <c r="AW23" s="44">
        <f t="shared" si="13"/>
        <v>70178659809.792526</v>
      </c>
      <c r="AX23" s="43">
        <f t="shared" si="14"/>
        <v>24.99</v>
      </c>
      <c r="AY23" s="43">
        <f t="shared" si="15"/>
        <v>24.99</v>
      </c>
    </row>
    <row r="24" spans="1:51">
      <c r="A24" s="6">
        <v>21</v>
      </c>
      <c r="B24" s="41">
        <v>941964</v>
      </c>
      <c r="E24" s="7">
        <v>21</v>
      </c>
      <c r="F24" s="41">
        <v>941964</v>
      </c>
      <c r="G24" s="41">
        <v>1060122</v>
      </c>
      <c r="H24" s="44">
        <f t="shared" si="0"/>
        <v>-118158</v>
      </c>
      <c r="I24" s="44">
        <f t="shared" si="1"/>
        <v>118158</v>
      </c>
      <c r="J24" s="44">
        <f t="shared" si="23"/>
        <v>13961312964</v>
      </c>
      <c r="K24" s="43">
        <f t="shared" si="22"/>
        <v>12.54</v>
      </c>
      <c r="L24" s="43">
        <f t="shared" si="4"/>
        <v>12.54</v>
      </c>
      <c r="R24" s="7">
        <v>21</v>
      </c>
      <c r="S24" s="41">
        <v>941964</v>
      </c>
      <c r="T24" s="44">
        <f>AVERAGE($S$4:S23)</f>
        <v>1033461.45</v>
      </c>
      <c r="U24" s="44">
        <f t="shared" si="5"/>
        <v>-91497.449999999953</v>
      </c>
      <c r="V24" s="44">
        <f t="shared" si="6"/>
        <v>91497.449999999953</v>
      </c>
      <c r="W24" s="44">
        <f t="shared" si="7"/>
        <v>8371783356.502492</v>
      </c>
      <c r="X24" s="43">
        <f t="shared" si="8"/>
        <v>9.7100000000000009</v>
      </c>
      <c r="Y24" s="43">
        <f t="shared" si="9"/>
        <v>9.7100000000000009</v>
      </c>
      <c r="AE24" s="7">
        <v>21</v>
      </c>
      <c r="AF24" s="41">
        <v>941964</v>
      </c>
      <c r="AG24" s="49">
        <f t="shared" si="16"/>
        <v>1303840.3333333333</v>
      </c>
      <c r="AH24" s="44">
        <f t="shared" si="19"/>
        <v>-361876.33333333326</v>
      </c>
      <c r="AI24" s="44">
        <f t="shared" si="20"/>
        <v>361876.33333333326</v>
      </c>
      <c r="AJ24" s="44">
        <f t="shared" si="21"/>
        <v>130954480626.77773</v>
      </c>
      <c r="AK24" s="43">
        <f t="shared" si="17"/>
        <v>38.42</v>
      </c>
      <c r="AL24" s="43">
        <f t="shared" si="18"/>
        <v>38.42</v>
      </c>
      <c r="AR24" s="7">
        <v>21</v>
      </c>
      <c r="AS24" s="41">
        <v>941964</v>
      </c>
      <c r="AT24" s="49">
        <f t="shared" si="10"/>
        <v>1113104.5102500033</v>
      </c>
      <c r="AU24" s="44">
        <f t="shared" si="11"/>
        <v>-171140.51025000331</v>
      </c>
      <c r="AV24" s="44">
        <f t="shared" si="12"/>
        <v>171140.51025000331</v>
      </c>
      <c r="AW24" s="44">
        <f t="shared" si="13"/>
        <v>29289074248.631489</v>
      </c>
      <c r="AX24" s="43">
        <f t="shared" si="14"/>
        <v>18.170000000000002</v>
      </c>
      <c r="AY24" s="43">
        <f t="shared" si="15"/>
        <v>18.170000000000002</v>
      </c>
    </row>
    <row r="25" spans="1:51">
      <c r="A25" s="6">
        <v>22</v>
      </c>
      <c r="B25" s="41">
        <v>1409849</v>
      </c>
      <c r="E25" s="7">
        <v>22</v>
      </c>
      <c r="F25" s="41">
        <v>1409849</v>
      </c>
      <c r="G25" s="41">
        <v>941964</v>
      </c>
      <c r="H25" s="44">
        <f t="shared" si="0"/>
        <v>467885</v>
      </c>
      <c r="I25" s="44">
        <f t="shared" si="1"/>
        <v>467885</v>
      </c>
      <c r="J25" s="44">
        <f t="shared" si="23"/>
        <v>218916373225</v>
      </c>
      <c r="K25" s="43">
        <f t="shared" si="22"/>
        <v>33.19</v>
      </c>
      <c r="L25" s="43">
        <f t="shared" si="4"/>
        <v>33.19</v>
      </c>
      <c r="R25" s="7">
        <v>22</v>
      </c>
      <c r="S25" s="41">
        <v>1409849</v>
      </c>
      <c r="T25" s="44">
        <f>AVERAGE($S$4:S24)</f>
        <v>1029104.4285714285</v>
      </c>
      <c r="U25" s="44">
        <f t="shared" si="5"/>
        <v>380744.57142857148</v>
      </c>
      <c r="V25" s="44">
        <f t="shared" si="6"/>
        <v>380744.57142857148</v>
      </c>
      <c r="W25" s="44">
        <f t="shared" si="7"/>
        <v>144966428672.32657</v>
      </c>
      <c r="X25" s="43">
        <f t="shared" si="8"/>
        <v>27.01</v>
      </c>
      <c r="Y25" s="43">
        <f t="shared" si="9"/>
        <v>27.01</v>
      </c>
      <c r="AE25" s="7">
        <v>22</v>
      </c>
      <c r="AF25" s="41">
        <v>1409849</v>
      </c>
      <c r="AG25" s="49">
        <f t="shared" si="16"/>
        <v>1093662.6666666667</v>
      </c>
      <c r="AH25" s="44">
        <f t="shared" si="19"/>
        <v>316186.33333333326</v>
      </c>
      <c r="AI25" s="44">
        <f t="shared" si="20"/>
        <v>316186.33333333326</v>
      </c>
      <c r="AJ25" s="44">
        <f t="shared" si="21"/>
        <v>99973797386.777725</v>
      </c>
      <c r="AK25" s="43">
        <f t="shared" si="17"/>
        <v>22.43</v>
      </c>
      <c r="AL25" s="43">
        <f t="shared" si="18"/>
        <v>22.43</v>
      </c>
      <c r="AR25" s="7">
        <v>22</v>
      </c>
      <c r="AS25" s="41">
        <v>1409849</v>
      </c>
      <c r="AT25" s="49">
        <f t="shared" si="10"/>
        <v>976192.1020500008</v>
      </c>
      <c r="AU25" s="44">
        <f t="shared" si="11"/>
        <v>433656.8979499992</v>
      </c>
      <c r="AV25" s="44">
        <f t="shared" si="12"/>
        <v>433656.8979499992</v>
      </c>
      <c r="AW25" s="44">
        <f t="shared" si="13"/>
        <v>188058305139.61603</v>
      </c>
      <c r="AX25" s="43">
        <f t="shared" si="14"/>
        <v>30.76</v>
      </c>
      <c r="AY25" s="43">
        <f t="shared" si="15"/>
        <v>30.76</v>
      </c>
    </row>
    <row r="26" spans="1:51">
      <c r="A26" s="6">
        <v>23</v>
      </c>
      <c r="B26" s="41">
        <v>1325788</v>
      </c>
      <c r="E26" s="7">
        <v>23</v>
      </c>
      <c r="F26" s="41">
        <v>1325788</v>
      </c>
      <c r="G26" s="41">
        <v>1409849</v>
      </c>
      <c r="H26" s="44">
        <f t="shared" si="0"/>
        <v>-84061</v>
      </c>
      <c r="I26" s="44">
        <f t="shared" si="1"/>
        <v>84061</v>
      </c>
      <c r="J26" s="44">
        <f t="shared" si="23"/>
        <v>7066251721</v>
      </c>
      <c r="K26" s="43">
        <f t="shared" si="22"/>
        <v>6.34</v>
      </c>
      <c r="L26" s="43">
        <f t="shared" si="4"/>
        <v>6.34</v>
      </c>
      <c r="R26" s="7">
        <v>23</v>
      </c>
      <c r="S26" s="41">
        <v>1325788</v>
      </c>
      <c r="T26" s="44">
        <f>AVERAGE($S$4:S25)</f>
        <v>1046411</v>
      </c>
      <c r="U26" s="44">
        <f t="shared" si="5"/>
        <v>279377</v>
      </c>
      <c r="V26" s="44">
        <f t="shared" si="6"/>
        <v>279377</v>
      </c>
      <c r="W26" s="44">
        <f t="shared" si="7"/>
        <v>78051508129</v>
      </c>
      <c r="X26" s="43">
        <f t="shared" si="8"/>
        <v>21.07</v>
      </c>
      <c r="Y26" s="43">
        <f t="shared" si="9"/>
        <v>21.07</v>
      </c>
      <c r="AE26" s="7">
        <v>23</v>
      </c>
      <c r="AF26" s="41">
        <v>1325788</v>
      </c>
      <c r="AG26" s="49">
        <f t="shared" si="16"/>
        <v>1137311.6666666667</v>
      </c>
      <c r="AH26" s="44">
        <f t="shared" si="19"/>
        <v>188476.33333333326</v>
      </c>
      <c r="AI26" s="44">
        <f t="shared" si="20"/>
        <v>188476.33333333326</v>
      </c>
      <c r="AJ26" s="44">
        <f t="shared" si="21"/>
        <v>35523328226.777748</v>
      </c>
      <c r="AK26" s="43">
        <f t="shared" si="17"/>
        <v>14.22</v>
      </c>
      <c r="AL26" s="43">
        <f t="shared" si="18"/>
        <v>14.22</v>
      </c>
      <c r="AR26" s="7">
        <v>23</v>
      </c>
      <c r="AS26" s="41">
        <v>1325788</v>
      </c>
      <c r="AT26" s="49">
        <f t="shared" si="10"/>
        <v>1323117.6204100002</v>
      </c>
      <c r="AU26" s="44">
        <f t="shared" si="11"/>
        <v>2670.3795899997931</v>
      </c>
      <c r="AV26" s="44">
        <f t="shared" si="12"/>
        <v>2670.3795899997931</v>
      </c>
      <c r="AW26" s="44">
        <f t="shared" si="13"/>
        <v>7130927.1546874633</v>
      </c>
      <c r="AX26" s="43">
        <f t="shared" si="14"/>
        <v>0.2</v>
      </c>
      <c r="AY26" s="43">
        <f t="shared" si="15"/>
        <v>0.2</v>
      </c>
    </row>
    <row r="27" spans="1:51">
      <c r="A27" s="6">
        <v>24</v>
      </c>
      <c r="B27" s="41">
        <v>1516091</v>
      </c>
      <c r="E27" s="7">
        <v>24</v>
      </c>
      <c r="F27" s="41">
        <v>1516091</v>
      </c>
      <c r="G27" s="41">
        <v>1325788</v>
      </c>
      <c r="H27" s="44">
        <f t="shared" si="0"/>
        <v>190303</v>
      </c>
      <c r="I27" s="44">
        <f t="shared" si="1"/>
        <v>190303</v>
      </c>
      <c r="J27" s="44">
        <f t="shared" si="23"/>
        <v>36215231809</v>
      </c>
      <c r="K27" s="43">
        <f t="shared" si="22"/>
        <v>12.55</v>
      </c>
      <c r="L27" s="43">
        <f t="shared" si="4"/>
        <v>12.55</v>
      </c>
      <c r="R27" s="7">
        <v>24</v>
      </c>
      <c r="S27" s="41">
        <v>1516091</v>
      </c>
      <c r="T27" s="44">
        <f>AVERAGE($S$4:S26)</f>
        <v>1058557.8260869565</v>
      </c>
      <c r="U27" s="44">
        <f t="shared" si="5"/>
        <v>457533.17391304346</v>
      </c>
      <c r="V27" s="44">
        <f t="shared" si="6"/>
        <v>457533.17391304346</v>
      </c>
      <c r="W27" s="44">
        <f t="shared" si="7"/>
        <v>209336605230.94327</v>
      </c>
      <c r="X27" s="43">
        <f t="shared" si="8"/>
        <v>30.18</v>
      </c>
      <c r="Y27" s="43">
        <f t="shared" si="9"/>
        <v>30.18</v>
      </c>
      <c r="AE27" s="7">
        <v>24</v>
      </c>
      <c r="AF27" s="41">
        <v>1516091</v>
      </c>
      <c r="AG27" s="49">
        <f t="shared" si="16"/>
        <v>1225867</v>
      </c>
      <c r="AH27" s="44">
        <f t="shared" si="19"/>
        <v>290224</v>
      </c>
      <c r="AI27" s="44">
        <f t="shared" si="20"/>
        <v>290224</v>
      </c>
      <c r="AJ27" s="44">
        <f t="shared" si="21"/>
        <v>84229970176</v>
      </c>
      <c r="AK27" s="43">
        <f t="shared" si="17"/>
        <v>19.14</v>
      </c>
      <c r="AL27" s="43">
        <f t="shared" si="18"/>
        <v>19.14</v>
      </c>
      <c r="AR27" s="7">
        <v>24</v>
      </c>
      <c r="AS27" s="41">
        <v>1516091</v>
      </c>
      <c r="AT27" s="49">
        <f t="shared" si="10"/>
        <v>1325253.9240820003</v>
      </c>
      <c r="AU27" s="44">
        <f t="shared" si="11"/>
        <v>190837.07591799973</v>
      </c>
      <c r="AV27" s="44">
        <f t="shared" si="12"/>
        <v>190837.07591799973</v>
      </c>
      <c r="AW27" s="44">
        <f t="shared" si="13"/>
        <v>36418789544.932388</v>
      </c>
      <c r="AX27" s="43">
        <f t="shared" si="14"/>
        <v>12.59</v>
      </c>
      <c r="AY27" s="43">
        <f t="shared" si="15"/>
        <v>12.59</v>
      </c>
    </row>
    <row r="28" spans="1:51">
      <c r="A28" s="6">
        <v>25</v>
      </c>
      <c r="B28" s="41">
        <v>968775</v>
      </c>
      <c r="E28" s="7">
        <v>25</v>
      </c>
      <c r="F28" s="41">
        <v>968775</v>
      </c>
      <c r="G28" s="41">
        <v>1516091</v>
      </c>
      <c r="H28" s="44">
        <f t="shared" si="0"/>
        <v>-547316</v>
      </c>
      <c r="I28" s="44">
        <f t="shared" si="1"/>
        <v>547316</v>
      </c>
      <c r="J28" s="44">
        <f t="shared" si="23"/>
        <v>299554803856</v>
      </c>
      <c r="K28" s="43">
        <f t="shared" si="22"/>
        <v>56.5</v>
      </c>
      <c r="L28" s="43">
        <f t="shared" si="4"/>
        <v>56.5</v>
      </c>
      <c r="R28" s="7">
        <v>25</v>
      </c>
      <c r="S28" s="41">
        <v>968775</v>
      </c>
      <c r="T28" s="44">
        <f>AVERAGE($S$4:S27)</f>
        <v>1077621.7083333333</v>
      </c>
      <c r="U28" s="44">
        <f t="shared" si="5"/>
        <v>-108846.70833333326</v>
      </c>
      <c r="V28" s="44">
        <f t="shared" si="6"/>
        <v>108846.70833333326</v>
      </c>
      <c r="W28" s="44">
        <f t="shared" si="7"/>
        <v>11847605915.001719</v>
      </c>
      <c r="X28" s="43">
        <f t="shared" si="8"/>
        <v>11.24</v>
      </c>
      <c r="Y28" s="43">
        <f t="shared" si="9"/>
        <v>11.24</v>
      </c>
      <c r="AE28" s="7">
        <v>25</v>
      </c>
      <c r="AF28" s="41">
        <v>968775</v>
      </c>
      <c r="AG28" s="49">
        <f t="shared" si="16"/>
        <v>1417242.6666666667</v>
      </c>
      <c r="AH28" s="44">
        <f t="shared" si="19"/>
        <v>-448467.66666666674</v>
      </c>
      <c r="AI28" s="44">
        <f t="shared" si="20"/>
        <v>448467.66666666674</v>
      </c>
      <c r="AJ28" s="44">
        <f t="shared" si="21"/>
        <v>201123248045.44452</v>
      </c>
      <c r="AK28" s="43">
        <f t="shared" si="17"/>
        <v>46.29</v>
      </c>
      <c r="AL28" s="43">
        <f t="shared" si="18"/>
        <v>46.29</v>
      </c>
      <c r="AR28" s="7">
        <v>25</v>
      </c>
      <c r="AS28" s="41">
        <v>968775</v>
      </c>
      <c r="AT28" s="49">
        <f t="shared" si="10"/>
        <v>1477923.5848164002</v>
      </c>
      <c r="AU28" s="44">
        <f t="shared" si="11"/>
        <v>-509148.58481640019</v>
      </c>
      <c r="AV28" s="44">
        <f t="shared" si="12"/>
        <v>509148.58481640019</v>
      </c>
      <c r="AW28" s="44">
        <f t="shared" si="13"/>
        <v>259232281420.54306</v>
      </c>
      <c r="AX28" s="43">
        <f t="shared" si="14"/>
        <v>52.56</v>
      </c>
      <c r="AY28" s="43">
        <f t="shared" si="15"/>
        <v>52.56</v>
      </c>
    </row>
    <row r="29" spans="1:51">
      <c r="A29" s="6">
        <v>26</v>
      </c>
      <c r="B29" s="41">
        <v>1468325</v>
      </c>
      <c r="E29" s="7">
        <v>26</v>
      </c>
      <c r="F29" s="41">
        <v>1468325</v>
      </c>
      <c r="G29" s="41">
        <v>968775</v>
      </c>
      <c r="H29" s="44">
        <f t="shared" si="0"/>
        <v>499550</v>
      </c>
      <c r="I29" s="44">
        <f t="shared" si="1"/>
        <v>499550</v>
      </c>
      <c r="J29" s="44">
        <f t="shared" si="23"/>
        <v>249550202500</v>
      </c>
      <c r="K29" s="43">
        <f t="shared" si="22"/>
        <v>34.020000000000003</v>
      </c>
      <c r="L29" s="43">
        <f t="shared" si="4"/>
        <v>34.020000000000003</v>
      </c>
      <c r="R29" s="7">
        <v>26</v>
      </c>
      <c r="S29" s="41">
        <v>1468325</v>
      </c>
      <c r="T29" s="44">
        <f>AVERAGE($S$4:S28)</f>
        <v>1073267.8400000001</v>
      </c>
      <c r="U29" s="44">
        <f t="shared" si="5"/>
        <v>395057.15999999992</v>
      </c>
      <c r="V29" s="44">
        <f t="shared" si="6"/>
        <v>395057.15999999992</v>
      </c>
      <c r="W29" s="44">
        <f t="shared" si="7"/>
        <v>156070159667.26553</v>
      </c>
      <c r="X29" s="43">
        <f t="shared" si="8"/>
        <v>26.91</v>
      </c>
      <c r="Y29" s="43">
        <f t="shared" si="9"/>
        <v>26.91</v>
      </c>
      <c r="AE29" s="7">
        <v>26</v>
      </c>
      <c r="AF29" s="41">
        <v>1468325</v>
      </c>
      <c r="AG29" s="49">
        <f t="shared" si="16"/>
        <v>1270218</v>
      </c>
      <c r="AH29" s="44">
        <f t="shared" si="19"/>
        <v>198107</v>
      </c>
      <c r="AI29" s="44">
        <f t="shared" si="20"/>
        <v>198107</v>
      </c>
      <c r="AJ29" s="44">
        <f t="shared" si="21"/>
        <v>39246383449</v>
      </c>
      <c r="AK29" s="43">
        <f t="shared" si="17"/>
        <v>13.49</v>
      </c>
      <c r="AL29" s="43">
        <f t="shared" si="18"/>
        <v>13.49</v>
      </c>
      <c r="AR29" s="7">
        <v>26</v>
      </c>
      <c r="AS29" s="41">
        <v>1468325</v>
      </c>
      <c r="AT29" s="49">
        <f t="shared" si="10"/>
        <v>1070604.71696328</v>
      </c>
      <c r="AU29" s="44">
        <f t="shared" si="11"/>
        <v>397720.28303672001</v>
      </c>
      <c r="AV29" s="44">
        <f t="shared" si="12"/>
        <v>397720.28303672001</v>
      </c>
      <c r="AW29" s="44">
        <f t="shared" si="13"/>
        <v>158181423538.80869</v>
      </c>
      <c r="AX29" s="43">
        <f t="shared" si="14"/>
        <v>27.09</v>
      </c>
      <c r="AY29" s="43">
        <f t="shared" si="15"/>
        <v>27.09</v>
      </c>
    </row>
    <row r="30" spans="1:51">
      <c r="A30" s="6">
        <v>27</v>
      </c>
      <c r="B30" s="41">
        <v>1589613</v>
      </c>
      <c r="E30" s="7">
        <v>27</v>
      </c>
      <c r="F30" s="41">
        <v>1589613</v>
      </c>
      <c r="G30" s="41">
        <v>1468325</v>
      </c>
      <c r="H30" s="44">
        <f t="shared" si="0"/>
        <v>121288</v>
      </c>
      <c r="I30" s="44">
        <f t="shared" si="1"/>
        <v>121288</v>
      </c>
      <c r="J30" s="44">
        <f t="shared" si="23"/>
        <v>14710778944</v>
      </c>
      <c r="K30" s="43">
        <f t="shared" si="22"/>
        <v>7.63</v>
      </c>
      <c r="L30" s="43">
        <f t="shared" si="4"/>
        <v>7.63</v>
      </c>
      <c r="R30" s="7">
        <v>27</v>
      </c>
      <c r="S30" s="41">
        <v>1589613</v>
      </c>
      <c r="T30" s="44">
        <f>AVERAGE($S$4:S29)</f>
        <v>1088462.3461538462</v>
      </c>
      <c r="U30" s="44">
        <f t="shared" si="5"/>
        <v>501150.65384615376</v>
      </c>
      <c r="V30" s="44">
        <f t="shared" si="6"/>
        <v>501150.65384615376</v>
      </c>
      <c r="W30" s="44">
        <f t="shared" si="7"/>
        <v>251151977850.42743</v>
      </c>
      <c r="X30" s="43">
        <f t="shared" si="8"/>
        <v>31.53</v>
      </c>
      <c r="Y30" s="43">
        <f t="shared" si="9"/>
        <v>31.53</v>
      </c>
      <c r="AE30" s="7">
        <v>27</v>
      </c>
      <c r="AF30" s="41">
        <v>1589613</v>
      </c>
      <c r="AG30" s="49">
        <f t="shared" si="16"/>
        <v>1317730.3333333333</v>
      </c>
      <c r="AH30" s="44">
        <f t="shared" si="19"/>
        <v>271882.66666666674</v>
      </c>
      <c r="AI30" s="44">
        <f t="shared" si="20"/>
        <v>271882.66666666674</v>
      </c>
      <c r="AJ30" s="44">
        <f t="shared" si="21"/>
        <v>73920184433.777817</v>
      </c>
      <c r="AK30" s="43">
        <f t="shared" si="17"/>
        <v>17.100000000000001</v>
      </c>
      <c r="AL30" s="43">
        <f t="shared" si="18"/>
        <v>17.100000000000001</v>
      </c>
      <c r="AR30" s="7">
        <v>27</v>
      </c>
      <c r="AS30" s="41">
        <v>1589613</v>
      </c>
      <c r="AT30" s="49">
        <f t="shared" si="10"/>
        <v>1388780.943392656</v>
      </c>
      <c r="AU30" s="44">
        <f t="shared" si="11"/>
        <v>200832.05660734395</v>
      </c>
      <c r="AV30" s="44">
        <f t="shared" si="12"/>
        <v>200832.05660734395</v>
      </c>
      <c r="AW30" s="44">
        <f t="shared" si="13"/>
        <v>40333514961.135406</v>
      </c>
      <c r="AX30" s="43">
        <f t="shared" si="14"/>
        <v>12.63</v>
      </c>
      <c r="AY30" s="43">
        <f t="shared" si="15"/>
        <v>12.63</v>
      </c>
    </row>
    <row r="31" spans="1:51">
      <c r="A31" s="6">
        <v>28</v>
      </c>
      <c r="B31" s="41">
        <v>1812329</v>
      </c>
      <c r="E31" s="7">
        <v>28</v>
      </c>
      <c r="F31" s="41">
        <v>1812329</v>
      </c>
      <c r="G31" s="41">
        <v>1589613</v>
      </c>
      <c r="H31" s="44">
        <f t="shared" si="0"/>
        <v>222716</v>
      </c>
      <c r="I31" s="44">
        <f t="shared" si="1"/>
        <v>222716</v>
      </c>
      <c r="J31" s="44">
        <f t="shared" si="23"/>
        <v>49602416656</v>
      </c>
      <c r="K31" s="43">
        <f t="shared" si="22"/>
        <v>12.29</v>
      </c>
      <c r="L31" s="43">
        <f t="shared" si="4"/>
        <v>12.29</v>
      </c>
      <c r="R31" s="7">
        <v>28</v>
      </c>
      <c r="S31" s="41">
        <v>1812329</v>
      </c>
      <c r="T31" s="44">
        <f>AVERAGE($S$4:S30)</f>
        <v>1107023.4814814816</v>
      </c>
      <c r="U31" s="44">
        <f t="shared" si="5"/>
        <v>705305.51851851842</v>
      </c>
      <c r="V31" s="44">
        <f t="shared" si="6"/>
        <v>705305.51851851842</v>
      </c>
      <c r="W31" s="44">
        <f t="shared" si="7"/>
        <v>497455874452.67615</v>
      </c>
      <c r="X31" s="43">
        <f t="shared" si="8"/>
        <v>38.92</v>
      </c>
      <c r="Y31" s="43">
        <f t="shared" si="9"/>
        <v>38.92</v>
      </c>
      <c r="AE31" s="7">
        <v>28</v>
      </c>
      <c r="AF31" s="41">
        <v>1812329</v>
      </c>
      <c r="AG31" s="49">
        <f t="shared" si="16"/>
        <v>1342237.6666666667</v>
      </c>
      <c r="AH31" s="44">
        <f t="shared" si="19"/>
        <v>470091.33333333326</v>
      </c>
      <c r="AI31" s="44">
        <f t="shared" si="20"/>
        <v>470091.33333333326</v>
      </c>
      <c r="AJ31" s="44">
        <f t="shared" si="21"/>
        <v>220985861675.11102</v>
      </c>
      <c r="AK31" s="43">
        <f t="shared" si="17"/>
        <v>25.94</v>
      </c>
      <c r="AL31" s="43">
        <f t="shared" si="18"/>
        <v>25.94</v>
      </c>
      <c r="AR31" s="7">
        <v>28</v>
      </c>
      <c r="AS31" s="41">
        <v>1812329</v>
      </c>
      <c r="AT31" s="49">
        <f t="shared" si="10"/>
        <v>1549446.5886785313</v>
      </c>
      <c r="AU31" s="44">
        <f t="shared" si="11"/>
        <v>262882.41132146865</v>
      </c>
      <c r="AV31" s="44">
        <f t="shared" si="12"/>
        <v>262882.41132146865</v>
      </c>
      <c r="AW31" s="44">
        <f t="shared" si="13"/>
        <v>69107162182.189835</v>
      </c>
      <c r="AX31" s="43">
        <f t="shared" si="14"/>
        <v>14.51</v>
      </c>
      <c r="AY31" s="43">
        <f t="shared" si="15"/>
        <v>14.51</v>
      </c>
    </row>
    <row r="32" spans="1:51">
      <c r="A32" s="6">
        <v>29</v>
      </c>
      <c r="B32" s="41">
        <v>1681286</v>
      </c>
      <c r="E32" s="7">
        <v>29</v>
      </c>
      <c r="F32" s="41">
        <v>1681286</v>
      </c>
      <c r="G32" s="41">
        <v>1812329</v>
      </c>
      <c r="H32" s="44">
        <f t="shared" si="0"/>
        <v>-131043</v>
      </c>
      <c r="I32" s="44">
        <f t="shared" si="1"/>
        <v>131043</v>
      </c>
      <c r="J32" s="44">
        <f t="shared" si="23"/>
        <v>17172267849</v>
      </c>
      <c r="K32" s="43">
        <f t="shared" si="22"/>
        <v>7.79</v>
      </c>
      <c r="L32" s="43">
        <f t="shared" si="4"/>
        <v>7.79</v>
      </c>
      <c r="R32" s="7">
        <v>29</v>
      </c>
      <c r="S32" s="41">
        <v>1681286</v>
      </c>
      <c r="T32" s="44">
        <f>AVERAGE($S$4:S31)</f>
        <v>1132212.9642857143</v>
      </c>
      <c r="U32" s="44">
        <f t="shared" si="5"/>
        <v>549073.03571428568</v>
      </c>
      <c r="V32" s="44">
        <f t="shared" si="6"/>
        <v>549073.03571428568</v>
      </c>
      <c r="W32" s="44">
        <f t="shared" si="7"/>
        <v>301481198548.50122</v>
      </c>
      <c r="X32" s="43">
        <f t="shared" si="8"/>
        <v>32.659999999999997</v>
      </c>
      <c r="Y32" s="43">
        <f t="shared" si="9"/>
        <v>32.659999999999997</v>
      </c>
      <c r="AE32" s="7">
        <v>29</v>
      </c>
      <c r="AF32" s="41">
        <v>1681286</v>
      </c>
      <c r="AG32" s="49">
        <f t="shared" si="16"/>
        <v>1623422.3333333333</v>
      </c>
      <c r="AH32" s="44">
        <f t="shared" si="19"/>
        <v>57863.666666666744</v>
      </c>
      <c r="AI32" s="44">
        <f t="shared" si="20"/>
        <v>57863.666666666744</v>
      </c>
      <c r="AJ32" s="44">
        <f t="shared" si="21"/>
        <v>3348203920.1111202</v>
      </c>
      <c r="AK32" s="43">
        <f t="shared" si="17"/>
        <v>3.44</v>
      </c>
      <c r="AL32" s="43">
        <f t="shared" si="18"/>
        <v>3.44</v>
      </c>
      <c r="AR32" s="7">
        <v>29</v>
      </c>
      <c r="AS32" s="41">
        <v>1681286</v>
      </c>
      <c r="AT32" s="49">
        <f t="shared" si="10"/>
        <v>1759752.5177357064</v>
      </c>
      <c r="AU32" s="44">
        <f t="shared" si="11"/>
        <v>-78466.517735706409</v>
      </c>
      <c r="AV32" s="44">
        <f t="shared" si="12"/>
        <v>78466.517735706409</v>
      </c>
      <c r="AW32" s="44">
        <f t="shared" si="13"/>
        <v>6156994405.5679283</v>
      </c>
      <c r="AX32" s="43">
        <f t="shared" si="14"/>
        <v>4.67</v>
      </c>
      <c r="AY32" s="43">
        <f t="shared" si="15"/>
        <v>4.67</v>
      </c>
    </row>
    <row r="33" spans="1:51">
      <c r="A33" s="6">
        <v>30</v>
      </c>
      <c r="B33" s="41">
        <v>1365717</v>
      </c>
      <c r="E33" s="7">
        <v>30</v>
      </c>
      <c r="F33" s="41">
        <v>1365717</v>
      </c>
      <c r="G33" s="41">
        <v>1681286</v>
      </c>
      <c r="H33" s="44">
        <f t="shared" si="0"/>
        <v>-315569</v>
      </c>
      <c r="I33" s="44">
        <f t="shared" si="1"/>
        <v>315569</v>
      </c>
      <c r="J33" s="44">
        <f t="shared" si="23"/>
        <v>99583793761</v>
      </c>
      <c r="K33" s="43">
        <f t="shared" si="22"/>
        <v>23.11</v>
      </c>
      <c r="L33" s="43">
        <f t="shared" si="4"/>
        <v>23.11</v>
      </c>
      <c r="R33" s="7">
        <v>30</v>
      </c>
      <c r="S33" s="41">
        <v>1365717</v>
      </c>
      <c r="T33" s="44">
        <f>AVERAGE($S$4:S32)</f>
        <v>1151146.5172413792</v>
      </c>
      <c r="U33" s="44">
        <f t="shared" si="5"/>
        <v>214570.48275862075</v>
      </c>
      <c r="V33" s="44">
        <f t="shared" si="6"/>
        <v>214570.48275862075</v>
      </c>
      <c r="W33" s="44">
        <f t="shared" si="7"/>
        <v>46040492071.267563</v>
      </c>
      <c r="X33" s="43">
        <f t="shared" si="8"/>
        <v>15.71</v>
      </c>
      <c r="Y33" s="43">
        <f t="shared" si="9"/>
        <v>15.71</v>
      </c>
      <c r="AE33" s="7">
        <v>30</v>
      </c>
      <c r="AF33" s="41">
        <v>1365717</v>
      </c>
      <c r="AG33" s="49">
        <f t="shared" si="16"/>
        <v>1694409.3333333333</v>
      </c>
      <c r="AH33" s="44">
        <f t="shared" si="19"/>
        <v>-328692.33333333326</v>
      </c>
      <c r="AI33" s="44">
        <f t="shared" si="20"/>
        <v>328692.33333333326</v>
      </c>
      <c r="AJ33" s="44">
        <f t="shared" si="21"/>
        <v>108038649992.11105</v>
      </c>
      <c r="AK33" s="43">
        <f t="shared" si="17"/>
        <v>24.07</v>
      </c>
      <c r="AL33" s="43">
        <f t="shared" si="18"/>
        <v>24.07</v>
      </c>
      <c r="AR33" s="7">
        <v>30</v>
      </c>
      <c r="AS33" s="41">
        <v>1365717</v>
      </c>
      <c r="AT33" s="49">
        <f t="shared" si="10"/>
        <v>1696979.3035471414</v>
      </c>
      <c r="AU33" s="44">
        <f t="shared" si="11"/>
        <v>-331262.30354714138</v>
      </c>
      <c r="AV33" s="44">
        <f t="shared" si="12"/>
        <v>331262.30354714138</v>
      </c>
      <c r="AW33" s="44">
        <f t="shared" si="13"/>
        <v>109734713751.35843</v>
      </c>
      <c r="AX33" s="43">
        <f t="shared" si="14"/>
        <v>24.26</v>
      </c>
      <c r="AY33" s="43">
        <f t="shared" si="15"/>
        <v>24.26</v>
      </c>
    </row>
    <row r="34" spans="1:51">
      <c r="A34" s="6">
        <v>31</v>
      </c>
      <c r="B34" s="41">
        <v>1992273</v>
      </c>
      <c r="E34" s="7">
        <v>31</v>
      </c>
      <c r="F34" s="41">
        <v>1992273</v>
      </c>
      <c r="G34" s="41">
        <v>1365717</v>
      </c>
      <c r="H34" s="44">
        <f t="shared" si="0"/>
        <v>626556</v>
      </c>
      <c r="I34" s="44">
        <f t="shared" si="1"/>
        <v>626556</v>
      </c>
      <c r="J34" s="44">
        <f t="shared" si="23"/>
        <v>392572421136</v>
      </c>
      <c r="K34" s="43">
        <f t="shared" si="22"/>
        <v>31.45</v>
      </c>
      <c r="L34" s="43">
        <f t="shared" si="4"/>
        <v>31.45</v>
      </c>
      <c r="R34" s="7">
        <v>31</v>
      </c>
      <c r="S34" s="41">
        <v>1992273</v>
      </c>
      <c r="T34" s="44">
        <f>AVERAGE($S$4:S33)</f>
        <v>1158298.8666666667</v>
      </c>
      <c r="U34" s="44">
        <f t="shared" si="5"/>
        <v>833974.1333333333</v>
      </c>
      <c r="V34" s="44">
        <f t="shared" si="6"/>
        <v>833974.1333333333</v>
      </c>
      <c r="W34" s="44">
        <f t="shared" si="7"/>
        <v>695512855069.08435</v>
      </c>
      <c r="X34" s="43">
        <f t="shared" si="8"/>
        <v>41.86</v>
      </c>
      <c r="Y34" s="43">
        <f t="shared" si="9"/>
        <v>41.86</v>
      </c>
      <c r="AE34" s="7">
        <v>31</v>
      </c>
      <c r="AF34" s="41">
        <v>1992273</v>
      </c>
      <c r="AG34" s="49">
        <f t="shared" si="16"/>
        <v>1619777.3333333333</v>
      </c>
      <c r="AH34" s="44">
        <f t="shared" si="19"/>
        <v>372495.66666666674</v>
      </c>
      <c r="AI34" s="44">
        <f t="shared" si="20"/>
        <v>372495.66666666674</v>
      </c>
      <c r="AJ34" s="44">
        <f t="shared" si="21"/>
        <v>138753021685.44449</v>
      </c>
      <c r="AK34" s="43">
        <f t="shared" si="17"/>
        <v>18.7</v>
      </c>
      <c r="AL34" s="43">
        <f t="shared" si="18"/>
        <v>18.7</v>
      </c>
      <c r="AR34" s="7">
        <v>31</v>
      </c>
      <c r="AS34" s="41">
        <v>1992273</v>
      </c>
      <c r="AT34" s="49">
        <f t="shared" si="10"/>
        <v>1431969.4607094284</v>
      </c>
      <c r="AU34" s="44">
        <f t="shared" si="11"/>
        <v>560303.53929057159</v>
      </c>
      <c r="AV34" s="44">
        <f t="shared" si="12"/>
        <v>560303.53929057159</v>
      </c>
      <c r="AW34" s="44">
        <f t="shared" si="13"/>
        <v>313940056141.54108</v>
      </c>
      <c r="AX34" s="43">
        <f t="shared" si="14"/>
        <v>28.12</v>
      </c>
      <c r="AY34" s="43">
        <f t="shared" si="15"/>
        <v>28.12</v>
      </c>
    </row>
    <row r="35" spans="1:51">
      <c r="A35" s="6">
        <v>32</v>
      </c>
      <c r="B35" s="41">
        <v>1128709</v>
      </c>
      <c r="E35" s="7">
        <v>32</v>
      </c>
      <c r="F35" s="41">
        <v>1128709</v>
      </c>
      <c r="G35" s="41">
        <v>1992273</v>
      </c>
      <c r="H35" s="44">
        <f t="shared" si="0"/>
        <v>-863564</v>
      </c>
      <c r="I35" s="44">
        <f t="shared" si="1"/>
        <v>863564</v>
      </c>
      <c r="J35" s="44">
        <f t="shared" si="23"/>
        <v>745742782096</v>
      </c>
      <c r="K35" s="43">
        <f t="shared" si="22"/>
        <v>76.510000000000005</v>
      </c>
      <c r="L35" s="43">
        <f t="shared" si="4"/>
        <v>76.510000000000005</v>
      </c>
      <c r="R35" s="7">
        <v>32</v>
      </c>
      <c r="S35" s="41">
        <v>1128709</v>
      </c>
      <c r="T35" s="44">
        <f>AVERAGE($S$4:S34)</f>
        <v>1185201.2580645161</v>
      </c>
      <c r="U35" s="44">
        <f t="shared" si="5"/>
        <v>-56492.258064516122</v>
      </c>
      <c r="V35" s="44">
        <f t="shared" si="6"/>
        <v>56492.258064516122</v>
      </c>
      <c r="W35" s="44">
        <f t="shared" si="7"/>
        <v>3191375221.2278867</v>
      </c>
      <c r="X35" s="43">
        <f t="shared" si="8"/>
        <v>5.01</v>
      </c>
      <c r="Y35" s="43">
        <f t="shared" si="9"/>
        <v>5.01</v>
      </c>
      <c r="AE35" s="7">
        <v>32</v>
      </c>
      <c r="AF35" s="41">
        <v>1128709</v>
      </c>
      <c r="AG35" s="49">
        <f t="shared" si="16"/>
        <v>1679758.6666666667</v>
      </c>
      <c r="AH35" s="44">
        <f t="shared" si="19"/>
        <v>-551049.66666666674</v>
      </c>
      <c r="AI35" s="44">
        <f t="shared" si="20"/>
        <v>551049.66666666674</v>
      </c>
      <c r="AJ35" s="44">
        <f t="shared" si="21"/>
        <v>303655735133.44452</v>
      </c>
      <c r="AK35" s="43">
        <f t="shared" si="17"/>
        <v>48.82</v>
      </c>
      <c r="AL35" s="43">
        <f t="shared" si="18"/>
        <v>48.82</v>
      </c>
      <c r="AR35" s="7">
        <v>32</v>
      </c>
      <c r="AS35" s="41">
        <v>1128709</v>
      </c>
      <c r="AT35" s="49">
        <f t="shared" si="10"/>
        <v>1880212.292141886</v>
      </c>
      <c r="AU35" s="44">
        <f t="shared" si="11"/>
        <v>-751503.29214188596</v>
      </c>
      <c r="AV35" s="44">
        <f t="shared" si="12"/>
        <v>751503.29214188596</v>
      </c>
      <c r="AW35" s="44">
        <f t="shared" si="13"/>
        <v>564757198100.09277</v>
      </c>
      <c r="AX35" s="43">
        <f t="shared" si="14"/>
        <v>66.58</v>
      </c>
      <c r="AY35" s="43">
        <f t="shared" si="15"/>
        <v>66.58</v>
      </c>
    </row>
    <row r="36" spans="1:51">
      <c r="A36" s="6">
        <v>33</v>
      </c>
      <c r="B36" s="41">
        <v>1113698</v>
      </c>
      <c r="E36" s="7">
        <v>33</v>
      </c>
      <c r="F36" s="41">
        <v>1113698</v>
      </c>
      <c r="G36" s="41">
        <v>1128709</v>
      </c>
      <c r="H36" s="44">
        <f t="shared" si="0"/>
        <v>-15011</v>
      </c>
      <c r="I36" s="44">
        <f t="shared" si="1"/>
        <v>15011</v>
      </c>
      <c r="J36" s="44">
        <f t="shared" si="23"/>
        <v>225330121</v>
      </c>
      <c r="K36" s="43">
        <f t="shared" si="22"/>
        <v>1.35</v>
      </c>
      <c r="L36" s="43">
        <f t="shared" si="4"/>
        <v>1.35</v>
      </c>
      <c r="R36" s="7">
        <v>33</v>
      </c>
      <c r="S36" s="41">
        <v>1113698</v>
      </c>
      <c r="T36" s="44">
        <f>AVERAGE($S$4:S35)</f>
        <v>1183435.875</v>
      </c>
      <c r="U36" s="44">
        <f t="shared" si="5"/>
        <v>-69737.875</v>
      </c>
      <c r="V36" s="44">
        <f t="shared" si="6"/>
        <v>69737.875</v>
      </c>
      <c r="W36" s="44">
        <f t="shared" si="7"/>
        <v>4863371209.515625</v>
      </c>
      <c r="X36" s="43">
        <f t="shared" si="8"/>
        <v>6.26</v>
      </c>
      <c r="Y36" s="43">
        <f t="shared" si="9"/>
        <v>6.26</v>
      </c>
      <c r="AE36" s="7">
        <v>33</v>
      </c>
      <c r="AF36" s="41">
        <v>1113698</v>
      </c>
      <c r="AG36" s="49">
        <f t="shared" si="16"/>
        <v>1495566.3333333333</v>
      </c>
      <c r="AH36" s="44">
        <f t="shared" si="19"/>
        <v>-381868.33333333326</v>
      </c>
      <c r="AI36" s="44">
        <f t="shared" si="20"/>
        <v>381868.33333333326</v>
      </c>
      <c r="AJ36" s="44">
        <f t="shared" si="21"/>
        <v>145823424002.77771</v>
      </c>
      <c r="AK36" s="43">
        <f t="shared" si="17"/>
        <v>34.29</v>
      </c>
      <c r="AL36" s="43">
        <f t="shared" si="18"/>
        <v>34.29</v>
      </c>
      <c r="AR36" s="7">
        <v>33</v>
      </c>
      <c r="AS36" s="41">
        <v>1113698</v>
      </c>
      <c r="AT36" s="49">
        <f t="shared" si="10"/>
        <v>1279009.6584283772</v>
      </c>
      <c r="AU36" s="44">
        <f t="shared" si="11"/>
        <v>-165311.65842837724</v>
      </c>
      <c r="AV36" s="44">
        <f t="shared" si="12"/>
        <v>165311.65842837724</v>
      </c>
      <c r="AW36" s="44">
        <f t="shared" si="13"/>
        <v>27327944412.340466</v>
      </c>
      <c r="AX36" s="43">
        <f t="shared" si="14"/>
        <v>14.84</v>
      </c>
      <c r="AY36" s="43">
        <f t="shared" si="15"/>
        <v>14.84</v>
      </c>
    </row>
    <row r="37" spans="1:51">
      <c r="A37" s="6">
        <v>34</v>
      </c>
      <c r="B37" s="41">
        <v>1346548</v>
      </c>
      <c r="E37" s="7">
        <v>34</v>
      </c>
      <c r="F37" s="41">
        <v>1346548</v>
      </c>
      <c r="G37" s="41">
        <v>1113698</v>
      </c>
      <c r="H37" s="44">
        <f t="shared" si="0"/>
        <v>232850</v>
      </c>
      <c r="I37" s="44">
        <f t="shared" si="1"/>
        <v>232850</v>
      </c>
      <c r="J37" s="44">
        <f t="shared" si="23"/>
        <v>54219122500</v>
      </c>
      <c r="K37" s="43">
        <f t="shared" si="22"/>
        <v>17.29</v>
      </c>
      <c r="L37" s="43">
        <f t="shared" si="4"/>
        <v>17.29</v>
      </c>
      <c r="R37" s="7">
        <v>34</v>
      </c>
      <c r="S37" s="41">
        <v>1346548</v>
      </c>
      <c r="T37" s="44">
        <f>AVERAGE($S$4:S36)</f>
        <v>1181322.606060606</v>
      </c>
      <c r="U37" s="44">
        <f t="shared" si="5"/>
        <v>165225.39393939404</v>
      </c>
      <c r="V37" s="44">
        <f t="shared" si="6"/>
        <v>165225.39393939404</v>
      </c>
      <c r="W37" s="44">
        <f t="shared" si="7"/>
        <v>27299430802.427948</v>
      </c>
      <c r="X37" s="43">
        <f t="shared" si="8"/>
        <v>12.27</v>
      </c>
      <c r="Y37" s="43">
        <f t="shared" si="9"/>
        <v>12.27</v>
      </c>
      <c r="AE37" s="7">
        <v>34</v>
      </c>
      <c r="AF37" s="41">
        <v>1346548</v>
      </c>
      <c r="AG37" s="49">
        <f t="shared" si="16"/>
        <v>1411560</v>
      </c>
      <c r="AH37" s="44">
        <f t="shared" si="19"/>
        <v>-65012</v>
      </c>
      <c r="AI37" s="44">
        <f t="shared" si="20"/>
        <v>65012</v>
      </c>
      <c r="AJ37" s="44">
        <f t="shared" si="21"/>
        <v>4226560144</v>
      </c>
      <c r="AK37" s="43">
        <f t="shared" si="17"/>
        <v>4.83</v>
      </c>
      <c r="AL37" s="43">
        <f t="shared" si="18"/>
        <v>4.83</v>
      </c>
      <c r="AR37" s="7">
        <v>34</v>
      </c>
      <c r="AS37" s="41">
        <v>1346548</v>
      </c>
      <c r="AT37" s="49">
        <f t="shared" si="10"/>
        <v>1146760.3316856755</v>
      </c>
      <c r="AU37" s="44">
        <f t="shared" si="11"/>
        <v>199787.66831432446</v>
      </c>
      <c r="AV37" s="44">
        <f t="shared" si="12"/>
        <v>199787.66831432446</v>
      </c>
      <c r="AW37" s="44">
        <f t="shared" si="13"/>
        <v>39915112410.474525</v>
      </c>
      <c r="AX37" s="43">
        <f t="shared" si="14"/>
        <v>14.84</v>
      </c>
      <c r="AY37" s="43">
        <f t="shared" si="15"/>
        <v>14.84</v>
      </c>
    </row>
    <row r="38" spans="1:51">
      <c r="A38" s="6">
        <v>35</v>
      </c>
      <c r="B38" s="41">
        <v>1188297</v>
      </c>
      <c r="E38" s="7">
        <v>35</v>
      </c>
      <c r="F38" s="41">
        <v>1188297</v>
      </c>
      <c r="G38" s="41">
        <v>1346548</v>
      </c>
      <c r="H38" s="44">
        <f t="shared" si="0"/>
        <v>-158251</v>
      </c>
      <c r="I38" s="44">
        <f t="shared" si="1"/>
        <v>158251</v>
      </c>
      <c r="J38" s="44">
        <f t="shared" si="23"/>
        <v>25043379001</v>
      </c>
      <c r="K38" s="43">
        <f t="shared" si="22"/>
        <v>13.32</v>
      </c>
      <c r="L38" s="43">
        <f t="shared" si="4"/>
        <v>13.32</v>
      </c>
      <c r="R38" s="7">
        <v>35</v>
      </c>
      <c r="S38" s="41">
        <v>1188297</v>
      </c>
      <c r="T38" s="44">
        <f>AVERAGE($S$4:S37)</f>
        <v>1186182.1764705882</v>
      </c>
      <c r="U38" s="44">
        <f t="shared" si="5"/>
        <v>2114.8235294118058</v>
      </c>
      <c r="V38" s="44">
        <f t="shared" si="6"/>
        <v>2114.8235294118058</v>
      </c>
      <c r="W38" s="44">
        <f t="shared" si="7"/>
        <v>4472478.5605538068</v>
      </c>
      <c r="X38" s="43">
        <f t="shared" si="8"/>
        <v>0.18</v>
      </c>
      <c r="Y38" s="43">
        <f t="shared" si="9"/>
        <v>0.18</v>
      </c>
      <c r="AE38" s="7">
        <v>35</v>
      </c>
      <c r="AF38" s="41">
        <v>1188297</v>
      </c>
      <c r="AG38" s="49">
        <f t="shared" si="16"/>
        <v>1196318.3333333333</v>
      </c>
      <c r="AH38" s="44">
        <f t="shared" si="19"/>
        <v>-8021.3333333332557</v>
      </c>
      <c r="AI38" s="44">
        <f t="shared" si="20"/>
        <v>8021.3333333332557</v>
      </c>
      <c r="AJ38" s="44">
        <f t="shared" si="21"/>
        <v>64341788.444443196</v>
      </c>
      <c r="AK38" s="43">
        <f t="shared" si="17"/>
        <v>0.68</v>
      </c>
      <c r="AL38" s="43">
        <f t="shared" si="18"/>
        <v>0.68</v>
      </c>
      <c r="AR38" s="7">
        <v>35</v>
      </c>
      <c r="AS38" s="41">
        <v>1188297</v>
      </c>
      <c r="AT38" s="49">
        <f t="shared" si="10"/>
        <v>1306590.4663371353</v>
      </c>
      <c r="AU38" s="44">
        <f t="shared" si="11"/>
        <v>-118293.46633713529</v>
      </c>
      <c r="AV38" s="44">
        <f t="shared" si="12"/>
        <v>118293.46633713529</v>
      </c>
      <c r="AW38" s="44">
        <f t="shared" si="13"/>
        <v>13993344178.05496</v>
      </c>
      <c r="AX38" s="43">
        <f t="shared" si="14"/>
        <v>9.9499999999999993</v>
      </c>
      <c r="AY38" s="43">
        <f t="shared" si="15"/>
        <v>9.9499999999999993</v>
      </c>
    </row>
    <row r="39" spans="1:51">
      <c r="A39" s="6">
        <v>36</v>
      </c>
      <c r="B39" s="41">
        <v>1047686</v>
      </c>
      <c r="E39" s="7">
        <v>36</v>
      </c>
      <c r="F39" s="41">
        <v>1047686</v>
      </c>
      <c r="G39" s="41">
        <v>1188297</v>
      </c>
      <c r="H39" s="44">
        <f t="shared" si="0"/>
        <v>-140611</v>
      </c>
      <c r="I39" s="44">
        <f t="shared" si="1"/>
        <v>140611</v>
      </c>
      <c r="J39" s="44">
        <f t="shared" si="23"/>
        <v>19771453321</v>
      </c>
      <c r="K39" s="43">
        <f t="shared" si="22"/>
        <v>13.42</v>
      </c>
      <c r="L39" s="43">
        <f t="shared" si="4"/>
        <v>13.42</v>
      </c>
      <c r="R39" s="7">
        <v>36</v>
      </c>
      <c r="S39" s="41">
        <v>1047686</v>
      </c>
      <c r="T39" s="44">
        <f>AVERAGE($S$4:S38)</f>
        <v>1186242.6000000001</v>
      </c>
      <c r="U39" s="44">
        <f t="shared" si="5"/>
        <v>-138556.60000000009</v>
      </c>
      <c r="V39" s="44">
        <f t="shared" si="6"/>
        <v>138556.60000000009</v>
      </c>
      <c r="W39" s="44">
        <f t="shared" si="7"/>
        <v>19197931403.560024</v>
      </c>
      <c r="X39" s="43">
        <f t="shared" si="8"/>
        <v>13.23</v>
      </c>
      <c r="Y39" s="43">
        <f t="shared" si="9"/>
        <v>13.23</v>
      </c>
      <c r="AE39" s="7">
        <v>36</v>
      </c>
      <c r="AF39" s="41">
        <v>1047686</v>
      </c>
      <c r="AG39" s="49">
        <f t="shared" si="16"/>
        <v>1216181</v>
      </c>
      <c r="AH39" s="44">
        <f t="shared" si="19"/>
        <v>-168495</v>
      </c>
      <c r="AI39" s="44">
        <f t="shared" si="20"/>
        <v>168495</v>
      </c>
      <c r="AJ39" s="44">
        <f t="shared" si="21"/>
        <v>28390565025</v>
      </c>
      <c r="AK39" s="43">
        <f t="shared" si="17"/>
        <v>16.079999999999998</v>
      </c>
      <c r="AL39" s="43">
        <f t="shared" si="18"/>
        <v>16.079999999999998</v>
      </c>
      <c r="AR39" s="7">
        <v>36</v>
      </c>
      <c r="AS39" s="41">
        <v>1047686</v>
      </c>
      <c r="AT39" s="49">
        <f t="shared" si="10"/>
        <v>1211955.6932674272</v>
      </c>
      <c r="AU39" s="44">
        <f t="shared" si="11"/>
        <v>-164269.69326742715</v>
      </c>
      <c r="AV39" s="44">
        <f t="shared" si="12"/>
        <v>164269.69326742715</v>
      </c>
      <c r="AW39" s="44">
        <f t="shared" si="13"/>
        <v>26984532126.174603</v>
      </c>
      <c r="AX39" s="43">
        <f t="shared" si="14"/>
        <v>15.68</v>
      </c>
      <c r="AY39" s="43">
        <f t="shared" si="15"/>
        <v>15.68</v>
      </c>
    </row>
    <row r="40" spans="1:51">
      <c r="A40" s="6">
        <v>37</v>
      </c>
      <c r="B40" s="41">
        <v>1323741.9300000002</v>
      </c>
      <c r="E40" s="7">
        <v>37</v>
      </c>
      <c r="F40" s="41">
        <v>1323741.9300000002</v>
      </c>
      <c r="G40" s="41">
        <v>1047686</v>
      </c>
      <c r="H40" s="44">
        <f t="shared" si="0"/>
        <v>276055.93000000017</v>
      </c>
      <c r="I40" s="44">
        <f t="shared" si="1"/>
        <v>276055.93000000017</v>
      </c>
      <c r="J40" s="44">
        <f t="shared" si="23"/>
        <v>76206876488.164993</v>
      </c>
      <c r="K40" s="43">
        <f t="shared" si="22"/>
        <v>20.85</v>
      </c>
      <c r="L40" s="43">
        <f t="shared" si="4"/>
        <v>20.85</v>
      </c>
      <c r="R40" s="7">
        <v>37</v>
      </c>
      <c r="S40" s="41">
        <v>1323741.9300000002</v>
      </c>
      <c r="T40" s="44">
        <f>AVERAGE($S$4:S39)</f>
        <v>1182393.8055555555</v>
      </c>
      <c r="U40" s="44">
        <f t="shared" si="5"/>
        <v>141348.12444444466</v>
      </c>
      <c r="V40" s="44">
        <f t="shared" si="6"/>
        <v>141348.12444444466</v>
      </c>
      <c r="W40" s="44">
        <f t="shared" si="7"/>
        <v>19979292283.962215</v>
      </c>
      <c r="X40" s="43">
        <f t="shared" si="8"/>
        <v>10.68</v>
      </c>
      <c r="Y40" s="43">
        <f t="shared" si="9"/>
        <v>10.68</v>
      </c>
      <c r="AE40" s="7">
        <v>37</v>
      </c>
      <c r="AF40" s="41">
        <v>1323741.9300000002</v>
      </c>
      <c r="AG40" s="49">
        <f t="shared" si="16"/>
        <v>1194177</v>
      </c>
      <c r="AH40" s="44">
        <f t="shared" si="19"/>
        <v>129564.93000000017</v>
      </c>
      <c r="AI40" s="44">
        <f t="shared" si="20"/>
        <v>129564.93000000017</v>
      </c>
      <c r="AJ40" s="44">
        <f t="shared" si="21"/>
        <v>16787071085.904943</v>
      </c>
      <c r="AK40" s="43">
        <f t="shared" si="17"/>
        <v>9.7899999999999991</v>
      </c>
      <c r="AL40" s="43">
        <f t="shared" si="18"/>
        <v>9.7899999999999991</v>
      </c>
      <c r="AR40" s="7">
        <v>37</v>
      </c>
      <c r="AS40" s="41">
        <v>1323741.9300000002</v>
      </c>
      <c r="AT40" s="49">
        <f t="shared" si="10"/>
        <v>1080539.9386534854</v>
      </c>
      <c r="AU40" s="44">
        <f t="shared" si="11"/>
        <v>243201.99134651478</v>
      </c>
      <c r="AV40" s="44">
        <f t="shared" si="12"/>
        <v>243201.99134651478</v>
      </c>
      <c r="AW40" s="44">
        <f t="shared" si="13"/>
        <v>59147208594.910255</v>
      </c>
      <c r="AX40" s="43">
        <f t="shared" si="14"/>
        <v>18.37</v>
      </c>
      <c r="AY40" s="43">
        <f t="shared" si="15"/>
        <v>18.37</v>
      </c>
    </row>
    <row r="41" spans="1:51">
      <c r="A41" s="6">
        <v>38</v>
      </c>
      <c r="B41" s="41">
        <v>1297666.2039999999</v>
      </c>
      <c r="E41" s="7">
        <v>38</v>
      </c>
      <c r="F41" s="41">
        <v>1297666.2039999999</v>
      </c>
      <c r="G41" s="41">
        <v>1323741.9300000002</v>
      </c>
      <c r="H41" s="44">
        <f t="shared" si="0"/>
        <v>-26075.726000000257</v>
      </c>
      <c r="I41" s="44">
        <f t="shared" si="1"/>
        <v>26075.726000000257</v>
      </c>
      <c r="J41" s="44">
        <f t="shared" si="23"/>
        <v>679943486.42708945</v>
      </c>
      <c r="K41" s="43">
        <f t="shared" si="22"/>
        <v>2.0099999999999998</v>
      </c>
      <c r="L41" s="43">
        <f t="shared" si="4"/>
        <v>2.0099999999999998</v>
      </c>
      <c r="R41" s="7">
        <v>38</v>
      </c>
      <c r="S41" s="41">
        <v>1297666.2039999999</v>
      </c>
      <c r="T41" s="44">
        <f>AVERAGE($S$4:S40)</f>
        <v>1186214.025135135</v>
      </c>
      <c r="U41" s="44">
        <f t="shared" si="5"/>
        <v>111452.17886486487</v>
      </c>
      <c r="V41" s="44">
        <f t="shared" si="6"/>
        <v>111452.17886486487</v>
      </c>
      <c r="W41" s="44">
        <f t="shared" si="7"/>
        <v>12421588173.72583</v>
      </c>
      <c r="X41" s="43">
        <f t="shared" si="8"/>
        <v>8.59</v>
      </c>
      <c r="Y41" s="43">
        <f t="shared" si="9"/>
        <v>8.59</v>
      </c>
      <c r="AE41" s="7">
        <v>38</v>
      </c>
      <c r="AF41" s="41">
        <v>1297666.2039999999</v>
      </c>
      <c r="AG41" s="49">
        <f t="shared" si="16"/>
        <v>1186574.9766666668</v>
      </c>
      <c r="AH41" s="44">
        <f t="shared" si="19"/>
        <v>111091.22733333311</v>
      </c>
      <c r="AI41" s="44">
        <f t="shared" si="20"/>
        <v>111091.22733333311</v>
      </c>
      <c r="AJ41" s="44">
        <f t="shared" si="21"/>
        <v>12341260790.426298</v>
      </c>
      <c r="AK41" s="43">
        <f t="shared" si="17"/>
        <v>8.56</v>
      </c>
      <c r="AL41" s="43">
        <f t="shared" si="18"/>
        <v>8.56</v>
      </c>
      <c r="AR41" s="7">
        <v>38</v>
      </c>
      <c r="AS41" s="41">
        <v>1297666.2039999999</v>
      </c>
      <c r="AT41" s="49">
        <f t="shared" si="10"/>
        <v>1275101.5317306973</v>
      </c>
      <c r="AU41" s="44">
        <f t="shared" si="11"/>
        <v>22564.672269302653</v>
      </c>
      <c r="AV41" s="44">
        <f t="shared" si="12"/>
        <v>22564.672269302653</v>
      </c>
      <c r="AW41" s="44">
        <f t="shared" si="13"/>
        <v>509164434.62103617</v>
      </c>
      <c r="AX41" s="43">
        <f t="shared" si="14"/>
        <v>1.74</v>
      </c>
      <c r="AY41" s="43">
        <f t="shared" si="15"/>
        <v>1.74</v>
      </c>
    </row>
    <row r="42" spans="1:51">
      <c r="A42" s="6">
        <v>39</v>
      </c>
      <c r="B42" s="41">
        <v>1818114.6129999999</v>
      </c>
      <c r="E42" s="7">
        <v>39</v>
      </c>
      <c r="F42" s="41">
        <v>1818114.6129999999</v>
      </c>
      <c r="G42" s="41">
        <v>1297666.2039999999</v>
      </c>
      <c r="H42" s="44">
        <f t="shared" si="0"/>
        <v>520448.40899999999</v>
      </c>
      <c r="I42" s="44">
        <f t="shared" si="1"/>
        <v>520448.40899999999</v>
      </c>
      <c r="J42" s="44">
        <f t="shared" si="23"/>
        <v>270866546430.63126</v>
      </c>
      <c r="K42" s="43">
        <f t="shared" si="22"/>
        <v>28.63</v>
      </c>
      <c r="L42" s="43">
        <f t="shared" si="4"/>
        <v>28.63</v>
      </c>
      <c r="R42" s="7">
        <v>39</v>
      </c>
      <c r="S42" s="41">
        <v>1818114.6129999999</v>
      </c>
      <c r="T42" s="44">
        <f>AVERAGE($S$4:S41)</f>
        <v>1189146.9772105264</v>
      </c>
      <c r="U42" s="44">
        <f t="shared" si="5"/>
        <v>628967.63578947354</v>
      </c>
      <c r="V42" s="44">
        <f t="shared" si="6"/>
        <v>628967.63578947354</v>
      </c>
      <c r="W42" s="44">
        <f t="shared" si="7"/>
        <v>395600286870.59985</v>
      </c>
      <c r="X42" s="43">
        <f t="shared" si="8"/>
        <v>34.590000000000003</v>
      </c>
      <c r="Y42" s="43">
        <f t="shared" si="9"/>
        <v>34.590000000000003</v>
      </c>
      <c r="AE42" s="7">
        <v>39</v>
      </c>
      <c r="AF42" s="41">
        <v>1818114.6129999999</v>
      </c>
      <c r="AG42" s="49">
        <f t="shared" si="16"/>
        <v>1223031.378</v>
      </c>
      <c r="AH42" s="44">
        <f t="shared" si="19"/>
        <v>595083.23499999987</v>
      </c>
      <c r="AI42" s="44">
        <f t="shared" si="20"/>
        <v>595083.23499999987</v>
      </c>
      <c r="AJ42" s="44">
        <f t="shared" si="21"/>
        <v>354124056578.06506</v>
      </c>
      <c r="AK42" s="43">
        <f t="shared" si="17"/>
        <v>32.729999999999997</v>
      </c>
      <c r="AL42" s="43">
        <f t="shared" si="18"/>
        <v>32.729999999999997</v>
      </c>
      <c r="AR42" s="7">
        <v>39</v>
      </c>
      <c r="AS42" s="41">
        <v>1818114.6129999999</v>
      </c>
      <c r="AT42" s="49">
        <f t="shared" si="10"/>
        <v>1293153.2695461395</v>
      </c>
      <c r="AU42" s="44">
        <f t="shared" si="11"/>
        <v>524961.34345386038</v>
      </c>
      <c r="AV42" s="44">
        <f t="shared" si="12"/>
        <v>524961.34345386038</v>
      </c>
      <c r="AW42" s="44">
        <f t="shared" si="13"/>
        <v>275584412120.88196</v>
      </c>
      <c r="AX42" s="43">
        <f t="shared" si="14"/>
        <v>28.87</v>
      </c>
      <c r="AY42" s="43">
        <f t="shared" si="15"/>
        <v>28.87</v>
      </c>
    </row>
    <row r="43" spans="1:51">
      <c r="A43" s="6">
        <v>40</v>
      </c>
      <c r="B43" s="41">
        <v>1343089.1510000001</v>
      </c>
      <c r="E43" s="7">
        <v>40</v>
      </c>
      <c r="F43" s="41">
        <v>1343089.1510000001</v>
      </c>
      <c r="G43" s="41">
        <v>1818114.6129999999</v>
      </c>
      <c r="H43" s="44">
        <f t="shared" si="0"/>
        <v>-475025.46199999982</v>
      </c>
      <c r="I43" s="44">
        <f t="shared" si="1"/>
        <v>475025.46199999982</v>
      </c>
      <c r="J43" s="44">
        <f t="shared" si="23"/>
        <v>225649189548.31326</v>
      </c>
      <c r="K43" s="43">
        <f t="shared" si="22"/>
        <v>35.369999999999997</v>
      </c>
      <c r="L43" s="43">
        <f t="shared" si="4"/>
        <v>35.369999999999997</v>
      </c>
      <c r="R43" s="7">
        <v>40</v>
      </c>
      <c r="S43" s="41">
        <v>1343089.1510000001</v>
      </c>
      <c r="T43" s="44">
        <f>AVERAGE($S$4:S42)</f>
        <v>1205274.3524871795</v>
      </c>
      <c r="U43" s="44">
        <f t="shared" si="5"/>
        <v>137814.79851282062</v>
      </c>
      <c r="V43" s="44">
        <f t="shared" si="6"/>
        <v>137814.79851282062</v>
      </c>
      <c r="W43" s="44">
        <f t="shared" si="7"/>
        <v>18992918689.129345</v>
      </c>
      <c r="X43" s="43">
        <f t="shared" si="8"/>
        <v>10.26</v>
      </c>
      <c r="Y43" s="43">
        <f t="shared" si="9"/>
        <v>10.26</v>
      </c>
      <c r="AE43" s="7">
        <v>40</v>
      </c>
      <c r="AF43" s="41">
        <v>1343089.1510000001</v>
      </c>
      <c r="AG43" s="49">
        <f t="shared" si="16"/>
        <v>1479840.9156666666</v>
      </c>
      <c r="AH43" s="44">
        <f t="shared" si="19"/>
        <v>-136751.76466666651</v>
      </c>
      <c r="AI43" s="44">
        <f t="shared" si="20"/>
        <v>136751.76466666651</v>
      </c>
      <c r="AJ43" s="44">
        <f t="shared" si="21"/>
        <v>18701045139.447338</v>
      </c>
      <c r="AK43" s="43">
        <f t="shared" si="17"/>
        <v>10.18</v>
      </c>
      <c r="AL43" s="43">
        <f t="shared" si="18"/>
        <v>10.18</v>
      </c>
      <c r="AR43" s="7">
        <v>40</v>
      </c>
      <c r="AS43" s="41">
        <v>1343089.1510000001</v>
      </c>
      <c r="AT43" s="49">
        <f t="shared" si="10"/>
        <v>1713122.344309228</v>
      </c>
      <c r="AU43" s="44">
        <f t="shared" si="11"/>
        <v>-370033.19330922794</v>
      </c>
      <c r="AV43" s="44">
        <f t="shared" si="12"/>
        <v>370033.19330922794</v>
      </c>
      <c r="AW43" s="44">
        <f t="shared" si="13"/>
        <v>136924564150.62445</v>
      </c>
      <c r="AX43" s="43">
        <f t="shared" si="14"/>
        <v>27.55</v>
      </c>
      <c r="AY43" s="43">
        <f t="shared" si="15"/>
        <v>27.55</v>
      </c>
    </row>
    <row r="44" spans="1:51">
      <c r="A44" s="6">
        <v>41</v>
      </c>
      <c r="B44" s="41">
        <v>1836992.236</v>
      </c>
      <c r="E44" s="7">
        <v>41</v>
      </c>
      <c r="F44" s="41">
        <v>1836992.236</v>
      </c>
      <c r="G44" s="41">
        <v>1343089.1510000001</v>
      </c>
      <c r="H44" s="44">
        <f t="shared" si="0"/>
        <v>493903.08499999996</v>
      </c>
      <c r="I44" s="44">
        <f t="shared" si="1"/>
        <v>493903.08499999996</v>
      </c>
      <c r="J44" s="44">
        <f t="shared" si="23"/>
        <v>243940257372.51718</v>
      </c>
      <c r="K44" s="43">
        <f t="shared" si="22"/>
        <v>26.89</v>
      </c>
      <c r="L44" s="43">
        <f t="shared" si="4"/>
        <v>26.89</v>
      </c>
      <c r="R44" s="7">
        <v>41</v>
      </c>
      <c r="S44" s="41">
        <v>1836992.236</v>
      </c>
      <c r="T44" s="44">
        <f>AVERAGE($S$4:S43)</f>
        <v>1208719.72245</v>
      </c>
      <c r="U44" s="44">
        <f t="shared" si="5"/>
        <v>628272.51355000003</v>
      </c>
      <c r="V44" s="44">
        <f t="shared" si="6"/>
        <v>628272.51355000003</v>
      </c>
      <c r="W44" s="44">
        <f t="shared" si="7"/>
        <v>394726351282.435</v>
      </c>
      <c r="X44" s="43">
        <f t="shared" si="8"/>
        <v>34.200000000000003</v>
      </c>
      <c r="Y44" s="43">
        <f t="shared" si="9"/>
        <v>34.200000000000003</v>
      </c>
      <c r="AE44" s="7">
        <v>41</v>
      </c>
      <c r="AF44" s="41">
        <v>1836992.236</v>
      </c>
      <c r="AG44" s="49">
        <f t="shared" si="16"/>
        <v>1486289.9893333334</v>
      </c>
      <c r="AH44" s="44">
        <f t="shared" si="19"/>
        <v>350702.24666666659</v>
      </c>
      <c r="AI44" s="44">
        <f t="shared" si="20"/>
        <v>350702.24666666659</v>
      </c>
      <c r="AJ44" s="44">
        <f t="shared" si="21"/>
        <v>122992065817.04745</v>
      </c>
      <c r="AK44" s="43">
        <f t="shared" si="17"/>
        <v>19.09</v>
      </c>
      <c r="AL44" s="43">
        <f t="shared" si="18"/>
        <v>19.09</v>
      </c>
      <c r="AR44" s="7">
        <v>41</v>
      </c>
      <c r="AS44" s="41">
        <v>1836992.236</v>
      </c>
      <c r="AT44" s="49">
        <f t="shared" si="10"/>
        <v>1417095.7896618457</v>
      </c>
      <c r="AU44" s="44">
        <f t="shared" si="11"/>
        <v>419896.44633815438</v>
      </c>
      <c r="AV44" s="44">
        <f t="shared" si="12"/>
        <v>419896.44633815438</v>
      </c>
      <c r="AW44" s="44">
        <f t="shared" si="13"/>
        <v>176313025647.41055</v>
      </c>
      <c r="AX44" s="43">
        <f t="shared" si="14"/>
        <v>22.86</v>
      </c>
      <c r="AY44" s="43">
        <f t="shared" si="15"/>
        <v>22.86</v>
      </c>
    </row>
    <row r="45" spans="1:51">
      <c r="A45" s="6">
        <v>42</v>
      </c>
      <c r="B45" s="41">
        <v>1242645.3149999999</v>
      </c>
      <c r="E45" s="7">
        <v>42</v>
      </c>
      <c r="F45" s="41">
        <v>1242645.3149999999</v>
      </c>
      <c r="G45" s="41">
        <v>1836992.236</v>
      </c>
      <c r="H45" s="44">
        <f t="shared" si="0"/>
        <v>-594346.92100000009</v>
      </c>
      <c r="I45" s="44">
        <f t="shared" si="1"/>
        <v>594346.92100000009</v>
      </c>
      <c r="J45" s="44">
        <f t="shared" si="23"/>
        <v>353248262502.18036</v>
      </c>
      <c r="K45" s="43">
        <f t="shared" si="22"/>
        <v>47.83</v>
      </c>
      <c r="L45" s="43">
        <f t="shared" si="4"/>
        <v>47.83</v>
      </c>
      <c r="R45" s="7">
        <v>42</v>
      </c>
      <c r="S45" s="41">
        <v>1242645.3149999999</v>
      </c>
      <c r="T45" s="44">
        <f>AVERAGE($S$4:S44)</f>
        <v>1224043.4422926831</v>
      </c>
      <c r="U45" s="44">
        <f t="shared" si="5"/>
        <v>18601.872707316885</v>
      </c>
      <c r="V45" s="44">
        <f t="shared" si="6"/>
        <v>18601.872707316885</v>
      </c>
      <c r="W45" s="44">
        <f t="shared" si="7"/>
        <v>346029668.21922082</v>
      </c>
      <c r="X45" s="43">
        <f t="shared" si="8"/>
        <v>1.5</v>
      </c>
      <c r="Y45" s="43">
        <f t="shared" si="9"/>
        <v>1.5</v>
      </c>
      <c r="AE45" s="7">
        <v>42</v>
      </c>
      <c r="AF45" s="41">
        <v>1242645.3149999999</v>
      </c>
      <c r="AG45" s="49">
        <f t="shared" si="16"/>
        <v>1666065.3333333333</v>
      </c>
      <c r="AH45" s="44">
        <f t="shared" si="19"/>
        <v>-423420.01833333331</v>
      </c>
      <c r="AI45" s="44">
        <f t="shared" si="20"/>
        <v>423420.01833333331</v>
      </c>
      <c r="AJ45" s="44">
        <f t="shared" si="21"/>
        <v>179284511925.40033</v>
      </c>
      <c r="AK45" s="43">
        <f t="shared" si="17"/>
        <v>34.07</v>
      </c>
      <c r="AL45" s="43">
        <f t="shared" si="18"/>
        <v>34.07</v>
      </c>
      <c r="AR45" s="7">
        <v>42</v>
      </c>
      <c r="AS45" s="41">
        <v>1242645.3149999999</v>
      </c>
      <c r="AT45" s="49">
        <f t="shared" si="10"/>
        <v>1753012.9467323693</v>
      </c>
      <c r="AU45" s="44">
        <f t="shared" si="11"/>
        <v>-510367.63173236931</v>
      </c>
      <c r="AV45" s="44">
        <f t="shared" si="12"/>
        <v>510367.63173236931</v>
      </c>
      <c r="AW45" s="44">
        <f t="shared" si="13"/>
        <v>260475119520.10733</v>
      </c>
      <c r="AX45" s="43">
        <f t="shared" si="14"/>
        <v>41.07</v>
      </c>
      <c r="AY45" s="43">
        <f t="shared" si="15"/>
        <v>41.07</v>
      </c>
    </row>
    <row r="46" spans="1:51">
      <c r="A46" s="6">
        <v>43</v>
      </c>
      <c r="B46" s="41">
        <v>1228914.564</v>
      </c>
      <c r="E46" s="7">
        <v>43</v>
      </c>
      <c r="F46" s="41">
        <v>1228914.564</v>
      </c>
      <c r="G46" s="41">
        <v>1242645.3149999999</v>
      </c>
      <c r="H46" s="44">
        <f t="shared" si="0"/>
        <v>-13730.750999999931</v>
      </c>
      <c r="I46" s="44">
        <f t="shared" si="1"/>
        <v>13730.750999999931</v>
      </c>
      <c r="J46" s="44">
        <f t="shared" si="23"/>
        <v>188533523.02399909</v>
      </c>
      <c r="K46" s="43">
        <f t="shared" si="22"/>
        <v>1.1200000000000001</v>
      </c>
      <c r="L46" s="43">
        <f t="shared" si="4"/>
        <v>1.1200000000000001</v>
      </c>
      <c r="R46" s="7">
        <v>43</v>
      </c>
      <c r="S46" s="41">
        <v>1228914.564</v>
      </c>
      <c r="T46" s="44">
        <f>AVERAGE($S$4:S45)</f>
        <v>1224486.3440238095</v>
      </c>
      <c r="U46" s="44">
        <f t="shared" si="5"/>
        <v>4428.2199761904776</v>
      </c>
      <c r="V46" s="44">
        <f t="shared" si="6"/>
        <v>4428.2199761904776</v>
      </c>
      <c r="W46" s="44">
        <f t="shared" si="7"/>
        <v>19609132.157532394</v>
      </c>
      <c r="X46" s="43">
        <f t="shared" si="8"/>
        <v>0.36</v>
      </c>
      <c r="Y46" s="43">
        <f t="shared" si="9"/>
        <v>0.36</v>
      </c>
      <c r="AE46" s="7">
        <v>43</v>
      </c>
      <c r="AF46" s="41">
        <v>1228914.564</v>
      </c>
      <c r="AG46" s="49">
        <f t="shared" si="16"/>
        <v>1474242.2339999999</v>
      </c>
      <c r="AH46" s="44">
        <f t="shared" si="19"/>
        <v>-245327.66999999993</v>
      </c>
      <c r="AI46" s="44">
        <f t="shared" si="20"/>
        <v>245327.66999999993</v>
      </c>
      <c r="AJ46" s="44">
        <f t="shared" si="21"/>
        <v>60185665667.62886</v>
      </c>
      <c r="AK46" s="43">
        <f t="shared" si="17"/>
        <v>19.96</v>
      </c>
      <c r="AL46" s="43">
        <f t="shared" si="18"/>
        <v>19.96</v>
      </c>
      <c r="AR46" s="7">
        <v>43</v>
      </c>
      <c r="AS46" s="41">
        <v>1228914.564</v>
      </c>
      <c r="AT46" s="49">
        <f t="shared" si="10"/>
        <v>1344718.8413464739</v>
      </c>
      <c r="AU46" s="44">
        <f t="shared" si="11"/>
        <v>-115804.27734647389</v>
      </c>
      <c r="AV46" s="44">
        <f t="shared" si="12"/>
        <v>115804.27734647389</v>
      </c>
      <c r="AW46" s="44">
        <f t="shared" si="13"/>
        <v>13410630651.739044</v>
      </c>
      <c r="AX46" s="43">
        <f t="shared" si="14"/>
        <v>9.42</v>
      </c>
      <c r="AY46" s="43">
        <f t="shared" si="15"/>
        <v>9.42</v>
      </c>
    </row>
    <row r="47" spans="1:51">
      <c r="A47" s="6">
        <v>44</v>
      </c>
      <c r="B47" s="41">
        <v>1235172.3859999999</v>
      </c>
      <c r="E47" s="7">
        <v>44</v>
      </c>
      <c r="F47" s="41">
        <v>1235172.3859999999</v>
      </c>
      <c r="G47" s="41">
        <v>1228914.564</v>
      </c>
      <c r="H47" s="44">
        <f t="shared" si="0"/>
        <v>6257.8219999999274</v>
      </c>
      <c r="I47" s="44">
        <f t="shared" si="1"/>
        <v>6257.8219999999274</v>
      </c>
      <c r="J47" s="44">
        <f t="shared" si="23"/>
        <v>39160336.18368309</v>
      </c>
      <c r="K47" s="43">
        <f t="shared" si="22"/>
        <v>0.51</v>
      </c>
      <c r="L47" s="43">
        <f t="shared" si="4"/>
        <v>0.51</v>
      </c>
      <c r="R47" s="7">
        <v>44</v>
      </c>
      <c r="S47" s="41">
        <v>1235172.3859999999</v>
      </c>
      <c r="T47" s="44">
        <f>AVERAGE($S$4:S46)</f>
        <v>1224589.325883721</v>
      </c>
      <c r="U47" s="44">
        <f t="shared" si="5"/>
        <v>10583.060116278939</v>
      </c>
      <c r="V47" s="44">
        <f t="shared" si="6"/>
        <v>10583.060116278939</v>
      </c>
      <c r="W47" s="44">
        <f t="shared" si="7"/>
        <v>112001161.42477399</v>
      </c>
      <c r="X47" s="43">
        <f t="shared" si="8"/>
        <v>0.86</v>
      </c>
      <c r="Y47" s="43">
        <f t="shared" si="9"/>
        <v>0.86</v>
      </c>
      <c r="AE47" s="7">
        <v>44</v>
      </c>
      <c r="AF47" s="41">
        <v>1235172.3859999999</v>
      </c>
      <c r="AG47" s="49">
        <f t="shared" si="16"/>
        <v>1436184.0383333333</v>
      </c>
      <c r="AH47" s="44">
        <f t="shared" si="19"/>
        <v>-201011.65233333339</v>
      </c>
      <c r="AI47" s="44">
        <f t="shared" si="20"/>
        <v>201011.65233333339</v>
      </c>
      <c r="AJ47" s="44">
        <f t="shared" si="21"/>
        <v>40405684373.776894</v>
      </c>
      <c r="AK47" s="43">
        <f t="shared" si="17"/>
        <v>16.27</v>
      </c>
      <c r="AL47" s="43">
        <f t="shared" si="18"/>
        <v>16.27</v>
      </c>
      <c r="AR47" s="7">
        <v>44</v>
      </c>
      <c r="AS47" s="41">
        <v>1235172.3859999999</v>
      </c>
      <c r="AT47" s="49">
        <f t="shared" si="10"/>
        <v>1252075.4194692948</v>
      </c>
      <c r="AU47" s="44">
        <f t="shared" si="11"/>
        <v>-16903.033469294896</v>
      </c>
      <c r="AV47" s="44">
        <f t="shared" si="12"/>
        <v>16903.033469294896</v>
      </c>
      <c r="AW47" s="44">
        <f t="shared" si="13"/>
        <v>285712540.46410346</v>
      </c>
      <c r="AX47" s="43">
        <f t="shared" si="14"/>
        <v>1.37</v>
      </c>
      <c r="AY47" s="43">
        <f t="shared" si="15"/>
        <v>1.37</v>
      </c>
    </row>
    <row r="48" spans="1:51">
      <c r="A48" s="6">
        <v>45</v>
      </c>
      <c r="B48" s="41">
        <v>1308335.723</v>
      </c>
      <c r="E48" s="7">
        <v>45</v>
      </c>
      <c r="F48" s="41">
        <v>1308335.723</v>
      </c>
      <c r="G48" s="41">
        <v>1235172.3859999999</v>
      </c>
      <c r="H48" s="44">
        <f t="shared" si="0"/>
        <v>73163.337000000058</v>
      </c>
      <c r="I48" s="44">
        <f t="shared" si="1"/>
        <v>73163.337000000058</v>
      </c>
      <c r="J48" s="44">
        <f t="shared" si="23"/>
        <v>5352873880.9755774</v>
      </c>
      <c r="K48" s="43">
        <f t="shared" si="22"/>
        <v>5.59</v>
      </c>
      <c r="L48" s="43">
        <f t="shared" si="4"/>
        <v>5.59</v>
      </c>
      <c r="R48" s="7">
        <v>45</v>
      </c>
      <c r="S48" s="41">
        <v>1308335.723</v>
      </c>
      <c r="T48" s="44">
        <f>AVERAGE($S$4:S47)</f>
        <v>1224829.8499772728</v>
      </c>
      <c r="U48" s="44">
        <f t="shared" si="5"/>
        <v>83505.873022727203</v>
      </c>
      <c r="V48" s="44">
        <f t="shared" si="6"/>
        <v>83505.873022727203</v>
      </c>
      <c r="W48" s="44">
        <f t="shared" si="7"/>
        <v>6973230829.2878389</v>
      </c>
      <c r="X48" s="43">
        <f t="shared" si="8"/>
        <v>6.38</v>
      </c>
      <c r="Y48" s="43">
        <f t="shared" si="9"/>
        <v>6.38</v>
      </c>
      <c r="AE48" s="7">
        <v>45</v>
      </c>
      <c r="AF48" s="41">
        <v>1308335.723</v>
      </c>
      <c r="AG48" s="49">
        <f t="shared" si="16"/>
        <v>1235577.4216666666</v>
      </c>
      <c r="AH48" s="44">
        <f t="shared" si="19"/>
        <v>72758.301333333366</v>
      </c>
      <c r="AI48" s="44">
        <f t="shared" si="20"/>
        <v>72758.301333333366</v>
      </c>
      <c r="AJ48" s="44">
        <f t="shared" si="21"/>
        <v>5293770412.9121399</v>
      </c>
      <c r="AK48" s="43">
        <f t="shared" si="17"/>
        <v>5.56</v>
      </c>
      <c r="AL48" s="43">
        <f t="shared" si="18"/>
        <v>5.56</v>
      </c>
      <c r="AR48" s="7">
        <v>45</v>
      </c>
      <c r="AS48" s="41">
        <v>1308335.723</v>
      </c>
      <c r="AT48" s="49">
        <f t="shared" si="10"/>
        <v>1238552.9926938589</v>
      </c>
      <c r="AU48" s="44">
        <f t="shared" si="11"/>
        <v>69782.730306141078</v>
      </c>
      <c r="AV48" s="44">
        <f t="shared" si="12"/>
        <v>69782.730306141078</v>
      </c>
      <c r="AW48" s="44">
        <f t="shared" si="13"/>
        <v>4869629448.9796209</v>
      </c>
      <c r="AX48" s="43">
        <f t="shared" si="14"/>
        <v>5.33</v>
      </c>
      <c r="AY48" s="43">
        <f t="shared" si="15"/>
        <v>5.33</v>
      </c>
    </row>
    <row r="49" spans="1:51">
      <c r="A49" s="6">
        <v>46</v>
      </c>
      <c r="B49" s="41">
        <v>1249170.2180000001</v>
      </c>
      <c r="E49" s="7">
        <v>46</v>
      </c>
      <c r="F49" s="41">
        <v>1249170.2180000001</v>
      </c>
      <c r="G49" s="41">
        <v>1308335.723</v>
      </c>
      <c r="H49" s="44">
        <f t="shared" si="0"/>
        <v>-59165.504999999888</v>
      </c>
      <c r="I49" s="44">
        <f t="shared" si="1"/>
        <v>59165.504999999888</v>
      </c>
      <c r="J49" s="44">
        <f t="shared" si="23"/>
        <v>3500556981.9050117</v>
      </c>
      <c r="K49" s="43">
        <f t="shared" si="22"/>
        <v>4.74</v>
      </c>
      <c r="L49" s="43">
        <f t="shared" si="4"/>
        <v>4.74</v>
      </c>
      <c r="R49" s="7">
        <v>46</v>
      </c>
      <c r="S49" s="41">
        <v>1249170.2180000001</v>
      </c>
      <c r="T49" s="44">
        <f>AVERAGE($S$4:S48)</f>
        <v>1226685.5360444444</v>
      </c>
      <c r="U49" s="44">
        <f t="shared" si="5"/>
        <v>22484.681955555687</v>
      </c>
      <c r="V49" s="44">
        <f t="shared" si="6"/>
        <v>22484.681955555687</v>
      </c>
      <c r="W49" s="44">
        <f t="shared" si="7"/>
        <v>505560922.64249152</v>
      </c>
      <c r="X49" s="43">
        <f t="shared" si="8"/>
        <v>1.8</v>
      </c>
      <c r="Y49" s="43">
        <f t="shared" si="9"/>
        <v>1.8</v>
      </c>
      <c r="AE49" s="7">
        <v>46</v>
      </c>
      <c r="AF49" s="41">
        <v>1249170.2180000001</v>
      </c>
      <c r="AG49" s="49">
        <f t="shared" si="16"/>
        <v>1257474.2243333336</v>
      </c>
      <c r="AH49" s="44">
        <f t="shared" si="19"/>
        <v>-8304.0063333334401</v>
      </c>
      <c r="AI49" s="44">
        <f t="shared" si="20"/>
        <v>8304.0063333334401</v>
      </c>
      <c r="AJ49" s="44">
        <f t="shared" si="21"/>
        <v>68956521.184041888</v>
      </c>
      <c r="AK49" s="43">
        <f t="shared" si="17"/>
        <v>0.66</v>
      </c>
      <c r="AL49" s="43">
        <f t="shared" si="18"/>
        <v>0.66</v>
      </c>
      <c r="AR49" s="7">
        <v>46</v>
      </c>
      <c r="AS49" s="41">
        <v>1249170.2180000001</v>
      </c>
      <c r="AT49" s="49">
        <f t="shared" si="10"/>
        <v>1294379.1769387717</v>
      </c>
      <c r="AU49" s="44">
        <f t="shared" si="11"/>
        <v>-45208.958938771626</v>
      </c>
      <c r="AV49" s="44">
        <f t="shared" si="12"/>
        <v>45208.958938771626</v>
      </c>
      <c r="AW49" s="44">
        <f t="shared" si="13"/>
        <v>2043849968.327539</v>
      </c>
      <c r="AX49" s="43">
        <f t="shared" si="14"/>
        <v>3.62</v>
      </c>
      <c r="AY49" s="43">
        <f t="shared" si="15"/>
        <v>3.62</v>
      </c>
    </row>
    <row r="50" spans="1:51">
      <c r="A50" s="6">
        <v>47</v>
      </c>
      <c r="B50" s="41">
        <v>1335543.8659999999</v>
      </c>
      <c r="E50" s="7">
        <v>47</v>
      </c>
      <c r="F50" s="41">
        <v>1335543.8659999999</v>
      </c>
      <c r="G50" s="41">
        <v>1249170.2180000001</v>
      </c>
      <c r="H50" s="44">
        <f t="shared" si="0"/>
        <v>86373.647999999812</v>
      </c>
      <c r="I50" s="44">
        <f t="shared" si="1"/>
        <v>86373.647999999812</v>
      </c>
      <c r="J50" s="44">
        <f t="shared" si="23"/>
        <v>7460407068.8278713</v>
      </c>
      <c r="K50" s="43">
        <f t="shared" si="22"/>
        <v>6.47</v>
      </c>
      <c r="L50" s="43">
        <f t="shared" si="4"/>
        <v>6.47</v>
      </c>
      <c r="R50" s="7">
        <v>47</v>
      </c>
      <c r="S50" s="41">
        <v>1335543.8659999999</v>
      </c>
      <c r="T50" s="44">
        <f>AVERAGE($S$4:S49)</f>
        <v>1227174.333478261</v>
      </c>
      <c r="U50" s="44">
        <f t="shared" si="5"/>
        <v>108369.5325217389</v>
      </c>
      <c r="V50" s="44">
        <f t="shared" si="6"/>
        <v>108369.5325217389</v>
      </c>
      <c r="W50" s="44">
        <f t="shared" si="7"/>
        <v>11743955578.980227</v>
      </c>
      <c r="X50" s="43">
        <f t="shared" si="8"/>
        <v>8.11</v>
      </c>
      <c r="Y50" s="43">
        <f t="shared" si="9"/>
        <v>8.11</v>
      </c>
      <c r="AE50" s="7">
        <v>47</v>
      </c>
      <c r="AF50" s="41">
        <v>1335543.8659999999</v>
      </c>
      <c r="AG50" s="49">
        <f t="shared" si="16"/>
        <v>1264226.1090000002</v>
      </c>
      <c r="AH50" s="44">
        <f t="shared" si="19"/>
        <v>71317.75699999975</v>
      </c>
      <c r="AI50" s="44">
        <f t="shared" si="20"/>
        <v>71317.75699999975</v>
      </c>
      <c r="AJ50" s="44">
        <f t="shared" si="21"/>
        <v>5086222463.511013</v>
      </c>
      <c r="AK50" s="43">
        <f t="shared" si="17"/>
        <v>5.34</v>
      </c>
      <c r="AL50" s="43">
        <f t="shared" si="18"/>
        <v>5.34</v>
      </c>
      <c r="AR50" s="7">
        <v>47</v>
      </c>
      <c r="AS50" s="41">
        <v>1335543.8659999999</v>
      </c>
      <c r="AT50" s="49">
        <f t="shared" si="10"/>
        <v>1258212.0097877546</v>
      </c>
      <c r="AU50" s="44">
        <f t="shared" si="11"/>
        <v>77331.8562122453</v>
      </c>
      <c r="AV50" s="44">
        <f t="shared" si="12"/>
        <v>77331.8562122453</v>
      </c>
      <c r="AW50" s="44">
        <f t="shared" si="13"/>
        <v>5980215985.2313824</v>
      </c>
      <c r="AX50" s="43">
        <f t="shared" si="14"/>
        <v>5.79</v>
      </c>
      <c r="AY50" s="43">
        <f t="shared" si="15"/>
        <v>5.79</v>
      </c>
    </row>
    <row r="51" spans="1:51">
      <c r="A51" s="6">
        <v>48</v>
      </c>
      <c r="B51" s="41">
        <v>1022394.546</v>
      </c>
      <c r="E51" s="7">
        <v>48</v>
      </c>
      <c r="F51" s="41">
        <v>1022394.546</v>
      </c>
      <c r="G51" s="41">
        <v>1335543.8659999999</v>
      </c>
      <c r="H51" s="44">
        <f t="shared" si="0"/>
        <v>-313149.31999999995</v>
      </c>
      <c r="I51" s="44">
        <f t="shared" si="1"/>
        <v>313149.31999999995</v>
      </c>
      <c r="J51" s="44">
        <f t="shared" si="23"/>
        <v>98062496616.462372</v>
      </c>
      <c r="K51" s="43">
        <f t="shared" si="22"/>
        <v>30.63</v>
      </c>
      <c r="L51" s="43">
        <f t="shared" si="4"/>
        <v>30.63</v>
      </c>
      <c r="R51" s="7">
        <v>48</v>
      </c>
      <c r="S51" s="41">
        <v>1022394.546</v>
      </c>
      <c r="T51" s="44">
        <f>AVERAGE($S$4:S50)</f>
        <v>1229480.068212766</v>
      </c>
      <c r="U51" s="44">
        <f t="shared" si="5"/>
        <v>-207085.52221276599</v>
      </c>
      <c r="V51" s="44">
        <f t="shared" si="6"/>
        <v>207085.52221276599</v>
      </c>
      <c r="W51" s="44">
        <f t="shared" si="7"/>
        <v>42884413510.133995</v>
      </c>
      <c r="X51" s="43">
        <f t="shared" si="8"/>
        <v>20.25</v>
      </c>
      <c r="Y51" s="43">
        <f t="shared" si="9"/>
        <v>20.25</v>
      </c>
      <c r="AE51" s="7">
        <v>48</v>
      </c>
      <c r="AF51" s="41">
        <v>1022394.546</v>
      </c>
      <c r="AG51" s="49">
        <f t="shared" si="16"/>
        <v>1297683.2690000001</v>
      </c>
      <c r="AH51" s="44">
        <f t="shared" si="19"/>
        <v>-275288.72300000011</v>
      </c>
      <c r="AI51" s="44">
        <f t="shared" si="20"/>
        <v>275288.72300000011</v>
      </c>
      <c r="AJ51" s="44">
        <f t="shared" si="21"/>
        <v>75783881010.970795</v>
      </c>
      <c r="AK51" s="43">
        <f t="shared" si="17"/>
        <v>26.93</v>
      </c>
      <c r="AL51" s="43">
        <f t="shared" si="18"/>
        <v>26.93</v>
      </c>
      <c r="AR51" s="7">
        <v>48</v>
      </c>
      <c r="AS51" s="41">
        <v>1022394.546</v>
      </c>
      <c r="AT51" s="49">
        <f t="shared" si="10"/>
        <v>1320077.494757551</v>
      </c>
      <c r="AU51" s="44">
        <f t="shared" si="11"/>
        <v>-297682.94875755103</v>
      </c>
      <c r="AV51" s="44">
        <f t="shared" si="12"/>
        <v>297682.94875755103</v>
      </c>
      <c r="AW51" s="44">
        <f t="shared" si="13"/>
        <v>88615137980.990753</v>
      </c>
      <c r="AX51" s="43">
        <f t="shared" si="14"/>
        <v>29.12</v>
      </c>
      <c r="AY51" s="43">
        <f t="shared" si="15"/>
        <v>29.12</v>
      </c>
    </row>
    <row r="52" spans="1:51">
      <c r="A52" s="6">
        <v>49</v>
      </c>
      <c r="B52" s="41">
        <v>1362499.2220000001</v>
      </c>
      <c r="E52" s="7">
        <v>49</v>
      </c>
      <c r="F52" s="41">
        <v>1362499.2220000001</v>
      </c>
      <c r="G52" s="41">
        <v>1022394.546</v>
      </c>
      <c r="H52" s="44">
        <f t="shared" si="0"/>
        <v>340104.67600000009</v>
      </c>
      <c r="I52" s="44">
        <f t="shared" si="1"/>
        <v>340104.67600000009</v>
      </c>
      <c r="J52" s="44">
        <f t="shared" si="23"/>
        <v>115671190637.06503</v>
      </c>
      <c r="K52" s="43">
        <f t="shared" si="22"/>
        <v>24.96</v>
      </c>
      <c r="L52" s="43">
        <f t="shared" si="4"/>
        <v>24.96</v>
      </c>
      <c r="R52" s="7">
        <v>49</v>
      </c>
      <c r="S52" s="41">
        <v>1362499.2220000001</v>
      </c>
      <c r="T52" s="44">
        <f>AVERAGE($S$4:S51)</f>
        <v>1225165.7864999999</v>
      </c>
      <c r="U52" s="44">
        <f t="shared" si="5"/>
        <v>137333.43550000014</v>
      </c>
      <c r="V52" s="44">
        <f t="shared" si="6"/>
        <v>137333.43550000014</v>
      </c>
      <c r="W52" s="44">
        <f t="shared" si="7"/>
        <v>18860472506.232697</v>
      </c>
      <c r="X52" s="43">
        <f t="shared" si="8"/>
        <v>10.08</v>
      </c>
      <c r="Y52" s="43">
        <f t="shared" si="9"/>
        <v>10.08</v>
      </c>
      <c r="AE52" s="7">
        <v>49</v>
      </c>
      <c r="AF52" s="41">
        <v>1362499.2220000001</v>
      </c>
      <c r="AG52" s="49">
        <f t="shared" si="16"/>
        <v>1202369.5433333332</v>
      </c>
      <c r="AH52" s="44">
        <f t="shared" si="19"/>
        <v>160129.67866666685</v>
      </c>
      <c r="AI52" s="44">
        <f t="shared" si="20"/>
        <v>160129.67866666685</v>
      </c>
      <c r="AJ52" s="44">
        <f t="shared" si="21"/>
        <v>25641513989.88998</v>
      </c>
      <c r="AK52" s="43">
        <f t="shared" si="17"/>
        <v>11.75</v>
      </c>
      <c r="AL52" s="43">
        <f t="shared" si="18"/>
        <v>11.75</v>
      </c>
      <c r="AR52" s="7">
        <v>49</v>
      </c>
      <c r="AS52" s="41">
        <v>1362499.2220000001</v>
      </c>
      <c r="AT52" s="49">
        <f t="shared" si="10"/>
        <v>1081931.1357515103</v>
      </c>
      <c r="AU52" s="44">
        <f t="shared" si="11"/>
        <v>280568.0862484898</v>
      </c>
      <c r="AV52" s="44">
        <f t="shared" si="12"/>
        <v>280568.0862484898</v>
      </c>
      <c r="AW52" s="44">
        <f t="shared" si="13"/>
        <v>78718451021.140015</v>
      </c>
      <c r="AX52" s="43">
        <f t="shared" si="14"/>
        <v>20.59</v>
      </c>
      <c r="AY52" s="43">
        <f t="shared" si="15"/>
        <v>20.59</v>
      </c>
    </row>
    <row r="53" spans="1:51">
      <c r="A53" s="6">
        <v>50</v>
      </c>
      <c r="B53" s="41">
        <v>1424881.6669999999</v>
      </c>
      <c r="E53" s="7">
        <v>50</v>
      </c>
      <c r="F53" s="41">
        <v>1424881.6669999999</v>
      </c>
      <c r="G53" s="41">
        <v>1362499.2220000001</v>
      </c>
      <c r="H53" s="44">
        <f t="shared" si="0"/>
        <v>62382.444999999832</v>
      </c>
      <c r="I53" s="44">
        <f t="shared" si="1"/>
        <v>62382.444999999832</v>
      </c>
      <c r="J53" s="44">
        <f t="shared" si="23"/>
        <v>3891569444.1780043</v>
      </c>
      <c r="K53" s="43">
        <f t="shared" si="22"/>
        <v>4.38</v>
      </c>
      <c r="L53" s="43">
        <f t="shared" si="4"/>
        <v>4.38</v>
      </c>
      <c r="R53" s="7">
        <v>50</v>
      </c>
      <c r="S53" s="41">
        <v>1424881.6669999999</v>
      </c>
      <c r="T53" s="44">
        <f>AVERAGE($S$4:S52)</f>
        <v>1227968.5096734695</v>
      </c>
      <c r="U53" s="44">
        <f t="shared" si="5"/>
        <v>196913.15732653043</v>
      </c>
      <c r="V53" s="44">
        <f t="shared" si="6"/>
        <v>196913.15732653043</v>
      </c>
      <c r="W53" s="44">
        <f t="shared" si="7"/>
        <v>38774791528.302925</v>
      </c>
      <c r="X53" s="43">
        <f t="shared" si="8"/>
        <v>13.82</v>
      </c>
      <c r="Y53" s="43">
        <f t="shared" si="9"/>
        <v>13.82</v>
      </c>
      <c r="AE53" s="7">
        <v>50</v>
      </c>
      <c r="AF53" s="41">
        <v>1424881.6669999999</v>
      </c>
      <c r="AG53" s="49">
        <f t="shared" si="16"/>
        <v>1240145.878</v>
      </c>
      <c r="AH53" s="44">
        <f t="shared" si="19"/>
        <v>184735.78899999987</v>
      </c>
      <c r="AI53" s="44">
        <f t="shared" si="20"/>
        <v>184735.78899999987</v>
      </c>
      <c r="AJ53" s="44">
        <f t="shared" si="21"/>
        <v>34127311737.452473</v>
      </c>
      <c r="AK53" s="43">
        <f t="shared" si="17"/>
        <v>12.96</v>
      </c>
      <c r="AL53" s="43">
        <f t="shared" si="18"/>
        <v>12.96</v>
      </c>
      <c r="AR53" s="7">
        <v>50</v>
      </c>
      <c r="AS53" s="41">
        <v>1424881.6669999999</v>
      </c>
      <c r="AT53" s="49">
        <f t="shared" si="10"/>
        <v>1306385.6047503022</v>
      </c>
      <c r="AU53" s="44">
        <f t="shared" si="11"/>
        <v>118496.06224969774</v>
      </c>
      <c r="AV53" s="44">
        <f t="shared" si="12"/>
        <v>118496.06224969774</v>
      </c>
      <c r="AW53" s="44">
        <f t="shared" si="13"/>
        <v>14041316768.684242</v>
      </c>
      <c r="AX53" s="43">
        <f t="shared" si="14"/>
        <v>8.32</v>
      </c>
      <c r="AY53" s="43">
        <f t="shared" si="15"/>
        <v>8.32</v>
      </c>
    </row>
    <row r="54" spans="1:51">
      <c r="A54" s="6">
        <v>51</v>
      </c>
      <c r="B54" s="41">
        <v>1561839.2709999999</v>
      </c>
      <c r="E54" s="7">
        <v>51</v>
      </c>
      <c r="F54" s="41">
        <v>1561839.2709999999</v>
      </c>
      <c r="G54" s="41">
        <v>1424881.6669999999</v>
      </c>
      <c r="H54" s="44">
        <f t="shared" si="0"/>
        <v>136957.60400000005</v>
      </c>
      <c r="I54" s="44">
        <f t="shared" si="1"/>
        <v>136957.60400000005</v>
      </c>
      <c r="J54" s="44">
        <f t="shared" si="23"/>
        <v>18757385293.42083</v>
      </c>
      <c r="K54" s="43">
        <f t="shared" si="22"/>
        <v>8.77</v>
      </c>
      <c r="L54" s="43">
        <f t="shared" si="4"/>
        <v>8.77</v>
      </c>
      <c r="R54" s="7">
        <v>51</v>
      </c>
      <c r="S54" s="41">
        <v>1561839.2709999999</v>
      </c>
      <c r="T54" s="44">
        <f>AVERAGE($S$4:S53)</f>
        <v>1231906.7728200001</v>
      </c>
      <c r="U54" s="44">
        <f t="shared" si="5"/>
        <v>329932.49817999988</v>
      </c>
      <c r="V54" s="44">
        <f t="shared" si="6"/>
        <v>329932.49817999988</v>
      </c>
      <c r="W54" s="44">
        <f t="shared" si="7"/>
        <v>108855453355.29562</v>
      </c>
      <c r="X54" s="43">
        <f t="shared" si="8"/>
        <v>21.12</v>
      </c>
      <c r="Y54" s="43">
        <f t="shared" si="9"/>
        <v>21.12</v>
      </c>
      <c r="AE54" s="7">
        <v>51</v>
      </c>
      <c r="AF54" s="41">
        <v>1561839.2709999999</v>
      </c>
      <c r="AG54" s="49">
        <f t="shared" si="16"/>
        <v>1269925.145</v>
      </c>
      <c r="AH54" s="44">
        <f t="shared" si="19"/>
        <v>291914.12599999993</v>
      </c>
      <c r="AI54" s="44">
        <f t="shared" si="20"/>
        <v>291914.12599999993</v>
      </c>
      <c r="AJ54" s="44">
        <f t="shared" si="21"/>
        <v>85213856958.343842</v>
      </c>
      <c r="AK54" s="43">
        <f t="shared" si="17"/>
        <v>18.690000000000001</v>
      </c>
      <c r="AL54" s="43">
        <f t="shared" si="18"/>
        <v>18.690000000000001</v>
      </c>
      <c r="AR54" s="7">
        <v>51</v>
      </c>
      <c r="AS54" s="41">
        <v>1561839.2709999999</v>
      </c>
      <c r="AT54" s="49">
        <f t="shared" si="10"/>
        <v>1401182.4545500604</v>
      </c>
      <c r="AU54" s="44">
        <f t="shared" si="11"/>
        <v>160656.81644993951</v>
      </c>
      <c r="AV54" s="44">
        <f t="shared" si="12"/>
        <v>160656.81644993951</v>
      </c>
      <c r="AW54" s="44">
        <f t="shared" si="13"/>
        <v>25810612671.829552</v>
      </c>
      <c r="AX54" s="43">
        <f t="shared" si="14"/>
        <v>10.29</v>
      </c>
      <c r="AY54" s="43">
        <f t="shared" si="15"/>
        <v>10.29</v>
      </c>
    </row>
    <row r="55" spans="1:51">
      <c r="A55" s="6">
        <v>52</v>
      </c>
      <c r="B55" s="41">
        <v>1592051.206</v>
      </c>
      <c r="E55" s="7">
        <v>52</v>
      </c>
      <c r="F55" s="41">
        <v>1592051.206</v>
      </c>
      <c r="G55" s="41">
        <v>1561839.2709999999</v>
      </c>
      <c r="H55" s="44">
        <f t="shared" si="0"/>
        <v>30211.935000000056</v>
      </c>
      <c r="I55" s="44">
        <f t="shared" si="1"/>
        <v>30211.935000000056</v>
      </c>
      <c r="J55" s="44">
        <f t="shared" si="23"/>
        <v>912761016.44422841</v>
      </c>
      <c r="K55" s="43">
        <f t="shared" si="22"/>
        <v>1.9</v>
      </c>
      <c r="L55" s="43">
        <f t="shared" si="4"/>
        <v>1.9</v>
      </c>
      <c r="R55" s="7">
        <v>52</v>
      </c>
      <c r="S55" s="41">
        <v>1592051.206</v>
      </c>
      <c r="T55" s="44">
        <f>AVERAGE($S$4:S54)</f>
        <v>1238376.0374901961</v>
      </c>
      <c r="U55" s="44">
        <f t="shared" si="5"/>
        <v>353675.16850980395</v>
      </c>
      <c r="V55" s="44">
        <f t="shared" si="6"/>
        <v>353675.16850980395</v>
      </c>
      <c r="W55" s="44">
        <f t="shared" si="7"/>
        <v>125086124820.43822</v>
      </c>
      <c r="X55" s="43">
        <f t="shared" si="8"/>
        <v>22.22</v>
      </c>
      <c r="Y55" s="43">
        <f t="shared" si="9"/>
        <v>22.22</v>
      </c>
      <c r="AE55" s="7">
        <v>52</v>
      </c>
      <c r="AF55" s="41">
        <v>1592051.206</v>
      </c>
      <c r="AG55" s="49">
        <f t="shared" si="16"/>
        <v>1449740.0533333335</v>
      </c>
      <c r="AH55" s="44">
        <f t="shared" si="19"/>
        <v>142311.15266666654</v>
      </c>
      <c r="AI55" s="44">
        <f t="shared" si="20"/>
        <v>142311.15266666654</v>
      </c>
      <c r="AJ55" s="44">
        <f t="shared" si="21"/>
        <v>20252464173.315273</v>
      </c>
      <c r="AK55" s="43">
        <f t="shared" si="17"/>
        <v>8.94</v>
      </c>
      <c r="AL55" s="43">
        <f t="shared" si="18"/>
        <v>8.94</v>
      </c>
      <c r="AR55" s="7">
        <v>52</v>
      </c>
      <c r="AS55" s="41">
        <v>1592051.206</v>
      </c>
      <c r="AT55" s="49">
        <f t="shared" si="10"/>
        <v>1529707.907710012</v>
      </c>
      <c r="AU55" s="44">
        <f t="shared" si="11"/>
        <v>62343.298289987957</v>
      </c>
      <c r="AV55" s="44">
        <f t="shared" si="12"/>
        <v>62343.298289987957</v>
      </c>
      <c r="AW55" s="44">
        <f t="shared" si="13"/>
        <v>3886686841.6744151</v>
      </c>
      <c r="AX55" s="43">
        <f t="shared" si="14"/>
        <v>3.92</v>
      </c>
      <c r="AY55" s="43">
        <f t="shared" si="15"/>
        <v>3.92</v>
      </c>
    </row>
    <row r="56" spans="1:51">
      <c r="A56" s="6">
        <v>53</v>
      </c>
      <c r="B56" s="41">
        <v>1616989.2819999999</v>
      </c>
      <c r="E56" s="7">
        <v>53</v>
      </c>
      <c r="F56" s="41">
        <v>1616989.2819999999</v>
      </c>
      <c r="G56" s="41">
        <v>1592051.206</v>
      </c>
      <c r="H56" s="44">
        <f t="shared" si="0"/>
        <v>24938.075999999885</v>
      </c>
      <c r="I56" s="44">
        <f t="shared" si="1"/>
        <v>24938.075999999885</v>
      </c>
      <c r="J56" s="44">
        <f t="shared" si="23"/>
        <v>621907634.58177018</v>
      </c>
      <c r="K56" s="43">
        <f t="shared" si="22"/>
        <v>1.54</v>
      </c>
      <c r="L56" s="43">
        <f t="shared" si="4"/>
        <v>1.54</v>
      </c>
      <c r="R56" s="7">
        <v>53</v>
      </c>
      <c r="S56" s="41">
        <v>1616989.2819999999</v>
      </c>
      <c r="T56" s="44">
        <f>AVERAGE($S$4:S55)</f>
        <v>1245177.4830384615</v>
      </c>
      <c r="U56" s="44">
        <f t="shared" si="5"/>
        <v>371811.79896153836</v>
      </c>
      <c r="V56" s="44">
        <f t="shared" si="6"/>
        <v>371811.79896153836</v>
      </c>
      <c r="W56" s="44">
        <f t="shared" si="7"/>
        <v>138244013847.01541</v>
      </c>
      <c r="X56" s="43">
        <f t="shared" si="8"/>
        <v>22.99</v>
      </c>
      <c r="Y56" s="43">
        <f t="shared" si="9"/>
        <v>22.99</v>
      </c>
      <c r="AE56" s="7">
        <v>53</v>
      </c>
      <c r="AF56" s="41">
        <v>1616989.2819999999</v>
      </c>
      <c r="AG56" s="49">
        <f t="shared" si="16"/>
        <v>1526257.3813333334</v>
      </c>
      <c r="AH56" s="44">
        <f t="shared" si="19"/>
        <v>90731.90066666645</v>
      </c>
      <c r="AI56" s="44">
        <f t="shared" si="20"/>
        <v>90731.90066666645</v>
      </c>
      <c r="AJ56" s="44">
        <f t="shared" si="21"/>
        <v>8232277798.5858278</v>
      </c>
      <c r="AK56" s="43">
        <f t="shared" si="17"/>
        <v>5.61</v>
      </c>
      <c r="AL56" s="43">
        <f t="shared" si="18"/>
        <v>5.61</v>
      </c>
      <c r="AR56" s="7">
        <v>53</v>
      </c>
      <c r="AS56" s="41">
        <v>1616989.2819999999</v>
      </c>
      <c r="AT56" s="49">
        <f t="shared" si="10"/>
        <v>1579582.5463420027</v>
      </c>
      <c r="AU56" s="44">
        <f t="shared" si="11"/>
        <v>37406.735657997197</v>
      </c>
      <c r="AV56" s="44">
        <f t="shared" si="12"/>
        <v>37406.735657997197</v>
      </c>
      <c r="AW56" s="44">
        <f t="shared" si="13"/>
        <v>1399263872.5872788</v>
      </c>
      <c r="AX56" s="43">
        <f t="shared" si="14"/>
        <v>2.31</v>
      </c>
      <c r="AY56" s="43">
        <f t="shared" si="15"/>
        <v>2.31</v>
      </c>
    </row>
    <row r="57" spans="1:51">
      <c r="A57" s="6">
        <v>54</v>
      </c>
      <c r="B57" s="41">
        <v>1571586.594</v>
      </c>
      <c r="E57" s="7">
        <v>54</v>
      </c>
      <c r="F57" s="41">
        <v>1571586.594</v>
      </c>
      <c r="G57" s="41">
        <v>1616989.2819999999</v>
      </c>
      <c r="H57" s="44">
        <f t="shared" si="0"/>
        <v>-45402.687999999849</v>
      </c>
      <c r="I57" s="44">
        <f t="shared" si="1"/>
        <v>45402.687999999849</v>
      </c>
      <c r="J57" s="44">
        <f t="shared" si="23"/>
        <v>2061404077.6253302</v>
      </c>
      <c r="K57" s="43">
        <f t="shared" si="22"/>
        <v>2.89</v>
      </c>
      <c r="L57" s="43">
        <f t="shared" si="4"/>
        <v>2.89</v>
      </c>
      <c r="R57" s="7">
        <v>54</v>
      </c>
      <c r="S57" s="41">
        <v>1571586.594</v>
      </c>
      <c r="T57" s="44">
        <f>AVERAGE($S$4:S56)</f>
        <v>1252192.8</v>
      </c>
      <c r="U57" s="44">
        <f t="shared" si="5"/>
        <v>319393.79399999999</v>
      </c>
      <c r="V57" s="44">
        <f t="shared" si="6"/>
        <v>319393.79399999999</v>
      </c>
      <c r="W57" s="44">
        <f t="shared" si="7"/>
        <v>102012395645.71443</v>
      </c>
      <c r="X57" s="43">
        <f t="shared" si="8"/>
        <v>20.32</v>
      </c>
      <c r="Y57" s="43">
        <f t="shared" si="9"/>
        <v>20.32</v>
      </c>
      <c r="AE57" s="7">
        <v>54</v>
      </c>
      <c r="AF57" s="41">
        <v>1571586.594</v>
      </c>
      <c r="AG57" s="49">
        <f t="shared" si="16"/>
        <v>1590293.2529999998</v>
      </c>
      <c r="AH57" s="44">
        <f t="shared" si="19"/>
        <v>-18706.658999999752</v>
      </c>
      <c r="AI57" s="44">
        <f t="shared" si="20"/>
        <v>18706.658999999752</v>
      </c>
      <c r="AJ57" s="44">
        <f t="shared" si="21"/>
        <v>349939090.94227171</v>
      </c>
      <c r="AK57" s="43">
        <f t="shared" si="17"/>
        <v>1.19</v>
      </c>
      <c r="AL57" s="43">
        <f t="shared" si="18"/>
        <v>1.19</v>
      </c>
      <c r="AR57" s="7">
        <v>54</v>
      </c>
      <c r="AS57" s="41">
        <v>1571586.594</v>
      </c>
      <c r="AT57" s="49">
        <f t="shared" si="10"/>
        <v>1609507.9348684005</v>
      </c>
      <c r="AU57" s="44">
        <f t="shared" si="11"/>
        <v>-37921.34086840041</v>
      </c>
      <c r="AV57" s="44">
        <f t="shared" si="12"/>
        <v>37921.34086840041</v>
      </c>
      <c r="AW57" s="44">
        <f t="shared" si="13"/>
        <v>1438028093.2574151</v>
      </c>
      <c r="AX57" s="43">
        <f t="shared" si="14"/>
        <v>2.41</v>
      </c>
      <c r="AY57" s="43">
        <f t="shared" si="15"/>
        <v>2.41</v>
      </c>
    </row>
    <row r="58" spans="1:51">
      <c r="A58" s="6">
        <v>55</v>
      </c>
      <c r="B58" s="41">
        <v>1462972.7609999999</v>
      </c>
      <c r="E58" s="7">
        <v>55</v>
      </c>
      <c r="F58" s="41">
        <v>1462972.7609999999</v>
      </c>
      <c r="G58" s="41">
        <v>1571586.594</v>
      </c>
      <c r="H58" s="44">
        <f t="shared" si="0"/>
        <v>-108613.8330000001</v>
      </c>
      <c r="I58" s="44">
        <f t="shared" si="1"/>
        <v>108613.8330000001</v>
      </c>
      <c r="J58" s="44">
        <f t="shared" si="23"/>
        <v>11796964718.95191</v>
      </c>
      <c r="K58" s="43">
        <f t="shared" si="22"/>
        <v>7.42</v>
      </c>
      <c r="L58" s="43">
        <f t="shared" si="4"/>
        <v>7.42</v>
      </c>
      <c r="R58" s="7">
        <v>55</v>
      </c>
      <c r="S58" s="41">
        <v>1462972.7609999999</v>
      </c>
      <c r="T58" s="44">
        <f>AVERAGE($S$4:S57)</f>
        <v>1258107.499888889</v>
      </c>
      <c r="U58" s="44">
        <f t="shared" si="5"/>
        <v>204865.26111111091</v>
      </c>
      <c r="V58" s="44">
        <f t="shared" si="6"/>
        <v>204865.26111111091</v>
      </c>
      <c r="W58" s="44">
        <f t="shared" si="7"/>
        <v>41969775210.123657</v>
      </c>
      <c r="X58" s="43">
        <f t="shared" si="8"/>
        <v>14</v>
      </c>
      <c r="Y58" s="43">
        <f t="shared" si="9"/>
        <v>14</v>
      </c>
      <c r="AE58" s="7">
        <v>55</v>
      </c>
      <c r="AF58" s="41">
        <v>1462972.7609999999</v>
      </c>
      <c r="AG58" s="49">
        <f t="shared" si="16"/>
        <v>1593542.3606666669</v>
      </c>
      <c r="AH58" s="44">
        <f t="shared" si="19"/>
        <v>-130569.59966666694</v>
      </c>
      <c r="AI58" s="44">
        <f t="shared" si="20"/>
        <v>130569.59966666694</v>
      </c>
      <c r="AJ58" s="44">
        <f t="shared" si="21"/>
        <v>17048420357.11367</v>
      </c>
      <c r="AK58" s="43">
        <f t="shared" si="17"/>
        <v>8.92</v>
      </c>
      <c r="AL58" s="43">
        <f t="shared" si="18"/>
        <v>8.92</v>
      </c>
      <c r="AR58" s="7">
        <v>55</v>
      </c>
      <c r="AS58" s="41">
        <v>1462972.7609999999</v>
      </c>
      <c r="AT58" s="49">
        <f t="shared" si="10"/>
        <v>1579170.8621736802</v>
      </c>
      <c r="AU58" s="44">
        <f t="shared" si="11"/>
        <v>-116198.10117368028</v>
      </c>
      <c r="AV58" s="44">
        <f t="shared" si="12"/>
        <v>116198.10117368028</v>
      </c>
      <c r="AW58" s="44">
        <f t="shared" si="13"/>
        <v>13501998716.368837</v>
      </c>
      <c r="AX58" s="43">
        <f t="shared" si="14"/>
        <v>7.94</v>
      </c>
      <c r="AY58" s="43">
        <f t="shared" si="15"/>
        <v>7.94</v>
      </c>
    </row>
    <row r="59" spans="1:51">
      <c r="A59" s="6">
        <v>56</v>
      </c>
      <c r="B59" s="41">
        <v>1231189.858</v>
      </c>
      <c r="E59" s="7">
        <v>56</v>
      </c>
      <c r="F59" s="41">
        <v>1231189.858</v>
      </c>
      <c r="G59" s="41">
        <v>1462972.7609999999</v>
      </c>
      <c r="H59" s="44">
        <f t="shared" si="0"/>
        <v>-231782.90299999993</v>
      </c>
      <c r="I59" s="44">
        <f t="shared" si="1"/>
        <v>231782.90299999993</v>
      </c>
      <c r="J59" s="44">
        <f t="shared" si="23"/>
        <v>53723314123.107376</v>
      </c>
      <c r="K59" s="43">
        <f t="shared" si="22"/>
        <v>18.829999999999998</v>
      </c>
      <c r="L59" s="43">
        <f t="shared" si="4"/>
        <v>18.829999999999998</v>
      </c>
      <c r="R59" s="7">
        <v>56</v>
      </c>
      <c r="S59" s="41">
        <v>1231189.858</v>
      </c>
      <c r="T59" s="44">
        <f>AVERAGE($S$4:S58)</f>
        <v>1261832.3228181817</v>
      </c>
      <c r="U59" s="44">
        <f t="shared" si="5"/>
        <v>-30642.464818181703</v>
      </c>
      <c r="V59" s="44">
        <f t="shared" si="6"/>
        <v>30642.464818181703</v>
      </c>
      <c r="W59" s="44">
        <f t="shared" si="7"/>
        <v>938960650.13350344</v>
      </c>
      <c r="X59" s="43">
        <f t="shared" si="8"/>
        <v>2.4900000000000002</v>
      </c>
      <c r="Y59" s="43">
        <f t="shared" si="9"/>
        <v>2.4900000000000002</v>
      </c>
      <c r="AE59" s="7">
        <v>56</v>
      </c>
      <c r="AF59" s="41">
        <v>1231189.858</v>
      </c>
      <c r="AG59" s="49">
        <f t="shared" si="16"/>
        <v>1550516.2123333334</v>
      </c>
      <c r="AH59" s="44">
        <f t="shared" si="19"/>
        <v>-319326.35433333344</v>
      </c>
      <c r="AI59" s="44">
        <f t="shared" si="20"/>
        <v>319326.35433333344</v>
      </c>
      <c r="AJ59" s="44">
        <f t="shared" si="21"/>
        <v>101969320571.81761</v>
      </c>
      <c r="AK59" s="43">
        <f t="shared" si="17"/>
        <v>25.94</v>
      </c>
      <c r="AL59" s="43">
        <f t="shared" si="18"/>
        <v>25.94</v>
      </c>
      <c r="AR59" s="7">
        <v>56</v>
      </c>
      <c r="AS59" s="41">
        <v>1231189.858</v>
      </c>
      <c r="AT59" s="49">
        <f t="shared" si="10"/>
        <v>1486212.3812347359</v>
      </c>
      <c r="AU59" s="44">
        <f t="shared" si="11"/>
        <v>-255022.52323473594</v>
      </c>
      <c r="AV59" s="44">
        <f t="shared" si="12"/>
        <v>255022.52323473594</v>
      </c>
      <c r="AW59" s="44">
        <f t="shared" si="13"/>
        <v>65036487357.011436</v>
      </c>
      <c r="AX59" s="43">
        <f t="shared" si="14"/>
        <v>20.71</v>
      </c>
      <c r="AY59" s="43">
        <f t="shared" si="15"/>
        <v>20.71</v>
      </c>
    </row>
    <row r="60" spans="1:51">
      <c r="A60" s="6">
        <v>57</v>
      </c>
      <c r="B60" s="41">
        <v>1403492.227</v>
      </c>
      <c r="E60" s="7">
        <v>57</v>
      </c>
      <c r="F60" s="41">
        <v>1403492.227</v>
      </c>
      <c r="G60" s="41">
        <v>1231189.858</v>
      </c>
      <c r="H60" s="44">
        <f t="shared" si="0"/>
        <v>172302.36899999995</v>
      </c>
      <c r="I60" s="44">
        <f t="shared" si="1"/>
        <v>172302.36899999995</v>
      </c>
      <c r="J60" s="44">
        <f t="shared" si="23"/>
        <v>29688106363.012142</v>
      </c>
      <c r="K60" s="43">
        <f t="shared" si="22"/>
        <v>12.28</v>
      </c>
      <c r="L60" s="43">
        <f t="shared" si="4"/>
        <v>12.28</v>
      </c>
      <c r="R60" s="7">
        <v>57</v>
      </c>
      <c r="S60" s="41">
        <v>1403492.227</v>
      </c>
      <c r="T60" s="44">
        <f>AVERAGE($S$4:S59)</f>
        <v>1261285.1359464284</v>
      </c>
      <c r="U60" s="44">
        <f t="shared" si="5"/>
        <v>142207.09105357155</v>
      </c>
      <c r="V60" s="44">
        <f t="shared" si="6"/>
        <v>142207.09105357155</v>
      </c>
      <c r="W60" s="44">
        <f t="shared" si="7"/>
        <v>20222856745.918789</v>
      </c>
      <c r="X60" s="43">
        <f t="shared" si="8"/>
        <v>10.130000000000001</v>
      </c>
      <c r="Y60" s="43">
        <f t="shared" si="9"/>
        <v>10.130000000000001</v>
      </c>
      <c r="AE60" s="7">
        <v>57</v>
      </c>
      <c r="AF60" s="41">
        <v>1403492.227</v>
      </c>
      <c r="AG60" s="49">
        <f t="shared" si="16"/>
        <v>1421916.4043333333</v>
      </c>
      <c r="AH60" s="44">
        <f t="shared" si="19"/>
        <v>-18424.177333333297</v>
      </c>
      <c r="AI60" s="44">
        <f t="shared" si="20"/>
        <v>18424.177333333297</v>
      </c>
      <c r="AJ60" s="44">
        <f t="shared" si="21"/>
        <v>339450310.41011244</v>
      </c>
      <c r="AK60" s="43">
        <f t="shared" si="17"/>
        <v>1.31</v>
      </c>
      <c r="AL60" s="43">
        <f t="shared" si="18"/>
        <v>1.31</v>
      </c>
      <c r="AR60" s="7">
        <v>57</v>
      </c>
      <c r="AS60" s="41">
        <v>1403492.227</v>
      </c>
      <c r="AT60" s="49">
        <f t="shared" si="10"/>
        <v>1282194.3626469471</v>
      </c>
      <c r="AU60" s="44">
        <f t="shared" si="11"/>
        <v>121297.86435305281</v>
      </c>
      <c r="AV60" s="44">
        <f t="shared" si="12"/>
        <v>121297.86435305281</v>
      </c>
      <c r="AW60" s="44">
        <f t="shared" si="13"/>
        <v>14713171896.611599</v>
      </c>
      <c r="AX60" s="43">
        <f t="shared" si="14"/>
        <v>8.64</v>
      </c>
      <c r="AY60" s="43">
        <f t="shared" si="15"/>
        <v>8.64</v>
      </c>
    </row>
    <row r="61" spans="1:51">
      <c r="A61" s="6">
        <v>58</v>
      </c>
      <c r="B61" s="41">
        <v>1151065.6510000001</v>
      </c>
      <c r="E61" s="7">
        <v>58</v>
      </c>
      <c r="F61" s="41">
        <v>1151065.6510000001</v>
      </c>
      <c r="G61" s="41">
        <v>1403492.227</v>
      </c>
      <c r="H61" s="44">
        <f t="shared" si="0"/>
        <v>-252426.57599999988</v>
      </c>
      <c r="I61" s="44">
        <f t="shared" si="1"/>
        <v>252426.57599999988</v>
      </c>
      <c r="J61" s="44">
        <f t="shared" si="23"/>
        <v>63719176271.083717</v>
      </c>
      <c r="K61" s="43">
        <f t="shared" si="22"/>
        <v>21.93</v>
      </c>
      <c r="L61" s="43">
        <f t="shared" si="4"/>
        <v>21.93</v>
      </c>
      <c r="R61" s="7">
        <v>58</v>
      </c>
      <c r="S61" s="41">
        <v>1151065.6510000001</v>
      </c>
      <c r="T61" s="44">
        <f>AVERAGE($S$4:S60)</f>
        <v>1263779.9971929824</v>
      </c>
      <c r="U61" s="44">
        <f t="shared" si="5"/>
        <v>-112714.34619298228</v>
      </c>
      <c r="V61" s="44">
        <f t="shared" si="6"/>
        <v>112714.34619298228</v>
      </c>
      <c r="W61" s="44">
        <f t="shared" si="7"/>
        <v>12704523837.711458</v>
      </c>
      <c r="X61" s="43">
        <f t="shared" si="8"/>
        <v>9.7899999999999991</v>
      </c>
      <c r="Y61" s="43">
        <f t="shared" si="9"/>
        <v>9.7899999999999991</v>
      </c>
      <c r="AE61" s="7">
        <v>58</v>
      </c>
      <c r="AF61" s="41">
        <v>1151065.6510000001</v>
      </c>
      <c r="AG61" s="49">
        <f t="shared" si="16"/>
        <v>1365884.9486666666</v>
      </c>
      <c r="AH61" s="44">
        <f t="shared" si="19"/>
        <v>-214819.29766666656</v>
      </c>
      <c r="AI61" s="44">
        <f t="shared" si="20"/>
        <v>214819.29766666656</v>
      </c>
      <c r="AJ61" s="44">
        <f t="shared" si="21"/>
        <v>46147330649.999893</v>
      </c>
      <c r="AK61" s="43">
        <f t="shared" si="17"/>
        <v>18.66</v>
      </c>
      <c r="AL61" s="43">
        <f t="shared" si="18"/>
        <v>18.66</v>
      </c>
      <c r="AR61" s="7">
        <v>58</v>
      </c>
      <c r="AS61" s="41">
        <v>1151065.6510000001</v>
      </c>
      <c r="AT61" s="49">
        <f t="shared" si="10"/>
        <v>1379232.6541293897</v>
      </c>
      <c r="AU61" s="44">
        <f t="shared" si="11"/>
        <v>-228167.0031293896</v>
      </c>
      <c r="AV61" s="44">
        <f t="shared" si="12"/>
        <v>228167.0031293896</v>
      </c>
      <c r="AW61" s="44">
        <f t="shared" si="13"/>
        <v>52060181317.046883</v>
      </c>
      <c r="AX61" s="43">
        <f t="shared" si="14"/>
        <v>19.82</v>
      </c>
      <c r="AY61" s="43">
        <f t="shared" si="15"/>
        <v>19.82</v>
      </c>
    </row>
    <row r="62" spans="1:51">
      <c r="A62" s="6">
        <v>59</v>
      </c>
      <c r="B62" s="41">
        <v>1339491.2520000001</v>
      </c>
      <c r="E62" s="7">
        <v>59</v>
      </c>
      <c r="F62" s="41">
        <v>1339491.2520000001</v>
      </c>
      <c r="G62" s="41">
        <v>1151065.6510000001</v>
      </c>
      <c r="H62" s="44">
        <f t="shared" si="0"/>
        <v>188425.60100000002</v>
      </c>
      <c r="I62" s="44">
        <f t="shared" si="1"/>
        <v>188425.60100000002</v>
      </c>
      <c r="J62" s="44">
        <f t="shared" si="23"/>
        <v>35504207112.211212</v>
      </c>
      <c r="K62" s="43">
        <f t="shared" si="22"/>
        <v>14.07</v>
      </c>
      <c r="L62" s="43">
        <f t="shared" si="4"/>
        <v>14.07</v>
      </c>
      <c r="R62" s="7">
        <v>59</v>
      </c>
      <c r="S62" s="41">
        <v>1339491.2520000001</v>
      </c>
      <c r="T62" s="44">
        <f>AVERAGE($S$4:S61)</f>
        <v>1261836.6463965515</v>
      </c>
      <c r="U62" s="44">
        <f t="shared" si="5"/>
        <v>77654.605603448581</v>
      </c>
      <c r="V62" s="44">
        <f t="shared" si="6"/>
        <v>77654.605603448581</v>
      </c>
      <c r="W62" s="44">
        <f t="shared" si="7"/>
        <v>6030237771.4271479</v>
      </c>
      <c r="X62" s="43">
        <f t="shared" si="8"/>
        <v>5.8</v>
      </c>
      <c r="Y62" s="43">
        <f t="shared" si="9"/>
        <v>5.8</v>
      </c>
      <c r="AE62" s="7">
        <v>59</v>
      </c>
      <c r="AF62" s="41">
        <v>1339491.2520000001</v>
      </c>
      <c r="AG62" s="49">
        <f t="shared" si="16"/>
        <v>1261915.912</v>
      </c>
      <c r="AH62" s="44">
        <f t="shared" si="19"/>
        <v>77575.340000000084</v>
      </c>
      <c r="AI62" s="44">
        <f t="shared" si="20"/>
        <v>77575.340000000084</v>
      </c>
      <c r="AJ62" s="44">
        <f t="shared" si="21"/>
        <v>6017933376.115613</v>
      </c>
      <c r="AK62" s="43">
        <f t="shared" si="17"/>
        <v>5.79</v>
      </c>
      <c r="AL62" s="43">
        <f t="shared" si="18"/>
        <v>5.79</v>
      </c>
      <c r="AR62" s="7">
        <v>59</v>
      </c>
      <c r="AS62" s="41">
        <v>1339491.2520000001</v>
      </c>
      <c r="AT62" s="49">
        <f t="shared" si="10"/>
        <v>1196699.0516258781</v>
      </c>
      <c r="AU62" s="44">
        <f t="shared" si="11"/>
        <v>142792.20037412201</v>
      </c>
      <c r="AV62" s="44">
        <f t="shared" si="12"/>
        <v>142792.20037412201</v>
      </c>
      <c r="AW62" s="44">
        <f t="shared" si="13"/>
        <v>20389612487.683411</v>
      </c>
      <c r="AX62" s="43">
        <f t="shared" si="14"/>
        <v>10.66</v>
      </c>
      <c r="AY62" s="43">
        <f t="shared" si="15"/>
        <v>10.66</v>
      </c>
    </row>
    <row r="63" spans="1:51">
      <c r="A63" s="6">
        <v>60</v>
      </c>
      <c r="B63" s="41">
        <v>1082207.72</v>
      </c>
      <c r="E63" s="7">
        <v>60</v>
      </c>
      <c r="F63" s="41">
        <v>1082207.72</v>
      </c>
      <c r="G63" s="41">
        <v>1339491.2520000001</v>
      </c>
      <c r="H63" s="44">
        <f t="shared" si="0"/>
        <v>-257283.53200000012</v>
      </c>
      <c r="I63" s="44">
        <f t="shared" si="1"/>
        <v>257283.53200000012</v>
      </c>
      <c r="J63" s="44">
        <f t="shared" si="23"/>
        <v>66194815838.395088</v>
      </c>
      <c r="K63" s="43">
        <f t="shared" si="22"/>
        <v>23.77</v>
      </c>
      <c r="L63" s="43">
        <f t="shared" si="4"/>
        <v>23.77</v>
      </c>
      <c r="R63" s="7">
        <v>60</v>
      </c>
      <c r="S63" s="41">
        <v>1082207.72</v>
      </c>
      <c r="T63" s="44">
        <f>AVERAGE($S$4:S62)</f>
        <v>1263152.8261525421</v>
      </c>
      <c r="U63" s="44">
        <f t="shared" si="5"/>
        <v>-180945.10615254217</v>
      </c>
      <c r="V63" s="44">
        <f t="shared" si="6"/>
        <v>180945.10615254217</v>
      </c>
      <c r="W63" s="44">
        <f t="shared" si="7"/>
        <v>32741131440.554752</v>
      </c>
      <c r="X63" s="43">
        <f t="shared" si="8"/>
        <v>16.72</v>
      </c>
      <c r="Y63" s="43">
        <f t="shared" si="9"/>
        <v>16.72</v>
      </c>
      <c r="AE63" s="7">
        <v>60</v>
      </c>
      <c r="AF63" s="41">
        <v>1082207.72</v>
      </c>
      <c r="AG63" s="49">
        <f t="shared" si="16"/>
        <v>1298016.3766666667</v>
      </c>
      <c r="AH63" s="44">
        <f t="shared" si="19"/>
        <v>-215808.65666666673</v>
      </c>
      <c r="AI63" s="44">
        <f t="shared" si="20"/>
        <v>215808.65666666673</v>
      </c>
      <c r="AJ63" s="44">
        <f t="shared" si="21"/>
        <v>46573376292.27124</v>
      </c>
      <c r="AK63" s="43">
        <f t="shared" si="17"/>
        <v>19.940000000000001</v>
      </c>
      <c r="AL63" s="43">
        <f t="shared" si="18"/>
        <v>19.940000000000001</v>
      </c>
      <c r="AR63" s="7">
        <v>60</v>
      </c>
      <c r="AS63" s="41">
        <v>1082207.72</v>
      </c>
      <c r="AT63" s="49">
        <f t="shared" si="10"/>
        <v>1310932.8119251756</v>
      </c>
      <c r="AU63" s="44">
        <f t="shared" si="11"/>
        <v>-228725.09192517563</v>
      </c>
      <c r="AV63" s="44">
        <f t="shared" si="12"/>
        <v>228725.09192517563</v>
      </c>
      <c r="AW63" s="44">
        <f t="shared" si="13"/>
        <v>52315167676.180038</v>
      </c>
      <c r="AX63" s="43">
        <f t="shared" si="14"/>
        <v>21.14</v>
      </c>
      <c r="AY63" s="43">
        <f t="shared" si="15"/>
        <v>21.14</v>
      </c>
    </row>
    <row r="64" spans="1:51">
      <c r="E64" s="7">
        <v>61</v>
      </c>
      <c r="G64" s="41">
        <v>1082207.72</v>
      </c>
      <c r="H64" s="47"/>
      <c r="I64" s="47"/>
      <c r="J64" s="47"/>
      <c r="K64" s="47"/>
      <c r="L64" s="47"/>
      <c r="R64" s="7">
        <v>61</v>
      </c>
      <c r="T64" s="44">
        <f>AVERAGE($S$4:S63)</f>
        <v>1260137.0743833331</v>
      </c>
      <c r="U64" s="49"/>
      <c r="V64" s="49"/>
      <c r="W64" s="49"/>
      <c r="X64" s="49"/>
      <c r="Y64" s="49"/>
      <c r="AE64" s="7">
        <v>61</v>
      </c>
      <c r="AG64" s="49">
        <f t="shared" si="16"/>
        <v>1190921.541</v>
      </c>
      <c r="AH64" s="49"/>
      <c r="AI64" s="49"/>
      <c r="AJ64" s="49"/>
      <c r="AK64" s="2"/>
      <c r="AL64" s="2"/>
      <c r="AR64" s="7">
        <v>61</v>
      </c>
      <c r="AS64" s="2"/>
      <c r="AT64" s="49">
        <f t="shared" si="10"/>
        <v>1127952.7383850352</v>
      </c>
      <c r="AU64" s="49"/>
      <c r="AV64" s="49"/>
      <c r="AW64" s="49"/>
      <c r="AX64" s="2"/>
      <c r="AY64" s="2"/>
    </row>
    <row r="65" spans="4:51">
      <c r="G65" s="36" t="s">
        <v>21</v>
      </c>
      <c r="H65" s="48">
        <f>SUM(H5:H63)</f>
        <v>-41867.280000000028</v>
      </c>
      <c r="I65" s="48">
        <f>SUM(I5:I63)</f>
        <v>15156565.153999999</v>
      </c>
      <c r="J65" s="48">
        <f>SUM(J5:J63)</f>
        <v>6163580102200.6904</v>
      </c>
      <c r="K65" s="45">
        <f>SUM(K5:K63)</f>
        <v>8256.5200000000023</v>
      </c>
      <c r="L65" s="45">
        <f>SUM(L5:L63)</f>
        <v>8256.5200000000023</v>
      </c>
      <c r="T65" s="36" t="s">
        <v>22</v>
      </c>
      <c r="U65" s="48">
        <f>SUM(U5:U63)</f>
        <v>9888225.2708381638</v>
      </c>
      <c r="V65" s="48">
        <f>SUM(V5:V63)</f>
        <v>16116877.932386806</v>
      </c>
      <c r="W65" s="48">
        <f>SUM(W5:W63)</f>
        <v>7332531365064.2451</v>
      </c>
      <c r="X65" s="45">
        <f>SUM(X5:X63)</f>
        <v>12380.089999999998</v>
      </c>
      <c r="Y65" s="45">
        <f>SUM(Y5:Y63)</f>
        <v>12380.089999999998</v>
      </c>
      <c r="AG65" s="50" t="s">
        <v>22</v>
      </c>
      <c r="AH65" s="48">
        <f>SUM(AH7:AH63)</f>
        <v>504870.77166666603</v>
      </c>
      <c r="AI65" s="48">
        <f>SUM(AI7:AI63)</f>
        <v>13929597.263666661</v>
      </c>
      <c r="AJ65" s="48">
        <f>SUM(AJ7:AJ63)</f>
        <v>5721369042384.4219</v>
      </c>
      <c r="AK65" s="45">
        <f>SUM(AK7:AK63)</f>
        <v>12215.900000000005</v>
      </c>
      <c r="AL65" s="45">
        <f>SUM(AL7:AL63)</f>
        <v>12215.900000000005</v>
      </c>
      <c r="AS65" s="2"/>
      <c r="AT65" s="50" t="s">
        <v>22</v>
      </c>
      <c r="AU65" s="48">
        <f>SUM(AU5:AU63)</f>
        <v>4847.1729812879348</v>
      </c>
      <c r="AV65" s="48">
        <f>SUM(AV5:AV63)</f>
        <v>14437014.660945212</v>
      </c>
      <c r="AW65" s="48">
        <f>SUM(AW5:AW63)</f>
        <v>5556764701690.5068</v>
      </c>
      <c r="AX65" s="45">
        <f>SUM(AX5:AX63)</f>
        <v>9409.6500000000069</v>
      </c>
      <c r="AY65" s="45">
        <f>SUM(AY5:AY63)</f>
        <v>9409.6500000000069</v>
      </c>
    </row>
    <row r="67" spans="4:51" ht="43.5">
      <c r="F67" s="3" t="s">
        <v>23</v>
      </c>
      <c r="G67" s="4" t="s">
        <v>24</v>
      </c>
      <c r="H67" s="4" t="s">
        <v>25</v>
      </c>
      <c r="I67" s="5" t="s">
        <v>26</v>
      </c>
    </row>
    <row r="68" spans="4:51">
      <c r="D68" s="11"/>
      <c r="E68" s="12" t="s">
        <v>27</v>
      </c>
      <c r="F68" s="13">
        <v>256890.93</v>
      </c>
      <c r="G68" s="13">
        <v>273167.42</v>
      </c>
      <c r="H68" s="14">
        <v>244378.9</v>
      </c>
      <c r="I68" s="15">
        <v>244695.16</v>
      </c>
    </row>
    <row r="69" spans="4:51">
      <c r="D69" s="18"/>
      <c r="E69" s="16" t="s">
        <v>28</v>
      </c>
      <c r="F69">
        <v>104467459359.33</v>
      </c>
      <c r="G69">
        <v>124280192628.21001</v>
      </c>
      <c r="H69" s="19">
        <v>100374895480.42999</v>
      </c>
      <c r="I69" s="20">
        <v>94182452571.029999</v>
      </c>
    </row>
    <row r="70" spans="4:51">
      <c r="D70" s="18"/>
      <c r="E70" s="21" t="s">
        <v>29</v>
      </c>
      <c r="F70" s="23">
        <v>1.4</v>
      </c>
      <c r="G70" s="22">
        <v>2.1</v>
      </c>
      <c r="H70" s="22">
        <v>2.14</v>
      </c>
      <c r="I70" s="56">
        <v>1.59</v>
      </c>
    </row>
    <row r="71" spans="4:51">
      <c r="D71" s="25"/>
      <c r="E71" s="26" t="s">
        <v>30</v>
      </c>
      <c r="F71" s="52">
        <v>1082207.72</v>
      </c>
      <c r="G71" s="52">
        <v>1260137.0743833331</v>
      </c>
      <c r="H71" s="53">
        <v>1258085.6666666667</v>
      </c>
      <c r="I71" s="54">
        <v>1127952.7383850352</v>
      </c>
    </row>
    <row r="74" spans="4:51">
      <c r="E74" s="27" t="s">
        <v>42</v>
      </c>
      <c r="F74" s="28"/>
      <c r="G74" s="28"/>
      <c r="H74" s="28"/>
      <c r="I74" s="29"/>
    </row>
    <row r="75" spans="4:51">
      <c r="F75" s="30"/>
    </row>
    <row r="76" spans="4:51">
      <c r="E76" s="31" t="s">
        <v>32</v>
      </c>
      <c r="F76" s="13"/>
      <c r="G76" s="15"/>
    </row>
    <row r="77" spans="4:51">
      <c r="E77" s="32"/>
      <c r="F77" t="s">
        <v>33</v>
      </c>
      <c r="G77" s="20"/>
    </row>
    <row r="78" spans="4:51">
      <c r="E78" s="33"/>
      <c r="F78" s="34" t="s">
        <v>34</v>
      </c>
      <c r="G78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49BCF-7A24-4629-9AE0-C58CAA430498}">
  <dimension ref="A1:BC78"/>
  <sheetViews>
    <sheetView workbookViewId="0">
      <selection sqref="A1:XFD1048576"/>
    </sheetView>
  </sheetViews>
  <sheetFormatPr defaultRowHeight="14.45"/>
  <cols>
    <col min="2" max="2" width="14.140625" bestFit="1" customWidth="1"/>
    <col min="6" max="6" width="15.5703125" customWidth="1"/>
    <col min="7" max="8" width="14.140625" bestFit="1" customWidth="1"/>
    <col min="9" max="9" width="15.5703125" bestFit="1" customWidth="1"/>
    <col min="10" max="10" width="22.42578125" bestFit="1" customWidth="1"/>
    <col min="11" max="12" width="9.5703125" bestFit="1" customWidth="1"/>
    <col min="16" max="16" width="16.42578125" bestFit="1" customWidth="1"/>
    <col min="19" max="21" width="14.140625" bestFit="1" customWidth="1"/>
    <col min="22" max="22" width="14.5703125" bestFit="1" customWidth="1"/>
    <col min="23" max="23" width="22.5703125" bestFit="1" customWidth="1"/>
    <col min="24" max="25" width="9" bestFit="1" customWidth="1"/>
    <col min="29" max="29" width="16.42578125" bestFit="1" customWidth="1"/>
    <col min="32" max="34" width="14.140625" bestFit="1" customWidth="1"/>
    <col min="35" max="35" width="14.5703125" bestFit="1" customWidth="1"/>
    <col min="36" max="36" width="22.5703125" bestFit="1" customWidth="1"/>
    <col min="42" max="42" width="16.42578125" bestFit="1" customWidth="1"/>
    <col min="45" max="47" width="14.140625" bestFit="1" customWidth="1"/>
    <col min="48" max="48" width="14.5703125" bestFit="1" customWidth="1"/>
    <col min="49" max="49" width="22.5703125" bestFit="1" customWidth="1"/>
    <col min="50" max="51" width="9" bestFit="1" customWidth="1"/>
    <col min="55" max="55" width="16.42578125" bestFit="1" customWidth="1"/>
  </cols>
  <sheetData>
    <row r="1" spans="1:55">
      <c r="A1" s="1" t="s">
        <v>43</v>
      </c>
      <c r="B1" s="2"/>
    </row>
    <row r="2" spans="1:55">
      <c r="A2" s="2"/>
      <c r="B2" s="2"/>
    </row>
    <row r="3" spans="1:55" ht="57.95">
      <c r="A3" s="39" t="s">
        <v>1</v>
      </c>
      <c r="B3" s="39" t="s">
        <v>2</v>
      </c>
      <c r="E3" s="40" t="str">
        <f>A3</f>
        <v>Month</v>
      </c>
      <c r="F3" s="40" t="str">
        <f>B3</f>
        <v>Value</v>
      </c>
      <c r="G3" s="40" t="s">
        <v>3</v>
      </c>
      <c r="H3" s="40" t="s">
        <v>4</v>
      </c>
      <c r="I3" s="40" t="s">
        <v>5</v>
      </c>
      <c r="J3" s="40" t="s">
        <v>6</v>
      </c>
      <c r="K3" s="40" t="s">
        <v>7</v>
      </c>
      <c r="L3" s="40" t="s">
        <v>8</v>
      </c>
      <c r="R3" s="40" t="str">
        <f>A3</f>
        <v>Month</v>
      </c>
      <c r="S3" s="40" t="str">
        <f>B3</f>
        <v>Value</v>
      </c>
      <c r="T3" s="40" t="s">
        <v>9</v>
      </c>
      <c r="U3" s="40" t="s">
        <v>4</v>
      </c>
      <c r="V3" s="40" t="s">
        <v>5</v>
      </c>
      <c r="W3" s="40" t="s">
        <v>6</v>
      </c>
      <c r="X3" s="40" t="s">
        <v>7</v>
      </c>
      <c r="Y3" s="40" t="s">
        <v>8</v>
      </c>
      <c r="AE3" s="40" t="str">
        <f>E3</f>
        <v>Month</v>
      </c>
      <c r="AF3" s="40" t="str">
        <f>F3</f>
        <v>Value</v>
      </c>
      <c r="AG3" s="40" t="s">
        <v>10</v>
      </c>
      <c r="AH3" s="40" t="s">
        <v>4</v>
      </c>
      <c r="AI3" s="40" t="s">
        <v>5</v>
      </c>
      <c r="AJ3" s="40" t="s">
        <v>6</v>
      </c>
      <c r="AK3" s="40" t="s">
        <v>7</v>
      </c>
      <c r="AL3" s="40" t="s">
        <v>8</v>
      </c>
      <c r="AR3" s="40" t="str">
        <f>E3</f>
        <v>Month</v>
      </c>
      <c r="AS3" s="51" t="str">
        <f>[1]Forecasting!F3</f>
        <v>Units Sold</v>
      </c>
      <c r="AT3" s="51" t="s">
        <v>11</v>
      </c>
      <c r="AU3" s="51" t="s">
        <v>4</v>
      </c>
      <c r="AV3" s="51" t="s">
        <v>5</v>
      </c>
      <c r="AW3" s="51" t="s">
        <v>6</v>
      </c>
      <c r="AX3" s="51" t="s">
        <v>7</v>
      </c>
      <c r="AY3" s="51" t="s">
        <v>8</v>
      </c>
    </row>
    <row r="4" spans="1:55">
      <c r="A4" s="6">
        <v>1</v>
      </c>
      <c r="B4" s="41">
        <v>1999840</v>
      </c>
      <c r="E4" s="7">
        <v>1</v>
      </c>
      <c r="F4" s="41">
        <v>1999840</v>
      </c>
      <c r="G4" s="8"/>
      <c r="H4" s="8"/>
      <c r="I4" s="8"/>
      <c r="J4" s="8"/>
      <c r="K4" s="9"/>
      <c r="L4" s="8"/>
      <c r="O4" s="10" t="s">
        <v>12</v>
      </c>
      <c r="R4" s="7">
        <v>1</v>
      </c>
      <c r="S4" s="41">
        <v>1999840</v>
      </c>
      <c r="T4" s="7"/>
      <c r="U4" s="7"/>
      <c r="V4" s="7"/>
      <c r="W4" s="7"/>
      <c r="X4" s="37"/>
      <c r="Y4" s="7"/>
      <c r="AB4" s="10" t="s">
        <v>13</v>
      </c>
      <c r="AE4" s="7">
        <v>1</v>
      </c>
      <c r="AF4" s="41">
        <v>1999840</v>
      </c>
      <c r="AG4" s="2"/>
      <c r="AH4" s="42"/>
      <c r="AI4" s="42"/>
      <c r="AJ4" s="42"/>
      <c r="AK4" s="43"/>
      <c r="AL4" s="42"/>
      <c r="AO4" s="10" t="s">
        <v>14</v>
      </c>
      <c r="AR4" s="7">
        <v>1</v>
      </c>
      <c r="AS4" s="41">
        <v>1999840</v>
      </c>
      <c r="AT4" s="2"/>
      <c r="AU4" s="42"/>
      <c r="AV4" s="42"/>
      <c r="AW4" s="42"/>
      <c r="AX4" s="43"/>
      <c r="AY4" s="42"/>
      <c r="BB4" s="38" t="s">
        <v>15</v>
      </c>
    </row>
    <row r="5" spans="1:55">
      <c r="A5" s="6">
        <v>2</v>
      </c>
      <c r="B5" s="41">
        <v>2262973</v>
      </c>
      <c r="E5" s="7">
        <v>2</v>
      </c>
      <c r="F5" s="41">
        <v>2262973</v>
      </c>
      <c r="G5" s="41">
        <v>1999840</v>
      </c>
      <c r="H5" s="44">
        <f>F5-G5</f>
        <v>263133</v>
      </c>
      <c r="I5" s="44">
        <f>ABS(H5)</f>
        <v>263133</v>
      </c>
      <c r="J5" s="44">
        <f>H5^2</f>
        <v>69238975689</v>
      </c>
      <c r="K5" s="43">
        <f>ROUND((I5/F5)*100,2)</f>
        <v>11.63</v>
      </c>
      <c r="L5" s="43">
        <f>ABS(K5)</f>
        <v>11.63</v>
      </c>
      <c r="O5" s="16" t="s">
        <v>16</v>
      </c>
      <c r="P5" s="17">
        <f>ROUND(AVERAGE(I5:I63),2)</f>
        <v>637067.98</v>
      </c>
      <c r="R5" s="7">
        <v>2</v>
      </c>
      <c r="S5" s="41">
        <v>2262973</v>
      </c>
      <c r="T5" s="44">
        <f>AVERAGE($S$4:S4)</f>
        <v>1999840</v>
      </c>
      <c r="U5" s="44">
        <f>S5-T5</f>
        <v>263133</v>
      </c>
      <c r="V5" s="44">
        <f>ABS(U5)</f>
        <v>263133</v>
      </c>
      <c r="W5" s="44">
        <f>U5^2</f>
        <v>69238975689</v>
      </c>
      <c r="X5" s="43">
        <f>ROUND((V5/S5)*100,2)</f>
        <v>11.63</v>
      </c>
      <c r="Y5" s="43">
        <f>ABS(X5)</f>
        <v>11.63</v>
      </c>
      <c r="AB5" s="16" t="s">
        <v>16</v>
      </c>
      <c r="AC5" s="17">
        <f>ROUND(AVERAGE(V5:V63),2)</f>
        <v>771441.49</v>
      </c>
      <c r="AE5" s="7">
        <v>2</v>
      </c>
      <c r="AF5" s="41">
        <v>2262973</v>
      </c>
      <c r="AG5" s="2"/>
      <c r="AH5" s="43"/>
      <c r="AI5" s="43"/>
      <c r="AJ5" s="43"/>
      <c r="AK5" s="43"/>
      <c r="AL5" s="43"/>
      <c r="AO5" s="16" t="s">
        <v>16</v>
      </c>
      <c r="AP5" s="17">
        <f>ROUND(AVERAGE(AI7:AI63),2)</f>
        <v>573701.36</v>
      </c>
      <c r="AR5" s="7">
        <v>2</v>
      </c>
      <c r="AS5" s="41">
        <v>2262973</v>
      </c>
      <c r="AT5" s="49">
        <f>AS4</f>
        <v>1999840</v>
      </c>
      <c r="AU5" s="44">
        <f>AS5-AT5</f>
        <v>263133</v>
      </c>
      <c r="AV5" s="44">
        <f>ABS(AU5)</f>
        <v>263133</v>
      </c>
      <c r="AW5" s="44">
        <f>AU5^2</f>
        <v>69238975689</v>
      </c>
      <c r="AX5" s="43">
        <f>ROUND((AV5/AS5)*100,2)</f>
        <v>11.63</v>
      </c>
      <c r="AY5" s="43">
        <f>ABS(AX5)</f>
        <v>11.63</v>
      </c>
      <c r="BB5" s="16" t="s">
        <v>16</v>
      </c>
      <c r="BC5" s="17">
        <f>ROUND(AVERAGE(AV5:AV63),2)</f>
        <v>588020.80000000005</v>
      </c>
    </row>
    <row r="6" spans="1:55">
      <c r="A6" s="6">
        <v>3</v>
      </c>
      <c r="B6" s="41">
        <v>1232712</v>
      </c>
      <c r="E6" s="7">
        <v>3</v>
      </c>
      <c r="F6" s="41">
        <v>1232712</v>
      </c>
      <c r="G6" s="41">
        <v>2262973</v>
      </c>
      <c r="H6" s="44">
        <f t="shared" ref="H6:H63" si="0">F6-G6</f>
        <v>-1030261</v>
      </c>
      <c r="I6" s="44">
        <f t="shared" ref="I6:I63" si="1">ABS(H6)</f>
        <v>1030261</v>
      </c>
      <c r="J6" s="44">
        <f t="shared" ref="J6:J19" si="2">H6^2</f>
        <v>1061437728121</v>
      </c>
      <c r="K6" s="43">
        <f t="shared" ref="K6:K63" si="3">ROUND((I6/F6)*100,2)</f>
        <v>83.58</v>
      </c>
      <c r="L6" s="43">
        <f t="shared" ref="L6:L63" si="4">ABS(K6)</f>
        <v>83.58</v>
      </c>
      <c r="O6" s="16" t="s">
        <v>17</v>
      </c>
      <c r="P6" s="17">
        <f>ROUND(AVERAGE(J5:J63),2)</f>
        <v>600680891750.04004</v>
      </c>
      <c r="R6" s="7">
        <v>3</v>
      </c>
      <c r="S6" s="41">
        <v>1232712</v>
      </c>
      <c r="T6" s="44">
        <f>AVERAGE($S$4:S5)</f>
        <v>2131406.5</v>
      </c>
      <c r="U6" s="44">
        <f t="shared" ref="U6:U63" si="5">S6-T6</f>
        <v>-898694.5</v>
      </c>
      <c r="V6" s="44">
        <f t="shared" ref="V6:V63" si="6">ABS(U6)</f>
        <v>898694.5</v>
      </c>
      <c r="W6" s="44">
        <f t="shared" ref="W6:W63" si="7">U6^2</f>
        <v>807651804330.25</v>
      </c>
      <c r="X6" s="43">
        <f t="shared" ref="X6:X63" si="8">ROUND((V6/S6)*100,2)</f>
        <v>72.900000000000006</v>
      </c>
      <c r="Y6" s="43">
        <f t="shared" ref="Y6:Y63" si="9">ABS(X6)</f>
        <v>72.900000000000006</v>
      </c>
      <c r="AB6" s="16" t="s">
        <v>17</v>
      </c>
      <c r="AC6" s="17">
        <f>ROUND(AVERAGE(W5:W63),2)</f>
        <v>947871189216.17004</v>
      </c>
      <c r="AE6" s="7">
        <v>3</v>
      </c>
      <c r="AF6" s="41">
        <v>1232712</v>
      </c>
      <c r="AG6" s="2"/>
      <c r="AH6" s="43"/>
      <c r="AI6" s="43"/>
      <c r="AJ6" s="43"/>
      <c r="AK6" s="43"/>
      <c r="AL6" s="43"/>
      <c r="AO6" s="16" t="s">
        <v>17</v>
      </c>
      <c r="AP6" s="17">
        <f>ROUND(AVERAGE(AJ7:AJ63),2)</f>
        <v>514209274453.94</v>
      </c>
      <c r="AR6" s="7">
        <v>3</v>
      </c>
      <c r="AS6" s="41">
        <v>1232712</v>
      </c>
      <c r="AT6" s="49">
        <f t="shared" ref="AT6:AT64" si="10">0.8*AS5+0.2*AT5</f>
        <v>2210346.4000000004</v>
      </c>
      <c r="AU6" s="44">
        <f t="shared" ref="AU6:AU63" si="11">AS6-AT6</f>
        <v>-977634.40000000037</v>
      </c>
      <c r="AV6" s="44">
        <f t="shared" ref="AV6:AV63" si="12">ABS(AU6)</f>
        <v>977634.40000000037</v>
      </c>
      <c r="AW6" s="44">
        <f t="shared" ref="AW6:AW63" si="13">AU6^2</f>
        <v>955769020063.36072</v>
      </c>
      <c r="AX6" s="43">
        <f t="shared" ref="AX6:AX63" si="14">ROUND((AV6/AS6)*100,2)</f>
        <v>79.31</v>
      </c>
      <c r="AY6" s="43">
        <f t="shared" ref="AY6:AY63" si="15">ABS(AX6)</f>
        <v>79.31</v>
      </c>
      <c r="BB6" s="16" t="s">
        <v>17</v>
      </c>
      <c r="BC6" s="17">
        <f>ROUND(AVERAGE(AW5:AW63),2)</f>
        <v>538796499754.69</v>
      </c>
    </row>
    <row r="7" spans="1:55">
      <c r="A7" s="6">
        <v>4</v>
      </c>
      <c r="B7" s="41">
        <v>11823</v>
      </c>
      <c r="E7" s="7">
        <v>4</v>
      </c>
      <c r="F7" s="41">
        <v>11823</v>
      </c>
      <c r="G7" s="41">
        <v>1232712</v>
      </c>
      <c r="H7" s="44">
        <f>F7-G7</f>
        <v>-1220889</v>
      </c>
      <c r="I7" s="44">
        <f t="shared" si="1"/>
        <v>1220889</v>
      </c>
      <c r="J7" s="44">
        <f t="shared" si="2"/>
        <v>1490569950321</v>
      </c>
      <c r="K7" s="43">
        <f>ROUND((I7/F7)*100,2)</f>
        <v>10326.39</v>
      </c>
      <c r="L7" s="43">
        <f t="shared" si="4"/>
        <v>10326.39</v>
      </c>
      <c r="O7" s="16" t="s">
        <v>19</v>
      </c>
      <c r="P7" s="24">
        <f>ROUND(AVERAGE(L5:L63)/100,2)</f>
        <v>1.98</v>
      </c>
      <c r="R7" s="7">
        <v>4</v>
      </c>
      <c r="S7" s="41">
        <v>11823</v>
      </c>
      <c r="T7" s="44">
        <f>AVERAGE($S$4:S6)</f>
        <v>1831841.6666666667</v>
      </c>
      <c r="U7" s="44">
        <f t="shared" si="5"/>
        <v>-1820018.6666666667</v>
      </c>
      <c r="V7" s="44">
        <f t="shared" si="6"/>
        <v>1820018.6666666667</v>
      </c>
      <c r="W7" s="44">
        <f t="shared" si="7"/>
        <v>3312467947015.1113</v>
      </c>
      <c r="X7" s="43">
        <f t="shared" si="8"/>
        <v>15393.88</v>
      </c>
      <c r="Y7" s="43">
        <f t="shared" si="9"/>
        <v>15393.88</v>
      </c>
      <c r="AB7" s="16" t="s">
        <v>19</v>
      </c>
      <c r="AC7" s="24">
        <f>ROUND(AVERAGE(Y5:Y63)/100,2)</f>
        <v>2.89</v>
      </c>
      <c r="AE7" s="7">
        <v>4</v>
      </c>
      <c r="AF7" s="41">
        <v>11823</v>
      </c>
      <c r="AG7" s="49">
        <f t="shared" ref="AG7:AG64" si="16">AVERAGE(AF4:AF6)</f>
        <v>1831841.6666666667</v>
      </c>
      <c r="AH7" s="44">
        <f>AF7-AG7</f>
        <v>-1820018.6666666667</v>
      </c>
      <c r="AI7" s="44">
        <f>ABS(AH7)</f>
        <v>1820018.6666666667</v>
      </c>
      <c r="AJ7" s="44">
        <f>AH7^2</f>
        <v>3312467947015.1113</v>
      </c>
      <c r="AK7" s="43">
        <f t="shared" ref="AK7:AK63" si="17">ROUND((AI7/AF7)*100,2)</f>
        <v>15393.88</v>
      </c>
      <c r="AL7" s="43">
        <f t="shared" ref="AL7:AL63" si="18">ABS(AK7)</f>
        <v>15393.88</v>
      </c>
      <c r="AO7" s="16" t="s">
        <v>19</v>
      </c>
      <c r="AP7" s="24">
        <f>ROUND(AVERAGE(AL7:AL63)/100,2)</f>
        <v>2.92</v>
      </c>
      <c r="AR7" s="7">
        <v>4</v>
      </c>
      <c r="AS7" s="41">
        <v>11823</v>
      </c>
      <c r="AT7" s="49">
        <f t="shared" si="10"/>
        <v>1428238.8800000001</v>
      </c>
      <c r="AU7" s="44">
        <f t="shared" si="11"/>
        <v>-1416415.8800000001</v>
      </c>
      <c r="AV7" s="44">
        <f t="shared" si="12"/>
        <v>1416415.8800000001</v>
      </c>
      <c r="AW7" s="44">
        <f t="shared" si="13"/>
        <v>2006233945116.1748</v>
      </c>
      <c r="AX7" s="43">
        <f t="shared" si="14"/>
        <v>11980.17</v>
      </c>
      <c r="AY7" s="43">
        <f t="shared" si="15"/>
        <v>11980.17</v>
      </c>
      <c r="BB7" s="16" t="s">
        <v>19</v>
      </c>
      <c r="BC7" s="24">
        <f>ROUND(AVERAGE(AY5:AY63)/100,2)</f>
        <v>2.23</v>
      </c>
    </row>
    <row r="8" spans="1:55">
      <c r="A8" s="6">
        <v>5</v>
      </c>
      <c r="B8" s="41">
        <v>335814</v>
      </c>
      <c r="E8" s="7">
        <v>5</v>
      </c>
      <c r="F8" s="41">
        <v>335814</v>
      </c>
      <c r="G8" s="41">
        <v>11823</v>
      </c>
      <c r="H8" s="44">
        <f t="shared" si="0"/>
        <v>323991</v>
      </c>
      <c r="I8" s="44">
        <f t="shared" si="1"/>
        <v>323991</v>
      </c>
      <c r="J8" s="44">
        <f t="shared" si="2"/>
        <v>104970168081</v>
      </c>
      <c r="K8" s="43">
        <f t="shared" si="3"/>
        <v>96.48</v>
      </c>
      <c r="L8" s="43">
        <f t="shared" si="4"/>
        <v>96.48</v>
      </c>
      <c r="O8" s="16" t="s">
        <v>20</v>
      </c>
      <c r="P8" s="46">
        <f>G64</f>
        <v>2916052.5550000002</v>
      </c>
      <c r="R8" s="7">
        <v>5</v>
      </c>
      <c r="S8" s="41">
        <v>335814</v>
      </c>
      <c r="T8" s="44">
        <f>AVERAGE($S$4:S7)</f>
        <v>1376837</v>
      </c>
      <c r="U8" s="44">
        <f t="shared" si="5"/>
        <v>-1041023</v>
      </c>
      <c r="V8" s="44">
        <f t="shared" si="6"/>
        <v>1041023</v>
      </c>
      <c r="W8" s="44">
        <f t="shared" si="7"/>
        <v>1083728886529</v>
      </c>
      <c r="X8" s="43">
        <f t="shared" si="8"/>
        <v>310</v>
      </c>
      <c r="Y8" s="43">
        <f t="shared" si="9"/>
        <v>310</v>
      </c>
      <c r="AB8" s="16" t="s">
        <v>20</v>
      </c>
      <c r="AC8" s="46">
        <f>T64</f>
        <v>2930404.9436833346</v>
      </c>
      <c r="AE8" s="7">
        <v>5</v>
      </c>
      <c r="AF8" s="41">
        <v>335814</v>
      </c>
      <c r="AG8" s="49">
        <f t="shared" si="16"/>
        <v>1169169.3333333333</v>
      </c>
      <c r="AH8" s="44">
        <f t="shared" ref="AH8:AH63" si="19">AF8-AG8</f>
        <v>-833355.33333333326</v>
      </c>
      <c r="AI8" s="44">
        <f t="shared" ref="AI8:AI63" si="20">ABS(AH8)</f>
        <v>833355.33333333326</v>
      </c>
      <c r="AJ8" s="44">
        <f t="shared" ref="AJ8:AJ63" si="21">AH8^2</f>
        <v>694481111595.11096</v>
      </c>
      <c r="AK8" s="43">
        <f t="shared" si="17"/>
        <v>248.16</v>
      </c>
      <c r="AL8" s="43">
        <f t="shared" si="18"/>
        <v>248.16</v>
      </c>
      <c r="AO8" s="16" t="s">
        <v>20</v>
      </c>
      <c r="AP8" s="46">
        <f>AG21</f>
        <v>2932922.3333333335</v>
      </c>
      <c r="AR8" s="7">
        <v>5</v>
      </c>
      <c r="AS8" s="41">
        <v>335814</v>
      </c>
      <c r="AT8" s="49">
        <f t="shared" si="10"/>
        <v>295106.17600000004</v>
      </c>
      <c r="AU8" s="44">
        <f t="shared" si="11"/>
        <v>40707.823999999964</v>
      </c>
      <c r="AV8" s="44">
        <f t="shared" si="12"/>
        <v>40707.823999999964</v>
      </c>
      <c r="AW8" s="44">
        <f t="shared" si="13"/>
        <v>1657126934.8149731</v>
      </c>
      <c r="AX8" s="43">
        <f t="shared" si="14"/>
        <v>12.12</v>
      </c>
      <c r="AY8" s="43">
        <f t="shared" si="15"/>
        <v>12.12</v>
      </c>
      <c r="BB8" s="16" t="s">
        <v>20</v>
      </c>
      <c r="BC8" s="46">
        <f>AT64</f>
        <v>2994869.5779281473</v>
      </c>
    </row>
    <row r="9" spans="1:55">
      <c r="A9" s="6">
        <v>6</v>
      </c>
      <c r="B9" s="41">
        <v>1476838</v>
      </c>
      <c r="E9" s="7">
        <v>6</v>
      </c>
      <c r="F9" s="41">
        <v>1476838</v>
      </c>
      <c r="G9" s="41">
        <v>335814</v>
      </c>
      <c r="H9" s="44">
        <f t="shared" si="0"/>
        <v>1141024</v>
      </c>
      <c r="I9" s="44">
        <f t="shared" si="1"/>
        <v>1141024</v>
      </c>
      <c r="J9" s="44">
        <f t="shared" si="2"/>
        <v>1301935768576</v>
      </c>
      <c r="K9" s="43">
        <f t="shared" si="3"/>
        <v>77.260000000000005</v>
      </c>
      <c r="L9" s="43">
        <f t="shared" si="4"/>
        <v>77.260000000000005</v>
      </c>
      <c r="R9" s="7">
        <v>6</v>
      </c>
      <c r="S9" s="41">
        <v>1476838</v>
      </c>
      <c r="T9" s="44">
        <f>AVERAGE($S$4:S8)</f>
        <v>1168632.3999999999</v>
      </c>
      <c r="U9" s="44">
        <f t="shared" si="5"/>
        <v>308205.60000000009</v>
      </c>
      <c r="V9" s="44">
        <f t="shared" si="6"/>
        <v>308205.60000000009</v>
      </c>
      <c r="W9" s="44">
        <f t="shared" si="7"/>
        <v>94990691871.360062</v>
      </c>
      <c r="X9" s="43">
        <f t="shared" si="8"/>
        <v>20.87</v>
      </c>
      <c r="Y9" s="43">
        <f t="shared" si="9"/>
        <v>20.87</v>
      </c>
      <c r="AE9" s="7">
        <v>6</v>
      </c>
      <c r="AF9" s="41">
        <v>1476838</v>
      </c>
      <c r="AG9" s="49">
        <f t="shared" si="16"/>
        <v>526783</v>
      </c>
      <c r="AH9" s="44">
        <f t="shared" si="19"/>
        <v>950055</v>
      </c>
      <c r="AI9" s="44">
        <f t="shared" si="20"/>
        <v>950055</v>
      </c>
      <c r="AJ9" s="44">
        <f t="shared" si="21"/>
        <v>902604503025</v>
      </c>
      <c r="AK9" s="43">
        <f t="shared" si="17"/>
        <v>64.33</v>
      </c>
      <c r="AL9" s="43">
        <f t="shared" si="18"/>
        <v>64.33</v>
      </c>
      <c r="AR9" s="7">
        <v>6</v>
      </c>
      <c r="AS9" s="41">
        <v>1476838</v>
      </c>
      <c r="AT9" s="49">
        <f t="shared" si="10"/>
        <v>327672.43520000001</v>
      </c>
      <c r="AU9" s="44">
        <f t="shared" si="11"/>
        <v>1149165.5648000001</v>
      </c>
      <c r="AV9" s="44">
        <f t="shared" si="12"/>
        <v>1149165.5648000001</v>
      </c>
      <c r="AW9" s="44">
        <f t="shared" si="13"/>
        <v>1320581495322.103</v>
      </c>
      <c r="AX9" s="43">
        <f t="shared" si="14"/>
        <v>77.81</v>
      </c>
      <c r="AY9" s="43">
        <f t="shared" si="15"/>
        <v>77.81</v>
      </c>
    </row>
    <row r="10" spans="1:55">
      <c r="A10" s="6">
        <v>7</v>
      </c>
      <c r="B10" s="41">
        <v>1716837</v>
      </c>
      <c r="E10" s="7">
        <v>7</v>
      </c>
      <c r="F10" s="41">
        <v>1716837</v>
      </c>
      <c r="G10" s="41">
        <v>1476838</v>
      </c>
      <c r="H10" s="44">
        <f t="shared" si="0"/>
        <v>239999</v>
      </c>
      <c r="I10" s="44">
        <f t="shared" si="1"/>
        <v>239999</v>
      </c>
      <c r="J10" s="44">
        <f t="shared" si="2"/>
        <v>57599520001</v>
      </c>
      <c r="K10" s="43">
        <f t="shared" si="3"/>
        <v>13.98</v>
      </c>
      <c r="L10" s="43">
        <f t="shared" si="4"/>
        <v>13.98</v>
      </c>
      <c r="R10" s="7">
        <v>7</v>
      </c>
      <c r="S10" s="41">
        <v>1716837</v>
      </c>
      <c r="T10" s="44">
        <f>AVERAGE($S$4:S9)</f>
        <v>1220000</v>
      </c>
      <c r="U10" s="44">
        <f t="shared" si="5"/>
        <v>496837</v>
      </c>
      <c r="V10" s="44">
        <f t="shared" si="6"/>
        <v>496837</v>
      </c>
      <c r="W10" s="44">
        <f t="shared" si="7"/>
        <v>246847004569</v>
      </c>
      <c r="X10" s="43">
        <f t="shared" si="8"/>
        <v>28.94</v>
      </c>
      <c r="Y10" s="43">
        <f t="shared" si="9"/>
        <v>28.94</v>
      </c>
      <c r="AE10" s="7">
        <v>7</v>
      </c>
      <c r="AF10" s="41">
        <v>1716837</v>
      </c>
      <c r="AG10" s="49">
        <f t="shared" si="16"/>
        <v>608158.33333333337</v>
      </c>
      <c r="AH10" s="44">
        <f t="shared" si="19"/>
        <v>1108678.6666666665</v>
      </c>
      <c r="AI10" s="44">
        <f t="shared" si="20"/>
        <v>1108678.6666666665</v>
      </c>
      <c r="AJ10" s="44">
        <f t="shared" si="21"/>
        <v>1229168385921.7773</v>
      </c>
      <c r="AK10" s="43">
        <f t="shared" si="17"/>
        <v>64.58</v>
      </c>
      <c r="AL10" s="43">
        <f t="shared" si="18"/>
        <v>64.58</v>
      </c>
      <c r="AR10" s="7">
        <v>7</v>
      </c>
      <c r="AS10" s="41">
        <v>1716837</v>
      </c>
      <c r="AT10" s="49">
        <f t="shared" si="10"/>
        <v>1247004.8870400002</v>
      </c>
      <c r="AU10" s="44">
        <f t="shared" si="11"/>
        <v>469832.11295999982</v>
      </c>
      <c r="AV10" s="44">
        <f t="shared" si="12"/>
        <v>469832.11295999982</v>
      </c>
      <c r="AW10" s="44">
        <f t="shared" si="13"/>
        <v>220742214368.45804</v>
      </c>
      <c r="AX10" s="43">
        <f t="shared" si="14"/>
        <v>27.37</v>
      </c>
      <c r="AY10" s="43">
        <f t="shared" si="15"/>
        <v>27.37</v>
      </c>
    </row>
    <row r="11" spans="1:55">
      <c r="A11" s="6">
        <v>8</v>
      </c>
      <c r="B11" s="41">
        <v>1348861</v>
      </c>
      <c r="E11" s="7">
        <v>8</v>
      </c>
      <c r="F11" s="41">
        <v>1348861</v>
      </c>
      <c r="G11" s="41">
        <v>1716837</v>
      </c>
      <c r="H11" s="44">
        <f t="shared" si="0"/>
        <v>-367976</v>
      </c>
      <c r="I11" s="44">
        <f t="shared" si="1"/>
        <v>367976</v>
      </c>
      <c r="J11" s="44">
        <f t="shared" si="2"/>
        <v>135406336576</v>
      </c>
      <c r="K11" s="43">
        <f t="shared" si="3"/>
        <v>27.28</v>
      </c>
      <c r="L11" s="43">
        <f t="shared" si="4"/>
        <v>27.28</v>
      </c>
      <c r="R11" s="7">
        <v>8</v>
      </c>
      <c r="S11" s="41">
        <v>1348861</v>
      </c>
      <c r="T11" s="44">
        <f>AVERAGE($S$4:S10)</f>
        <v>1290976.7142857143</v>
      </c>
      <c r="U11" s="44">
        <f t="shared" si="5"/>
        <v>57884.285714285681</v>
      </c>
      <c r="V11" s="44">
        <f t="shared" si="6"/>
        <v>57884.285714285681</v>
      </c>
      <c r="W11" s="44">
        <f t="shared" si="7"/>
        <v>3350590532.6530576</v>
      </c>
      <c r="X11" s="43">
        <f t="shared" si="8"/>
        <v>4.29</v>
      </c>
      <c r="Y11" s="43">
        <f t="shared" si="9"/>
        <v>4.29</v>
      </c>
      <c r="AE11" s="7">
        <v>8</v>
      </c>
      <c r="AF11" s="41">
        <v>1348861</v>
      </c>
      <c r="AG11" s="49">
        <f t="shared" si="16"/>
        <v>1176496.3333333333</v>
      </c>
      <c r="AH11" s="44">
        <f t="shared" si="19"/>
        <v>172364.66666666674</v>
      </c>
      <c r="AI11" s="44">
        <f t="shared" si="20"/>
        <v>172364.66666666674</v>
      </c>
      <c r="AJ11" s="44">
        <f t="shared" si="21"/>
        <v>29709578315.111137</v>
      </c>
      <c r="AK11" s="43">
        <f t="shared" si="17"/>
        <v>12.78</v>
      </c>
      <c r="AL11" s="43">
        <f t="shared" si="18"/>
        <v>12.78</v>
      </c>
      <c r="AR11" s="7">
        <v>8</v>
      </c>
      <c r="AS11" s="41">
        <v>1348861</v>
      </c>
      <c r="AT11" s="49">
        <f t="shared" si="10"/>
        <v>1622870.5774080001</v>
      </c>
      <c r="AU11" s="44">
        <f t="shared" si="11"/>
        <v>-274009.57740800013</v>
      </c>
      <c r="AV11" s="44">
        <f t="shared" si="12"/>
        <v>274009.57740800013</v>
      </c>
      <c r="AW11" s="44">
        <f t="shared" si="13"/>
        <v>75081248511.310822</v>
      </c>
      <c r="AX11" s="43">
        <f t="shared" si="14"/>
        <v>20.309999999999999</v>
      </c>
      <c r="AY11" s="43">
        <f t="shared" si="15"/>
        <v>20.309999999999999</v>
      </c>
    </row>
    <row r="12" spans="1:55">
      <c r="A12" s="6">
        <v>9</v>
      </c>
      <c r="B12" s="41">
        <v>1589840</v>
      </c>
      <c r="E12" s="7">
        <v>9</v>
      </c>
      <c r="F12" s="41">
        <v>1589840</v>
      </c>
      <c r="G12" s="41">
        <v>1348861</v>
      </c>
      <c r="H12" s="44">
        <f t="shared" si="0"/>
        <v>240979</v>
      </c>
      <c r="I12" s="44">
        <f t="shared" si="1"/>
        <v>240979</v>
      </c>
      <c r="J12" s="44">
        <f t="shared" si="2"/>
        <v>58070878441</v>
      </c>
      <c r="K12" s="43">
        <f t="shared" si="3"/>
        <v>15.16</v>
      </c>
      <c r="L12" s="43">
        <f t="shared" si="4"/>
        <v>15.16</v>
      </c>
      <c r="R12" s="7">
        <v>9</v>
      </c>
      <c r="S12" s="41">
        <v>1589840</v>
      </c>
      <c r="T12" s="44">
        <f>AVERAGE($S$4:S11)</f>
        <v>1298212.25</v>
      </c>
      <c r="U12" s="44">
        <f t="shared" si="5"/>
        <v>291627.75</v>
      </c>
      <c r="V12" s="44">
        <f t="shared" si="6"/>
        <v>291627.75</v>
      </c>
      <c r="W12" s="44">
        <f t="shared" si="7"/>
        <v>85046744570.0625</v>
      </c>
      <c r="X12" s="43">
        <f t="shared" si="8"/>
        <v>18.34</v>
      </c>
      <c r="Y12" s="43">
        <f t="shared" si="9"/>
        <v>18.34</v>
      </c>
      <c r="AE12" s="7">
        <v>9</v>
      </c>
      <c r="AF12" s="41">
        <v>1589840</v>
      </c>
      <c r="AG12" s="49">
        <f t="shared" si="16"/>
        <v>1514178.6666666667</v>
      </c>
      <c r="AH12" s="44">
        <f t="shared" si="19"/>
        <v>75661.333333333256</v>
      </c>
      <c r="AI12" s="44">
        <f t="shared" si="20"/>
        <v>75661.333333333256</v>
      </c>
      <c r="AJ12" s="44">
        <f t="shared" si="21"/>
        <v>5724637361.7777662</v>
      </c>
      <c r="AK12" s="43">
        <f t="shared" si="17"/>
        <v>4.76</v>
      </c>
      <c r="AL12" s="43">
        <f t="shared" si="18"/>
        <v>4.76</v>
      </c>
      <c r="AR12" s="7">
        <v>9</v>
      </c>
      <c r="AS12" s="41">
        <v>1589840</v>
      </c>
      <c r="AT12" s="49">
        <f t="shared" si="10"/>
        <v>1403662.9154816</v>
      </c>
      <c r="AU12" s="44">
        <f t="shared" si="11"/>
        <v>186177.08451840002</v>
      </c>
      <c r="AV12" s="44">
        <f t="shared" si="12"/>
        <v>186177.08451840002</v>
      </c>
      <c r="AW12" s="44">
        <f t="shared" si="13"/>
        <v>34661906799.771461</v>
      </c>
      <c r="AX12" s="43">
        <f t="shared" si="14"/>
        <v>11.71</v>
      </c>
      <c r="AY12" s="43">
        <f t="shared" si="15"/>
        <v>11.71</v>
      </c>
    </row>
    <row r="13" spans="1:55">
      <c r="A13" s="6">
        <v>10</v>
      </c>
      <c r="B13" s="41">
        <v>2164253</v>
      </c>
      <c r="E13" s="7">
        <v>10</v>
      </c>
      <c r="F13" s="41">
        <v>2164253</v>
      </c>
      <c r="G13" s="41">
        <v>1589840</v>
      </c>
      <c r="H13" s="44">
        <f t="shared" si="0"/>
        <v>574413</v>
      </c>
      <c r="I13" s="44">
        <f t="shared" si="1"/>
        <v>574413</v>
      </c>
      <c r="J13" s="44">
        <f t="shared" si="2"/>
        <v>329950294569</v>
      </c>
      <c r="K13" s="43">
        <f t="shared" si="3"/>
        <v>26.54</v>
      </c>
      <c r="L13" s="43">
        <f t="shared" si="4"/>
        <v>26.54</v>
      </c>
      <c r="R13" s="7">
        <v>10</v>
      </c>
      <c r="S13" s="41">
        <v>2164253</v>
      </c>
      <c r="T13" s="44">
        <f>AVERAGE($S$4:S12)</f>
        <v>1330615.3333333333</v>
      </c>
      <c r="U13" s="44">
        <f t="shared" si="5"/>
        <v>833637.66666666674</v>
      </c>
      <c r="V13" s="44">
        <f t="shared" si="6"/>
        <v>833637.66666666674</v>
      </c>
      <c r="W13" s="44">
        <f t="shared" si="7"/>
        <v>694951759285.44458</v>
      </c>
      <c r="X13" s="43">
        <f t="shared" si="8"/>
        <v>38.520000000000003</v>
      </c>
      <c r="Y13" s="43">
        <f t="shared" si="9"/>
        <v>38.520000000000003</v>
      </c>
      <c r="AE13" s="7">
        <v>10</v>
      </c>
      <c r="AF13" s="41">
        <v>2164253</v>
      </c>
      <c r="AG13" s="49">
        <f t="shared" si="16"/>
        <v>1551846</v>
      </c>
      <c r="AH13" s="44">
        <f t="shared" si="19"/>
        <v>612407</v>
      </c>
      <c r="AI13" s="44">
        <f t="shared" si="20"/>
        <v>612407</v>
      </c>
      <c r="AJ13" s="44">
        <f t="shared" si="21"/>
        <v>375042333649</v>
      </c>
      <c r="AK13" s="43">
        <f t="shared" si="17"/>
        <v>28.3</v>
      </c>
      <c r="AL13" s="43">
        <f t="shared" si="18"/>
        <v>28.3</v>
      </c>
      <c r="AR13" s="7">
        <v>10</v>
      </c>
      <c r="AS13" s="41">
        <v>2164253</v>
      </c>
      <c r="AT13" s="49">
        <f t="shared" si="10"/>
        <v>1552604.58309632</v>
      </c>
      <c r="AU13" s="44">
        <f t="shared" si="11"/>
        <v>611648.41690367996</v>
      </c>
      <c r="AV13" s="44">
        <f t="shared" si="12"/>
        <v>611648.41690367996</v>
      </c>
      <c r="AW13" s="44">
        <f t="shared" si="13"/>
        <v>374113785900.77789</v>
      </c>
      <c r="AX13" s="43">
        <f t="shared" si="14"/>
        <v>28.26</v>
      </c>
      <c r="AY13" s="43">
        <f t="shared" si="15"/>
        <v>28.26</v>
      </c>
    </row>
    <row r="14" spans="1:55">
      <c r="A14" s="6">
        <v>11</v>
      </c>
      <c r="B14" s="41">
        <v>1700200</v>
      </c>
      <c r="E14" s="7">
        <v>11</v>
      </c>
      <c r="F14" s="41">
        <v>1700200</v>
      </c>
      <c r="G14" s="41">
        <v>2164253</v>
      </c>
      <c r="H14" s="44">
        <f t="shared" si="0"/>
        <v>-464053</v>
      </c>
      <c r="I14" s="44">
        <f t="shared" si="1"/>
        <v>464053</v>
      </c>
      <c r="J14" s="44">
        <f t="shared" si="2"/>
        <v>215345186809</v>
      </c>
      <c r="K14" s="43">
        <f t="shared" si="3"/>
        <v>27.29</v>
      </c>
      <c r="L14" s="43">
        <f t="shared" si="4"/>
        <v>27.29</v>
      </c>
      <c r="R14" s="7">
        <v>11</v>
      </c>
      <c r="S14" s="41">
        <v>1700200</v>
      </c>
      <c r="T14" s="44">
        <f>AVERAGE($S$4:S13)</f>
        <v>1413979.1</v>
      </c>
      <c r="U14" s="44">
        <f t="shared" si="5"/>
        <v>286220.89999999991</v>
      </c>
      <c r="V14" s="44">
        <f t="shared" si="6"/>
        <v>286220.89999999991</v>
      </c>
      <c r="W14" s="44">
        <f t="shared" si="7"/>
        <v>81922403596.809952</v>
      </c>
      <c r="X14" s="43">
        <f t="shared" si="8"/>
        <v>16.829999999999998</v>
      </c>
      <c r="Y14" s="43">
        <f t="shared" si="9"/>
        <v>16.829999999999998</v>
      </c>
      <c r="AE14" s="7">
        <v>11</v>
      </c>
      <c r="AF14" s="41">
        <v>1700200</v>
      </c>
      <c r="AG14" s="49">
        <f t="shared" si="16"/>
        <v>1700984.6666666667</v>
      </c>
      <c r="AH14" s="44">
        <f t="shared" si="19"/>
        <v>-784.66666666674428</v>
      </c>
      <c r="AI14" s="44">
        <f t="shared" si="20"/>
        <v>784.66666666674428</v>
      </c>
      <c r="AJ14" s="44">
        <f t="shared" si="21"/>
        <v>615701.77777789952</v>
      </c>
      <c r="AK14" s="43">
        <f t="shared" si="17"/>
        <v>0.05</v>
      </c>
      <c r="AL14" s="43">
        <f t="shared" si="18"/>
        <v>0.05</v>
      </c>
      <c r="AR14" s="7">
        <v>11</v>
      </c>
      <c r="AS14" s="41">
        <v>1700200</v>
      </c>
      <c r="AT14" s="49">
        <f t="shared" si="10"/>
        <v>2041923.3166192642</v>
      </c>
      <c r="AU14" s="44">
        <f t="shared" si="11"/>
        <v>-341723.31661926419</v>
      </c>
      <c r="AV14" s="44">
        <f t="shared" si="12"/>
        <v>341723.31661926419</v>
      </c>
      <c r="AW14" s="44">
        <f t="shared" si="13"/>
        <v>116774825121.26988</v>
      </c>
      <c r="AX14" s="43">
        <f t="shared" si="14"/>
        <v>20.100000000000001</v>
      </c>
      <c r="AY14" s="43">
        <f t="shared" si="15"/>
        <v>20.100000000000001</v>
      </c>
    </row>
    <row r="15" spans="1:55">
      <c r="A15" s="6">
        <v>12</v>
      </c>
      <c r="B15" s="41">
        <v>2071622</v>
      </c>
      <c r="E15" s="7">
        <v>12</v>
      </c>
      <c r="F15" s="41">
        <v>2071622</v>
      </c>
      <c r="G15" s="41">
        <v>1700200</v>
      </c>
      <c r="H15" s="44">
        <f t="shared" si="0"/>
        <v>371422</v>
      </c>
      <c r="I15" s="44">
        <f t="shared" si="1"/>
        <v>371422</v>
      </c>
      <c r="J15" s="44">
        <f t="shared" si="2"/>
        <v>137954302084</v>
      </c>
      <c r="K15" s="43">
        <f t="shared" si="3"/>
        <v>17.93</v>
      </c>
      <c r="L15" s="43">
        <f t="shared" si="4"/>
        <v>17.93</v>
      </c>
      <c r="R15" s="7">
        <v>12</v>
      </c>
      <c r="S15" s="41">
        <v>2071622</v>
      </c>
      <c r="T15" s="44">
        <f>AVERAGE($S$4:S14)</f>
        <v>1439999.1818181819</v>
      </c>
      <c r="U15" s="44">
        <f t="shared" si="5"/>
        <v>631622.81818181812</v>
      </c>
      <c r="V15" s="44">
        <f t="shared" si="6"/>
        <v>631622.81818181812</v>
      </c>
      <c r="W15" s="44">
        <f t="shared" si="7"/>
        <v>398947384447.94208</v>
      </c>
      <c r="X15" s="43">
        <f t="shared" si="8"/>
        <v>30.49</v>
      </c>
      <c r="Y15" s="43">
        <f t="shared" si="9"/>
        <v>30.49</v>
      </c>
      <c r="AE15" s="7">
        <v>12</v>
      </c>
      <c r="AF15" s="41">
        <v>2071622</v>
      </c>
      <c r="AG15" s="49">
        <f t="shared" si="16"/>
        <v>1818097.6666666667</v>
      </c>
      <c r="AH15" s="44">
        <f t="shared" si="19"/>
        <v>253524.33333333326</v>
      </c>
      <c r="AI15" s="44">
        <f t="shared" si="20"/>
        <v>253524.33333333326</v>
      </c>
      <c r="AJ15" s="44">
        <f t="shared" si="21"/>
        <v>64274587592.111069</v>
      </c>
      <c r="AK15" s="43">
        <f t="shared" si="17"/>
        <v>12.24</v>
      </c>
      <c r="AL15" s="43">
        <f t="shared" si="18"/>
        <v>12.24</v>
      </c>
      <c r="AR15" s="7">
        <v>12</v>
      </c>
      <c r="AS15" s="41">
        <v>2071622</v>
      </c>
      <c r="AT15" s="49">
        <f t="shared" si="10"/>
        <v>1768544.6633238529</v>
      </c>
      <c r="AU15" s="44">
        <f t="shared" si="11"/>
        <v>303077.33667614707</v>
      </c>
      <c r="AV15" s="44">
        <f t="shared" si="12"/>
        <v>303077.33667614707</v>
      </c>
      <c r="AW15" s="44">
        <f t="shared" si="13"/>
        <v>91855872006.706604</v>
      </c>
      <c r="AX15" s="43">
        <f t="shared" si="14"/>
        <v>14.63</v>
      </c>
      <c r="AY15" s="43">
        <f t="shared" si="15"/>
        <v>14.63</v>
      </c>
    </row>
    <row r="16" spans="1:55">
      <c r="A16" s="6">
        <v>13</v>
      </c>
      <c r="B16" s="41">
        <v>2663167</v>
      </c>
      <c r="E16" s="7">
        <v>13</v>
      </c>
      <c r="F16" s="41">
        <v>2663167</v>
      </c>
      <c r="G16" s="41">
        <v>2071622</v>
      </c>
      <c r="H16" s="44">
        <f t="shared" si="0"/>
        <v>591545</v>
      </c>
      <c r="I16" s="44">
        <f t="shared" si="1"/>
        <v>591545</v>
      </c>
      <c r="J16" s="44">
        <f t="shared" si="2"/>
        <v>349925487025</v>
      </c>
      <c r="K16" s="43">
        <f t="shared" si="3"/>
        <v>22.21</v>
      </c>
      <c r="L16" s="43">
        <f t="shared" si="4"/>
        <v>22.21</v>
      </c>
      <c r="R16" s="7">
        <v>13</v>
      </c>
      <c r="S16" s="41">
        <v>2663167</v>
      </c>
      <c r="T16" s="44">
        <f>AVERAGE($S$4:S15)</f>
        <v>1492634.4166666667</v>
      </c>
      <c r="U16" s="44">
        <f t="shared" si="5"/>
        <v>1170532.5833333333</v>
      </c>
      <c r="V16" s="44">
        <f t="shared" si="6"/>
        <v>1170532.5833333333</v>
      </c>
      <c r="W16" s="44">
        <f t="shared" si="7"/>
        <v>1370146528645.0068</v>
      </c>
      <c r="X16" s="43">
        <f t="shared" si="8"/>
        <v>43.95</v>
      </c>
      <c r="Y16" s="43">
        <f t="shared" si="9"/>
        <v>43.95</v>
      </c>
      <c r="AE16" s="7">
        <v>13</v>
      </c>
      <c r="AF16" s="41">
        <v>2663167</v>
      </c>
      <c r="AG16" s="49">
        <f t="shared" si="16"/>
        <v>1978691.6666666667</v>
      </c>
      <c r="AH16" s="44">
        <f t="shared" si="19"/>
        <v>684475.33333333326</v>
      </c>
      <c r="AI16" s="44">
        <f t="shared" si="20"/>
        <v>684475.33333333326</v>
      </c>
      <c r="AJ16" s="44">
        <f t="shared" si="21"/>
        <v>468506481941.77765</v>
      </c>
      <c r="AK16" s="43">
        <f t="shared" si="17"/>
        <v>25.7</v>
      </c>
      <c r="AL16" s="43">
        <f t="shared" si="18"/>
        <v>25.7</v>
      </c>
      <c r="AR16" s="7">
        <v>13</v>
      </c>
      <c r="AS16" s="41">
        <v>2663167</v>
      </c>
      <c r="AT16" s="49">
        <f t="shared" si="10"/>
        <v>2011006.5326647707</v>
      </c>
      <c r="AU16" s="44">
        <f t="shared" si="11"/>
        <v>652160.46733522927</v>
      </c>
      <c r="AV16" s="44">
        <f t="shared" si="12"/>
        <v>652160.46733522927</v>
      </c>
      <c r="AW16" s="44">
        <f t="shared" si="13"/>
        <v>425313275154.90466</v>
      </c>
      <c r="AX16" s="43">
        <f t="shared" si="14"/>
        <v>24.49</v>
      </c>
      <c r="AY16" s="43">
        <f t="shared" si="15"/>
        <v>24.49</v>
      </c>
    </row>
    <row r="17" spans="1:51">
      <c r="A17" s="6">
        <v>14</v>
      </c>
      <c r="B17" s="41">
        <v>3068040</v>
      </c>
      <c r="E17" s="7">
        <v>14</v>
      </c>
      <c r="F17" s="41">
        <v>3068040</v>
      </c>
      <c r="G17" s="41">
        <v>2663167</v>
      </c>
      <c r="H17" s="44">
        <f t="shared" si="0"/>
        <v>404873</v>
      </c>
      <c r="I17" s="44">
        <f t="shared" si="1"/>
        <v>404873</v>
      </c>
      <c r="J17" s="44">
        <f t="shared" si="2"/>
        <v>163922146129</v>
      </c>
      <c r="K17" s="43">
        <f t="shared" si="3"/>
        <v>13.2</v>
      </c>
      <c r="L17" s="43">
        <f t="shared" si="4"/>
        <v>13.2</v>
      </c>
      <c r="R17" s="7">
        <v>14</v>
      </c>
      <c r="S17" s="41">
        <v>3068040</v>
      </c>
      <c r="T17" s="44">
        <f>AVERAGE($S$4:S16)</f>
        <v>1582675.3846153845</v>
      </c>
      <c r="U17" s="44">
        <f t="shared" si="5"/>
        <v>1485364.6153846155</v>
      </c>
      <c r="V17" s="44">
        <f t="shared" si="6"/>
        <v>1485364.6153846155</v>
      </c>
      <c r="W17" s="44">
        <f t="shared" si="7"/>
        <v>2206308040636.6865</v>
      </c>
      <c r="X17" s="43">
        <f t="shared" si="8"/>
        <v>48.41</v>
      </c>
      <c r="Y17" s="43">
        <f t="shared" si="9"/>
        <v>48.41</v>
      </c>
      <c r="AE17" s="7">
        <v>14</v>
      </c>
      <c r="AF17" s="41">
        <v>3068040</v>
      </c>
      <c r="AG17" s="49">
        <f t="shared" si="16"/>
        <v>2144996.3333333335</v>
      </c>
      <c r="AH17" s="44">
        <f t="shared" si="19"/>
        <v>923043.66666666651</v>
      </c>
      <c r="AI17" s="44">
        <f t="shared" si="20"/>
        <v>923043.66666666651</v>
      </c>
      <c r="AJ17" s="44">
        <f t="shared" si="21"/>
        <v>852009610573.44421</v>
      </c>
      <c r="AK17" s="43">
        <f t="shared" si="17"/>
        <v>30.09</v>
      </c>
      <c r="AL17" s="43">
        <f t="shared" si="18"/>
        <v>30.09</v>
      </c>
      <c r="AR17" s="7">
        <v>14</v>
      </c>
      <c r="AS17" s="41">
        <v>3068040</v>
      </c>
      <c r="AT17" s="49">
        <f t="shared" si="10"/>
        <v>2532734.9065329544</v>
      </c>
      <c r="AU17" s="44">
        <f t="shared" si="11"/>
        <v>535305.09346704558</v>
      </c>
      <c r="AV17" s="44">
        <f t="shared" si="12"/>
        <v>535305.09346704558</v>
      </c>
      <c r="AW17" s="44">
        <f t="shared" si="13"/>
        <v>286551543091.76239</v>
      </c>
      <c r="AX17" s="43">
        <f t="shared" si="14"/>
        <v>17.45</v>
      </c>
      <c r="AY17" s="43">
        <f t="shared" si="15"/>
        <v>17.45</v>
      </c>
    </row>
    <row r="18" spans="1:51">
      <c r="A18" s="6">
        <v>15</v>
      </c>
      <c r="B18" s="41">
        <v>3204953</v>
      </c>
      <c r="E18" s="7">
        <v>15</v>
      </c>
      <c r="F18" s="41">
        <v>3204953</v>
      </c>
      <c r="G18" s="41">
        <v>3068040</v>
      </c>
      <c r="H18" s="44">
        <f t="shared" si="0"/>
        <v>136913</v>
      </c>
      <c r="I18" s="44">
        <f t="shared" si="1"/>
        <v>136913</v>
      </c>
      <c r="J18" s="44">
        <f t="shared" si="2"/>
        <v>18745169569</v>
      </c>
      <c r="K18" s="43">
        <f t="shared" si="3"/>
        <v>4.2699999999999996</v>
      </c>
      <c r="L18" s="43">
        <f t="shared" si="4"/>
        <v>4.2699999999999996</v>
      </c>
      <c r="R18" s="7">
        <v>15</v>
      </c>
      <c r="S18" s="41">
        <v>3204953</v>
      </c>
      <c r="T18" s="44">
        <f>AVERAGE($S$4:S17)</f>
        <v>1688772.857142857</v>
      </c>
      <c r="U18" s="44">
        <f t="shared" si="5"/>
        <v>1516180.142857143</v>
      </c>
      <c r="V18" s="44">
        <f t="shared" si="6"/>
        <v>1516180.142857143</v>
      </c>
      <c r="W18" s="44">
        <f t="shared" si="7"/>
        <v>2298802225594.3066</v>
      </c>
      <c r="X18" s="43">
        <f t="shared" si="8"/>
        <v>47.31</v>
      </c>
      <c r="Y18" s="43">
        <f t="shared" si="9"/>
        <v>47.31</v>
      </c>
      <c r="AE18" s="7">
        <v>15</v>
      </c>
      <c r="AF18" s="41">
        <v>3204953</v>
      </c>
      <c r="AG18" s="49">
        <f t="shared" si="16"/>
        <v>2600943</v>
      </c>
      <c r="AH18" s="44">
        <f t="shared" si="19"/>
        <v>604010</v>
      </c>
      <c r="AI18" s="44">
        <f t="shared" si="20"/>
        <v>604010</v>
      </c>
      <c r="AJ18" s="44">
        <f t="shared" si="21"/>
        <v>364828080100</v>
      </c>
      <c r="AK18" s="43">
        <f t="shared" si="17"/>
        <v>18.850000000000001</v>
      </c>
      <c r="AL18" s="43">
        <f t="shared" si="18"/>
        <v>18.850000000000001</v>
      </c>
      <c r="AR18" s="7">
        <v>15</v>
      </c>
      <c r="AS18" s="41">
        <v>3204953</v>
      </c>
      <c r="AT18" s="49">
        <f t="shared" si="10"/>
        <v>2960978.9813065911</v>
      </c>
      <c r="AU18" s="44">
        <f t="shared" si="11"/>
        <v>243974.01869340893</v>
      </c>
      <c r="AV18" s="44">
        <f t="shared" si="12"/>
        <v>243974.01869340893</v>
      </c>
      <c r="AW18" s="44">
        <f t="shared" si="13"/>
        <v>59523321797.41185</v>
      </c>
      <c r="AX18" s="43">
        <f t="shared" si="14"/>
        <v>7.61</v>
      </c>
      <c r="AY18" s="43">
        <f t="shared" si="15"/>
        <v>7.61</v>
      </c>
    </row>
    <row r="19" spans="1:51">
      <c r="A19" s="6">
        <v>16</v>
      </c>
      <c r="B19" s="41">
        <v>2420939</v>
      </c>
      <c r="E19" s="7">
        <v>16</v>
      </c>
      <c r="F19" s="41">
        <v>2420939</v>
      </c>
      <c r="G19" s="41">
        <v>3204953</v>
      </c>
      <c r="H19" s="44">
        <f t="shared" si="0"/>
        <v>-784014</v>
      </c>
      <c r="I19" s="44">
        <f t="shared" si="1"/>
        <v>784014</v>
      </c>
      <c r="J19" s="44">
        <f t="shared" si="2"/>
        <v>614677952196</v>
      </c>
      <c r="K19" s="43">
        <f t="shared" si="3"/>
        <v>32.380000000000003</v>
      </c>
      <c r="L19" s="43">
        <f t="shared" si="4"/>
        <v>32.380000000000003</v>
      </c>
      <c r="R19" s="7">
        <v>16</v>
      </c>
      <c r="S19" s="41">
        <v>2420939</v>
      </c>
      <c r="T19" s="44">
        <f>AVERAGE($S$4:S18)</f>
        <v>1789851.5333333334</v>
      </c>
      <c r="U19" s="44">
        <f t="shared" si="5"/>
        <v>631087.46666666656</v>
      </c>
      <c r="V19" s="44">
        <f t="shared" si="6"/>
        <v>631087.46666666656</v>
      </c>
      <c r="W19" s="44">
        <f t="shared" si="7"/>
        <v>398271390583.75098</v>
      </c>
      <c r="X19" s="43">
        <f t="shared" si="8"/>
        <v>26.07</v>
      </c>
      <c r="Y19" s="43">
        <f t="shared" si="9"/>
        <v>26.07</v>
      </c>
      <c r="AE19" s="7">
        <v>16</v>
      </c>
      <c r="AF19" s="41">
        <v>2420939</v>
      </c>
      <c r="AG19" s="49">
        <f t="shared" si="16"/>
        <v>2978720</v>
      </c>
      <c r="AH19" s="44">
        <f t="shared" si="19"/>
        <v>-557781</v>
      </c>
      <c r="AI19" s="44">
        <f t="shared" si="20"/>
        <v>557781</v>
      </c>
      <c r="AJ19" s="44">
        <f t="shared" si="21"/>
        <v>311119643961</v>
      </c>
      <c r="AK19" s="43">
        <f t="shared" si="17"/>
        <v>23.04</v>
      </c>
      <c r="AL19" s="43">
        <f t="shared" si="18"/>
        <v>23.04</v>
      </c>
      <c r="AR19" s="7">
        <v>16</v>
      </c>
      <c r="AS19" s="41">
        <v>2420939</v>
      </c>
      <c r="AT19" s="49">
        <f t="shared" si="10"/>
        <v>3156158.1962613184</v>
      </c>
      <c r="AU19" s="44">
        <f t="shared" si="11"/>
        <v>-735219.1962613184</v>
      </c>
      <c r="AV19" s="44">
        <f t="shared" si="12"/>
        <v>735219.1962613184</v>
      </c>
      <c r="AW19" s="44">
        <f t="shared" si="13"/>
        <v>540547266551.13904</v>
      </c>
      <c r="AX19" s="43">
        <f t="shared" si="14"/>
        <v>30.37</v>
      </c>
      <c r="AY19" s="43">
        <f t="shared" si="15"/>
        <v>30.37</v>
      </c>
    </row>
    <row r="20" spans="1:51">
      <c r="A20" s="6">
        <v>17</v>
      </c>
      <c r="B20" s="41">
        <v>3172875</v>
      </c>
      <c r="E20" s="7">
        <v>17</v>
      </c>
      <c r="F20" s="41">
        <v>3172875</v>
      </c>
      <c r="G20" s="41">
        <v>2420939</v>
      </c>
      <c r="H20" s="44">
        <f t="shared" si="0"/>
        <v>751936</v>
      </c>
      <c r="I20" s="44">
        <f t="shared" si="1"/>
        <v>751936</v>
      </c>
      <c r="J20" s="44">
        <f>H20^2</f>
        <v>565407748096</v>
      </c>
      <c r="K20" s="43">
        <f t="shared" si="3"/>
        <v>23.7</v>
      </c>
      <c r="L20" s="43">
        <f t="shared" si="4"/>
        <v>23.7</v>
      </c>
      <c r="R20" s="7">
        <v>17</v>
      </c>
      <c r="S20" s="41">
        <v>3172875</v>
      </c>
      <c r="T20" s="44">
        <f>AVERAGE($S$4:S19)</f>
        <v>1829294.5</v>
      </c>
      <c r="U20" s="44">
        <f t="shared" si="5"/>
        <v>1343580.5</v>
      </c>
      <c r="V20" s="44">
        <f t="shared" si="6"/>
        <v>1343580.5</v>
      </c>
      <c r="W20" s="44">
        <f t="shared" si="7"/>
        <v>1805208559980.25</v>
      </c>
      <c r="X20" s="43">
        <f t="shared" si="8"/>
        <v>42.35</v>
      </c>
      <c r="Y20" s="43">
        <f t="shared" si="9"/>
        <v>42.35</v>
      </c>
      <c r="AE20" s="7">
        <v>17</v>
      </c>
      <c r="AF20" s="41">
        <v>3172875</v>
      </c>
      <c r="AG20" s="49">
        <f t="shared" si="16"/>
        <v>2897977.3333333335</v>
      </c>
      <c r="AH20" s="44">
        <f t="shared" si="19"/>
        <v>274897.66666666651</v>
      </c>
      <c r="AI20" s="44">
        <f t="shared" si="20"/>
        <v>274897.66666666651</v>
      </c>
      <c r="AJ20" s="44">
        <f t="shared" si="21"/>
        <v>75568727138.777695</v>
      </c>
      <c r="AK20" s="43">
        <f t="shared" si="17"/>
        <v>8.66</v>
      </c>
      <c r="AL20" s="43">
        <f t="shared" si="18"/>
        <v>8.66</v>
      </c>
      <c r="AR20" s="7">
        <v>17</v>
      </c>
      <c r="AS20" s="41">
        <v>3172875</v>
      </c>
      <c r="AT20" s="49">
        <f t="shared" si="10"/>
        <v>2567982.8392522638</v>
      </c>
      <c r="AU20" s="44">
        <f t="shared" si="11"/>
        <v>604892.16074773623</v>
      </c>
      <c r="AV20" s="44">
        <f t="shared" si="12"/>
        <v>604892.16074773623</v>
      </c>
      <c r="AW20" s="44">
        <f t="shared" si="13"/>
        <v>365894526134.06519</v>
      </c>
      <c r="AX20" s="43">
        <f t="shared" si="14"/>
        <v>19.059999999999999</v>
      </c>
      <c r="AY20" s="43">
        <f t="shared" si="15"/>
        <v>19.059999999999999</v>
      </c>
    </row>
    <row r="21" spans="1:51">
      <c r="A21" s="6">
        <v>18</v>
      </c>
      <c r="B21" s="41">
        <v>3278980</v>
      </c>
      <c r="E21" s="7">
        <v>18</v>
      </c>
      <c r="F21" s="41">
        <v>3278980</v>
      </c>
      <c r="G21" s="41">
        <v>3172875</v>
      </c>
      <c r="H21" s="44">
        <f t="shared" si="0"/>
        <v>106105</v>
      </c>
      <c r="I21" s="44">
        <f t="shared" si="1"/>
        <v>106105</v>
      </c>
      <c r="J21" s="44">
        <f t="shared" ref="J21:J63" si="22">H21^2</f>
        <v>11258271025</v>
      </c>
      <c r="K21" s="43">
        <f t="shared" si="3"/>
        <v>3.24</v>
      </c>
      <c r="L21" s="43">
        <f t="shared" si="4"/>
        <v>3.24</v>
      </c>
      <c r="R21" s="7">
        <v>18</v>
      </c>
      <c r="S21" s="41">
        <v>3278980</v>
      </c>
      <c r="T21" s="44">
        <f>AVERAGE($S$4:S20)</f>
        <v>1908328.6470588236</v>
      </c>
      <c r="U21" s="44">
        <f t="shared" si="5"/>
        <v>1370651.3529411764</v>
      </c>
      <c r="V21" s="44">
        <f t="shared" si="6"/>
        <v>1370651.3529411764</v>
      </c>
      <c r="W21" s="44">
        <f t="shared" si="7"/>
        <v>1878685131319.4773</v>
      </c>
      <c r="X21" s="43">
        <f t="shared" si="8"/>
        <v>41.8</v>
      </c>
      <c r="Y21" s="43">
        <f t="shared" si="9"/>
        <v>41.8</v>
      </c>
      <c r="AE21" s="7">
        <v>18</v>
      </c>
      <c r="AF21" s="41">
        <v>3278980</v>
      </c>
      <c r="AG21" s="49">
        <f t="shared" si="16"/>
        <v>2932922.3333333335</v>
      </c>
      <c r="AH21" s="44">
        <f t="shared" si="19"/>
        <v>346057.66666666651</v>
      </c>
      <c r="AI21" s="44">
        <f t="shared" si="20"/>
        <v>346057.66666666651</v>
      </c>
      <c r="AJ21" s="44">
        <f t="shared" si="21"/>
        <v>119755908658.77766</v>
      </c>
      <c r="AK21" s="43">
        <f t="shared" si="17"/>
        <v>10.55</v>
      </c>
      <c r="AL21" s="43">
        <f t="shared" si="18"/>
        <v>10.55</v>
      </c>
      <c r="AR21" s="7">
        <v>18</v>
      </c>
      <c r="AS21" s="41">
        <v>3278980</v>
      </c>
      <c r="AT21" s="49">
        <f t="shared" si="10"/>
        <v>3051896.5678504528</v>
      </c>
      <c r="AU21" s="44">
        <f t="shared" si="11"/>
        <v>227083.43214954715</v>
      </c>
      <c r="AV21" s="44">
        <f t="shared" si="12"/>
        <v>227083.43214954715</v>
      </c>
      <c r="AW21" s="44">
        <f t="shared" si="13"/>
        <v>51566885156.817986</v>
      </c>
      <c r="AX21" s="43">
        <f t="shared" si="14"/>
        <v>6.93</v>
      </c>
      <c r="AY21" s="43">
        <f t="shared" si="15"/>
        <v>6.93</v>
      </c>
    </row>
    <row r="22" spans="1:51">
      <c r="A22" s="6">
        <v>19</v>
      </c>
      <c r="B22" s="41">
        <v>3146688</v>
      </c>
      <c r="E22" s="7">
        <v>19</v>
      </c>
      <c r="F22" s="41">
        <v>3146688</v>
      </c>
      <c r="G22" s="41">
        <v>3278980</v>
      </c>
      <c r="H22" s="44">
        <f t="shared" si="0"/>
        <v>-132292</v>
      </c>
      <c r="I22" s="44">
        <f t="shared" si="1"/>
        <v>132292</v>
      </c>
      <c r="J22" s="44">
        <f t="shared" si="22"/>
        <v>17501173264</v>
      </c>
      <c r="K22" s="43">
        <f t="shared" si="3"/>
        <v>4.2</v>
      </c>
      <c r="L22" s="43">
        <f t="shared" si="4"/>
        <v>4.2</v>
      </c>
      <c r="R22" s="7">
        <v>19</v>
      </c>
      <c r="S22" s="41">
        <v>3146688</v>
      </c>
      <c r="T22" s="44">
        <f>AVERAGE($S$4:S21)</f>
        <v>1984475.9444444445</v>
      </c>
      <c r="U22" s="44">
        <f t="shared" si="5"/>
        <v>1162212.0555555555</v>
      </c>
      <c r="V22" s="44">
        <f t="shared" si="6"/>
        <v>1162212.0555555555</v>
      </c>
      <c r="W22" s="44">
        <f t="shared" si="7"/>
        <v>1350736862078.6697</v>
      </c>
      <c r="X22" s="43">
        <f t="shared" si="8"/>
        <v>36.93</v>
      </c>
      <c r="Y22" s="43">
        <f t="shared" si="9"/>
        <v>36.93</v>
      </c>
      <c r="AE22" s="7">
        <v>19</v>
      </c>
      <c r="AF22" s="41">
        <v>3146688</v>
      </c>
      <c r="AG22" s="49">
        <f t="shared" si="16"/>
        <v>2957598</v>
      </c>
      <c r="AH22" s="44">
        <f t="shared" si="19"/>
        <v>189090</v>
      </c>
      <c r="AI22" s="44">
        <f t="shared" si="20"/>
        <v>189090</v>
      </c>
      <c r="AJ22" s="44">
        <f t="shared" si="21"/>
        <v>35755028100</v>
      </c>
      <c r="AK22" s="43">
        <f t="shared" si="17"/>
        <v>6.01</v>
      </c>
      <c r="AL22" s="43">
        <f t="shared" si="18"/>
        <v>6.01</v>
      </c>
      <c r="AR22" s="7">
        <v>19</v>
      </c>
      <c r="AS22" s="41">
        <v>3146688</v>
      </c>
      <c r="AT22" s="49">
        <f t="shared" si="10"/>
        <v>3233563.3135700906</v>
      </c>
      <c r="AU22" s="44">
        <f t="shared" si="11"/>
        <v>-86875.31357009057</v>
      </c>
      <c r="AV22" s="44">
        <f t="shared" si="12"/>
        <v>86875.31357009057</v>
      </c>
      <c r="AW22" s="44">
        <f t="shared" si="13"/>
        <v>7547320107.9015627</v>
      </c>
      <c r="AX22" s="43">
        <f t="shared" si="14"/>
        <v>2.76</v>
      </c>
      <c r="AY22" s="43">
        <f t="shared" si="15"/>
        <v>2.76</v>
      </c>
    </row>
    <row r="23" spans="1:51">
      <c r="A23" s="6">
        <v>20</v>
      </c>
      <c r="B23" s="41">
        <v>2801417</v>
      </c>
      <c r="E23" s="7">
        <v>20</v>
      </c>
      <c r="F23" s="41">
        <v>2801417</v>
      </c>
      <c r="G23" s="41">
        <v>3146688</v>
      </c>
      <c r="H23" s="44">
        <f t="shared" si="0"/>
        <v>-345271</v>
      </c>
      <c r="I23" s="44">
        <f t="shared" si="1"/>
        <v>345271</v>
      </c>
      <c r="J23" s="44">
        <f t="shared" si="22"/>
        <v>119212063441</v>
      </c>
      <c r="K23" s="43">
        <f t="shared" si="3"/>
        <v>12.32</v>
      </c>
      <c r="L23" s="43">
        <f t="shared" si="4"/>
        <v>12.32</v>
      </c>
      <c r="R23" s="7">
        <v>20</v>
      </c>
      <c r="S23" s="41">
        <v>2801417</v>
      </c>
      <c r="T23" s="44">
        <f>AVERAGE($S$4:S22)</f>
        <v>2045645</v>
      </c>
      <c r="U23" s="44">
        <f t="shared" si="5"/>
        <v>755772</v>
      </c>
      <c r="V23" s="44">
        <f t="shared" si="6"/>
        <v>755772</v>
      </c>
      <c r="W23" s="44">
        <f t="shared" si="7"/>
        <v>571191315984</v>
      </c>
      <c r="X23" s="43">
        <f t="shared" si="8"/>
        <v>26.98</v>
      </c>
      <c r="Y23" s="43">
        <f t="shared" si="9"/>
        <v>26.98</v>
      </c>
      <c r="AE23" s="7">
        <v>20</v>
      </c>
      <c r="AF23" s="41">
        <v>2801417</v>
      </c>
      <c r="AG23" s="49">
        <f t="shared" si="16"/>
        <v>3199514.3333333335</v>
      </c>
      <c r="AH23" s="44">
        <f t="shared" si="19"/>
        <v>-398097.33333333349</v>
      </c>
      <c r="AI23" s="44">
        <f t="shared" si="20"/>
        <v>398097.33333333349</v>
      </c>
      <c r="AJ23" s="44">
        <f t="shared" si="21"/>
        <v>158481486807.11124</v>
      </c>
      <c r="AK23" s="43">
        <f t="shared" si="17"/>
        <v>14.21</v>
      </c>
      <c r="AL23" s="43">
        <f t="shared" si="18"/>
        <v>14.21</v>
      </c>
      <c r="AR23" s="7">
        <v>20</v>
      </c>
      <c r="AS23" s="41">
        <v>2801417</v>
      </c>
      <c r="AT23" s="49">
        <f t="shared" si="10"/>
        <v>3164063.0627140184</v>
      </c>
      <c r="AU23" s="44">
        <f t="shared" si="11"/>
        <v>-362646.06271401839</v>
      </c>
      <c r="AV23" s="44">
        <f t="shared" si="12"/>
        <v>362646.06271401839</v>
      </c>
      <c r="AW23" s="44">
        <f t="shared" si="13"/>
        <v>131512166801.97977</v>
      </c>
      <c r="AX23" s="43">
        <f t="shared" si="14"/>
        <v>12.95</v>
      </c>
      <c r="AY23" s="43">
        <f t="shared" si="15"/>
        <v>12.95</v>
      </c>
    </row>
    <row r="24" spans="1:51">
      <c r="A24" s="6">
        <v>21</v>
      </c>
      <c r="B24" s="41">
        <v>2471165</v>
      </c>
      <c r="E24" s="7">
        <v>21</v>
      </c>
      <c r="F24" s="41">
        <v>2471165</v>
      </c>
      <c r="G24" s="41">
        <v>2801417</v>
      </c>
      <c r="H24" s="44">
        <f t="shared" si="0"/>
        <v>-330252</v>
      </c>
      <c r="I24" s="44">
        <f t="shared" si="1"/>
        <v>330252</v>
      </c>
      <c r="J24" s="44">
        <f t="shared" si="22"/>
        <v>109066383504</v>
      </c>
      <c r="K24" s="43">
        <f t="shared" si="3"/>
        <v>13.36</v>
      </c>
      <c r="L24" s="43">
        <f t="shared" si="4"/>
        <v>13.36</v>
      </c>
      <c r="R24" s="7">
        <v>21</v>
      </c>
      <c r="S24" s="41">
        <v>2471165</v>
      </c>
      <c r="T24" s="44">
        <f>AVERAGE($S$4:S23)</f>
        <v>2083433.6</v>
      </c>
      <c r="U24" s="44">
        <f t="shared" si="5"/>
        <v>387731.39999999991</v>
      </c>
      <c r="V24" s="44">
        <f t="shared" si="6"/>
        <v>387731.39999999991</v>
      </c>
      <c r="W24" s="44">
        <f t="shared" si="7"/>
        <v>150335638545.95993</v>
      </c>
      <c r="X24" s="43">
        <f t="shared" si="8"/>
        <v>15.69</v>
      </c>
      <c r="Y24" s="43">
        <f t="shared" si="9"/>
        <v>15.69</v>
      </c>
      <c r="AE24" s="7">
        <v>21</v>
      </c>
      <c r="AF24" s="41">
        <v>2471165</v>
      </c>
      <c r="AG24" s="49">
        <f t="shared" si="16"/>
        <v>3075695</v>
      </c>
      <c r="AH24" s="44">
        <f t="shared" si="19"/>
        <v>-604530</v>
      </c>
      <c r="AI24" s="44">
        <f t="shared" si="20"/>
        <v>604530</v>
      </c>
      <c r="AJ24" s="44">
        <f t="shared" si="21"/>
        <v>365456520900</v>
      </c>
      <c r="AK24" s="43">
        <f t="shared" si="17"/>
        <v>24.46</v>
      </c>
      <c r="AL24" s="43">
        <f t="shared" si="18"/>
        <v>24.46</v>
      </c>
      <c r="AR24" s="7">
        <v>21</v>
      </c>
      <c r="AS24" s="41">
        <v>2471165</v>
      </c>
      <c r="AT24" s="49">
        <f t="shared" si="10"/>
        <v>2873946.212542804</v>
      </c>
      <c r="AU24" s="44">
        <f t="shared" si="11"/>
        <v>-402781.21254280396</v>
      </c>
      <c r="AV24" s="44">
        <f t="shared" si="12"/>
        <v>402781.21254280396</v>
      </c>
      <c r="AW24" s="44">
        <f t="shared" si="13"/>
        <v>162232705177.45142</v>
      </c>
      <c r="AX24" s="43">
        <f t="shared" si="14"/>
        <v>16.3</v>
      </c>
      <c r="AY24" s="43">
        <f t="shared" si="15"/>
        <v>16.3</v>
      </c>
    </row>
    <row r="25" spans="1:51">
      <c r="A25" s="6">
        <v>22</v>
      </c>
      <c r="B25" s="41">
        <v>3032731</v>
      </c>
      <c r="E25" s="7">
        <v>22</v>
      </c>
      <c r="F25" s="41">
        <v>3032731</v>
      </c>
      <c r="G25" s="41">
        <v>2471165</v>
      </c>
      <c r="H25" s="44">
        <f t="shared" si="0"/>
        <v>561566</v>
      </c>
      <c r="I25" s="44">
        <f t="shared" si="1"/>
        <v>561566</v>
      </c>
      <c r="J25" s="44">
        <f t="shared" si="22"/>
        <v>315356372356</v>
      </c>
      <c r="K25" s="43">
        <f t="shared" si="3"/>
        <v>18.52</v>
      </c>
      <c r="L25" s="43">
        <f t="shared" si="4"/>
        <v>18.52</v>
      </c>
      <c r="R25" s="7">
        <v>22</v>
      </c>
      <c r="S25" s="41">
        <v>3032731</v>
      </c>
      <c r="T25" s="44">
        <f>AVERAGE($S$4:S24)</f>
        <v>2101897</v>
      </c>
      <c r="U25" s="44">
        <f t="shared" si="5"/>
        <v>930834</v>
      </c>
      <c r="V25" s="44">
        <f t="shared" si="6"/>
        <v>930834</v>
      </c>
      <c r="W25" s="44">
        <f t="shared" si="7"/>
        <v>866451935556</v>
      </c>
      <c r="X25" s="43">
        <f t="shared" si="8"/>
        <v>30.69</v>
      </c>
      <c r="Y25" s="43">
        <f t="shared" si="9"/>
        <v>30.69</v>
      </c>
      <c r="AE25" s="7">
        <v>22</v>
      </c>
      <c r="AF25" s="41">
        <v>3032731</v>
      </c>
      <c r="AG25" s="49">
        <f t="shared" si="16"/>
        <v>2806423.3333333335</v>
      </c>
      <c r="AH25" s="44">
        <f t="shared" si="19"/>
        <v>226307.66666666651</v>
      </c>
      <c r="AI25" s="44">
        <f t="shared" si="20"/>
        <v>226307.66666666651</v>
      </c>
      <c r="AJ25" s="44">
        <f t="shared" si="21"/>
        <v>51215159992.111038</v>
      </c>
      <c r="AK25" s="43">
        <f t="shared" si="17"/>
        <v>7.46</v>
      </c>
      <c r="AL25" s="43">
        <f t="shared" si="18"/>
        <v>7.46</v>
      </c>
      <c r="AR25" s="7">
        <v>22</v>
      </c>
      <c r="AS25" s="41">
        <v>3032731</v>
      </c>
      <c r="AT25" s="49">
        <f t="shared" si="10"/>
        <v>2551721.2425085609</v>
      </c>
      <c r="AU25" s="44">
        <f t="shared" si="11"/>
        <v>481009.75749143912</v>
      </c>
      <c r="AV25" s="44">
        <f t="shared" si="12"/>
        <v>481009.75749143912</v>
      </c>
      <c r="AW25" s="44">
        <f t="shared" si="13"/>
        <v>231370386801.97305</v>
      </c>
      <c r="AX25" s="43">
        <f t="shared" si="14"/>
        <v>15.86</v>
      </c>
      <c r="AY25" s="43">
        <f t="shared" si="15"/>
        <v>15.86</v>
      </c>
    </row>
    <row r="26" spans="1:51">
      <c r="A26" s="6">
        <v>23</v>
      </c>
      <c r="B26" s="41">
        <v>4482098</v>
      </c>
      <c r="E26" s="7">
        <v>23</v>
      </c>
      <c r="F26" s="41">
        <v>4482098</v>
      </c>
      <c r="G26" s="41">
        <v>3032731</v>
      </c>
      <c r="H26" s="44">
        <f t="shared" si="0"/>
        <v>1449367</v>
      </c>
      <c r="I26" s="44">
        <f t="shared" si="1"/>
        <v>1449367</v>
      </c>
      <c r="J26" s="44">
        <f t="shared" si="22"/>
        <v>2100664700689</v>
      </c>
      <c r="K26" s="43">
        <f t="shared" si="3"/>
        <v>32.340000000000003</v>
      </c>
      <c r="L26" s="43">
        <f t="shared" si="4"/>
        <v>32.340000000000003</v>
      </c>
      <c r="R26" s="7">
        <v>23</v>
      </c>
      <c r="S26" s="41">
        <v>4482098</v>
      </c>
      <c r="T26" s="44">
        <f>AVERAGE($S$4:S25)</f>
        <v>2144207.6363636362</v>
      </c>
      <c r="U26" s="44">
        <f t="shared" si="5"/>
        <v>2337890.3636363638</v>
      </c>
      <c r="V26" s="44">
        <f t="shared" si="6"/>
        <v>2337890.3636363638</v>
      </c>
      <c r="W26" s="44">
        <f t="shared" si="7"/>
        <v>5465731352383.7695</v>
      </c>
      <c r="X26" s="43">
        <f t="shared" si="8"/>
        <v>52.16</v>
      </c>
      <c r="Y26" s="43">
        <f t="shared" si="9"/>
        <v>52.16</v>
      </c>
      <c r="AE26" s="7">
        <v>23</v>
      </c>
      <c r="AF26" s="41">
        <v>4482098</v>
      </c>
      <c r="AG26" s="49">
        <f t="shared" si="16"/>
        <v>2768437.6666666665</v>
      </c>
      <c r="AH26" s="44">
        <f t="shared" si="19"/>
        <v>1713660.3333333335</v>
      </c>
      <c r="AI26" s="44">
        <f t="shared" si="20"/>
        <v>1713660.3333333335</v>
      </c>
      <c r="AJ26" s="44">
        <f t="shared" si="21"/>
        <v>2936631738040.1118</v>
      </c>
      <c r="AK26" s="43">
        <f t="shared" si="17"/>
        <v>38.229999999999997</v>
      </c>
      <c r="AL26" s="43">
        <f t="shared" si="18"/>
        <v>38.229999999999997</v>
      </c>
      <c r="AR26" s="7">
        <v>23</v>
      </c>
      <c r="AS26" s="41">
        <v>4482098</v>
      </c>
      <c r="AT26" s="49">
        <f t="shared" si="10"/>
        <v>2936529.0485017123</v>
      </c>
      <c r="AU26" s="44">
        <f t="shared" si="11"/>
        <v>1545568.9514982877</v>
      </c>
      <c r="AV26" s="44">
        <f t="shared" si="12"/>
        <v>1545568.9514982877</v>
      </c>
      <c r="AW26" s="44">
        <f t="shared" si="13"/>
        <v>2388783383835.5166</v>
      </c>
      <c r="AX26" s="43">
        <f t="shared" si="14"/>
        <v>34.479999999999997</v>
      </c>
      <c r="AY26" s="43">
        <f t="shared" si="15"/>
        <v>34.479999999999997</v>
      </c>
    </row>
    <row r="27" spans="1:51">
      <c r="A27" s="6">
        <v>24</v>
      </c>
      <c r="B27" s="41">
        <v>3425189</v>
      </c>
      <c r="E27" s="7">
        <v>24</v>
      </c>
      <c r="F27" s="41">
        <v>3425189</v>
      </c>
      <c r="G27" s="41">
        <v>4482098</v>
      </c>
      <c r="H27" s="44">
        <f t="shared" si="0"/>
        <v>-1056909</v>
      </c>
      <c r="I27" s="44">
        <f t="shared" si="1"/>
        <v>1056909</v>
      </c>
      <c r="J27" s="44">
        <f t="shared" si="22"/>
        <v>1117056634281</v>
      </c>
      <c r="K27" s="43">
        <f t="shared" si="3"/>
        <v>30.86</v>
      </c>
      <c r="L27" s="43">
        <f t="shared" si="4"/>
        <v>30.86</v>
      </c>
      <c r="R27" s="7">
        <v>24</v>
      </c>
      <c r="S27" s="41">
        <v>3425189</v>
      </c>
      <c r="T27" s="44">
        <f>AVERAGE($S$4:S26)</f>
        <v>2245855.0434782607</v>
      </c>
      <c r="U27" s="44">
        <f t="shared" si="5"/>
        <v>1179333.9565217393</v>
      </c>
      <c r="V27" s="44">
        <f t="shared" si="6"/>
        <v>1179333.9565217393</v>
      </c>
      <c r="W27" s="44">
        <f t="shared" si="7"/>
        <v>1390828581005.2195</v>
      </c>
      <c r="X27" s="43">
        <f t="shared" si="8"/>
        <v>34.43</v>
      </c>
      <c r="Y27" s="43">
        <f t="shared" si="9"/>
        <v>34.43</v>
      </c>
      <c r="AE27" s="7">
        <v>24</v>
      </c>
      <c r="AF27" s="41">
        <v>3425189</v>
      </c>
      <c r="AG27" s="49">
        <f t="shared" si="16"/>
        <v>3328664.6666666665</v>
      </c>
      <c r="AH27" s="44">
        <f t="shared" si="19"/>
        <v>96524.333333333489</v>
      </c>
      <c r="AI27" s="44">
        <f t="shared" si="20"/>
        <v>96524.333333333489</v>
      </c>
      <c r="AJ27" s="44">
        <f t="shared" si="21"/>
        <v>9316946925.4444752</v>
      </c>
      <c r="AK27" s="43">
        <f t="shared" si="17"/>
        <v>2.82</v>
      </c>
      <c r="AL27" s="43">
        <f t="shared" si="18"/>
        <v>2.82</v>
      </c>
      <c r="AR27" s="7">
        <v>24</v>
      </c>
      <c r="AS27" s="41">
        <v>3425189</v>
      </c>
      <c r="AT27" s="49">
        <f t="shared" si="10"/>
        <v>4172984.2097003427</v>
      </c>
      <c r="AU27" s="44">
        <f t="shared" si="11"/>
        <v>-747795.20970034273</v>
      </c>
      <c r="AV27" s="44">
        <f t="shared" si="12"/>
        <v>747795.20970034273</v>
      </c>
      <c r="AW27" s="44">
        <f t="shared" si="13"/>
        <v>559197675650.77954</v>
      </c>
      <c r="AX27" s="43">
        <f t="shared" si="14"/>
        <v>21.83</v>
      </c>
      <c r="AY27" s="43">
        <f t="shared" si="15"/>
        <v>21.83</v>
      </c>
    </row>
    <row r="28" spans="1:51">
      <c r="A28" s="6">
        <v>25</v>
      </c>
      <c r="B28" s="41">
        <v>2663847</v>
      </c>
      <c r="E28" s="7">
        <v>25</v>
      </c>
      <c r="F28" s="41">
        <v>2663847</v>
      </c>
      <c r="G28" s="41">
        <v>3425189</v>
      </c>
      <c r="H28" s="44">
        <f t="shared" si="0"/>
        <v>-761342</v>
      </c>
      <c r="I28" s="44">
        <f t="shared" si="1"/>
        <v>761342</v>
      </c>
      <c r="J28" s="44">
        <f t="shared" si="22"/>
        <v>579641640964</v>
      </c>
      <c r="K28" s="43">
        <f t="shared" si="3"/>
        <v>28.58</v>
      </c>
      <c r="L28" s="43">
        <f t="shared" si="4"/>
        <v>28.58</v>
      </c>
      <c r="R28" s="7">
        <v>25</v>
      </c>
      <c r="S28" s="41">
        <v>2663847</v>
      </c>
      <c r="T28" s="44">
        <f>AVERAGE($S$4:S27)</f>
        <v>2294993.9583333335</v>
      </c>
      <c r="U28" s="44">
        <f t="shared" si="5"/>
        <v>368853.04166666651</v>
      </c>
      <c r="V28" s="44">
        <f t="shared" si="6"/>
        <v>368853.04166666651</v>
      </c>
      <c r="W28" s="44">
        <f t="shared" si="7"/>
        <v>136052566346.75162</v>
      </c>
      <c r="X28" s="43">
        <f t="shared" si="8"/>
        <v>13.85</v>
      </c>
      <c r="Y28" s="43">
        <f t="shared" si="9"/>
        <v>13.85</v>
      </c>
      <c r="AE28" s="7">
        <v>25</v>
      </c>
      <c r="AF28" s="41">
        <v>2663847</v>
      </c>
      <c r="AG28" s="49">
        <f t="shared" si="16"/>
        <v>3646672.6666666665</v>
      </c>
      <c r="AH28" s="44">
        <f t="shared" si="19"/>
        <v>-982825.66666666651</v>
      </c>
      <c r="AI28" s="44">
        <f t="shared" si="20"/>
        <v>982825.66666666651</v>
      </c>
      <c r="AJ28" s="44">
        <f t="shared" si="21"/>
        <v>965946291058.77747</v>
      </c>
      <c r="AK28" s="43">
        <f t="shared" si="17"/>
        <v>36.89</v>
      </c>
      <c r="AL28" s="43">
        <f t="shared" si="18"/>
        <v>36.89</v>
      </c>
      <c r="AR28" s="7">
        <v>25</v>
      </c>
      <c r="AS28" s="41">
        <v>2663847</v>
      </c>
      <c r="AT28" s="49">
        <f t="shared" si="10"/>
        <v>3574748.0419400688</v>
      </c>
      <c r="AU28" s="44">
        <f t="shared" si="11"/>
        <v>-910901.04194006883</v>
      </c>
      <c r="AV28" s="44">
        <f t="shared" si="12"/>
        <v>910901.04194006883</v>
      </c>
      <c r="AW28" s="44">
        <f t="shared" si="13"/>
        <v>829740708207.50305</v>
      </c>
      <c r="AX28" s="43">
        <f t="shared" si="14"/>
        <v>34.19</v>
      </c>
      <c r="AY28" s="43">
        <f t="shared" si="15"/>
        <v>34.19</v>
      </c>
    </row>
    <row r="29" spans="1:51">
      <c r="A29" s="6">
        <v>26</v>
      </c>
      <c r="B29" s="41">
        <v>3047854</v>
      </c>
      <c r="E29" s="7">
        <v>26</v>
      </c>
      <c r="F29" s="41">
        <v>3047854</v>
      </c>
      <c r="G29" s="41">
        <v>2663847</v>
      </c>
      <c r="H29" s="44">
        <f t="shared" si="0"/>
        <v>384007</v>
      </c>
      <c r="I29" s="44">
        <f t="shared" si="1"/>
        <v>384007</v>
      </c>
      <c r="J29" s="44">
        <f t="shared" si="22"/>
        <v>147461376049</v>
      </c>
      <c r="K29" s="43">
        <f t="shared" si="3"/>
        <v>12.6</v>
      </c>
      <c r="L29" s="43">
        <f t="shared" si="4"/>
        <v>12.6</v>
      </c>
      <c r="R29" s="7">
        <v>26</v>
      </c>
      <c r="S29" s="41">
        <v>3047854</v>
      </c>
      <c r="T29" s="44">
        <f>AVERAGE($S$4:S28)</f>
        <v>2309748.08</v>
      </c>
      <c r="U29" s="44">
        <f t="shared" si="5"/>
        <v>738105.91999999993</v>
      </c>
      <c r="V29" s="44">
        <f t="shared" si="6"/>
        <v>738105.91999999993</v>
      </c>
      <c r="W29" s="44">
        <f t="shared" si="7"/>
        <v>544800349139.04626</v>
      </c>
      <c r="X29" s="43">
        <f t="shared" si="8"/>
        <v>24.22</v>
      </c>
      <c r="Y29" s="43">
        <f t="shared" si="9"/>
        <v>24.22</v>
      </c>
      <c r="AE29" s="7">
        <v>26</v>
      </c>
      <c r="AF29" s="41">
        <v>3047854</v>
      </c>
      <c r="AG29" s="49">
        <f t="shared" si="16"/>
        <v>3523711.3333333335</v>
      </c>
      <c r="AH29" s="44">
        <f t="shared" si="19"/>
        <v>-475857.33333333349</v>
      </c>
      <c r="AI29" s="44">
        <f t="shared" si="20"/>
        <v>475857.33333333349</v>
      </c>
      <c r="AJ29" s="44">
        <f t="shared" si="21"/>
        <v>226440201687.11127</v>
      </c>
      <c r="AK29" s="43">
        <f t="shared" si="17"/>
        <v>15.61</v>
      </c>
      <c r="AL29" s="43">
        <f t="shared" si="18"/>
        <v>15.61</v>
      </c>
      <c r="AR29" s="7">
        <v>26</v>
      </c>
      <c r="AS29" s="41">
        <v>3047854</v>
      </c>
      <c r="AT29" s="49">
        <f t="shared" si="10"/>
        <v>2846027.2083880138</v>
      </c>
      <c r="AU29" s="44">
        <f t="shared" si="11"/>
        <v>201826.79161198623</v>
      </c>
      <c r="AV29" s="44">
        <f t="shared" si="12"/>
        <v>201826.79161198623</v>
      </c>
      <c r="AW29" s="44">
        <f t="shared" si="13"/>
        <v>40734053812.388115</v>
      </c>
      <c r="AX29" s="43">
        <f t="shared" si="14"/>
        <v>6.62</v>
      </c>
      <c r="AY29" s="43">
        <f t="shared" si="15"/>
        <v>6.62</v>
      </c>
    </row>
    <row r="30" spans="1:51">
      <c r="A30" s="6">
        <v>27</v>
      </c>
      <c r="B30" s="41">
        <v>4040234</v>
      </c>
      <c r="E30" s="7">
        <v>27</v>
      </c>
      <c r="F30" s="41">
        <v>4040234</v>
      </c>
      <c r="G30" s="41">
        <v>3047854</v>
      </c>
      <c r="H30" s="44">
        <f t="shared" si="0"/>
        <v>992380</v>
      </c>
      <c r="I30" s="44">
        <f t="shared" si="1"/>
        <v>992380</v>
      </c>
      <c r="J30" s="44">
        <f t="shared" si="22"/>
        <v>984818064400</v>
      </c>
      <c r="K30" s="43">
        <f t="shared" si="3"/>
        <v>24.56</v>
      </c>
      <c r="L30" s="43">
        <f t="shared" si="4"/>
        <v>24.56</v>
      </c>
      <c r="R30" s="7">
        <v>27</v>
      </c>
      <c r="S30" s="41">
        <v>4040234</v>
      </c>
      <c r="T30" s="44">
        <f>AVERAGE($S$4:S29)</f>
        <v>2338136.769230769</v>
      </c>
      <c r="U30" s="44">
        <f t="shared" si="5"/>
        <v>1702097.230769231</v>
      </c>
      <c r="V30" s="44">
        <f t="shared" si="6"/>
        <v>1702097.230769231</v>
      </c>
      <c r="W30" s="44">
        <f t="shared" si="7"/>
        <v>2897134982992.2847</v>
      </c>
      <c r="X30" s="43">
        <f t="shared" si="8"/>
        <v>42.13</v>
      </c>
      <c r="Y30" s="43">
        <f t="shared" si="9"/>
        <v>42.13</v>
      </c>
      <c r="AE30" s="7">
        <v>27</v>
      </c>
      <c r="AF30" s="41">
        <v>4040234</v>
      </c>
      <c r="AG30" s="49">
        <f t="shared" si="16"/>
        <v>3045630</v>
      </c>
      <c r="AH30" s="44">
        <f t="shared" si="19"/>
        <v>994604</v>
      </c>
      <c r="AI30" s="44">
        <f t="shared" si="20"/>
        <v>994604</v>
      </c>
      <c r="AJ30" s="44">
        <f t="shared" si="21"/>
        <v>989237116816</v>
      </c>
      <c r="AK30" s="43">
        <f t="shared" si="17"/>
        <v>24.62</v>
      </c>
      <c r="AL30" s="43">
        <f t="shared" si="18"/>
        <v>24.62</v>
      </c>
      <c r="AR30" s="7">
        <v>27</v>
      </c>
      <c r="AS30" s="41">
        <v>4040234</v>
      </c>
      <c r="AT30" s="49">
        <f t="shared" si="10"/>
        <v>3007488.6416776031</v>
      </c>
      <c r="AU30" s="44">
        <f t="shared" si="11"/>
        <v>1032745.3583223969</v>
      </c>
      <c r="AV30" s="44">
        <f t="shared" si="12"/>
        <v>1032745.3583223969</v>
      </c>
      <c r="AW30" s="44">
        <f t="shared" si="13"/>
        <v>1066562975136.4559</v>
      </c>
      <c r="AX30" s="43">
        <f t="shared" si="14"/>
        <v>25.56</v>
      </c>
      <c r="AY30" s="43">
        <f t="shared" si="15"/>
        <v>25.56</v>
      </c>
    </row>
    <row r="31" spans="1:51">
      <c r="A31" s="6">
        <v>28</v>
      </c>
      <c r="B31" s="41">
        <v>4543777</v>
      </c>
      <c r="E31" s="7">
        <v>28</v>
      </c>
      <c r="F31" s="41">
        <v>4543777</v>
      </c>
      <c r="G31" s="41">
        <v>4040234</v>
      </c>
      <c r="H31" s="44">
        <f t="shared" si="0"/>
        <v>503543</v>
      </c>
      <c r="I31" s="44">
        <f t="shared" si="1"/>
        <v>503543</v>
      </c>
      <c r="J31" s="44">
        <f t="shared" si="22"/>
        <v>253555552849</v>
      </c>
      <c r="K31" s="43">
        <f t="shared" si="3"/>
        <v>11.08</v>
      </c>
      <c r="L31" s="43">
        <f t="shared" si="4"/>
        <v>11.08</v>
      </c>
      <c r="R31" s="7">
        <v>28</v>
      </c>
      <c r="S31" s="41">
        <v>4543777</v>
      </c>
      <c r="T31" s="44">
        <f>AVERAGE($S$4:S30)</f>
        <v>2401177.4074074072</v>
      </c>
      <c r="U31" s="44">
        <f t="shared" si="5"/>
        <v>2142599.5925925928</v>
      </c>
      <c r="V31" s="44">
        <f t="shared" si="6"/>
        <v>2142599.5925925928</v>
      </c>
      <c r="W31" s="44">
        <f t="shared" si="7"/>
        <v>4590733014177.9443</v>
      </c>
      <c r="X31" s="43">
        <f t="shared" si="8"/>
        <v>47.15</v>
      </c>
      <c r="Y31" s="43">
        <f t="shared" si="9"/>
        <v>47.15</v>
      </c>
      <c r="AE31" s="7">
        <v>28</v>
      </c>
      <c r="AF31" s="41">
        <v>4543777</v>
      </c>
      <c r="AG31" s="49">
        <f t="shared" si="16"/>
        <v>3250645</v>
      </c>
      <c r="AH31" s="44">
        <f t="shared" si="19"/>
        <v>1293132</v>
      </c>
      <c r="AI31" s="44">
        <f t="shared" si="20"/>
        <v>1293132</v>
      </c>
      <c r="AJ31" s="44">
        <f t="shared" si="21"/>
        <v>1672190369424</v>
      </c>
      <c r="AK31" s="43">
        <f t="shared" si="17"/>
        <v>28.46</v>
      </c>
      <c r="AL31" s="43">
        <f t="shared" si="18"/>
        <v>28.46</v>
      </c>
      <c r="AR31" s="7">
        <v>28</v>
      </c>
      <c r="AS31" s="41">
        <v>4543777</v>
      </c>
      <c r="AT31" s="49">
        <f t="shared" si="10"/>
        <v>3833684.9283355209</v>
      </c>
      <c r="AU31" s="44">
        <f t="shared" si="11"/>
        <v>710092.0716644791</v>
      </c>
      <c r="AV31" s="44">
        <f t="shared" si="12"/>
        <v>710092.0716644791</v>
      </c>
      <c r="AW31" s="44">
        <f t="shared" si="13"/>
        <v>504230750240.75171</v>
      </c>
      <c r="AX31" s="43">
        <f t="shared" si="14"/>
        <v>15.63</v>
      </c>
      <c r="AY31" s="43">
        <f t="shared" si="15"/>
        <v>15.63</v>
      </c>
    </row>
    <row r="32" spans="1:51">
      <c r="A32" s="6">
        <v>29</v>
      </c>
      <c r="B32" s="41">
        <v>3143566</v>
      </c>
      <c r="E32" s="7">
        <v>29</v>
      </c>
      <c r="F32" s="41">
        <v>3143566</v>
      </c>
      <c r="G32" s="41">
        <v>4543777</v>
      </c>
      <c r="H32" s="44">
        <f t="shared" si="0"/>
        <v>-1400211</v>
      </c>
      <c r="I32" s="44">
        <f t="shared" si="1"/>
        <v>1400211</v>
      </c>
      <c r="J32" s="44">
        <f t="shared" si="22"/>
        <v>1960590844521</v>
      </c>
      <c r="K32" s="43">
        <f t="shared" si="3"/>
        <v>44.54</v>
      </c>
      <c r="L32" s="43">
        <f t="shared" si="4"/>
        <v>44.54</v>
      </c>
      <c r="R32" s="7">
        <v>29</v>
      </c>
      <c r="S32" s="41">
        <v>3143566</v>
      </c>
      <c r="T32" s="44">
        <f>AVERAGE($S$4:S31)</f>
        <v>2477698.8214285714</v>
      </c>
      <c r="U32" s="44">
        <f t="shared" si="5"/>
        <v>665867.17857142864</v>
      </c>
      <c r="V32" s="44">
        <f t="shared" si="6"/>
        <v>665867.17857142864</v>
      </c>
      <c r="W32" s="44">
        <f t="shared" si="7"/>
        <v>443379099498.6748</v>
      </c>
      <c r="X32" s="43">
        <f t="shared" si="8"/>
        <v>21.18</v>
      </c>
      <c r="Y32" s="43">
        <f t="shared" si="9"/>
        <v>21.18</v>
      </c>
      <c r="AE32" s="7">
        <v>29</v>
      </c>
      <c r="AF32" s="41">
        <v>3143566</v>
      </c>
      <c r="AG32" s="49">
        <f t="shared" si="16"/>
        <v>3877288.3333333335</v>
      </c>
      <c r="AH32" s="44">
        <f t="shared" si="19"/>
        <v>-733722.33333333349</v>
      </c>
      <c r="AI32" s="44">
        <f t="shared" si="20"/>
        <v>733722.33333333349</v>
      </c>
      <c r="AJ32" s="44">
        <f t="shared" si="21"/>
        <v>538348462432.11133</v>
      </c>
      <c r="AK32" s="43">
        <f t="shared" si="17"/>
        <v>23.34</v>
      </c>
      <c r="AL32" s="43">
        <f t="shared" si="18"/>
        <v>23.34</v>
      </c>
      <c r="AR32" s="7">
        <v>29</v>
      </c>
      <c r="AS32" s="41">
        <v>3143566</v>
      </c>
      <c r="AT32" s="49">
        <f t="shared" si="10"/>
        <v>4401758.5856671045</v>
      </c>
      <c r="AU32" s="44">
        <f t="shared" si="11"/>
        <v>-1258192.5856671045</v>
      </c>
      <c r="AV32" s="44">
        <f t="shared" si="12"/>
        <v>1258192.5856671045</v>
      </c>
      <c r="AW32" s="44">
        <f t="shared" si="13"/>
        <v>1583048582627.6741</v>
      </c>
      <c r="AX32" s="43">
        <f t="shared" si="14"/>
        <v>40.020000000000003</v>
      </c>
      <c r="AY32" s="43">
        <f t="shared" si="15"/>
        <v>40.020000000000003</v>
      </c>
    </row>
    <row r="33" spans="1:51">
      <c r="A33" s="6">
        <v>30</v>
      </c>
      <c r="B33" s="41">
        <v>3447296</v>
      </c>
      <c r="E33" s="7">
        <v>30</v>
      </c>
      <c r="F33" s="41">
        <v>3447296</v>
      </c>
      <c r="G33" s="41">
        <v>3143566</v>
      </c>
      <c r="H33" s="44">
        <f t="shared" si="0"/>
        <v>303730</v>
      </c>
      <c r="I33" s="44">
        <f t="shared" si="1"/>
        <v>303730</v>
      </c>
      <c r="J33" s="44">
        <f t="shared" si="22"/>
        <v>92251912900</v>
      </c>
      <c r="K33" s="43">
        <f t="shared" si="3"/>
        <v>8.81</v>
      </c>
      <c r="L33" s="43">
        <f t="shared" si="4"/>
        <v>8.81</v>
      </c>
      <c r="R33" s="7">
        <v>30</v>
      </c>
      <c r="S33" s="41">
        <v>3447296</v>
      </c>
      <c r="T33" s="44">
        <f>AVERAGE($S$4:S32)</f>
        <v>2500659.7586206896</v>
      </c>
      <c r="U33" s="44">
        <f t="shared" si="5"/>
        <v>946636.24137931038</v>
      </c>
      <c r="V33" s="44">
        <f t="shared" si="6"/>
        <v>946636.24137931038</v>
      </c>
      <c r="W33" s="44">
        <f t="shared" si="7"/>
        <v>896120173492.74792</v>
      </c>
      <c r="X33" s="43">
        <f t="shared" si="8"/>
        <v>27.46</v>
      </c>
      <c r="Y33" s="43">
        <f t="shared" si="9"/>
        <v>27.46</v>
      </c>
      <c r="AE33" s="7">
        <v>30</v>
      </c>
      <c r="AF33" s="41">
        <v>3447296</v>
      </c>
      <c r="AG33" s="49">
        <f t="shared" si="16"/>
        <v>3909192.3333333335</v>
      </c>
      <c r="AH33" s="44">
        <f t="shared" si="19"/>
        <v>-461896.33333333349</v>
      </c>
      <c r="AI33" s="44">
        <f t="shared" si="20"/>
        <v>461896.33333333349</v>
      </c>
      <c r="AJ33" s="44">
        <f t="shared" si="21"/>
        <v>213348222746.77792</v>
      </c>
      <c r="AK33" s="43">
        <f t="shared" si="17"/>
        <v>13.4</v>
      </c>
      <c r="AL33" s="43">
        <f t="shared" si="18"/>
        <v>13.4</v>
      </c>
      <c r="AR33" s="7">
        <v>30</v>
      </c>
      <c r="AS33" s="41">
        <v>3447296</v>
      </c>
      <c r="AT33" s="49">
        <f t="shared" si="10"/>
        <v>3395204.5171334213</v>
      </c>
      <c r="AU33" s="44">
        <f t="shared" si="11"/>
        <v>52091.482866578735</v>
      </c>
      <c r="AV33" s="44">
        <f t="shared" si="12"/>
        <v>52091.482866578735</v>
      </c>
      <c r="AW33" s="44">
        <f t="shared" si="13"/>
        <v>2713522587.2390661</v>
      </c>
      <c r="AX33" s="43">
        <f t="shared" si="14"/>
        <v>1.51</v>
      </c>
      <c r="AY33" s="43">
        <f t="shared" si="15"/>
        <v>1.51</v>
      </c>
    </row>
    <row r="34" spans="1:51">
      <c r="A34" s="6">
        <v>31</v>
      </c>
      <c r="B34" s="41">
        <v>5463842</v>
      </c>
      <c r="E34" s="7">
        <v>31</v>
      </c>
      <c r="F34" s="41">
        <v>5463842</v>
      </c>
      <c r="G34" s="41">
        <v>3447296</v>
      </c>
      <c r="H34" s="44">
        <f t="shared" si="0"/>
        <v>2016546</v>
      </c>
      <c r="I34" s="44">
        <f t="shared" si="1"/>
        <v>2016546</v>
      </c>
      <c r="J34" s="44">
        <f t="shared" si="22"/>
        <v>4066457770116</v>
      </c>
      <c r="K34" s="43">
        <f t="shared" si="3"/>
        <v>36.909999999999997</v>
      </c>
      <c r="L34" s="43">
        <f t="shared" si="4"/>
        <v>36.909999999999997</v>
      </c>
      <c r="R34" s="7">
        <v>31</v>
      </c>
      <c r="S34" s="41">
        <v>5463842</v>
      </c>
      <c r="T34" s="44">
        <f>AVERAGE($S$4:S33)</f>
        <v>2532214.2999999998</v>
      </c>
      <c r="U34" s="44">
        <f t="shared" si="5"/>
        <v>2931627.7</v>
      </c>
      <c r="V34" s="44">
        <f t="shared" si="6"/>
        <v>2931627.7</v>
      </c>
      <c r="W34" s="44">
        <f t="shared" si="7"/>
        <v>8594440971407.291</v>
      </c>
      <c r="X34" s="43">
        <f t="shared" si="8"/>
        <v>53.66</v>
      </c>
      <c r="Y34" s="43">
        <f t="shared" si="9"/>
        <v>53.66</v>
      </c>
      <c r="AE34" s="7">
        <v>31</v>
      </c>
      <c r="AF34" s="41">
        <v>5463842</v>
      </c>
      <c r="AG34" s="49">
        <f t="shared" si="16"/>
        <v>3711546.3333333335</v>
      </c>
      <c r="AH34" s="44">
        <f t="shared" si="19"/>
        <v>1752295.6666666665</v>
      </c>
      <c r="AI34" s="44">
        <f t="shared" si="20"/>
        <v>1752295.6666666665</v>
      </c>
      <c r="AJ34" s="44">
        <f t="shared" si="21"/>
        <v>3070540103418.7773</v>
      </c>
      <c r="AK34" s="43">
        <f t="shared" si="17"/>
        <v>32.07</v>
      </c>
      <c r="AL34" s="43">
        <f t="shared" si="18"/>
        <v>32.07</v>
      </c>
      <c r="AR34" s="7">
        <v>31</v>
      </c>
      <c r="AS34" s="41">
        <v>5463842</v>
      </c>
      <c r="AT34" s="49">
        <f t="shared" si="10"/>
        <v>3436877.7034266847</v>
      </c>
      <c r="AU34" s="44">
        <f t="shared" si="11"/>
        <v>2026964.2965733153</v>
      </c>
      <c r="AV34" s="44">
        <f t="shared" si="12"/>
        <v>2026964.2965733153</v>
      </c>
      <c r="AW34" s="44">
        <f t="shared" si="13"/>
        <v>4108584259582.9546</v>
      </c>
      <c r="AX34" s="43">
        <f t="shared" si="14"/>
        <v>37.1</v>
      </c>
      <c r="AY34" s="43">
        <f t="shared" si="15"/>
        <v>37.1</v>
      </c>
    </row>
    <row r="35" spans="1:51">
      <c r="A35" s="6">
        <v>32</v>
      </c>
      <c r="B35" s="41">
        <v>3541835</v>
      </c>
      <c r="E35" s="7">
        <v>32</v>
      </c>
      <c r="F35" s="41">
        <v>3541835</v>
      </c>
      <c r="G35" s="41">
        <v>5463842</v>
      </c>
      <c r="H35" s="44">
        <f t="shared" si="0"/>
        <v>-1922007</v>
      </c>
      <c r="I35" s="44">
        <f t="shared" si="1"/>
        <v>1922007</v>
      </c>
      <c r="J35" s="44">
        <f t="shared" si="22"/>
        <v>3694110908049</v>
      </c>
      <c r="K35" s="43">
        <f t="shared" si="3"/>
        <v>54.27</v>
      </c>
      <c r="L35" s="43">
        <f t="shared" si="4"/>
        <v>54.27</v>
      </c>
      <c r="R35" s="7">
        <v>32</v>
      </c>
      <c r="S35" s="41">
        <v>3541835</v>
      </c>
      <c r="T35" s="44">
        <f>AVERAGE($S$4:S34)</f>
        <v>2626782.935483871</v>
      </c>
      <c r="U35" s="44">
        <f t="shared" si="5"/>
        <v>915052.06451612897</v>
      </c>
      <c r="V35" s="44">
        <f t="shared" si="6"/>
        <v>915052.06451612897</v>
      </c>
      <c r="W35" s="44">
        <f t="shared" si="7"/>
        <v>837320280775.22986</v>
      </c>
      <c r="X35" s="43">
        <f t="shared" si="8"/>
        <v>25.84</v>
      </c>
      <c r="Y35" s="43">
        <f t="shared" si="9"/>
        <v>25.84</v>
      </c>
      <c r="AE35" s="7">
        <v>32</v>
      </c>
      <c r="AF35" s="41">
        <v>3541835</v>
      </c>
      <c r="AG35" s="49">
        <f t="shared" si="16"/>
        <v>4018234.6666666665</v>
      </c>
      <c r="AH35" s="44">
        <f t="shared" si="19"/>
        <v>-476399.66666666651</v>
      </c>
      <c r="AI35" s="44">
        <f t="shared" si="20"/>
        <v>476399.66666666651</v>
      </c>
      <c r="AJ35" s="44">
        <f t="shared" si="21"/>
        <v>226956642400.11096</v>
      </c>
      <c r="AK35" s="43">
        <f t="shared" si="17"/>
        <v>13.45</v>
      </c>
      <c r="AL35" s="43">
        <f t="shared" si="18"/>
        <v>13.45</v>
      </c>
      <c r="AR35" s="7">
        <v>32</v>
      </c>
      <c r="AS35" s="41">
        <v>3541835</v>
      </c>
      <c r="AT35" s="49">
        <f t="shared" si="10"/>
        <v>5058449.1406853376</v>
      </c>
      <c r="AU35" s="44">
        <f t="shared" si="11"/>
        <v>-1516614.1406853376</v>
      </c>
      <c r="AV35" s="44">
        <f t="shared" si="12"/>
        <v>1516614.1406853376</v>
      </c>
      <c r="AW35" s="44">
        <f t="shared" si="13"/>
        <v>2300118451726.7251</v>
      </c>
      <c r="AX35" s="43">
        <f t="shared" si="14"/>
        <v>42.82</v>
      </c>
      <c r="AY35" s="43">
        <f t="shared" si="15"/>
        <v>42.82</v>
      </c>
    </row>
    <row r="36" spans="1:51">
      <c r="A36" s="6">
        <v>33</v>
      </c>
      <c r="B36" s="41">
        <v>2760903</v>
      </c>
      <c r="E36" s="7">
        <v>33</v>
      </c>
      <c r="F36" s="41">
        <v>2760903</v>
      </c>
      <c r="G36" s="41">
        <v>3541835</v>
      </c>
      <c r="H36" s="44">
        <f t="shared" si="0"/>
        <v>-780932</v>
      </c>
      <c r="I36" s="44">
        <f t="shared" si="1"/>
        <v>780932</v>
      </c>
      <c r="J36" s="44">
        <f t="shared" si="22"/>
        <v>609854788624</v>
      </c>
      <c r="K36" s="43">
        <f t="shared" si="3"/>
        <v>28.29</v>
      </c>
      <c r="L36" s="43">
        <f t="shared" si="4"/>
        <v>28.29</v>
      </c>
      <c r="R36" s="7">
        <v>33</v>
      </c>
      <c r="S36" s="41">
        <v>2760903</v>
      </c>
      <c r="T36" s="44">
        <f>AVERAGE($S$4:S35)</f>
        <v>2655378.3125</v>
      </c>
      <c r="U36" s="44">
        <f t="shared" si="5"/>
        <v>105524.6875</v>
      </c>
      <c r="V36" s="44">
        <f t="shared" si="6"/>
        <v>105524.6875</v>
      </c>
      <c r="W36" s="44">
        <f t="shared" si="7"/>
        <v>11135459671.972656</v>
      </c>
      <c r="X36" s="43">
        <f t="shared" si="8"/>
        <v>3.82</v>
      </c>
      <c r="Y36" s="43">
        <f t="shared" si="9"/>
        <v>3.82</v>
      </c>
      <c r="AE36" s="7">
        <v>33</v>
      </c>
      <c r="AF36" s="41">
        <v>2760903</v>
      </c>
      <c r="AG36" s="49">
        <f t="shared" si="16"/>
        <v>4150991</v>
      </c>
      <c r="AH36" s="44">
        <f t="shared" si="19"/>
        <v>-1390088</v>
      </c>
      <c r="AI36" s="44">
        <f t="shared" si="20"/>
        <v>1390088</v>
      </c>
      <c r="AJ36" s="44">
        <f t="shared" si="21"/>
        <v>1932344647744</v>
      </c>
      <c r="AK36" s="43">
        <f t="shared" si="17"/>
        <v>50.35</v>
      </c>
      <c r="AL36" s="43">
        <f t="shared" si="18"/>
        <v>50.35</v>
      </c>
      <c r="AR36" s="7">
        <v>33</v>
      </c>
      <c r="AS36" s="41">
        <v>2760903</v>
      </c>
      <c r="AT36" s="49">
        <f t="shared" si="10"/>
        <v>3845157.8281370676</v>
      </c>
      <c r="AU36" s="44">
        <f t="shared" si="11"/>
        <v>-1084254.8281370676</v>
      </c>
      <c r="AV36" s="44">
        <f t="shared" si="12"/>
        <v>1084254.8281370676</v>
      </c>
      <c r="AW36" s="44">
        <f t="shared" si="13"/>
        <v>1175608532338.542</v>
      </c>
      <c r="AX36" s="43">
        <f t="shared" si="14"/>
        <v>39.270000000000003</v>
      </c>
      <c r="AY36" s="43">
        <f t="shared" si="15"/>
        <v>39.270000000000003</v>
      </c>
    </row>
    <row r="37" spans="1:51">
      <c r="A37" s="6">
        <v>34</v>
      </c>
      <c r="B37" s="41">
        <v>3101173</v>
      </c>
      <c r="E37" s="7">
        <v>34</v>
      </c>
      <c r="F37" s="41">
        <v>3101173</v>
      </c>
      <c r="G37" s="41">
        <v>2760903</v>
      </c>
      <c r="H37" s="44">
        <f t="shared" si="0"/>
        <v>340270</v>
      </c>
      <c r="I37" s="44">
        <f t="shared" si="1"/>
        <v>340270</v>
      </c>
      <c r="J37" s="44">
        <f t="shared" si="22"/>
        <v>115783672900</v>
      </c>
      <c r="K37" s="43">
        <f t="shared" si="3"/>
        <v>10.97</v>
      </c>
      <c r="L37" s="43">
        <f t="shared" si="4"/>
        <v>10.97</v>
      </c>
      <c r="R37" s="7">
        <v>34</v>
      </c>
      <c r="S37" s="41">
        <v>3101173</v>
      </c>
      <c r="T37" s="44">
        <f>AVERAGE($S$4:S36)</f>
        <v>2658576.0303030303</v>
      </c>
      <c r="U37" s="44">
        <f t="shared" si="5"/>
        <v>442596.96969696973</v>
      </c>
      <c r="V37" s="44">
        <f t="shared" si="6"/>
        <v>442596.96969696973</v>
      </c>
      <c r="W37" s="44">
        <f t="shared" si="7"/>
        <v>195892077584.94034</v>
      </c>
      <c r="X37" s="43">
        <f t="shared" si="8"/>
        <v>14.27</v>
      </c>
      <c r="Y37" s="43">
        <f t="shared" si="9"/>
        <v>14.27</v>
      </c>
      <c r="AE37" s="7">
        <v>34</v>
      </c>
      <c r="AF37" s="41">
        <v>3101173</v>
      </c>
      <c r="AG37" s="49">
        <f t="shared" si="16"/>
        <v>3922193.3333333335</v>
      </c>
      <c r="AH37" s="44">
        <f t="shared" si="19"/>
        <v>-821020.33333333349</v>
      </c>
      <c r="AI37" s="44">
        <f t="shared" si="20"/>
        <v>821020.33333333349</v>
      </c>
      <c r="AJ37" s="44">
        <f t="shared" si="21"/>
        <v>674074387746.77808</v>
      </c>
      <c r="AK37" s="43">
        <f t="shared" si="17"/>
        <v>26.47</v>
      </c>
      <c r="AL37" s="43">
        <f t="shared" si="18"/>
        <v>26.47</v>
      </c>
      <c r="AR37" s="7">
        <v>34</v>
      </c>
      <c r="AS37" s="41">
        <v>3101173</v>
      </c>
      <c r="AT37" s="49">
        <f t="shared" si="10"/>
        <v>2977753.9656274132</v>
      </c>
      <c r="AU37" s="44">
        <f t="shared" si="11"/>
        <v>123419.03437258676</v>
      </c>
      <c r="AV37" s="44">
        <f t="shared" si="12"/>
        <v>123419.03437258676</v>
      </c>
      <c r="AW37" s="44">
        <f t="shared" si="13"/>
        <v>15232258045.461752</v>
      </c>
      <c r="AX37" s="43">
        <f t="shared" si="14"/>
        <v>3.98</v>
      </c>
      <c r="AY37" s="43">
        <f t="shared" si="15"/>
        <v>3.98</v>
      </c>
    </row>
    <row r="38" spans="1:51">
      <c r="A38" s="6">
        <v>35</v>
      </c>
      <c r="B38" s="41">
        <v>3468793</v>
      </c>
      <c r="E38" s="7">
        <v>35</v>
      </c>
      <c r="F38" s="41">
        <v>3468793</v>
      </c>
      <c r="G38" s="41">
        <v>3101173</v>
      </c>
      <c r="H38" s="44">
        <f t="shared" si="0"/>
        <v>367620</v>
      </c>
      <c r="I38" s="44">
        <f t="shared" si="1"/>
        <v>367620</v>
      </c>
      <c r="J38" s="44">
        <f t="shared" si="22"/>
        <v>135144464400</v>
      </c>
      <c r="K38" s="43">
        <f t="shared" si="3"/>
        <v>10.6</v>
      </c>
      <c r="L38" s="43">
        <f t="shared" si="4"/>
        <v>10.6</v>
      </c>
      <c r="R38" s="7">
        <v>35</v>
      </c>
      <c r="S38" s="41">
        <v>3468793</v>
      </c>
      <c r="T38" s="44">
        <f>AVERAGE($S$4:S37)</f>
        <v>2671593.588235294</v>
      </c>
      <c r="U38" s="44">
        <f t="shared" si="5"/>
        <v>797199.41176470602</v>
      </c>
      <c r="V38" s="44">
        <f t="shared" si="6"/>
        <v>797199.41176470602</v>
      </c>
      <c r="W38" s="44">
        <f t="shared" si="7"/>
        <v>635526902117.99329</v>
      </c>
      <c r="X38" s="43">
        <f t="shared" si="8"/>
        <v>22.98</v>
      </c>
      <c r="Y38" s="43">
        <f t="shared" si="9"/>
        <v>22.98</v>
      </c>
      <c r="AE38" s="7">
        <v>35</v>
      </c>
      <c r="AF38" s="41">
        <v>3468793</v>
      </c>
      <c r="AG38" s="49">
        <f t="shared" si="16"/>
        <v>3134637</v>
      </c>
      <c r="AH38" s="44">
        <f t="shared" si="19"/>
        <v>334156</v>
      </c>
      <c r="AI38" s="44">
        <f t="shared" si="20"/>
        <v>334156</v>
      </c>
      <c r="AJ38" s="44">
        <f t="shared" si="21"/>
        <v>111660232336</v>
      </c>
      <c r="AK38" s="43">
        <f t="shared" si="17"/>
        <v>9.6300000000000008</v>
      </c>
      <c r="AL38" s="43">
        <f t="shared" si="18"/>
        <v>9.6300000000000008</v>
      </c>
      <c r="AR38" s="7">
        <v>35</v>
      </c>
      <c r="AS38" s="41">
        <v>3468793</v>
      </c>
      <c r="AT38" s="49">
        <f t="shared" si="10"/>
        <v>3076489.1931254826</v>
      </c>
      <c r="AU38" s="44">
        <f t="shared" si="11"/>
        <v>392303.80687451735</v>
      </c>
      <c r="AV38" s="44">
        <f t="shared" si="12"/>
        <v>392303.80687451735</v>
      </c>
      <c r="AW38" s="44">
        <f t="shared" si="13"/>
        <v>153902276888.23862</v>
      </c>
      <c r="AX38" s="43">
        <f t="shared" si="14"/>
        <v>11.31</v>
      </c>
      <c r="AY38" s="43">
        <f t="shared" si="15"/>
        <v>11.31</v>
      </c>
    </row>
    <row r="39" spans="1:51">
      <c r="A39" s="6">
        <v>36</v>
      </c>
      <c r="B39" s="41">
        <v>2234972</v>
      </c>
      <c r="E39" s="7">
        <v>36</v>
      </c>
      <c r="F39" s="41">
        <v>2234972</v>
      </c>
      <c r="G39" s="41">
        <v>3468793</v>
      </c>
      <c r="H39" s="44">
        <f t="shared" si="0"/>
        <v>-1233821</v>
      </c>
      <c r="I39" s="44">
        <f t="shared" si="1"/>
        <v>1233821</v>
      </c>
      <c r="J39" s="44">
        <f t="shared" si="22"/>
        <v>1522314260041</v>
      </c>
      <c r="K39" s="43">
        <f t="shared" si="3"/>
        <v>55.21</v>
      </c>
      <c r="L39" s="43">
        <f t="shared" si="4"/>
        <v>55.21</v>
      </c>
      <c r="R39" s="7">
        <v>36</v>
      </c>
      <c r="S39" s="41">
        <v>2234972</v>
      </c>
      <c r="T39" s="44">
        <f>AVERAGE($S$4:S38)</f>
        <v>2694370.7142857141</v>
      </c>
      <c r="U39" s="44">
        <f t="shared" si="5"/>
        <v>-459398.71428571409</v>
      </c>
      <c r="V39" s="44">
        <f t="shared" si="6"/>
        <v>459398.71428571409</v>
      </c>
      <c r="W39" s="44">
        <f t="shared" si="7"/>
        <v>211047178687.36716</v>
      </c>
      <c r="X39" s="43">
        <f t="shared" si="8"/>
        <v>20.56</v>
      </c>
      <c r="Y39" s="43">
        <f t="shared" si="9"/>
        <v>20.56</v>
      </c>
      <c r="AE39" s="7">
        <v>36</v>
      </c>
      <c r="AF39" s="41">
        <v>2234972</v>
      </c>
      <c r="AG39" s="49">
        <f t="shared" si="16"/>
        <v>3110289.6666666665</v>
      </c>
      <c r="AH39" s="44">
        <f t="shared" si="19"/>
        <v>-875317.66666666651</v>
      </c>
      <c r="AI39" s="44">
        <f t="shared" si="20"/>
        <v>875317.66666666651</v>
      </c>
      <c r="AJ39" s="44">
        <f t="shared" si="21"/>
        <v>766181017578.77747</v>
      </c>
      <c r="AK39" s="43">
        <f t="shared" si="17"/>
        <v>39.159999999999997</v>
      </c>
      <c r="AL39" s="43">
        <f t="shared" si="18"/>
        <v>39.159999999999997</v>
      </c>
      <c r="AR39" s="7">
        <v>36</v>
      </c>
      <c r="AS39" s="41">
        <v>2234972</v>
      </c>
      <c r="AT39" s="49">
        <f t="shared" si="10"/>
        <v>3390332.2386250971</v>
      </c>
      <c r="AU39" s="44">
        <f t="shared" si="11"/>
        <v>-1155360.2386250971</v>
      </c>
      <c r="AV39" s="44">
        <f t="shared" si="12"/>
        <v>1155360.2386250971</v>
      </c>
      <c r="AW39" s="44">
        <f t="shared" si="13"/>
        <v>1334857280995.8413</v>
      </c>
      <c r="AX39" s="43">
        <f t="shared" si="14"/>
        <v>51.69</v>
      </c>
      <c r="AY39" s="43">
        <f t="shared" si="15"/>
        <v>51.69</v>
      </c>
    </row>
    <row r="40" spans="1:51">
      <c r="A40" s="6">
        <v>37</v>
      </c>
      <c r="B40" s="41">
        <v>3551104.8739999998</v>
      </c>
      <c r="E40" s="7">
        <v>37</v>
      </c>
      <c r="F40" s="41">
        <v>3551104.8739999998</v>
      </c>
      <c r="G40" s="41">
        <v>2234972</v>
      </c>
      <c r="H40" s="44">
        <f t="shared" si="0"/>
        <v>1316132.8739999998</v>
      </c>
      <c r="I40" s="44">
        <f t="shared" si="1"/>
        <v>1316132.8739999998</v>
      </c>
      <c r="J40" s="44">
        <f t="shared" si="22"/>
        <v>1732205742023.4995</v>
      </c>
      <c r="K40" s="43">
        <f t="shared" si="3"/>
        <v>37.06</v>
      </c>
      <c r="L40" s="43">
        <f t="shared" si="4"/>
        <v>37.06</v>
      </c>
      <c r="R40" s="7">
        <v>37</v>
      </c>
      <c r="S40" s="41">
        <v>3551104.8739999998</v>
      </c>
      <c r="T40" s="44">
        <f>AVERAGE($S$4:S39)</f>
        <v>2681609.638888889</v>
      </c>
      <c r="U40" s="44">
        <f t="shared" si="5"/>
        <v>869495.23511111084</v>
      </c>
      <c r="V40" s="44">
        <f t="shared" si="6"/>
        <v>869495.23511111084</v>
      </c>
      <c r="W40" s="44">
        <f t="shared" si="7"/>
        <v>756021963880.9259</v>
      </c>
      <c r="X40" s="43">
        <f t="shared" si="8"/>
        <v>24.49</v>
      </c>
      <c r="Y40" s="43">
        <f t="shared" si="9"/>
        <v>24.49</v>
      </c>
      <c r="AE40" s="7">
        <v>37</v>
      </c>
      <c r="AF40" s="41">
        <v>3551104.8739999998</v>
      </c>
      <c r="AG40" s="49">
        <f t="shared" si="16"/>
        <v>2934979.3333333335</v>
      </c>
      <c r="AH40" s="44">
        <f t="shared" si="19"/>
        <v>616125.54066666635</v>
      </c>
      <c r="AI40" s="44">
        <f t="shared" si="20"/>
        <v>616125.54066666635</v>
      </c>
      <c r="AJ40" s="44">
        <f t="shared" si="21"/>
        <v>379610681861.79193</v>
      </c>
      <c r="AK40" s="43">
        <f t="shared" si="17"/>
        <v>17.350000000000001</v>
      </c>
      <c r="AL40" s="43">
        <f t="shared" si="18"/>
        <v>17.350000000000001</v>
      </c>
      <c r="AR40" s="7">
        <v>37</v>
      </c>
      <c r="AS40" s="41">
        <v>3551104.8739999998</v>
      </c>
      <c r="AT40" s="49">
        <f t="shared" si="10"/>
        <v>2466044.0477250195</v>
      </c>
      <c r="AU40" s="44">
        <f t="shared" si="11"/>
        <v>1085060.8262749803</v>
      </c>
      <c r="AV40" s="44">
        <f t="shared" si="12"/>
        <v>1085060.8262749803</v>
      </c>
      <c r="AW40" s="44">
        <f t="shared" si="13"/>
        <v>1177356996716.543</v>
      </c>
      <c r="AX40" s="43">
        <f t="shared" si="14"/>
        <v>30.56</v>
      </c>
      <c r="AY40" s="43">
        <f t="shared" si="15"/>
        <v>30.56</v>
      </c>
    </row>
    <row r="41" spans="1:51">
      <c r="A41" s="6">
        <v>38</v>
      </c>
      <c r="B41" s="41">
        <v>3287332.62</v>
      </c>
      <c r="E41" s="7">
        <v>38</v>
      </c>
      <c r="F41" s="41">
        <v>3287332.62</v>
      </c>
      <c r="G41" s="41">
        <v>3551104.8739999998</v>
      </c>
      <c r="H41" s="44">
        <f t="shared" si="0"/>
        <v>-263772.25399999972</v>
      </c>
      <c r="I41" s="44">
        <f t="shared" si="1"/>
        <v>263772.25399999972</v>
      </c>
      <c r="J41" s="44">
        <f t="shared" si="22"/>
        <v>69575801980.240372</v>
      </c>
      <c r="K41" s="43">
        <f t="shared" si="3"/>
        <v>8.02</v>
      </c>
      <c r="L41" s="43">
        <f t="shared" si="4"/>
        <v>8.02</v>
      </c>
      <c r="R41" s="7">
        <v>38</v>
      </c>
      <c r="S41" s="41">
        <v>3287332.62</v>
      </c>
      <c r="T41" s="44">
        <f>AVERAGE($S$4:S40)</f>
        <v>2705109.5101081082</v>
      </c>
      <c r="U41" s="44">
        <f t="shared" si="5"/>
        <v>582223.10989189195</v>
      </c>
      <c r="V41" s="44">
        <f t="shared" si="6"/>
        <v>582223.10989189195</v>
      </c>
      <c r="W41" s="44">
        <f t="shared" si="7"/>
        <v>338983749692.1861</v>
      </c>
      <c r="X41" s="43">
        <f t="shared" si="8"/>
        <v>17.71</v>
      </c>
      <c r="Y41" s="43">
        <f t="shared" si="9"/>
        <v>17.71</v>
      </c>
      <c r="AE41" s="7">
        <v>38</v>
      </c>
      <c r="AF41" s="41">
        <v>3287332.62</v>
      </c>
      <c r="AG41" s="49">
        <f t="shared" si="16"/>
        <v>3084956.6246666666</v>
      </c>
      <c r="AH41" s="44">
        <f t="shared" si="19"/>
        <v>202375.9953333335</v>
      </c>
      <c r="AI41" s="44">
        <f t="shared" si="20"/>
        <v>202375.9953333335</v>
      </c>
      <c r="AJ41" s="44">
        <f t="shared" si="21"/>
        <v>40956043487.157425</v>
      </c>
      <c r="AK41" s="43">
        <f t="shared" si="17"/>
        <v>6.16</v>
      </c>
      <c r="AL41" s="43">
        <f t="shared" si="18"/>
        <v>6.16</v>
      </c>
      <c r="AR41" s="7">
        <v>38</v>
      </c>
      <c r="AS41" s="41">
        <v>3287332.62</v>
      </c>
      <c r="AT41" s="49">
        <f t="shared" si="10"/>
        <v>3334092.7087450037</v>
      </c>
      <c r="AU41" s="44">
        <f t="shared" si="11"/>
        <v>-46760.088745003566</v>
      </c>
      <c r="AV41" s="44">
        <f t="shared" si="12"/>
        <v>46760.088745003566</v>
      </c>
      <c r="AW41" s="44">
        <f t="shared" si="13"/>
        <v>2186505899.440609</v>
      </c>
      <c r="AX41" s="43">
        <f t="shared" si="14"/>
        <v>1.42</v>
      </c>
      <c r="AY41" s="43">
        <f t="shared" si="15"/>
        <v>1.42</v>
      </c>
    </row>
    <row r="42" spans="1:51">
      <c r="A42" s="6">
        <v>39</v>
      </c>
      <c r="B42" s="41">
        <v>3719918.5320000001</v>
      </c>
      <c r="E42" s="7">
        <v>39</v>
      </c>
      <c r="F42" s="41">
        <v>3719918.5320000001</v>
      </c>
      <c r="G42" s="41">
        <v>3287332.62</v>
      </c>
      <c r="H42" s="44">
        <f t="shared" si="0"/>
        <v>432585.91200000001</v>
      </c>
      <c r="I42" s="44">
        <f t="shared" si="1"/>
        <v>432585.91200000001</v>
      </c>
      <c r="J42" s="44">
        <f t="shared" si="22"/>
        <v>187130571260.87177</v>
      </c>
      <c r="K42" s="43">
        <f t="shared" si="3"/>
        <v>11.63</v>
      </c>
      <c r="L42" s="43">
        <f t="shared" si="4"/>
        <v>11.63</v>
      </c>
      <c r="R42" s="7">
        <v>39</v>
      </c>
      <c r="S42" s="41">
        <v>3719918.5320000001</v>
      </c>
      <c r="T42" s="44">
        <f>AVERAGE($S$4:S41)</f>
        <v>2720431.1708947369</v>
      </c>
      <c r="U42" s="44">
        <f t="shared" si="5"/>
        <v>999487.36110526323</v>
      </c>
      <c r="V42" s="44">
        <f t="shared" si="6"/>
        <v>999487.36110526323</v>
      </c>
      <c r="W42" s="44">
        <f t="shared" si="7"/>
        <v>998974985009.16284</v>
      </c>
      <c r="X42" s="43">
        <f t="shared" si="8"/>
        <v>26.87</v>
      </c>
      <c r="Y42" s="43">
        <f t="shared" si="9"/>
        <v>26.87</v>
      </c>
      <c r="AE42" s="7">
        <v>39</v>
      </c>
      <c r="AF42" s="41">
        <v>3719918.5320000001</v>
      </c>
      <c r="AG42" s="49">
        <f t="shared" si="16"/>
        <v>3024469.8313333332</v>
      </c>
      <c r="AH42" s="44">
        <f t="shared" si="19"/>
        <v>695448.70066666696</v>
      </c>
      <c r="AI42" s="44">
        <f t="shared" si="20"/>
        <v>695448.70066666696</v>
      </c>
      <c r="AJ42" s="44">
        <f t="shared" si="21"/>
        <v>483648895258.95532</v>
      </c>
      <c r="AK42" s="43">
        <f t="shared" si="17"/>
        <v>18.7</v>
      </c>
      <c r="AL42" s="43">
        <f t="shared" si="18"/>
        <v>18.7</v>
      </c>
      <c r="AR42" s="7">
        <v>39</v>
      </c>
      <c r="AS42" s="41">
        <v>3719918.5320000001</v>
      </c>
      <c r="AT42" s="49">
        <f t="shared" si="10"/>
        <v>3296684.6377490014</v>
      </c>
      <c r="AU42" s="44">
        <f t="shared" si="11"/>
        <v>423233.89425099874</v>
      </c>
      <c r="AV42" s="44">
        <f t="shared" si="12"/>
        <v>423233.89425099874</v>
      </c>
      <c r="AW42" s="44">
        <f t="shared" si="13"/>
        <v>179126929242.86557</v>
      </c>
      <c r="AX42" s="43">
        <f t="shared" si="14"/>
        <v>11.38</v>
      </c>
      <c r="AY42" s="43">
        <f t="shared" si="15"/>
        <v>11.38</v>
      </c>
    </row>
    <row r="43" spans="1:51">
      <c r="A43" s="6">
        <v>40</v>
      </c>
      <c r="B43" s="41">
        <v>3067461.929</v>
      </c>
      <c r="E43" s="7">
        <v>40</v>
      </c>
      <c r="F43" s="41">
        <v>3067461.929</v>
      </c>
      <c r="G43" s="41">
        <v>3719918.5320000001</v>
      </c>
      <c r="H43" s="44">
        <f t="shared" si="0"/>
        <v>-652456.60300000012</v>
      </c>
      <c r="I43" s="44">
        <f t="shared" si="1"/>
        <v>652456.60300000012</v>
      </c>
      <c r="J43" s="44">
        <f t="shared" si="22"/>
        <v>425699618798.29974</v>
      </c>
      <c r="K43" s="43">
        <f t="shared" si="3"/>
        <v>21.27</v>
      </c>
      <c r="L43" s="43">
        <f t="shared" si="4"/>
        <v>21.27</v>
      </c>
      <c r="R43" s="7">
        <v>40</v>
      </c>
      <c r="S43" s="41">
        <v>3067461.929</v>
      </c>
      <c r="T43" s="44">
        <f>AVERAGE($S$4:S42)</f>
        <v>2746059.0519487183</v>
      </c>
      <c r="U43" s="44">
        <f t="shared" si="5"/>
        <v>321402.87705128174</v>
      </c>
      <c r="V43" s="44">
        <f t="shared" si="6"/>
        <v>321402.87705128174</v>
      </c>
      <c r="W43" s="44">
        <f t="shared" si="7"/>
        <v>103299809376.84132</v>
      </c>
      <c r="X43" s="43">
        <f t="shared" si="8"/>
        <v>10.48</v>
      </c>
      <c r="Y43" s="43">
        <f t="shared" si="9"/>
        <v>10.48</v>
      </c>
      <c r="AE43" s="7">
        <v>40</v>
      </c>
      <c r="AF43" s="41">
        <v>3067461.929</v>
      </c>
      <c r="AG43" s="49">
        <f t="shared" si="16"/>
        <v>3519452.0086666667</v>
      </c>
      <c r="AH43" s="44">
        <f t="shared" si="19"/>
        <v>-451990.07966666669</v>
      </c>
      <c r="AI43" s="44">
        <f t="shared" si="20"/>
        <v>451990.07966666669</v>
      </c>
      <c r="AJ43" s="44">
        <f t="shared" si="21"/>
        <v>204295032117.07971</v>
      </c>
      <c r="AK43" s="43">
        <f t="shared" si="17"/>
        <v>14.73</v>
      </c>
      <c r="AL43" s="43">
        <f t="shared" si="18"/>
        <v>14.73</v>
      </c>
      <c r="AR43" s="7">
        <v>40</v>
      </c>
      <c r="AS43" s="41">
        <v>3067461.929</v>
      </c>
      <c r="AT43" s="49">
        <f t="shared" si="10"/>
        <v>3635271.7531498005</v>
      </c>
      <c r="AU43" s="44">
        <f t="shared" si="11"/>
        <v>-567809.82414980046</v>
      </c>
      <c r="AV43" s="44">
        <f t="shared" si="12"/>
        <v>567809.82414980046</v>
      </c>
      <c r="AW43" s="44">
        <f t="shared" si="13"/>
        <v>322407996401.02734</v>
      </c>
      <c r="AX43" s="43">
        <f t="shared" si="14"/>
        <v>18.510000000000002</v>
      </c>
      <c r="AY43" s="43">
        <f t="shared" si="15"/>
        <v>18.510000000000002</v>
      </c>
    </row>
    <row r="44" spans="1:51">
      <c r="A44" s="6">
        <v>41</v>
      </c>
      <c r="B44" s="41">
        <v>4137556.4810000001</v>
      </c>
      <c r="E44" s="7">
        <v>41</v>
      </c>
      <c r="F44" s="41">
        <v>4137556.4810000001</v>
      </c>
      <c r="G44" s="41">
        <v>3067461.929</v>
      </c>
      <c r="H44" s="44">
        <f t="shared" si="0"/>
        <v>1070094.5520000001</v>
      </c>
      <c r="I44" s="44">
        <f t="shared" si="1"/>
        <v>1070094.5520000001</v>
      </c>
      <c r="J44" s="44">
        <f t="shared" si="22"/>
        <v>1145102350220.0811</v>
      </c>
      <c r="K44" s="43">
        <f t="shared" si="3"/>
        <v>25.86</v>
      </c>
      <c r="L44" s="43">
        <f t="shared" si="4"/>
        <v>25.86</v>
      </c>
      <c r="R44" s="7">
        <v>41</v>
      </c>
      <c r="S44" s="41">
        <v>4137556.4810000001</v>
      </c>
      <c r="T44" s="44">
        <f>AVERAGE($S$4:S43)</f>
        <v>2754094.1238750005</v>
      </c>
      <c r="U44" s="44">
        <f t="shared" si="5"/>
        <v>1383462.3571249996</v>
      </c>
      <c r="V44" s="44">
        <f t="shared" si="6"/>
        <v>1383462.3571249996</v>
      </c>
      <c r="W44" s="44">
        <f t="shared" si="7"/>
        <v>1913968093581.8601</v>
      </c>
      <c r="X44" s="43">
        <f t="shared" si="8"/>
        <v>33.44</v>
      </c>
      <c r="Y44" s="43">
        <f t="shared" si="9"/>
        <v>33.44</v>
      </c>
      <c r="AE44" s="7">
        <v>41</v>
      </c>
      <c r="AF44" s="41">
        <v>4137556.4810000001</v>
      </c>
      <c r="AG44" s="49">
        <f t="shared" si="16"/>
        <v>3358237.6936666667</v>
      </c>
      <c r="AH44" s="44">
        <f t="shared" si="19"/>
        <v>779318.7873333334</v>
      </c>
      <c r="AI44" s="44">
        <f t="shared" si="20"/>
        <v>779318.7873333334</v>
      </c>
      <c r="AJ44" s="44">
        <f t="shared" si="21"/>
        <v>607337772290.69739</v>
      </c>
      <c r="AK44" s="43">
        <f t="shared" si="17"/>
        <v>18.84</v>
      </c>
      <c r="AL44" s="43">
        <f t="shared" si="18"/>
        <v>18.84</v>
      </c>
      <c r="AR44" s="7">
        <v>41</v>
      </c>
      <c r="AS44" s="41">
        <v>4137556.4810000001</v>
      </c>
      <c r="AT44" s="49">
        <f t="shared" si="10"/>
        <v>3181023.8938299604</v>
      </c>
      <c r="AU44" s="44">
        <f t="shared" si="11"/>
        <v>956532.58717003977</v>
      </c>
      <c r="AV44" s="44">
        <f t="shared" si="12"/>
        <v>956532.58717003977</v>
      </c>
      <c r="AW44" s="44">
        <f t="shared" si="13"/>
        <v>914954590318.20972</v>
      </c>
      <c r="AX44" s="43">
        <f t="shared" si="14"/>
        <v>23.12</v>
      </c>
      <c r="AY44" s="43">
        <f t="shared" si="15"/>
        <v>23.12</v>
      </c>
    </row>
    <row r="45" spans="1:51">
      <c r="A45" s="6">
        <v>42</v>
      </c>
      <c r="B45" s="41">
        <v>3082619.4849999999</v>
      </c>
      <c r="E45" s="7">
        <v>42</v>
      </c>
      <c r="F45" s="41">
        <v>3082619.4849999999</v>
      </c>
      <c r="G45" s="41">
        <v>4137556.4810000001</v>
      </c>
      <c r="H45" s="44">
        <f t="shared" si="0"/>
        <v>-1054936.9960000003</v>
      </c>
      <c r="I45" s="44">
        <f t="shared" si="1"/>
        <v>1054936.9960000003</v>
      </c>
      <c r="J45" s="44">
        <f t="shared" si="22"/>
        <v>1112892065529.5046</v>
      </c>
      <c r="K45" s="43">
        <f t="shared" si="3"/>
        <v>34.22</v>
      </c>
      <c r="L45" s="43">
        <f t="shared" si="4"/>
        <v>34.22</v>
      </c>
      <c r="R45" s="7">
        <v>42</v>
      </c>
      <c r="S45" s="41">
        <v>3082619.4849999999</v>
      </c>
      <c r="T45" s="44">
        <f>AVERAGE($S$4:S44)</f>
        <v>2787837.1081951223</v>
      </c>
      <c r="U45" s="44">
        <f t="shared" si="5"/>
        <v>294782.37680487754</v>
      </c>
      <c r="V45" s="44">
        <f t="shared" si="6"/>
        <v>294782.37680487754</v>
      </c>
      <c r="W45" s="44">
        <f t="shared" si="7"/>
        <v>86896649674.732803</v>
      </c>
      <c r="X45" s="43">
        <f t="shared" si="8"/>
        <v>9.56</v>
      </c>
      <c r="Y45" s="43">
        <f t="shared" si="9"/>
        <v>9.56</v>
      </c>
      <c r="AE45" s="7">
        <v>42</v>
      </c>
      <c r="AF45" s="41">
        <v>3082619.4849999999</v>
      </c>
      <c r="AG45" s="49">
        <f t="shared" si="16"/>
        <v>3641645.6473333333</v>
      </c>
      <c r="AH45" s="44">
        <f t="shared" si="19"/>
        <v>-559026.1623333334</v>
      </c>
      <c r="AI45" s="44">
        <f t="shared" si="20"/>
        <v>559026.1623333334</v>
      </c>
      <c r="AJ45" s="44">
        <f t="shared" si="21"/>
        <v>312510250173.1344</v>
      </c>
      <c r="AK45" s="43">
        <f t="shared" si="17"/>
        <v>18.13</v>
      </c>
      <c r="AL45" s="43">
        <f t="shared" si="18"/>
        <v>18.13</v>
      </c>
      <c r="AR45" s="7">
        <v>42</v>
      </c>
      <c r="AS45" s="41">
        <v>3082619.4849999999</v>
      </c>
      <c r="AT45" s="49">
        <f t="shared" si="10"/>
        <v>3946249.9635659927</v>
      </c>
      <c r="AU45" s="44">
        <f t="shared" si="11"/>
        <v>-863630.47856599279</v>
      </c>
      <c r="AV45" s="44">
        <f t="shared" si="12"/>
        <v>863630.47856599279</v>
      </c>
      <c r="AW45" s="44">
        <f t="shared" si="13"/>
        <v>745857603508.12573</v>
      </c>
      <c r="AX45" s="43">
        <f t="shared" si="14"/>
        <v>28.02</v>
      </c>
      <c r="AY45" s="43">
        <f t="shared" si="15"/>
        <v>28.02</v>
      </c>
    </row>
    <row r="46" spans="1:51">
      <c r="A46" s="6">
        <v>43</v>
      </c>
      <c r="B46" s="41">
        <v>3325172.4759999998</v>
      </c>
      <c r="E46" s="7">
        <v>43</v>
      </c>
      <c r="F46" s="41">
        <v>3325172.4759999998</v>
      </c>
      <c r="G46" s="41">
        <v>3082619.4849999999</v>
      </c>
      <c r="H46" s="44">
        <f t="shared" si="0"/>
        <v>242552.99099999992</v>
      </c>
      <c r="I46" s="44">
        <f t="shared" si="1"/>
        <v>242552.99099999992</v>
      </c>
      <c r="J46" s="44">
        <f t="shared" si="22"/>
        <v>58831953443.046043</v>
      </c>
      <c r="K46" s="43">
        <f t="shared" si="3"/>
        <v>7.29</v>
      </c>
      <c r="L46" s="43">
        <f t="shared" si="4"/>
        <v>7.29</v>
      </c>
      <c r="R46" s="7">
        <v>43</v>
      </c>
      <c r="S46" s="41">
        <v>3325172.4759999998</v>
      </c>
      <c r="T46" s="44">
        <f>AVERAGE($S$4:S45)</f>
        <v>2794855.7362142862</v>
      </c>
      <c r="U46" s="44">
        <f t="shared" si="5"/>
        <v>530316.73978571361</v>
      </c>
      <c r="V46" s="44">
        <f t="shared" si="6"/>
        <v>530316.73978571361</v>
      </c>
      <c r="W46" s="44">
        <f t="shared" si="7"/>
        <v>281235844496.9483</v>
      </c>
      <c r="X46" s="43">
        <f t="shared" si="8"/>
        <v>15.95</v>
      </c>
      <c r="Y46" s="43">
        <f t="shared" si="9"/>
        <v>15.95</v>
      </c>
      <c r="AE46" s="7">
        <v>43</v>
      </c>
      <c r="AF46" s="41">
        <v>3325172.4759999998</v>
      </c>
      <c r="AG46" s="49">
        <f t="shared" si="16"/>
        <v>3429212.6316666664</v>
      </c>
      <c r="AH46" s="44">
        <f t="shared" si="19"/>
        <v>-104040.15566666657</v>
      </c>
      <c r="AI46" s="44">
        <f t="shared" si="20"/>
        <v>104040.15566666657</v>
      </c>
      <c r="AJ46" s="44">
        <f t="shared" si="21"/>
        <v>10824353991.144213</v>
      </c>
      <c r="AK46" s="43">
        <f t="shared" si="17"/>
        <v>3.13</v>
      </c>
      <c r="AL46" s="43">
        <f t="shared" si="18"/>
        <v>3.13</v>
      </c>
      <c r="AR46" s="7">
        <v>43</v>
      </c>
      <c r="AS46" s="41">
        <v>3325172.4759999998</v>
      </c>
      <c r="AT46" s="49">
        <f t="shared" si="10"/>
        <v>3255345.5807131985</v>
      </c>
      <c r="AU46" s="44">
        <f t="shared" si="11"/>
        <v>69826.895286801271</v>
      </c>
      <c r="AV46" s="44">
        <f t="shared" si="12"/>
        <v>69826.895286801271</v>
      </c>
      <c r="AW46" s="44">
        <f t="shared" si="13"/>
        <v>4875795305.3939095</v>
      </c>
      <c r="AX46" s="43">
        <f t="shared" si="14"/>
        <v>2.1</v>
      </c>
      <c r="AY46" s="43">
        <f t="shared" si="15"/>
        <v>2.1</v>
      </c>
    </row>
    <row r="47" spans="1:51">
      <c r="A47" s="6">
        <v>44</v>
      </c>
      <c r="B47" s="41">
        <v>3654822.486</v>
      </c>
      <c r="E47" s="7">
        <v>44</v>
      </c>
      <c r="F47" s="41">
        <v>3654822.486</v>
      </c>
      <c r="G47" s="41">
        <v>3325172.4759999998</v>
      </c>
      <c r="H47" s="44">
        <f t="shared" si="0"/>
        <v>329650.01000000024</v>
      </c>
      <c r="I47" s="44">
        <f t="shared" si="1"/>
        <v>329650.01000000024</v>
      </c>
      <c r="J47" s="44">
        <f t="shared" si="22"/>
        <v>108669129093.00026</v>
      </c>
      <c r="K47" s="43">
        <f t="shared" si="3"/>
        <v>9.02</v>
      </c>
      <c r="L47" s="43">
        <f t="shared" si="4"/>
        <v>9.02</v>
      </c>
      <c r="R47" s="7">
        <v>44</v>
      </c>
      <c r="S47" s="41">
        <v>3654822.486</v>
      </c>
      <c r="T47" s="44">
        <f>AVERAGE($S$4:S46)</f>
        <v>2807188.6836511632</v>
      </c>
      <c r="U47" s="44">
        <f t="shared" si="5"/>
        <v>847633.80234883679</v>
      </c>
      <c r="V47" s="44">
        <f t="shared" si="6"/>
        <v>847633.80234883679</v>
      </c>
      <c r="W47" s="44">
        <f t="shared" si="7"/>
        <v>718483062884.34692</v>
      </c>
      <c r="X47" s="43">
        <f t="shared" si="8"/>
        <v>23.19</v>
      </c>
      <c r="Y47" s="43">
        <f t="shared" si="9"/>
        <v>23.19</v>
      </c>
      <c r="AE47" s="7">
        <v>44</v>
      </c>
      <c r="AF47" s="41">
        <v>3654822.486</v>
      </c>
      <c r="AG47" s="49">
        <f t="shared" si="16"/>
        <v>3515116.1473333333</v>
      </c>
      <c r="AH47" s="44">
        <f t="shared" si="19"/>
        <v>139706.33866666676</v>
      </c>
      <c r="AI47" s="44">
        <f t="shared" si="20"/>
        <v>139706.33866666676</v>
      </c>
      <c r="AJ47" s="44">
        <f t="shared" si="21"/>
        <v>19517861063.64539</v>
      </c>
      <c r="AK47" s="43">
        <f t="shared" si="17"/>
        <v>3.82</v>
      </c>
      <c r="AL47" s="43">
        <f t="shared" si="18"/>
        <v>3.82</v>
      </c>
      <c r="AR47" s="7">
        <v>44</v>
      </c>
      <c r="AS47" s="41">
        <v>3654822.486</v>
      </c>
      <c r="AT47" s="49">
        <f t="shared" si="10"/>
        <v>3311207.0969426399</v>
      </c>
      <c r="AU47" s="44">
        <f t="shared" si="11"/>
        <v>343615.38905736012</v>
      </c>
      <c r="AV47" s="44">
        <f t="shared" si="12"/>
        <v>343615.38905736012</v>
      </c>
      <c r="AW47" s="44">
        <f t="shared" si="13"/>
        <v>118071535597.04097</v>
      </c>
      <c r="AX47" s="43">
        <f t="shared" si="14"/>
        <v>9.4</v>
      </c>
      <c r="AY47" s="43">
        <f t="shared" si="15"/>
        <v>9.4</v>
      </c>
    </row>
    <row r="48" spans="1:51">
      <c r="A48" s="6">
        <v>45</v>
      </c>
      <c r="B48" s="41">
        <v>3247524.8089999999</v>
      </c>
      <c r="E48" s="7">
        <v>45</v>
      </c>
      <c r="F48" s="41">
        <v>3247524.8089999999</v>
      </c>
      <c r="G48" s="41">
        <v>3654822.486</v>
      </c>
      <c r="H48" s="44">
        <f t="shared" si="0"/>
        <v>-407297.67700000014</v>
      </c>
      <c r="I48" s="44">
        <f t="shared" si="1"/>
        <v>407297.67700000014</v>
      </c>
      <c r="J48" s="44">
        <f t="shared" si="22"/>
        <v>165891397689.59644</v>
      </c>
      <c r="K48" s="43">
        <f t="shared" si="3"/>
        <v>12.54</v>
      </c>
      <c r="L48" s="43">
        <f t="shared" si="4"/>
        <v>12.54</v>
      </c>
      <c r="R48" s="7">
        <v>45</v>
      </c>
      <c r="S48" s="41">
        <v>3247524.8089999999</v>
      </c>
      <c r="T48" s="44">
        <f>AVERAGE($S$4:S47)</f>
        <v>2826453.0882500005</v>
      </c>
      <c r="U48" s="44">
        <f t="shared" si="5"/>
        <v>421071.7207499994</v>
      </c>
      <c r="V48" s="44">
        <f t="shared" si="6"/>
        <v>421071.7207499994</v>
      </c>
      <c r="W48" s="44">
        <f t="shared" si="7"/>
        <v>177301394015.36548</v>
      </c>
      <c r="X48" s="43">
        <f t="shared" si="8"/>
        <v>12.97</v>
      </c>
      <c r="Y48" s="43">
        <f t="shared" si="9"/>
        <v>12.97</v>
      </c>
      <c r="AE48" s="7">
        <v>45</v>
      </c>
      <c r="AF48" s="41">
        <v>3247524.8089999999</v>
      </c>
      <c r="AG48" s="49">
        <f t="shared" si="16"/>
        <v>3354204.8156666663</v>
      </c>
      <c r="AH48" s="44">
        <f t="shared" si="19"/>
        <v>-106680.00666666636</v>
      </c>
      <c r="AI48" s="44">
        <f t="shared" si="20"/>
        <v>106680.00666666636</v>
      </c>
      <c r="AJ48" s="44">
        <f t="shared" si="21"/>
        <v>11380623822.399979</v>
      </c>
      <c r="AK48" s="43">
        <f t="shared" si="17"/>
        <v>3.28</v>
      </c>
      <c r="AL48" s="43">
        <f t="shared" si="18"/>
        <v>3.28</v>
      </c>
      <c r="AR48" s="7">
        <v>45</v>
      </c>
      <c r="AS48" s="41">
        <v>3247524.8089999999</v>
      </c>
      <c r="AT48" s="49">
        <f t="shared" si="10"/>
        <v>3586099.4081885284</v>
      </c>
      <c r="AU48" s="44">
        <f t="shared" si="11"/>
        <v>-338574.59918852849</v>
      </c>
      <c r="AV48" s="44">
        <f t="shared" si="12"/>
        <v>338574.59918852849</v>
      </c>
      <c r="AW48" s="44">
        <f t="shared" si="13"/>
        <v>114632759215.67271</v>
      </c>
      <c r="AX48" s="43">
        <f t="shared" si="14"/>
        <v>10.43</v>
      </c>
      <c r="AY48" s="43">
        <f t="shared" si="15"/>
        <v>10.43</v>
      </c>
    </row>
    <row r="49" spans="1:51">
      <c r="A49" s="6">
        <v>46</v>
      </c>
      <c r="B49" s="41">
        <v>3329084.1170000001</v>
      </c>
      <c r="E49" s="7">
        <v>46</v>
      </c>
      <c r="F49" s="41">
        <v>3329084.1170000001</v>
      </c>
      <c r="G49" s="41">
        <v>3247524.8089999999</v>
      </c>
      <c r="H49" s="44">
        <f t="shared" si="0"/>
        <v>81559.308000000194</v>
      </c>
      <c r="I49" s="44">
        <f t="shared" si="1"/>
        <v>81559.308000000194</v>
      </c>
      <c r="J49" s="44">
        <f t="shared" si="22"/>
        <v>6651920721.4388952</v>
      </c>
      <c r="K49" s="43">
        <f t="shared" si="3"/>
        <v>2.4500000000000002</v>
      </c>
      <c r="L49" s="43">
        <f t="shared" si="4"/>
        <v>2.4500000000000002</v>
      </c>
      <c r="R49" s="7">
        <v>46</v>
      </c>
      <c r="S49" s="41">
        <v>3329084.1170000001</v>
      </c>
      <c r="T49" s="44">
        <f>AVERAGE($S$4:S48)</f>
        <v>2835810.2376000006</v>
      </c>
      <c r="U49" s="44">
        <f t="shared" si="5"/>
        <v>493273.87939999951</v>
      </c>
      <c r="V49" s="44">
        <f t="shared" si="6"/>
        <v>493273.87939999951</v>
      </c>
      <c r="W49" s="44">
        <f t="shared" si="7"/>
        <v>243319120098.32526</v>
      </c>
      <c r="X49" s="43">
        <f t="shared" si="8"/>
        <v>14.82</v>
      </c>
      <c r="Y49" s="43">
        <f t="shared" si="9"/>
        <v>14.82</v>
      </c>
      <c r="AE49" s="7">
        <v>46</v>
      </c>
      <c r="AF49" s="41">
        <v>3329084.1170000001</v>
      </c>
      <c r="AG49" s="49">
        <f t="shared" si="16"/>
        <v>3409173.2569999998</v>
      </c>
      <c r="AH49" s="44">
        <f t="shared" si="19"/>
        <v>-80089.139999999665</v>
      </c>
      <c r="AI49" s="44">
        <f t="shared" si="20"/>
        <v>80089.139999999665</v>
      </c>
      <c r="AJ49" s="44">
        <f t="shared" si="21"/>
        <v>6414270345.9395466</v>
      </c>
      <c r="AK49" s="43">
        <f t="shared" si="17"/>
        <v>2.41</v>
      </c>
      <c r="AL49" s="43">
        <f t="shared" si="18"/>
        <v>2.41</v>
      </c>
      <c r="AR49" s="7">
        <v>46</v>
      </c>
      <c r="AS49" s="41">
        <v>3329084.1170000001</v>
      </c>
      <c r="AT49" s="49">
        <f t="shared" si="10"/>
        <v>3315239.7288377061</v>
      </c>
      <c r="AU49" s="44">
        <f t="shared" si="11"/>
        <v>13844.388162293937</v>
      </c>
      <c r="AV49" s="44">
        <f t="shared" si="12"/>
        <v>13844.388162293937</v>
      </c>
      <c r="AW49" s="44">
        <f t="shared" si="13"/>
        <v>191667083.5882645</v>
      </c>
      <c r="AX49" s="43">
        <f t="shared" si="14"/>
        <v>0.42</v>
      </c>
      <c r="AY49" s="43">
        <f t="shared" si="15"/>
        <v>0.42</v>
      </c>
    </row>
    <row r="50" spans="1:51">
      <c r="A50" s="6">
        <v>47</v>
      </c>
      <c r="B50" s="41">
        <v>2960527.3339999998</v>
      </c>
      <c r="E50" s="7">
        <v>47</v>
      </c>
      <c r="F50" s="41">
        <v>2960527.3339999998</v>
      </c>
      <c r="G50" s="41">
        <v>3329084.1170000001</v>
      </c>
      <c r="H50" s="44">
        <f t="shared" si="0"/>
        <v>-368556.78300000029</v>
      </c>
      <c r="I50" s="44">
        <f t="shared" si="1"/>
        <v>368556.78300000029</v>
      </c>
      <c r="J50" s="44">
        <f t="shared" si="22"/>
        <v>135834102295.3093</v>
      </c>
      <c r="K50" s="43">
        <f t="shared" si="3"/>
        <v>12.45</v>
      </c>
      <c r="L50" s="43">
        <f t="shared" si="4"/>
        <v>12.45</v>
      </c>
      <c r="R50" s="7">
        <v>47</v>
      </c>
      <c r="S50" s="41">
        <v>2960527.3339999998</v>
      </c>
      <c r="T50" s="44">
        <f>AVERAGE($S$4:S49)</f>
        <v>2846533.5828043483</v>
      </c>
      <c r="U50" s="44">
        <f t="shared" si="5"/>
        <v>113993.75119565148</v>
      </c>
      <c r="V50" s="44">
        <f t="shared" si="6"/>
        <v>113993.75119565148</v>
      </c>
      <c r="W50" s="44">
        <f t="shared" si="7"/>
        <v>12994575311.656094</v>
      </c>
      <c r="X50" s="43">
        <f t="shared" si="8"/>
        <v>3.85</v>
      </c>
      <c r="Y50" s="43">
        <f t="shared" si="9"/>
        <v>3.85</v>
      </c>
      <c r="AE50" s="7">
        <v>47</v>
      </c>
      <c r="AF50" s="41">
        <v>2960527.3339999998</v>
      </c>
      <c r="AG50" s="49">
        <f t="shared" si="16"/>
        <v>3410477.1373333335</v>
      </c>
      <c r="AH50" s="44">
        <f t="shared" si="19"/>
        <v>-449949.80333333369</v>
      </c>
      <c r="AI50" s="44">
        <f t="shared" si="20"/>
        <v>449949.80333333369</v>
      </c>
      <c r="AJ50" s="44">
        <f t="shared" si="21"/>
        <v>202454825519.70566</v>
      </c>
      <c r="AK50" s="43">
        <f t="shared" si="17"/>
        <v>15.2</v>
      </c>
      <c r="AL50" s="43">
        <f t="shared" si="18"/>
        <v>15.2</v>
      </c>
      <c r="AR50" s="7">
        <v>47</v>
      </c>
      <c r="AS50" s="41">
        <v>2960527.3339999998</v>
      </c>
      <c r="AT50" s="49">
        <f t="shared" si="10"/>
        <v>3326315.2393675419</v>
      </c>
      <c r="AU50" s="44">
        <f t="shared" si="11"/>
        <v>-365787.90536754206</v>
      </c>
      <c r="AV50" s="44">
        <f t="shared" si="12"/>
        <v>365787.90536754206</v>
      </c>
      <c r="AW50" s="44">
        <f t="shared" si="13"/>
        <v>133800791713.1739</v>
      </c>
      <c r="AX50" s="43">
        <f t="shared" si="14"/>
        <v>12.36</v>
      </c>
      <c r="AY50" s="43">
        <f t="shared" si="15"/>
        <v>12.36</v>
      </c>
    </row>
    <row r="51" spans="1:51">
      <c r="A51" s="6">
        <v>48</v>
      </c>
      <c r="B51" s="41">
        <v>2576085.8810000001</v>
      </c>
      <c r="E51" s="7">
        <v>48</v>
      </c>
      <c r="F51" s="41">
        <v>2576085.8810000001</v>
      </c>
      <c r="G51" s="41">
        <v>2960527.3339999998</v>
      </c>
      <c r="H51" s="44">
        <f t="shared" si="0"/>
        <v>-384441.45299999975</v>
      </c>
      <c r="I51" s="44">
        <f t="shared" si="1"/>
        <v>384441.45299999975</v>
      </c>
      <c r="J51" s="44">
        <f t="shared" si="22"/>
        <v>147795230784.75101</v>
      </c>
      <c r="K51" s="43">
        <f t="shared" si="3"/>
        <v>14.92</v>
      </c>
      <c r="L51" s="43">
        <f t="shared" si="4"/>
        <v>14.92</v>
      </c>
      <c r="R51" s="7">
        <v>48</v>
      </c>
      <c r="S51" s="41">
        <v>2576085.8810000001</v>
      </c>
      <c r="T51" s="44">
        <f>AVERAGE($S$4:S50)</f>
        <v>2848958.981765958</v>
      </c>
      <c r="U51" s="44">
        <f t="shared" si="5"/>
        <v>-272873.10076595796</v>
      </c>
      <c r="V51" s="44">
        <f t="shared" si="6"/>
        <v>272873.10076595796</v>
      </c>
      <c r="W51" s="44">
        <f t="shared" si="7"/>
        <v>74459729121.628647</v>
      </c>
      <c r="X51" s="43">
        <f t="shared" si="8"/>
        <v>10.59</v>
      </c>
      <c r="Y51" s="43">
        <f t="shared" si="9"/>
        <v>10.59</v>
      </c>
      <c r="AE51" s="7">
        <v>48</v>
      </c>
      <c r="AF51" s="41">
        <v>2576085.8810000001</v>
      </c>
      <c r="AG51" s="49">
        <f t="shared" si="16"/>
        <v>3179045.42</v>
      </c>
      <c r="AH51" s="44">
        <f t="shared" si="19"/>
        <v>-602959.53899999987</v>
      </c>
      <c r="AI51" s="44">
        <f t="shared" si="20"/>
        <v>602959.53899999987</v>
      </c>
      <c r="AJ51" s="44">
        <f t="shared" si="21"/>
        <v>363560205671.09235</v>
      </c>
      <c r="AK51" s="43">
        <f t="shared" si="17"/>
        <v>23.41</v>
      </c>
      <c r="AL51" s="43">
        <f t="shared" si="18"/>
        <v>23.41</v>
      </c>
      <c r="AR51" s="7">
        <v>48</v>
      </c>
      <c r="AS51" s="41">
        <v>2576085.8810000001</v>
      </c>
      <c r="AT51" s="49">
        <f t="shared" si="10"/>
        <v>3033684.9150735084</v>
      </c>
      <c r="AU51" s="44">
        <f t="shared" si="11"/>
        <v>-457599.03407350834</v>
      </c>
      <c r="AV51" s="44">
        <f t="shared" si="12"/>
        <v>457599.03407350834</v>
      </c>
      <c r="AW51" s="44">
        <f t="shared" si="13"/>
        <v>209396875985.00784</v>
      </c>
      <c r="AX51" s="43">
        <f t="shared" si="14"/>
        <v>17.760000000000002</v>
      </c>
      <c r="AY51" s="43">
        <f t="shared" si="15"/>
        <v>17.760000000000002</v>
      </c>
    </row>
    <row r="52" spans="1:51">
      <c r="A52" s="6">
        <v>49</v>
      </c>
      <c r="B52" s="41">
        <v>3642400.1170000001</v>
      </c>
      <c r="E52" s="7">
        <v>49</v>
      </c>
      <c r="F52" s="41">
        <v>3642400.1170000001</v>
      </c>
      <c r="G52" s="41">
        <v>2576085.8810000001</v>
      </c>
      <c r="H52" s="44">
        <f t="shared" si="0"/>
        <v>1066314.236</v>
      </c>
      <c r="I52" s="44">
        <f t="shared" si="1"/>
        <v>1066314.236</v>
      </c>
      <c r="J52" s="44">
        <f t="shared" si="22"/>
        <v>1137026049896.2637</v>
      </c>
      <c r="K52" s="43">
        <f t="shared" si="3"/>
        <v>29.28</v>
      </c>
      <c r="L52" s="43">
        <f t="shared" si="4"/>
        <v>29.28</v>
      </c>
      <c r="R52" s="7">
        <v>49</v>
      </c>
      <c r="S52" s="41">
        <v>3642400.1170000001</v>
      </c>
      <c r="T52" s="44">
        <f>AVERAGE($S$4:S51)</f>
        <v>2843274.1255000005</v>
      </c>
      <c r="U52" s="44">
        <f t="shared" si="5"/>
        <v>799125.99149999954</v>
      </c>
      <c r="V52" s="44">
        <f t="shared" si="6"/>
        <v>799125.99149999954</v>
      </c>
      <c r="W52" s="44">
        <f t="shared" si="7"/>
        <v>638602350290.8573</v>
      </c>
      <c r="X52" s="43">
        <f t="shared" si="8"/>
        <v>21.94</v>
      </c>
      <c r="Y52" s="43">
        <f t="shared" si="9"/>
        <v>21.94</v>
      </c>
      <c r="AE52" s="7">
        <v>49</v>
      </c>
      <c r="AF52" s="41">
        <v>3642400.1170000001</v>
      </c>
      <c r="AG52" s="49">
        <f t="shared" si="16"/>
        <v>2955232.4439999997</v>
      </c>
      <c r="AH52" s="44">
        <f t="shared" si="19"/>
        <v>687167.67300000042</v>
      </c>
      <c r="AI52" s="44">
        <f t="shared" si="20"/>
        <v>687167.67300000042</v>
      </c>
      <c r="AJ52" s="44">
        <f t="shared" si="21"/>
        <v>472199410816.23547</v>
      </c>
      <c r="AK52" s="43">
        <f t="shared" si="17"/>
        <v>18.87</v>
      </c>
      <c r="AL52" s="43">
        <f t="shared" si="18"/>
        <v>18.87</v>
      </c>
      <c r="AR52" s="7">
        <v>49</v>
      </c>
      <c r="AS52" s="41">
        <v>3642400.1170000001</v>
      </c>
      <c r="AT52" s="49">
        <f t="shared" si="10"/>
        <v>2667605.6878147018</v>
      </c>
      <c r="AU52" s="44">
        <f t="shared" si="11"/>
        <v>974794.42918529827</v>
      </c>
      <c r="AV52" s="44">
        <f t="shared" si="12"/>
        <v>974794.42918529827</v>
      </c>
      <c r="AW52" s="44">
        <f t="shared" si="13"/>
        <v>950224179170.69153</v>
      </c>
      <c r="AX52" s="43">
        <f t="shared" si="14"/>
        <v>26.76</v>
      </c>
      <c r="AY52" s="43">
        <f t="shared" si="15"/>
        <v>26.76</v>
      </c>
    </row>
    <row r="53" spans="1:51">
      <c r="A53" s="6">
        <v>50</v>
      </c>
      <c r="B53" s="41">
        <v>3125597.5920000002</v>
      </c>
      <c r="E53" s="7">
        <v>50</v>
      </c>
      <c r="F53" s="41">
        <v>3125597.5920000002</v>
      </c>
      <c r="G53" s="41">
        <v>3642400.1170000001</v>
      </c>
      <c r="H53" s="44">
        <f t="shared" si="0"/>
        <v>-516802.52499999991</v>
      </c>
      <c r="I53" s="44">
        <f t="shared" si="1"/>
        <v>516802.52499999991</v>
      </c>
      <c r="J53" s="44">
        <f t="shared" si="22"/>
        <v>267084849846.37552</v>
      </c>
      <c r="K53" s="43">
        <f t="shared" si="3"/>
        <v>16.53</v>
      </c>
      <c r="L53" s="43">
        <f t="shared" si="4"/>
        <v>16.53</v>
      </c>
      <c r="R53" s="7">
        <v>50</v>
      </c>
      <c r="S53" s="41">
        <v>3125597.5920000002</v>
      </c>
      <c r="T53" s="44">
        <f>AVERAGE($S$4:S52)</f>
        <v>2859582.8192040822</v>
      </c>
      <c r="U53" s="44">
        <f t="shared" si="5"/>
        <v>266014.77279591793</v>
      </c>
      <c r="V53" s="44">
        <f t="shared" si="6"/>
        <v>266014.77279591793</v>
      </c>
      <c r="W53" s="44">
        <f t="shared" si="7"/>
        <v>70763859345.663834</v>
      </c>
      <c r="X53" s="43">
        <f t="shared" si="8"/>
        <v>8.51</v>
      </c>
      <c r="Y53" s="43">
        <f t="shared" si="9"/>
        <v>8.51</v>
      </c>
      <c r="AE53" s="7">
        <v>50</v>
      </c>
      <c r="AF53" s="41">
        <v>3125597.5920000002</v>
      </c>
      <c r="AG53" s="49">
        <f t="shared" si="16"/>
        <v>3059671.1106666666</v>
      </c>
      <c r="AH53" s="44">
        <f t="shared" si="19"/>
        <v>65926.481333333533</v>
      </c>
      <c r="AI53" s="44">
        <f t="shared" si="20"/>
        <v>65926.481333333533</v>
      </c>
      <c r="AJ53" s="44">
        <f t="shared" si="21"/>
        <v>4346300940.9943752</v>
      </c>
      <c r="AK53" s="43">
        <f t="shared" si="17"/>
        <v>2.11</v>
      </c>
      <c r="AL53" s="43">
        <f t="shared" si="18"/>
        <v>2.11</v>
      </c>
      <c r="AR53" s="7">
        <v>50</v>
      </c>
      <c r="AS53" s="41">
        <v>3125597.5920000002</v>
      </c>
      <c r="AT53" s="49">
        <f t="shared" si="10"/>
        <v>3447441.2311629406</v>
      </c>
      <c r="AU53" s="44">
        <f t="shared" si="11"/>
        <v>-321843.63916294044</v>
      </c>
      <c r="AV53" s="44">
        <f t="shared" si="12"/>
        <v>321843.63916294044</v>
      </c>
      <c r="AW53" s="44">
        <f t="shared" si="13"/>
        <v>103583328069.645</v>
      </c>
      <c r="AX53" s="43">
        <f t="shared" si="14"/>
        <v>10.3</v>
      </c>
      <c r="AY53" s="43">
        <f t="shared" si="15"/>
        <v>10.3</v>
      </c>
    </row>
    <row r="54" spans="1:51">
      <c r="A54" s="6">
        <v>51</v>
      </c>
      <c r="B54" s="41">
        <v>3166831.2349999999</v>
      </c>
      <c r="E54" s="7">
        <v>51</v>
      </c>
      <c r="F54" s="41">
        <v>3166831.2349999999</v>
      </c>
      <c r="G54" s="41">
        <v>3125597.5920000002</v>
      </c>
      <c r="H54" s="44">
        <f t="shared" si="0"/>
        <v>41233.642999999691</v>
      </c>
      <c r="I54" s="44">
        <f t="shared" si="1"/>
        <v>41233.642999999691</v>
      </c>
      <c r="J54" s="44">
        <f t="shared" si="22"/>
        <v>1700213315.0514235</v>
      </c>
      <c r="K54" s="43">
        <f t="shared" si="3"/>
        <v>1.3</v>
      </c>
      <c r="L54" s="43">
        <f t="shared" si="4"/>
        <v>1.3</v>
      </c>
      <c r="R54" s="7">
        <v>51</v>
      </c>
      <c r="S54" s="41">
        <v>3166831.2349999999</v>
      </c>
      <c r="T54" s="44">
        <f>AVERAGE($S$4:S53)</f>
        <v>2864903.1146600009</v>
      </c>
      <c r="U54" s="44">
        <f t="shared" si="5"/>
        <v>301928.12033999898</v>
      </c>
      <c r="V54" s="44">
        <f t="shared" si="6"/>
        <v>301928.12033999898</v>
      </c>
      <c r="W54" s="44">
        <f t="shared" si="7"/>
        <v>91160589852.044907</v>
      </c>
      <c r="X54" s="43">
        <f t="shared" si="8"/>
        <v>9.5299999999999994</v>
      </c>
      <c r="Y54" s="43">
        <f t="shared" si="9"/>
        <v>9.5299999999999994</v>
      </c>
      <c r="AE54" s="7">
        <v>51</v>
      </c>
      <c r="AF54" s="41">
        <v>3166831.2349999999</v>
      </c>
      <c r="AG54" s="49">
        <f t="shared" si="16"/>
        <v>3114694.53</v>
      </c>
      <c r="AH54" s="44">
        <f t="shared" si="19"/>
        <v>52136.705000000075</v>
      </c>
      <c r="AI54" s="44">
        <f t="shared" si="20"/>
        <v>52136.705000000075</v>
      </c>
      <c r="AJ54" s="44">
        <f t="shared" si="21"/>
        <v>2718236008.2570329</v>
      </c>
      <c r="AK54" s="43">
        <f t="shared" si="17"/>
        <v>1.65</v>
      </c>
      <c r="AL54" s="43">
        <f t="shared" si="18"/>
        <v>1.65</v>
      </c>
      <c r="AR54" s="7">
        <v>51</v>
      </c>
      <c r="AS54" s="41">
        <v>3166831.2349999999</v>
      </c>
      <c r="AT54" s="49">
        <f t="shared" si="10"/>
        <v>3189966.3198325885</v>
      </c>
      <c r="AU54" s="44">
        <f t="shared" si="11"/>
        <v>-23135.084832588676</v>
      </c>
      <c r="AV54" s="44">
        <f t="shared" si="12"/>
        <v>23135.084832588676</v>
      </c>
      <c r="AW54" s="44">
        <f t="shared" si="13"/>
        <v>535232150.21107465</v>
      </c>
      <c r="AX54" s="43">
        <f t="shared" si="14"/>
        <v>0.73</v>
      </c>
      <c r="AY54" s="43">
        <f t="shared" si="15"/>
        <v>0.73</v>
      </c>
    </row>
    <row r="55" spans="1:51">
      <c r="A55" s="6">
        <v>52</v>
      </c>
      <c r="B55" s="41">
        <v>3481136.9849999999</v>
      </c>
      <c r="E55" s="7">
        <v>52</v>
      </c>
      <c r="F55" s="41">
        <v>3481136.9849999999</v>
      </c>
      <c r="G55" s="41">
        <v>3166831.2349999999</v>
      </c>
      <c r="H55" s="44">
        <f t="shared" si="0"/>
        <v>314305.75</v>
      </c>
      <c r="I55" s="44">
        <f t="shared" si="1"/>
        <v>314305.75</v>
      </c>
      <c r="J55" s="44">
        <f t="shared" si="22"/>
        <v>98788104483.0625</v>
      </c>
      <c r="K55" s="43">
        <f t="shared" si="3"/>
        <v>9.0299999999999994</v>
      </c>
      <c r="L55" s="43">
        <f t="shared" si="4"/>
        <v>9.0299999999999994</v>
      </c>
      <c r="R55" s="7">
        <v>52</v>
      </c>
      <c r="S55" s="41">
        <v>3481136.9849999999</v>
      </c>
      <c r="T55" s="44">
        <f>AVERAGE($S$4:S54)</f>
        <v>2870823.2738823541</v>
      </c>
      <c r="U55" s="44">
        <f t="shared" si="5"/>
        <v>610313.71111764573</v>
      </c>
      <c r="V55" s="44">
        <f t="shared" si="6"/>
        <v>610313.71111764573</v>
      </c>
      <c r="W55" s="44">
        <f t="shared" si="7"/>
        <v>372482825978.19312</v>
      </c>
      <c r="X55" s="43">
        <f t="shared" si="8"/>
        <v>17.53</v>
      </c>
      <c r="Y55" s="43">
        <f t="shared" si="9"/>
        <v>17.53</v>
      </c>
      <c r="AE55" s="7">
        <v>52</v>
      </c>
      <c r="AF55" s="41">
        <v>3481136.9849999999</v>
      </c>
      <c r="AG55" s="49">
        <f t="shared" si="16"/>
        <v>3311609.648</v>
      </c>
      <c r="AH55" s="44">
        <f t="shared" si="19"/>
        <v>169527.33699999982</v>
      </c>
      <c r="AI55" s="44">
        <f t="shared" si="20"/>
        <v>169527.33699999982</v>
      </c>
      <c r="AJ55" s="44">
        <f t="shared" si="21"/>
        <v>28739517990.311508</v>
      </c>
      <c r="AK55" s="43">
        <f t="shared" si="17"/>
        <v>4.87</v>
      </c>
      <c r="AL55" s="43">
        <f t="shared" si="18"/>
        <v>4.87</v>
      </c>
      <c r="AR55" s="7">
        <v>52</v>
      </c>
      <c r="AS55" s="41">
        <v>3481136.9849999999</v>
      </c>
      <c r="AT55" s="49">
        <f t="shared" si="10"/>
        <v>3171458.2519665174</v>
      </c>
      <c r="AU55" s="44">
        <f t="shared" si="11"/>
        <v>309678.73303348245</v>
      </c>
      <c r="AV55" s="44">
        <f t="shared" si="12"/>
        <v>309678.73303348245</v>
      </c>
      <c r="AW55" s="44">
        <f t="shared" si="13"/>
        <v>95900917693.2229</v>
      </c>
      <c r="AX55" s="43">
        <f t="shared" si="14"/>
        <v>8.9</v>
      </c>
      <c r="AY55" s="43">
        <f t="shared" si="15"/>
        <v>8.9</v>
      </c>
    </row>
    <row r="56" spans="1:51">
      <c r="A56" s="6">
        <v>53</v>
      </c>
      <c r="B56" s="41">
        <v>4146442.3960000002</v>
      </c>
      <c r="E56" s="7">
        <v>53</v>
      </c>
      <c r="F56" s="41">
        <v>4146442.3960000002</v>
      </c>
      <c r="G56" s="41">
        <v>3481136.9849999999</v>
      </c>
      <c r="H56" s="44">
        <f t="shared" si="0"/>
        <v>665305.41100000031</v>
      </c>
      <c r="I56" s="44">
        <f t="shared" si="1"/>
        <v>665305.41100000031</v>
      </c>
      <c r="J56" s="44">
        <f t="shared" si="22"/>
        <v>442631289905.87933</v>
      </c>
      <c r="K56" s="43">
        <f t="shared" si="3"/>
        <v>16.05</v>
      </c>
      <c r="L56" s="43">
        <f t="shared" si="4"/>
        <v>16.05</v>
      </c>
      <c r="R56" s="7">
        <v>53</v>
      </c>
      <c r="S56" s="41">
        <v>4146442.3960000002</v>
      </c>
      <c r="T56" s="44">
        <f>AVERAGE($S$4:S55)</f>
        <v>2882560.0760192322</v>
      </c>
      <c r="U56" s="44">
        <f t="shared" si="5"/>
        <v>1263882.319980768</v>
      </c>
      <c r="V56" s="44">
        <f t="shared" si="6"/>
        <v>1263882.319980768</v>
      </c>
      <c r="W56" s="44">
        <f t="shared" si="7"/>
        <v>1597398518759.9685</v>
      </c>
      <c r="X56" s="43">
        <f t="shared" si="8"/>
        <v>30.48</v>
      </c>
      <c r="Y56" s="43">
        <f t="shared" si="9"/>
        <v>30.48</v>
      </c>
      <c r="AE56" s="7">
        <v>53</v>
      </c>
      <c r="AF56" s="41">
        <v>4146442.3960000002</v>
      </c>
      <c r="AG56" s="49">
        <f t="shared" si="16"/>
        <v>3257855.2706666663</v>
      </c>
      <c r="AH56" s="44">
        <f t="shared" si="19"/>
        <v>888587.12533333385</v>
      </c>
      <c r="AI56" s="44">
        <f t="shared" si="20"/>
        <v>888587.12533333385</v>
      </c>
      <c r="AJ56" s="44">
        <f t="shared" si="21"/>
        <v>789587079308.15796</v>
      </c>
      <c r="AK56" s="43">
        <f t="shared" si="17"/>
        <v>21.43</v>
      </c>
      <c r="AL56" s="43">
        <f t="shared" si="18"/>
        <v>21.43</v>
      </c>
      <c r="AR56" s="7">
        <v>53</v>
      </c>
      <c r="AS56" s="41">
        <v>4146442.3960000002</v>
      </c>
      <c r="AT56" s="49">
        <f t="shared" si="10"/>
        <v>3419201.2383933035</v>
      </c>
      <c r="AU56" s="44">
        <f t="shared" si="11"/>
        <v>727241.15760669671</v>
      </c>
      <c r="AV56" s="44">
        <f t="shared" si="12"/>
        <v>727241.15760669671</v>
      </c>
      <c r="AW56" s="44">
        <f t="shared" si="13"/>
        <v>528879701317.1283</v>
      </c>
      <c r="AX56" s="43">
        <f t="shared" si="14"/>
        <v>17.54</v>
      </c>
      <c r="AY56" s="43">
        <f t="shared" si="15"/>
        <v>17.54</v>
      </c>
    </row>
    <row r="57" spans="1:51">
      <c r="A57" s="6">
        <v>54</v>
      </c>
      <c r="B57" s="41">
        <v>2770080.878</v>
      </c>
      <c r="E57" s="7">
        <v>54</v>
      </c>
      <c r="F57" s="41">
        <v>2770080.878</v>
      </c>
      <c r="G57" s="41">
        <v>4146442.3960000002</v>
      </c>
      <c r="H57" s="44">
        <f t="shared" si="0"/>
        <v>-1376361.5180000002</v>
      </c>
      <c r="I57" s="44">
        <f t="shared" si="1"/>
        <v>1376361.5180000002</v>
      </c>
      <c r="J57" s="44">
        <f t="shared" si="22"/>
        <v>1894371028231.2646</v>
      </c>
      <c r="K57" s="43">
        <f t="shared" si="3"/>
        <v>49.69</v>
      </c>
      <c r="L57" s="43">
        <f t="shared" si="4"/>
        <v>49.69</v>
      </c>
      <c r="R57" s="7">
        <v>54</v>
      </c>
      <c r="S57" s="41">
        <v>2770080.878</v>
      </c>
      <c r="T57" s="44">
        <f>AVERAGE($S$4:S56)</f>
        <v>2906406.9122452843</v>
      </c>
      <c r="U57" s="44">
        <f t="shared" si="5"/>
        <v>-136326.03424528427</v>
      </c>
      <c r="V57" s="44">
        <f t="shared" si="6"/>
        <v>136326.03424528427</v>
      </c>
      <c r="W57" s="44">
        <f t="shared" si="7"/>
        <v>18584787613.046421</v>
      </c>
      <c r="X57" s="43">
        <f t="shared" si="8"/>
        <v>4.92</v>
      </c>
      <c r="Y57" s="43">
        <f t="shared" si="9"/>
        <v>4.92</v>
      </c>
      <c r="AE57" s="7">
        <v>54</v>
      </c>
      <c r="AF57" s="41">
        <v>2770080.878</v>
      </c>
      <c r="AG57" s="49">
        <f t="shared" si="16"/>
        <v>3598136.872</v>
      </c>
      <c r="AH57" s="44">
        <f t="shared" si="19"/>
        <v>-828055.99399999995</v>
      </c>
      <c r="AI57" s="44">
        <f t="shared" si="20"/>
        <v>828055.99399999995</v>
      </c>
      <c r="AJ57" s="44">
        <f t="shared" si="21"/>
        <v>685676729199.328</v>
      </c>
      <c r="AK57" s="43">
        <f t="shared" si="17"/>
        <v>29.89</v>
      </c>
      <c r="AL57" s="43">
        <f t="shared" si="18"/>
        <v>29.89</v>
      </c>
      <c r="AR57" s="7">
        <v>54</v>
      </c>
      <c r="AS57" s="41">
        <v>2770080.878</v>
      </c>
      <c r="AT57" s="49">
        <f t="shared" si="10"/>
        <v>4000994.164478661</v>
      </c>
      <c r="AU57" s="44">
        <f t="shared" si="11"/>
        <v>-1230913.286478661</v>
      </c>
      <c r="AV57" s="44">
        <f t="shared" si="12"/>
        <v>1230913.286478661</v>
      </c>
      <c r="AW57" s="44">
        <f t="shared" si="13"/>
        <v>1515147518829.6982</v>
      </c>
      <c r="AX57" s="43">
        <f t="shared" si="14"/>
        <v>44.44</v>
      </c>
      <c r="AY57" s="43">
        <f t="shared" si="15"/>
        <v>44.44</v>
      </c>
    </row>
    <row r="58" spans="1:51">
      <c r="A58" s="6">
        <v>55</v>
      </c>
      <c r="B58" s="41">
        <v>3298558.0729999999</v>
      </c>
      <c r="E58" s="7">
        <v>55</v>
      </c>
      <c r="F58" s="41">
        <v>3298558.0729999999</v>
      </c>
      <c r="G58" s="41">
        <v>2770080.878</v>
      </c>
      <c r="H58" s="44">
        <f t="shared" si="0"/>
        <v>528477.19499999983</v>
      </c>
      <c r="I58" s="44">
        <f t="shared" si="1"/>
        <v>528477.19499999983</v>
      </c>
      <c r="J58" s="44">
        <f t="shared" si="22"/>
        <v>279288145635.06787</v>
      </c>
      <c r="K58" s="43">
        <f t="shared" si="3"/>
        <v>16.02</v>
      </c>
      <c r="L58" s="43">
        <f t="shared" si="4"/>
        <v>16.02</v>
      </c>
      <c r="R58" s="7">
        <v>55</v>
      </c>
      <c r="S58" s="41">
        <v>3298558.0729999999</v>
      </c>
      <c r="T58" s="44">
        <f>AVERAGE($S$4:S57)</f>
        <v>2903882.3560555568</v>
      </c>
      <c r="U58" s="44">
        <f t="shared" si="5"/>
        <v>394675.71694444306</v>
      </c>
      <c r="V58" s="44">
        <f t="shared" si="6"/>
        <v>394675.71694444306</v>
      </c>
      <c r="W58" s="44">
        <f t="shared" si="7"/>
        <v>155768921545.61014</v>
      </c>
      <c r="X58" s="43">
        <f t="shared" si="8"/>
        <v>11.97</v>
      </c>
      <c r="Y58" s="43">
        <f t="shared" si="9"/>
        <v>11.97</v>
      </c>
      <c r="AE58" s="7">
        <v>55</v>
      </c>
      <c r="AF58" s="41">
        <v>3298558.0729999999</v>
      </c>
      <c r="AG58" s="49">
        <f t="shared" si="16"/>
        <v>3465886.753</v>
      </c>
      <c r="AH58" s="44">
        <f t="shared" si="19"/>
        <v>-167328.68000000017</v>
      </c>
      <c r="AI58" s="44">
        <f t="shared" si="20"/>
        <v>167328.68000000017</v>
      </c>
      <c r="AJ58" s="44">
        <f t="shared" si="21"/>
        <v>27998887150.542458</v>
      </c>
      <c r="AK58" s="43">
        <f t="shared" si="17"/>
        <v>5.07</v>
      </c>
      <c r="AL58" s="43">
        <f t="shared" si="18"/>
        <v>5.07</v>
      </c>
      <c r="AR58" s="7">
        <v>55</v>
      </c>
      <c r="AS58" s="41">
        <v>3298558.0729999999</v>
      </c>
      <c r="AT58" s="49">
        <f t="shared" si="10"/>
        <v>3016263.5352957323</v>
      </c>
      <c r="AU58" s="44">
        <f t="shared" si="11"/>
        <v>282294.53770426754</v>
      </c>
      <c r="AV58" s="44">
        <f t="shared" si="12"/>
        <v>282294.53770426754</v>
      </c>
      <c r="AW58" s="44">
        <f t="shared" si="13"/>
        <v>79690206017.666122</v>
      </c>
      <c r="AX58" s="43">
        <f t="shared" si="14"/>
        <v>8.56</v>
      </c>
      <c r="AY58" s="43">
        <f t="shared" si="15"/>
        <v>8.56</v>
      </c>
    </row>
    <row r="59" spans="1:51">
      <c r="A59" s="6">
        <v>56</v>
      </c>
      <c r="B59" s="41">
        <v>2886301</v>
      </c>
      <c r="E59" s="7">
        <v>56</v>
      </c>
      <c r="F59" s="41">
        <v>2886301</v>
      </c>
      <c r="G59" s="41">
        <v>3298558.0729999999</v>
      </c>
      <c r="H59" s="44">
        <f t="shared" si="0"/>
        <v>-412257.07299999986</v>
      </c>
      <c r="I59" s="44">
        <f t="shared" si="1"/>
        <v>412257.07299999986</v>
      </c>
      <c r="J59" s="44">
        <f t="shared" si="22"/>
        <v>169955894238.52722</v>
      </c>
      <c r="K59" s="43">
        <f t="shared" si="3"/>
        <v>14.28</v>
      </c>
      <c r="L59" s="43">
        <f t="shared" si="4"/>
        <v>14.28</v>
      </c>
      <c r="R59" s="7">
        <v>56</v>
      </c>
      <c r="S59" s="41">
        <v>2886301</v>
      </c>
      <c r="T59" s="44">
        <f>AVERAGE($S$4:S58)</f>
        <v>2911058.2781818197</v>
      </c>
      <c r="U59" s="44">
        <f t="shared" si="5"/>
        <v>-24757.278181819711</v>
      </c>
      <c r="V59" s="44">
        <f t="shared" si="6"/>
        <v>24757.278181819711</v>
      </c>
      <c r="W59" s="44">
        <f t="shared" si="7"/>
        <v>612922822.97200632</v>
      </c>
      <c r="X59" s="43">
        <f t="shared" si="8"/>
        <v>0.86</v>
      </c>
      <c r="Y59" s="43">
        <f t="shared" si="9"/>
        <v>0.86</v>
      </c>
      <c r="AE59" s="7">
        <v>56</v>
      </c>
      <c r="AF59" s="41">
        <v>2886301</v>
      </c>
      <c r="AG59" s="49">
        <f t="shared" si="16"/>
        <v>3405027.1156666665</v>
      </c>
      <c r="AH59" s="44">
        <f t="shared" si="19"/>
        <v>-518726.11566666653</v>
      </c>
      <c r="AI59" s="44">
        <f t="shared" si="20"/>
        <v>518726.11566666653</v>
      </c>
      <c r="AJ59" s="44">
        <f t="shared" si="21"/>
        <v>269076783074.6279</v>
      </c>
      <c r="AK59" s="43">
        <f t="shared" si="17"/>
        <v>17.97</v>
      </c>
      <c r="AL59" s="43">
        <f t="shared" si="18"/>
        <v>17.97</v>
      </c>
      <c r="AR59" s="7">
        <v>56</v>
      </c>
      <c r="AS59" s="41">
        <v>2886301</v>
      </c>
      <c r="AT59" s="49">
        <f t="shared" si="10"/>
        <v>3242099.1654591463</v>
      </c>
      <c r="AU59" s="44">
        <f t="shared" si="11"/>
        <v>-355798.16545914626</v>
      </c>
      <c r="AV59" s="44">
        <f t="shared" si="12"/>
        <v>355798.16545914626</v>
      </c>
      <c r="AW59" s="44">
        <f t="shared" si="13"/>
        <v>126592334544.09401</v>
      </c>
      <c r="AX59" s="43">
        <f t="shared" si="14"/>
        <v>12.33</v>
      </c>
      <c r="AY59" s="43">
        <f t="shared" si="15"/>
        <v>12.33</v>
      </c>
    </row>
    <row r="60" spans="1:51">
      <c r="A60" s="6">
        <v>57</v>
      </c>
      <c r="B60" s="41">
        <v>3576959.0180000002</v>
      </c>
      <c r="E60" s="7">
        <v>57</v>
      </c>
      <c r="F60" s="41">
        <v>3576959.0180000002</v>
      </c>
      <c r="G60" s="41">
        <v>2886301</v>
      </c>
      <c r="H60" s="44">
        <f t="shared" si="0"/>
        <v>690658.01800000016</v>
      </c>
      <c r="I60" s="44">
        <f t="shared" si="1"/>
        <v>690658.01800000016</v>
      </c>
      <c r="J60" s="44">
        <f t="shared" si="22"/>
        <v>477008497827.68854</v>
      </c>
      <c r="K60" s="43">
        <f t="shared" si="3"/>
        <v>19.309999999999999</v>
      </c>
      <c r="L60" s="43">
        <f t="shared" si="4"/>
        <v>19.309999999999999</v>
      </c>
      <c r="R60" s="7">
        <v>57</v>
      </c>
      <c r="S60" s="41">
        <v>3576959.0180000002</v>
      </c>
      <c r="T60" s="44">
        <f>AVERAGE($S$4:S59)</f>
        <v>2910616.1839285726</v>
      </c>
      <c r="U60" s="44">
        <f t="shared" si="5"/>
        <v>666342.83407142758</v>
      </c>
      <c r="V60" s="44">
        <f t="shared" si="6"/>
        <v>666342.83407142758</v>
      </c>
      <c r="W60" s="44">
        <f t="shared" si="7"/>
        <v>444012772518.3421</v>
      </c>
      <c r="X60" s="43">
        <f t="shared" si="8"/>
        <v>18.63</v>
      </c>
      <c r="Y60" s="43">
        <f t="shared" si="9"/>
        <v>18.63</v>
      </c>
      <c r="AE60" s="7">
        <v>57</v>
      </c>
      <c r="AF60" s="41">
        <v>3576959.0180000002</v>
      </c>
      <c r="AG60" s="49">
        <f t="shared" si="16"/>
        <v>2984979.9836666663</v>
      </c>
      <c r="AH60" s="44">
        <f t="shared" si="19"/>
        <v>591979.03433333384</v>
      </c>
      <c r="AI60" s="44">
        <f t="shared" si="20"/>
        <v>591979.03433333384</v>
      </c>
      <c r="AJ60" s="44">
        <f t="shared" si="21"/>
        <v>350439177090.22644</v>
      </c>
      <c r="AK60" s="43">
        <f t="shared" si="17"/>
        <v>16.55</v>
      </c>
      <c r="AL60" s="43">
        <f t="shared" si="18"/>
        <v>16.55</v>
      </c>
      <c r="AR60" s="7">
        <v>57</v>
      </c>
      <c r="AS60" s="41">
        <v>3576959.0180000002</v>
      </c>
      <c r="AT60" s="49">
        <f t="shared" si="10"/>
        <v>2957460.6330918297</v>
      </c>
      <c r="AU60" s="44">
        <f t="shared" si="11"/>
        <v>619498.38490817044</v>
      </c>
      <c r="AV60" s="44">
        <f t="shared" si="12"/>
        <v>619498.38490817044</v>
      </c>
      <c r="AW60" s="44">
        <f t="shared" si="13"/>
        <v>383778248903.83173</v>
      </c>
      <c r="AX60" s="43">
        <f t="shared" si="14"/>
        <v>17.32</v>
      </c>
      <c r="AY60" s="43">
        <f t="shared" si="15"/>
        <v>17.32</v>
      </c>
    </row>
    <row r="61" spans="1:51">
      <c r="A61" s="6">
        <v>58</v>
      </c>
      <c r="B61" s="41">
        <v>2964699.5350000001</v>
      </c>
      <c r="E61" s="7">
        <v>58</v>
      </c>
      <c r="F61" s="41">
        <v>2964699.5350000001</v>
      </c>
      <c r="G61" s="41">
        <v>3576959.0180000002</v>
      </c>
      <c r="H61" s="44">
        <f t="shared" si="0"/>
        <v>-612259.48300000001</v>
      </c>
      <c r="I61" s="44">
        <f t="shared" si="1"/>
        <v>612259.48300000001</v>
      </c>
      <c r="J61" s="44">
        <f t="shared" si="22"/>
        <v>374861674523.42731</v>
      </c>
      <c r="K61" s="43">
        <f t="shared" si="3"/>
        <v>20.65</v>
      </c>
      <c r="L61" s="43">
        <f t="shared" si="4"/>
        <v>20.65</v>
      </c>
      <c r="R61" s="7">
        <v>58</v>
      </c>
      <c r="S61" s="41">
        <v>2964699.5350000001</v>
      </c>
      <c r="T61" s="44">
        <f>AVERAGE($S$4:S60)</f>
        <v>2922306.4090877208</v>
      </c>
      <c r="U61" s="44">
        <f t="shared" si="5"/>
        <v>42393.125912279356</v>
      </c>
      <c r="V61" s="44">
        <f t="shared" si="6"/>
        <v>42393.125912279356</v>
      </c>
      <c r="W61" s="44">
        <f t="shared" si="7"/>
        <v>1797177124.6143713</v>
      </c>
      <c r="X61" s="43">
        <f t="shared" si="8"/>
        <v>1.43</v>
      </c>
      <c r="Y61" s="43">
        <f t="shared" si="9"/>
        <v>1.43</v>
      </c>
      <c r="AE61" s="7">
        <v>58</v>
      </c>
      <c r="AF61" s="41">
        <v>2964699.5350000001</v>
      </c>
      <c r="AG61" s="49">
        <f t="shared" si="16"/>
        <v>3253939.3636666667</v>
      </c>
      <c r="AH61" s="44">
        <f t="shared" si="19"/>
        <v>-289239.82866666652</v>
      </c>
      <c r="AI61" s="44">
        <f t="shared" si="20"/>
        <v>289239.82866666652</v>
      </c>
      <c r="AJ61" s="44">
        <f t="shared" si="21"/>
        <v>83659678487.122604</v>
      </c>
      <c r="AK61" s="43">
        <f t="shared" si="17"/>
        <v>9.76</v>
      </c>
      <c r="AL61" s="43">
        <f t="shared" si="18"/>
        <v>9.76</v>
      </c>
      <c r="AR61" s="7">
        <v>58</v>
      </c>
      <c r="AS61" s="41">
        <v>2964699.5350000001</v>
      </c>
      <c r="AT61" s="49">
        <f t="shared" si="10"/>
        <v>3453059.3410183666</v>
      </c>
      <c r="AU61" s="44">
        <f t="shared" si="11"/>
        <v>-488359.80601836648</v>
      </c>
      <c r="AV61" s="44">
        <f t="shared" si="12"/>
        <v>488359.80601836648</v>
      </c>
      <c r="AW61" s="44">
        <f t="shared" si="13"/>
        <v>238495300134.29654</v>
      </c>
      <c r="AX61" s="43">
        <f t="shared" si="14"/>
        <v>16.47</v>
      </c>
      <c r="AY61" s="43">
        <f t="shared" si="15"/>
        <v>16.47</v>
      </c>
    </row>
    <row r="62" spans="1:51">
      <c r="A62" s="6">
        <v>59</v>
      </c>
      <c r="B62" s="41">
        <v>3372079.213</v>
      </c>
      <c r="E62" s="7">
        <v>59</v>
      </c>
      <c r="F62" s="41">
        <v>3372079.213</v>
      </c>
      <c r="G62" s="41">
        <v>2964699.5350000001</v>
      </c>
      <c r="H62" s="44">
        <f t="shared" si="0"/>
        <v>407379.67799999984</v>
      </c>
      <c r="I62" s="44">
        <f t="shared" si="1"/>
        <v>407379.67799999984</v>
      </c>
      <c r="J62" s="44">
        <f t="shared" si="22"/>
        <v>165958202047.38354</v>
      </c>
      <c r="K62" s="43">
        <f t="shared" si="3"/>
        <v>12.08</v>
      </c>
      <c r="L62" s="43">
        <f t="shared" si="4"/>
        <v>12.08</v>
      </c>
      <c r="R62" s="7">
        <v>59</v>
      </c>
      <c r="S62" s="41">
        <v>3372079.213</v>
      </c>
      <c r="T62" s="44">
        <f>AVERAGE($S$4:S61)</f>
        <v>2923037.3250517254</v>
      </c>
      <c r="U62" s="44">
        <f t="shared" si="5"/>
        <v>449041.88794827461</v>
      </c>
      <c r="V62" s="44">
        <f t="shared" si="6"/>
        <v>449041.88794827461</v>
      </c>
      <c r="W62" s="44">
        <f t="shared" si="7"/>
        <v>201638617132.15082</v>
      </c>
      <c r="X62" s="43">
        <f t="shared" si="8"/>
        <v>13.32</v>
      </c>
      <c r="Y62" s="43">
        <f t="shared" si="9"/>
        <v>13.32</v>
      </c>
      <c r="AE62" s="7">
        <v>59</v>
      </c>
      <c r="AF62" s="41">
        <v>3372079.213</v>
      </c>
      <c r="AG62" s="49">
        <f t="shared" si="16"/>
        <v>3142653.1843333333</v>
      </c>
      <c r="AH62" s="44">
        <f t="shared" si="19"/>
        <v>229426.02866666671</v>
      </c>
      <c r="AI62" s="44">
        <f t="shared" si="20"/>
        <v>229426.02866666671</v>
      </c>
      <c r="AJ62" s="44">
        <f t="shared" si="21"/>
        <v>52636302629.758171</v>
      </c>
      <c r="AK62" s="43">
        <f t="shared" si="17"/>
        <v>6.8</v>
      </c>
      <c r="AL62" s="43">
        <f t="shared" si="18"/>
        <v>6.8</v>
      </c>
      <c r="AR62" s="7">
        <v>59</v>
      </c>
      <c r="AS62" s="41">
        <v>3372079.213</v>
      </c>
      <c r="AT62" s="49">
        <f t="shared" si="10"/>
        <v>3062371.4962036735</v>
      </c>
      <c r="AU62" s="44">
        <f t="shared" si="11"/>
        <v>309707.71679632645</v>
      </c>
      <c r="AV62" s="44">
        <f t="shared" si="12"/>
        <v>309707.71679632645</v>
      </c>
      <c r="AW62" s="44">
        <f t="shared" si="13"/>
        <v>95918869843.193542</v>
      </c>
      <c r="AX62" s="43">
        <f t="shared" si="14"/>
        <v>9.18</v>
      </c>
      <c r="AY62" s="43">
        <f t="shared" si="15"/>
        <v>9.18</v>
      </c>
    </row>
    <row r="63" spans="1:51">
      <c r="A63" s="6">
        <v>60</v>
      </c>
      <c r="B63" s="41">
        <v>2916052.5550000002</v>
      </c>
      <c r="E63" s="7">
        <v>60</v>
      </c>
      <c r="F63" s="41">
        <v>2916052.5550000002</v>
      </c>
      <c r="G63" s="41">
        <v>3372079.213</v>
      </c>
      <c r="H63" s="44">
        <f t="shared" si="0"/>
        <v>-456026.65799999982</v>
      </c>
      <c r="I63" s="44">
        <f t="shared" si="1"/>
        <v>456026.65799999982</v>
      </c>
      <c r="J63" s="44">
        <f t="shared" si="22"/>
        <v>207960312806.6488</v>
      </c>
      <c r="K63" s="43">
        <f t="shared" si="3"/>
        <v>15.64</v>
      </c>
      <c r="L63" s="43">
        <f t="shared" si="4"/>
        <v>15.64</v>
      </c>
      <c r="R63" s="7">
        <v>60</v>
      </c>
      <c r="S63" s="41">
        <v>2916052.5550000002</v>
      </c>
      <c r="T63" s="44">
        <f>AVERAGE($S$4:S62)</f>
        <v>2930648.204508476</v>
      </c>
      <c r="U63" s="44">
        <f t="shared" si="5"/>
        <v>-14595.649508475792</v>
      </c>
      <c r="V63" s="44">
        <f t="shared" si="6"/>
        <v>14595.649508475792</v>
      </c>
      <c r="W63" s="44">
        <f t="shared" si="7"/>
        <v>213032984.57426962</v>
      </c>
      <c r="X63" s="43">
        <f t="shared" si="8"/>
        <v>0.5</v>
      </c>
      <c r="Y63" s="43">
        <f t="shared" si="9"/>
        <v>0.5</v>
      </c>
      <c r="AE63" s="7">
        <v>60</v>
      </c>
      <c r="AF63" s="41">
        <v>2916052.5550000002</v>
      </c>
      <c r="AG63" s="49">
        <f t="shared" si="16"/>
        <v>3304579.2553333337</v>
      </c>
      <c r="AH63" s="44">
        <f t="shared" si="19"/>
        <v>-388526.70033333357</v>
      </c>
      <c r="AI63" s="44">
        <f t="shared" si="20"/>
        <v>388526.70033333357</v>
      </c>
      <c r="AJ63" s="44">
        <f t="shared" si="21"/>
        <v>150952996871.90799</v>
      </c>
      <c r="AK63" s="43">
        <f t="shared" si="17"/>
        <v>13.32</v>
      </c>
      <c r="AL63" s="43">
        <f t="shared" si="18"/>
        <v>13.32</v>
      </c>
      <c r="AR63" s="7">
        <v>60</v>
      </c>
      <c r="AS63" s="41">
        <v>2916052.5550000002</v>
      </c>
      <c r="AT63" s="49">
        <f t="shared" si="10"/>
        <v>3310137.6696407353</v>
      </c>
      <c r="AU63" s="44">
        <f t="shared" si="11"/>
        <v>-394085.11464073509</v>
      </c>
      <c r="AV63" s="44">
        <f t="shared" si="12"/>
        <v>394085.11464073509</v>
      </c>
      <c r="AW63" s="44">
        <f t="shared" si="13"/>
        <v>155303077581.40131</v>
      </c>
      <c r="AX63" s="43">
        <f t="shared" si="14"/>
        <v>13.51</v>
      </c>
      <c r="AY63" s="43">
        <f t="shared" si="15"/>
        <v>13.51</v>
      </c>
    </row>
    <row r="64" spans="1:51">
      <c r="E64" s="7">
        <v>61</v>
      </c>
      <c r="G64" s="41">
        <v>2916052.5550000002</v>
      </c>
      <c r="H64" s="47"/>
      <c r="I64" s="47"/>
      <c r="J64" s="47"/>
      <c r="K64" s="47"/>
      <c r="L64" s="47"/>
      <c r="R64" s="7">
        <v>61</v>
      </c>
      <c r="T64" s="44">
        <f>AVERAGE($S$4:S63)</f>
        <v>2930404.9436833346</v>
      </c>
      <c r="U64" s="49"/>
      <c r="V64" s="49"/>
      <c r="W64" s="49"/>
      <c r="X64" s="49"/>
      <c r="Y64" s="49"/>
      <c r="AE64" s="7">
        <v>61</v>
      </c>
      <c r="AG64" s="49">
        <f t="shared" si="16"/>
        <v>3084277.1009999998</v>
      </c>
      <c r="AH64" s="49"/>
      <c r="AI64" s="49"/>
      <c r="AJ64" s="49"/>
      <c r="AK64" s="2"/>
      <c r="AL64" s="2"/>
      <c r="AR64" s="7">
        <v>61</v>
      </c>
      <c r="AS64" s="2"/>
      <c r="AT64" s="49">
        <f t="shared" si="10"/>
        <v>2994869.5779281473</v>
      </c>
      <c r="AU64" s="49"/>
      <c r="AV64" s="49"/>
      <c r="AW64" s="49"/>
      <c r="AX64" s="2"/>
      <c r="AY64" s="2"/>
    </row>
    <row r="65" spans="4:51">
      <c r="G65" s="36" t="s">
        <v>21</v>
      </c>
      <c r="H65" s="48">
        <f>SUM(H5:H63)</f>
        <v>916212.55500000017</v>
      </c>
      <c r="I65" s="48">
        <f>SUM(I5:I63)</f>
        <v>37587010.601000004</v>
      </c>
      <c r="J65" s="48">
        <f>SUM(J5:J63)</f>
        <v>35440172613252.281</v>
      </c>
      <c r="K65" s="45">
        <f>SUM(K5:K63)</f>
        <v>11677.130000000006</v>
      </c>
      <c r="L65" s="45">
        <f>SUM(L5:L63)</f>
        <v>11677.130000000006</v>
      </c>
      <c r="T65" s="36" t="s">
        <v>22</v>
      </c>
      <c r="U65" s="48">
        <f>SUM(U5:U63)</f>
        <v>36179674.243442863</v>
      </c>
      <c r="V65" s="48">
        <f>SUM(V5:V63)</f>
        <v>45515048.130750693</v>
      </c>
      <c r="W65" s="48">
        <f>SUM(W5:W63)</f>
        <v>55924400163754</v>
      </c>
      <c r="X65" s="45">
        <f>SUM(X5:X63)</f>
        <v>17054.12</v>
      </c>
      <c r="Y65" s="45">
        <f>SUM(Y5:Y63)</f>
        <v>17054.12</v>
      </c>
      <c r="AG65" s="50" t="s">
        <v>22</v>
      </c>
      <c r="AH65" s="48">
        <f>SUM(AH7:AH63)</f>
        <v>2744364.5420000022</v>
      </c>
      <c r="AI65" s="48">
        <f>SUM(AI7:AI63)</f>
        <v>32700977.619333342</v>
      </c>
      <c r="AJ65" s="48">
        <f>SUM(AJ7:AJ63)</f>
        <v>29309928643874.77</v>
      </c>
      <c r="AK65" s="45">
        <f>SUM(AK7:AK63)</f>
        <v>16646.059999999994</v>
      </c>
      <c r="AL65" s="45">
        <f>SUM(AL7:AL63)</f>
        <v>16646.059999999994</v>
      </c>
      <c r="AS65" s="2"/>
      <c r="AT65" s="50" t="s">
        <v>22</v>
      </c>
      <c r="AU65" s="48">
        <f>SUM(AU5:AU63)</f>
        <v>1243786.9724101694</v>
      </c>
      <c r="AV65" s="48">
        <f>SUM(AV5:AV63)</f>
        <v>34693227.033516809</v>
      </c>
      <c r="AW65" s="48">
        <f>SUM(AW5:AW63)</f>
        <v>31788993485526.406</v>
      </c>
      <c r="AX65" s="45">
        <f>SUM(AX5:AX63)</f>
        <v>13154.730000000003</v>
      </c>
      <c r="AY65" s="45">
        <f>SUM(AY5:AY63)</f>
        <v>13154.730000000003</v>
      </c>
    </row>
    <row r="67" spans="4:51" ht="43.5">
      <c r="F67" s="3" t="s">
        <v>23</v>
      </c>
      <c r="G67" s="4" t="s">
        <v>24</v>
      </c>
      <c r="H67" s="4" t="s">
        <v>25</v>
      </c>
      <c r="I67" s="5" t="s">
        <v>26</v>
      </c>
    </row>
    <row r="68" spans="4:51">
      <c r="D68" s="11"/>
      <c r="E68" s="12" t="s">
        <v>27</v>
      </c>
      <c r="F68" s="13">
        <v>637067.98</v>
      </c>
      <c r="G68" s="13">
        <v>771441.49</v>
      </c>
      <c r="H68" s="14">
        <v>573701.36</v>
      </c>
      <c r="I68" s="15">
        <v>588020.80000000005</v>
      </c>
    </row>
    <row r="69" spans="4:51">
      <c r="D69" s="18"/>
      <c r="E69" s="16" t="s">
        <v>28</v>
      </c>
      <c r="F69">
        <v>600680891750.04004</v>
      </c>
      <c r="G69">
        <v>947871189216.17004</v>
      </c>
      <c r="H69" s="19">
        <v>514209274453.94</v>
      </c>
      <c r="I69" s="20">
        <v>538796499754.69</v>
      </c>
    </row>
    <row r="70" spans="4:51">
      <c r="D70" s="18"/>
      <c r="E70" s="21" t="s">
        <v>29</v>
      </c>
      <c r="F70" s="23">
        <v>1.98</v>
      </c>
      <c r="G70" s="22">
        <v>2.89</v>
      </c>
      <c r="H70" s="22">
        <v>2.92</v>
      </c>
      <c r="I70" s="56">
        <v>2.23</v>
      </c>
    </row>
    <row r="71" spans="4:51">
      <c r="D71" s="25"/>
      <c r="E71" s="26" t="s">
        <v>30</v>
      </c>
      <c r="F71" s="52">
        <v>2916052.5550000002</v>
      </c>
      <c r="G71" s="52">
        <v>2930404.9436833346</v>
      </c>
      <c r="H71" s="53">
        <v>2932922.3333333335</v>
      </c>
      <c r="I71" s="54">
        <v>2994869.5779281473</v>
      </c>
    </row>
    <row r="74" spans="4:51">
      <c r="E74" s="27" t="s">
        <v>44</v>
      </c>
      <c r="F74" s="28"/>
      <c r="G74" s="28"/>
      <c r="H74" s="28"/>
      <c r="I74" s="29"/>
    </row>
    <row r="75" spans="4:51">
      <c r="F75" s="30"/>
    </row>
    <row r="76" spans="4:51">
      <c r="E76" s="31" t="s">
        <v>32</v>
      </c>
      <c r="F76" s="13"/>
      <c r="G76" s="15"/>
    </row>
    <row r="77" spans="4:51">
      <c r="E77" s="32"/>
      <c r="F77" t="s">
        <v>33</v>
      </c>
      <c r="G77" s="20"/>
    </row>
    <row r="78" spans="4:51">
      <c r="E78" s="33"/>
      <c r="F78" s="34" t="s">
        <v>34</v>
      </c>
      <c r="G78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E00C-38F2-4B39-86FD-CA92747968A5}">
  <dimension ref="A1:BC78"/>
  <sheetViews>
    <sheetView workbookViewId="0">
      <selection sqref="A1:XFD1048576"/>
    </sheetView>
  </sheetViews>
  <sheetFormatPr defaultRowHeight="14.45"/>
  <cols>
    <col min="2" max="2" width="14.140625" bestFit="1" customWidth="1"/>
    <col min="6" max="6" width="15.5703125" customWidth="1"/>
    <col min="7" max="8" width="14.140625" bestFit="1" customWidth="1"/>
    <col min="9" max="9" width="15.5703125" bestFit="1" customWidth="1"/>
    <col min="10" max="10" width="22.42578125" bestFit="1" customWidth="1"/>
    <col min="11" max="12" width="9.5703125" bestFit="1" customWidth="1"/>
    <col min="16" max="16" width="16.42578125" bestFit="1" customWidth="1"/>
    <col min="19" max="21" width="14.140625" bestFit="1" customWidth="1"/>
    <col min="22" max="22" width="14.5703125" bestFit="1" customWidth="1"/>
    <col min="23" max="23" width="22.5703125" bestFit="1" customWidth="1"/>
    <col min="24" max="25" width="9" bestFit="1" customWidth="1"/>
    <col min="29" max="29" width="16.42578125" bestFit="1" customWidth="1"/>
    <col min="32" max="34" width="14.140625" bestFit="1" customWidth="1"/>
    <col min="35" max="35" width="14.5703125" bestFit="1" customWidth="1"/>
    <col min="36" max="36" width="22.5703125" bestFit="1" customWidth="1"/>
    <col min="42" max="42" width="16.42578125" bestFit="1" customWidth="1"/>
    <col min="45" max="47" width="14.140625" bestFit="1" customWidth="1"/>
    <col min="48" max="48" width="14.5703125" bestFit="1" customWidth="1"/>
    <col min="49" max="49" width="22.5703125" bestFit="1" customWidth="1"/>
    <col min="50" max="51" width="9" bestFit="1" customWidth="1"/>
    <col min="55" max="55" width="16.42578125" bestFit="1" customWidth="1"/>
  </cols>
  <sheetData>
    <row r="1" spans="1:55">
      <c r="A1" s="1" t="s">
        <v>45</v>
      </c>
      <c r="B1" s="2"/>
    </row>
    <row r="2" spans="1:55">
      <c r="A2" s="2"/>
      <c r="B2" s="2"/>
    </row>
    <row r="3" spans="1:55" ht="57.95">
      <c r="A3" s="39" t="s">
        <v>1</v>
      </c>
      <c r="B3" s="39" t="s">
        <v>2</v>
      </c>
      <c r="E3" s="40" t="str">
        <f>A3</f>
        <v>Month</v>
      </c>
      <c r="F3" s="40" t="str">
        <f>B3</f>
        <v>Value</v>
      </c>
      <c r="G3" s="40" t="s">
        <v>3</v>
      </c>
      <c r="H3" s="40" t="s">
        <v>4</v>
      </c>
      <c r="I3" s="40" t="s">
        <v>5</v>
      </c>
      <c r="J3" s="40" t="s">
        <v>6</v>
      </c>
      <c r="K3" s="40" t="s">
        <v>7</v>
      </c>
      <c r="L3" s="40" t="s">
        <v>8</v>
      </c>
      <c r="R3" s="40" t="str">
        <f>A3</f>
        <v>Month</v>
      </c>
      <c r="S3" s="40" t="str">
        <f>B3</f>
        <v>Value</v>
      </c>
      <c r="T3" s="40" t="s">
        <v>9</v>
      </c>
      <c r="U3" s="40" t="s">
        <v>4</v>
      </c>
      <c r="V3" s="40" t="s">
        <v>5</v>
      </c>
      <c r="W3" s="40" t="s">
        <v>6</v>
      </c>
      <c r="X3" s="40" t="s">
        <v>7</v>
      </c>
      <c r="Y3" s="40" t="s">
        <v>8</v>
      </c>
      <c r="AE3" s="40" t="str">
        <f>E3</f>
        <v>Month</v>
      </c>
      <c r="AF3" s="40" t="str">
        <f>F3</f>
        <v>Value</v>
      </c>
      <c r="AG3" s="40" t="s">
        <v>10</v>
      </c>
      <c r="AH3" s="40" t="s">
        <v>4</v>
      </c>
      <c r="AI3" s="40" t="s">
        <v>5</v>
      </c>
      <c r="AJ3" s="40" t="s">
        <v>6</v>
      </c>
      <c r="AK3" s="40" t="s">
        <v>7</v>
      </c>
      <c r="AL3" s="40" t="s">
        <v>8</v>
      </c>
      <c r="AR3" s="40" t="str">
        <f>E3</f>
        <v>Month</v>
      </c>
      <c r="AS3" s="51" t="str">
        <f>[1]Forecasting!F3</f>
        <v>Units Sold</v>
      </c>
      <c r="AT3" s="51" t="s">
        <v>11</v>
      </c>
      <c r="AU3" s="51" t="s">
        <v>4</v>
      </c>
      <c r="AV3" s="51" t="s">
        <v>5</v>
      </c>
      <c r="AW3" s="51" t="s">
        <v>6</v>
      </c>
      <c r="AX3" s="51" t="s">
        <v>7</v>
      </c>
      <c r="AY3" s="51" t="s">
        <v>8</v>
      </c>
    </row>
    <row r="4" spans="1:55">
      <c r="A4" s="6">
        <v>1</v>
      </c>
      <c r="B4" s="41">
        <v>366395</v>
      </c>
      <c r="E4" s="7">
        <v>1</v>
      </c>
      <c r="F4" s="41">
        <v>366395</v>
      </c>
      <c r="G4" s="8"/>
      <c r="H4" s="8"/>
      <c r="I4" s="8"/>
      <c r="J4" s="8"/>
      <c r="K4" s="9"/>
      <c r="L4" s="8"/>
      <c r="O4" s="10" t="s">
        <v>12</v>
      </c>
      <c r="R4" s="7">
        <v>1</v>
      </c>
      <c r="S4" s="41">
        <v>366395</v>
      </c>
      <c r="T4" s="7"/>
      <c r="U4" s="7"/>
      <c r="V4" s="7"/>
      <c r="W4" s="7"/>
      <c r="X4" s="37"/>
      <c r="Y4" s="7"/>
      <c r="AB4" s="10" t="s">
        <v>13</v>
      </c>
      <c r="AE4" s="7">
        <v>1</v>
      </c>
      <c r="AF4" s="41">
        <v>366395</v>
      </c>
      <c r="AG4" s="2"/>
      <c r="AH4" s="42"/>
      <c r="AI4" s="42"/>
      <c r="AJ4" s="42"/>
      <c r="AK4" s="43"/>
      <c r="AL4" s="42"/>
      <c r="AO4" s="10" t="s">
        <v>14</v>
      </c>
      <c r="AR4" s="7">
        <v>1</v>
      </c>
      <c r="AS4" s="41">
        <v>366395</v>
      </c>
      <c r="AT4" s="2"/>
      <c r="AU4" s="42"/>
      <c r="AV4" s="42"/>
      <c r="AW4" s="42"/>
      <c r="AX4" s="43"/>
      <c r="AY4" s="42"/>
      <c r="BB4" s="38" t="s">
        <v>15</v>
      </c>
    </row>
    <row r="5" spans="1:55">
      <c r="A5" s="6">
        <v>2</v>
      </c>
      <c r="B5" s="41">
        <v>219496</v>
      </c>
      <c r="E5" s="7">
        <v>2</v>
      </c>
      <c r="F5" s="41">
        <v>219496</v>
      </c>
      <c r="G5" s="41">
        <v>366395</v>
      </c>
      <c r="H5" s="44">
        <f>F5-G5</f>
        <v>-146899</v>
      </c>
      <c r="I5" s="44">
        <f>ABS(H5)</f>
        <v>146899</v>
      </c>
      <c r="J5" s="44">
        <f>H5^2</f>
        <v>21579316201</v>
      </c>
      <c r="K5" s="43">
        <f>ROUND((I5/F5)*100,2)</f>
        <v>66.930000000000007</v>
      </c>
      <c r="L5" s="43">
        <f>ABS(K5)</f>
        <v>66.930000000000007</v>
      </c>
      <c r="O5" s="16" t="s">
        <v>16</v>
      </c>
      <c r="P5" s="17">
        <f>ROUND(AVERAGE(I5:I63),2)</f>
        <v>44112.800000000003</v>
      </c>
      <c r="R5" s="7">
        <v>2</v>
      </c>
      <c r="S5" s="41">
        <v>219496</v>
      </c>
      <c r="T5" s="44">
        <f>AVERAGE($S$4:S4)</f>
        <v>366395</v>
      </c>
      <c r="U5" s="44">
        <f>S5-T5</f>
        <v>-146899</v>
      </c>
      <c r="V5" s="44">
        <f>ABS(U5)</f>
        <v>146899</v>
      </c>
      <c r="W5" s="44">
        <f>U5^2</f>
        <v>21579316201</v>
      </c>
      <c r="X5" s="43">
        <f>ROUND((V5/S5)*100,2)</f>
        <v>66.930000000000007</v>
      </c>
      <c r="Y5" s="43">
        <f>ABS(X5)</f>
        <v>66.930000000000007</v>
      </c>
      <c r="AB5" s="16" t="s">
        <v>16</v>
      </c>
      <c r="AC5" s="17">
        <f>ROUND(AVERAGE(V5:V63),2)</f>
        <v>50398.44</v>
      </c>
      <c r="AE5" s="7">
        <v>2</v>
      </c>
      <c r="AF5" s="41">
        <v>219496</v>
      </c>
      <c r="AG5" s="2"/>
      <c r="AH5" s="43"/>
      <c r="AI5" s="43"/>
      <c r="AJ5" s="43"/>
      <c r="AK5" s="43"/>
      <c r="AL5" s="43"/>
      <c r="AO5" s="16" t="s">
        <v>16</v>
      </c>
      <c r="AP5" s="17">
        <f>ROUND(AVERAGE(AI7:AI63),2)</f>
        <v>48342.55</v>
      </c>
      <c r="AR5" s="7">
        <v>2</v>
      </c>
      <c r="AS5" s="41">
        <v>219496</v>
      </c>
      <c r="AT5" s="49">
        <f>AS4</f>
        <v>366395</v>
      </c>
      <c r="AU5" s="44">
        <f>AS5-AT5</f>
        <v>-146899</v>
      </c>
      <c r="AV5" s="44">
        <f>ABS(AU5)</f>
        <v>146899</v>
      </c>
      <c r="AW5" s="44">
        <f>AU5^2</f>
        <v>21579316201</v>
      </c>
      <c r="AX5" s="43">
        <f>ROUND((AV5/AS5)*100,2)</f>
        <v>66.930000000000007</v>
      </c>
      <c r="AY5" s="43">
        <f>ABS(AX5)</f>
        <v>66.930000000000007</v>
      </c>
      <c r="BB5" s="16" t="s">
        <v>16</v>
      </c>
      <c r="BC5" s="17">
        <f>ROUND(AVERAGE(AV5:AV63),2)</f>
        <v>43905.36</v>
      </c>
    </row>
    <row r="6" spans="1:55">
      <c r="A6" s="6">
        <v>3</v>
      </c>
      <c r="B6" s="41">
        <v>122497</v>
      </c>
      <c r="E6" s="7">
        <v>3</v>
      </c>
      <c r="F6" s="41">
        <v>122497</v>
      </c>
      <c r="G6" s="41">
        <v>219496</v>
      </c>
      <c r="H6" s="44">
        <f t="shared" ref="H6:H63" si="0">F6-G6</f>
        <v>-96999</v>
      </c>
      <c r="I6" s="44">
        <f t="shared" ref="I6:I63" si="1">ABS(H6)</f>
        <v>96999</v>
      </c>
      <c r="J6" s="44">
        <f t="shared" ref="J6:J19" si="2">H6^2</f>
        <v>9408806001</v>
      </c>
      <c r="K6" s="43">
        <f t="shared" ref="K6:K63" si="3">ROUND((I6/F6)*100,2)</f>
        <v>79.180000000000007</v>
      </c>
      <c r="L6" s="43">
        <f t="shared" ref="L6:L63" si="4">ABS(K6)</f>
        <v>79.180000000000007</v>
      </c>
      <c r="O6" s="16" t="s">
        <v>17</v>
      </c>
      <c r="P6" s="17">
        <f>ROUND(AVERAGE(J5:J63),2)</f>
        <v>3501227172.3899999</v>
      </c>
      <c r="R6" s="7">
        <v>3</v>
      </c>
      <c r="S6" s="41">
        <v>122497</v>
      </c>
      <c r="T6" s="44">
        <f>AVERAGE($S$4:S5)</f>
        <v>292945.5</v>
      </c>
      <c r="U6" s="44">
        <f t="shared" ref="U6:U63" si="5">S6-T6</f>
        <v>-170448.5</v>
      </c>
      <c r="V6" s="44">
        <f t="shared" ref="V6:V63" si="6">ABS(U6)</f>
        <v>170448.5</v>
      </c>
      <c r="W6" s="44">
        <f t="shared" ref="W6:W63" si="7">U6^2</f>
        <v>29052691152.25</v>
      </c>
      <c r="X6" s="43">
        <f t="shared" ref="X6:X63" si="8">ROUND((V6/S6)*100,2)</f>
        <v>139.15</v>
      </c>
      <c r="Y6" s="43">
        <f t="shared" ref="Y6:Y63" si="9">ABS(X6)</f>
        <v>139.15</v>
      </c>
      <c r="AB6" s="16" t="s">
        <v>17</v>
      </c>
      <c r="AC6" s="17">
        <f>ROUND(AVERAGE(W5:W63),2)</f>
        <v>4593123783.8999996</v>
      </c>
      <c r="AE6" s="7">
        <v>3</v>
      </c>
      <c r="AF6" s="41">
        <v>122497</v>
      </c>
      <c r="AG6" s="2"/>
      <c r="AH6" s="43"/>
      <c r="AI6" s="43"/>
      <c r="AJ6" s="43"/>
      <c r="AK6" s="43"/>
      <c r="AL6" s="43"/>
      <c r="AO6" s="16" t="s">
        <v>17</v>
      </c>
      <c r="AP6" s="17">
        <f>ROUND(AVERAGE(AJ7:AJ63),2)</f>
        <v>4140654754.1799998</v>
      </c>
      <c r="AR6" s="7">
        <v>3</v>
      </c>
      <c r="AS6" s="41">
        <v>122497</v>
      </c>
      <c r="AT6" s="49">
        <f t="shared" ref="AT6:AT64" si="10">0.8*AS5+0.2*AT5</f>
        <v>248875.80000000002</v>
      </c>
      <c r="AU6" s="44">
        <f t="shared" ref="AU6:AU63" si="11">AS6-AT6</f>
        <v>-126378.80000000002</v>
      </c>
      <c r="AV6" s="44">
        <f t="shared" ref="AV6:AV63" si="12">ABS(AU6)</f>
        <v>126378.80000000002</v>
      </c>
      <c r="AW6" s="44">
        <f t="shared" ref="AW6:AW63" si="13">AU6^2</f>
        <v>15971601089.440004</v>
      </c>
      <c r="AX6" s="43">
        <f t="shared" ref="AX6:AX63" si="14">ROUND((AV6/AS6)*100,2)</f>
        <v>103.17</v>
      </c>
      <c r="AY6" s="43">
        <f t="shared" ref="AY6:AY63" si="15">ABS(AX6)</f>
        <v>103.17</v>
      </c>
      <c r="BB6" s="16" t="s">
        <v>17</v>
      </c>
      <c r="BC6" s="17">
        <f>ROUND(AVERAGE(AW5:AW63),2)</f>
        <v>3515155492.9099998</v>
      </c>
    </row>
    <row r="7" spans="1:55">
      <c r="A7" s="6">
        <v>4</v>
      </c>
      <c r="B7" s="41">
        <v>11868</v>
      </c>
      <c r="E7" s="7">
        <v>4</v>
      </c>
      <c r="F7" s="41">
        <v>11868</v>
      </c>
      <c r="G7" s="41">
        <v>122497</v>
      </c>
      <c r="H7" s="44">
        <f>F7-G7</f>
        <v>-110629</v>
      </c>
      <c r="I7" s="44">
        <f t="shared" si="1"/>
        <v>110629</v>
      </c>
      <c r="J7" s="44">
        <f t="shared" si="2"/>
        <v>12238775641</v>
      </c>
      <c r="K7" s="43">
        <f>ROUND((I7/F7)*100,2)</f>
        <v>932.16</v>
      </c>
      <c r="L7" s="43">
        <f t="shared" si="4"/>
        <v>932.16</v>
      </c>
      <c r="O7" s="16" t="s">
        <v>19</v>
      </c>
      <c r="P7" s="24">
        <f>ROUND(AVERAGE(L5:L63)/100,2)</f>
        <v>0.41</v>
      </c>
      <c r="R7" s="7">
        <v>4</v>
      </c>
      <c r="S7" s="41">
        <v>11868</v>
      </c>
      <c r="T7" s="44">
        <f>AVERAGE($S$4:S6)</f>
        <v>236129.33333333334</v>
      </c>
      <c r="U7" s="44">
        <f t="shared" si="5"/>
        <v>-224261.33333333334</v>
      </c>
      <c r="V7" s="44">
        <f t="shared" si="6"/>
        <v>224261.33333333334</v>
      </c>
      <c r="W7" s="44">
        <f t="shared" si="7"/>
        <v>50293145628.44445</v>
      </c>
      <c r="X7" s="43">
        <f t="shared" si="8"/>
        <v>1889.63</v>
      </c>
      <c r="Y7" s="43">
        <f t="shared" si="9"/>
        <v>1889.63</v>
      </c>
      <c r="AB7" s="16" t="s">
        <v>19</v>
      </c>
      <c r="AC7" s="24">
        <f>ROUND(AVERAGE(Y5:Y63)/100,2)</f>
        <v>0.59</v>
      </c>
      <c r="AE7" s="7">
        <v>4</v>
      </c>
      <c r="AF7" s="41">
        <v>11868</v>
      </c>
      <c r="AG7" s="49">
        <f t="shared" ref="AG7:AG64" si="16">AVERAGE(AF4:AF6)</f>
        <v>236129.33333333334</v>
      </c>
      <c r="AH7" s="44">
        <f>AF7-AG7</f>
        <v>-224261.33333333334</v>
      </c>
      <c r="AI7" s="44">
        <f>ABS(AH7)</f>
        <v>224261.33333333334</v>
      </c>
      <c r="AJ7" s="44">
        <f>AH7^2</f>
        <v>50293145628.44445</v>
      </c>
      <c r="AK7" s="43">
        <f t="shared" ref="AK7:AK63" si="17">ROUND((AI7/AF7)*100,2)</f>
        <v>1889.63</v>
      </c>
      <c r="AL7" s="43">
        <f t="shared" ref="AL7:AL63" si="18">ABS(AK7)</f>
        <v>1889.63</v>
      </c>
      <c r="AO7" s="16" t="s">
        <v>19</v>
      </c>
      <c r="AP7" s="24">
        <f>ROUND(AVERAGE(AL7:AL63)/100,2)</f>
        <v>0.57999999999999996</v>
      </c>
      <c r="AR7" s="7">
        <v>4</v>
      </c>
      <c r="AS7" s="41">
        <v>11868</v>
      </c>
      <c r="AT7" s="49">
        <f t="shared" si="10"/>
        <v>147772.76</v>
      </c>
      <c r="AU7" s="44">
        <f t="shared" si="11"/>
        <v>-135904.76</v>
      </c>
      <c r="AV7" s="44">
        <f t="shared" si="12"/>
        <v>135904.76</v>
      </c>
      <c r="AW7" s="44">
        <f t="shared" si="13"/>
        <v>18470103790.657604</v>
      </c>
      <c r="AX7" s="43">
        <f t="shared" si="14"/>
        <v>1145.1400000000001</v>
      </c>
      <c r="AY7" s="43">
        <f t="shared" si="15"/>
        <v>1145.1400000000001</v>
      </c>
      <c r="BB7" s="16" t="s">
        <v>19</v>
      </c>
      <c r="BC7" s="24">
        <f>ROUND(AVERAGE(AY5:AY63)/100,2)</f>
        <v>0.43</v>
      </c>
    </row>
    <row r="8" spans="1:55">
      <c r="A8" s="6">
        <v>5</v>
      </c>
      <c r="B8" s="41">
        <v>90959</v>
      </c>
      <c r="E8" s="7">
        <v>5</v>
      </c>
      <c r="F8" s="41">
        <v>90959</v>
      </c>
      <c r="G8" s="41">
        <v>11868</v>
      </c>
      <c r="H8" s="44">
        <f t="shared" si="0"/>
        <v>79091</v>
      </c>
      <c r="I8" s="44">
        <f t="shared" si="1"/>
        <v>79091</v>
      </c>
      <c r="J8" s="44">
        <f t="shared" si="2"/>
        <v>6255386281</v>
      </c>
      <c r="K8" s="43">
        <f t="shared" si="3"/>
        <v>86.95</v>
      </c>
      <c r="L8" s="43">
        <f t="shared" si="4"/>
        <v>86.95</v>
      </c>
      <c r="O8" s="16" t="s">
        <v>20</v>
      </c>
      <c r="P8" s="46">
        <f>G64</f>
        <v>302272.12699999998</v>
      </c>
      <c r="R8" s="7">
        <v>5</v>
      </c>
      <c r="S8" s="41">
        <v>90959</v>
      </c>
      <c r="T8" s="44">
        <f>AVERAGE($S$4:S7)</f>
        <v>180064</v>
      </c>
      <c r="U8" s="44">
        <f t="shared" si="5"/>
        <v>-89105</v>
      </c>
      <c r="V8" s="44">
        <f t="shared" si="6"/>
        <v>89105</v>
      </c>
      <c r="W8" s="44">
        <f t="shared" si="7"/>
        <v>7939701025</v>
      </c>
      <c r="X8" s="43">
        <f t="shared" si="8"/>
        <v>97.96</v>
      </c>
      <c r="Y8" s="43">
        <f t="shared" si="9"/>
        <v>97.96</v>
      </c>
      <c r="AB8" s="16" t="s">
        <v>20</v>
      </c>
      <c r="AC8" s="46">
        <f>T64</f>
        <v>189762.57570000002</v>
      </c>
      <c r="AE8" s="7">
        <v>5</v>
      </c>
      <c r="AF8" s="41">
        <v>90959</v>
      </c>
      <c r="AG8" s="49">
        <f t="shared" si="16"/>
        <v>117953.66666666667</v>
      </c>
      <c r="AH8" s="44">
        <f t="shared" ref="AH8:AH63" si="19">AF8-AG8</f>
        <v>-26994.666666666672</v>
      </c>
      <c r="AI8" s="44">
        <f t="shared" ref="AI8:AI63" si="20">ABS(AH8)</f>
        <v>26994.666666666672</v>
      </c>
      <c r="AJ8" s="44">
        <f t="shared" ref="AJ8:AJ63" si="21">AH8^2</f>
        <v>728712028.44444466</v>
      </c>
      <c r="AK8" s="43">
        <f t="shared" si="17"/>
        <v>29.68</v>
      </c>
      <c r="AL8" s="43">
        <f t="shared" si="18"/>
        <v>29.68</v>
      </c>
      <c r="AO8" s="16" t="s">
        <v>20</v>
      </c>
      <c r="AP8" s="46">
        <f>AG21</f>
        <v>225182</v>
      </c>
      <c r="AR8" s="7">
        <v>5</v>
      </c>
      <c r="AS8" s="41">
        <v>90959</v>
      </c>
      <c r="AT8" s="49">
        <f t="shared" si="10"/>
        <v>39048.952000000005</v>
      </c>
      <c r="AU8" s="44">
        <f t="shared" si="11"/>
        <v>51910.047999999995</v>
      </c>
      <c r="AV8" s="44">
        <f t="shared" si="12"/>
        <v>51910.047999999995</v>
      </c>
      <c r="AW8" s="44">
        <f t="shared" si="13"/>
        <v>2694653083.3623037</v>
      </c>
      <c r="AX8" s="43">
        <f t="shared" si="14"/>
        <v>57.07</v>
      </c>
      <c r="AY8" s="43">
        <f t="shared" si="15"/>
        <v>57.07</v>
      </c>
      <c r="BB8" s="16" t="s">
        <v>20</v>
      </c>
      <c r="BC8" s="46">
        <f>AT64</f>
        <v>284311.00861220527</v>
      </c>
    </row>
    <row r="9" spans="1:55">
      <c r="A9" s="6">
        <v>6</v>
      </c>
      <c r="B9" s="41">
        <v>208746</v>
      </c>
      <c r="E9" s="7">
        <v>6</v>
      </c>
      <c r="F9" s="41">
        <v>208746</v>
      </c>
      <c r="G9" s="41">
        <v>90959</v>
      </c>
      <c r="H9" s="44">
        <f t="shared" si="0"/>
        <v>117787</v>
      </c>
      <c r="I9" s="44">
        <f t="shared" si="1"/>
        <v>117787</v>
      </c>
      <c r="J9" s="44">
        <f t="shared" si="2"/>
        <v>13873777369</v>
      </c>
      <c r="K9" s="43">
        <f t="shared" si="3"/>
        <v>56.43</v>
      </c>
      <c r="L9" s="43">
        <f t="shared" si="4"/>
        <v>56.43</v>
      </c>
      <c r="R9" s="7">
        <v>6</v>
      </c>
      <c r="S9" s="41">
        <v>208746</v>
      </c>
      <c r="T9" s="44">
        <f>AVERAGE($S$4:S8)</f>
        <v>162243</v>
      </c>
      <c r="U9" s="44">
        <f t="shared" si="5"/>
        <v>46503</v>
      </c>
      <c r="V9" s="44">
        <f t="shared" si="6"/>
        <v>46503</v>
      </c>
      <c r="W9" s="44">
        <f t="shared" si="7"/>
        <v>2162529009</v>
      </c>
      <c r="X9" s="43">
        <f t="shared" si="8"/>
        <v>22.28</v>
      </c>
      <c r="Y9" s="43">
        <f t="shared" si="9"/>
        <v>22.28</v>
      </c>
      <c r="AE9" s="7">
        <v>6</v>
      </c>
      <c r="AF9" s="41">
        <v>208746</v>
      </c>
      <c r="AG9" s="49">
        <f t="shared" si="16"/>
        <v>75108</v>
      </c>
      <c r="AH9" s="44">
        <f t="shared" si="19"/>
        <v>133638</v>
      </c>
      <c r="AI9" s="44">
        <f t="shared" si="20"/>
        <v>133638</v>
      </c>
      <c r="AJ9" s="44">
        <f t="shared" si="21"/>
        <v>17859115044</v>
      </c>
      <c r="AK9" s="43">
        <f t="shared" si="17"/>
        <v>64.02</v>
      </c>
      <c r="AL9" s="43">
        <f t="shared" si="18"/>
        <v>64.02</v>
      </c>
      <c r="AR9" s="7">
        <v>6</v>
      </c>
      <c r="AS9" s="41">
        <v>208746</v>
      </c>
      <c r="AT9" s="49">
        <f t="shared" si="10"/>
        <v>80576.990399999995</v>
      </c>
      <c r="AU9" s="44">
        <f t="shared" si="11"/>
        <v>128169.0096</v>
      </c>
      <c r="AV9" s="44">
        <f t="shared" si="12"/>
        <v>128169.0096</v>
      </c>
      <c r="AW9" s="44">
        <f t="shared" si="13"/>
        <v>16427295021.844893</v>
      </c>
      <c r="AX9" s="43">
        <f t="shared" si="14"/>
        <v>61.4</v>
      </c>
      <c r="AY9" s="43">
        <f t="shared" si="15"/>
        <v>61.4</v>
      </c>
    </row>
    <row r="10" spans="1:55">
      <c r="A10" s="6">
        <v>7</v>
      </c>
      <c r="B10" s="41">
        <v>220996</v>
      </c>
      <c r="E10" s="7">
        <v>7</v>
      </c>
      <c r="F10" s="41">
        <v>220996</v>
      </c>
      <c r="G10" s="41">
        <v>208746</v>
      </c>
      <c r="H10" s="44">
        <f t="shared" si="0"/>
        <v>12250</v>
      </c>
      <c r="I10" s="44">
        <f t="shared" si="1"/>
        <v>12250</v>
      </c>
      <c r="J10" s="44">
        <f t="shared" si="2"/>
        <v>150062500</v>
      </c>
      <c r="K10" s="43">
        <f t="shared" si="3"/>
        <v>5.54</v>
      </c>
      <c r="L10" s="43">
        <f t="shared" si="4"/>
        <v>5.54</v>
      </c>
      <c r="R10" s="7">
        <v>7</v>
      </c>
      <c r="S10" s="41">
        <v>220996</v>
      </c>
      <c r="T10" s="44">
        <f>AVERAGE($S$4:S9)</f>
        <v>169993.5</v>
      </c>
      <c r="U10" s="44">
        <f t="shared" si="5"/>
        <v>51002.5</v>
      </c>
      <c r="V10" s="44">
        <f t="shared" si="6"/>
        <v>51002.5</v>
      </c>
      <c r="W10" s="44">
        <f t="shared" si="7"/>
        <v>2601255006.25</v>
      </c>
      <c r="X10" s="43">
        <f t="shared" si="8"/>
        <v>23.08</v>
      </c>
      <c r="Y10" s="43">
        <f t="shared" si="9"/>
        <v>23.08</v>
      </c>
      <c r="AE10" s="7">
        <v>7</v>
      </c>
      <c r="AF10" s="41">
        <v>220996</v>
      </c>
      <c r="AG10" s="49">
        <f t="shared" si="16"/>
        <v>103857.66666666667</v>
      </c>
      <c r="AH10" s="44">
        <f t="shared" si="19"/>
        <v>117138.33333333333</v>
      </c>
      <c r="AI10" s="44">
        <f t="shared" si="20"/>
        <v>117138.33333333333</v>
      </c>
      <c r="AJ10" s="44">
        <f t="shared" si="21"/>
        <v>13721389136.111111</v>
      </c>
      <c r="AK10" s="43">
        <f t="shared" si="17"/>
        <v>53</v>
      </c>
      <c r="AL10" s="43">
        <f t="shared" si="18"/>
        <v>53</v>
      </c>
      <c r="AR10" s="7">
        <v>7</v>
      </c>
      <c r="AS10" s="41">
        <v>220996</v>
      </c>
      <c r="AT10" s="49">
        <f t="shared" si="10"/>
        <v>183112.19808</v>
      </c>
      <c r="AU10" s="44">
        <f t="shared" si="11"/>
        <v>37883.801919999998</v>
      </c>
      <c r="AV10" s="44">
        <f t="shared" si="12"/>
        <v>37883.801919999998</v>
      </c>
      <c r="AW10" s="44">
        <f t="shared" si="13"/>
        <v>1435182447.9137955</v>
      </c>
      <c r="AX10" s="43">
        <f t="shared" si="14"/>
        <v>17.14</v>
      </c>
      <c r="AY10" s="43">
        <f t="shared" si="15"/>
        <v>17.14</v>
      </c>
    </row>
    <row r="11" spans="1:55">
      <c r="A11" s="6">
        <v>8</v>
      </c>
      <c r="B11" s="41">
        <v>202131</v>
      </c>
      <c r="E11" s="7">
        <v>8</v>
      </c>
      <c r="F11" s="41">
        <v>202131</v>
      </c>
      <c r="G11" s="41">
        <v>220996</v>
      </c>
      <c r="H11" s="44">
        <f t="shared" si="0"/>
        <v>-18865</v>
      </c>
      <c r="I11" s="44">
        <f t="shared" si="1"/>
        <v>18865</v>
      </c>
      <c r="J11" s="44">
        <f t="shared" si="2"/>
        <v>355888225</v>
      </c>
      <c r="K11" s="43">
        <f t="shared" si="3"/>
        <v>9.33</v>
      </c>
      <c r="L11" s="43">
        <f t="shared" si="4"/>
        <v>9.33</v>
      </c>
      <c r="R11" s="7">
        <v>8</v>
      </c>
      <c r="S11" s="41">
        <v>202131</v>
      </c>
      <c r="T11" s="44">
        <f>AVERAGE($S$4:S10)</f>
        <v>177279.57142857142</v>
      </c>
      <c r="U11" s="44">
        <f t="shared" si="5"/>
        <v>24851.42857142858</v>
      </c>
      <c r="V11" s="44">
        <f t="shared" si="6"/>
        <v>24851.42857142858</v>
      </c>
      <c r="W11" s="44">
        <f t="shared" si="7"/>
        <v>617593502.04081678</v>
      </c>
      <c r="X11" s="43">
        <f t="shared" si="8"/>
        <v>12.29</v>
      </c>
      <c r="Y11" s="43">
        <f t="shared" si="9"/>
        <v>12.29</v>
      </c>
      <c r="AE11" s="7">
        <v>8</v>
      </c>
      <c r="AF11" s="41">
        <v>202131</v>
      </c>
      <c r="AG11" s="49">
        <f t="shared" si="16"/>
        <v>173567</v>
      </c>
      <c r="AH11" s="44">
        <f t="shared" si="19"/>
        <v>28564</v>
      </c>
      <c r="AI11" s="44">
        <f t="shared" si="20"/>
        <v>28564</v>
      </c>
      <c r="AJ11" s="44">
        <f t="shared" si="21"/>
        <v>815902096</v>
      </c>
      <c r="AK11" s="43">
        <f t="shared" si="17"/>
        <v>14.13</v>
      </c>
      <c r="AL11" s="43">
        <f t="shared" si="18"/>
        <v>14.13</v>
      </c>
      <c r="AR11" s="7">
        <v>8</v>
      </c>
      <c r="AS11" s="41">
        <v>202131</v>
      </c>
      <c r="AT11" s="49">
        <f t="shared" si="10"/>
        <v>213419.23961600004</v>
      </c>
      <c r="AU11" s="44">
        <f t="shared" si="11"/>
        <v>-11288.239616000035</v>
      </c>
      <c r="AV11" s="44">
        <f t="shared" si="12"/>
        <v>11288.239616000035</v>
      </c>
      <c r="AW11" s="44">
        <f t="shared" si="13"/>
        <v>127424353.62823263</v>
      </c>
      <c r="AX11" s="43">
        <f t="shared" si="14"/>
        <v>5.58</v>
      </c>
      <c r="AY11" s="43">
        <f t="shared" si="15"/>
        <v>5.58</v>
      </c>
    </row>
    <row r="12" spans="1:55">
      <c r="A12" s="6">
        <v>9</v>
      </c>
      <c r="B12" s="41">
        <v>114211</v>
      </c>
      <c r="E12" s="7">
        <v>9</v>
      </c>
      <c r="F12" s="41">
        <v>114211</v>
      </c>
      <c r="G12" s="41">
        <v>202131</v>
      </c>
      <c r="H12" s="44">
        <f t="shared" si="0"/>
        <v>-87920</v>
      </c>
      <c r="I12" s="44">
        <f t="shared" si="1"/>
        <v>87920</v>
      </c>
      <c r="J12" s="44">
        <f t="shared" si="2"/>
        <v>7729926400</v>
      </c>
      <c r="K12" s="43">
        <f t="shared" si="3"/>
        <v>76.98</v>
      </c>
      <c r="L12" s="43">
        <f t="shared" si="4"/>
        <v>76.98</v>
      </c>
      <c r="R12" s="7">
        <v>9</v>
      </c>
      <c r="S12" s="41">
        <v>114211</v>
      </c>
      <c r="T12" s="44">
        <f>AVERAGE($S$4:S11)</f>
        <v>180386</v>
      </c>
      <c r="U12" s="44">
        <f t="shared" si="5"/>
        <v>-66175</v>
      </c>
      <c r="V12" s="44">
        <f t="shared" si="6"/>
        <v>66175</v>
      </c>
      <c r="W12" s="44">
        <f t="shared" si="7"/>
        <v>4379130625</v>
      </c>
      <c r="X12" s="43">
        <f t="shared" si="8"/>
        <v>57.94</v>
      </c>
      <c r="Y12" s="43">
        <f t="shared" si="9"/>
        <v>57.94</v>
      </c>
      <c r="AE12" s="7">
        <v>9</v>
      </c>
      <c r="AF12" s="41">
        <v>114211</v>
      </c>
      <c r="AG12" s="49">
        <f t="shared" si="16"/>
        <v>210624.33333333334</v>
      </c>
      <c r="AH12" s="44">
        <f t="shared" si="19"/>
        <v>-96413.333333333343</v>
      </c>
      <c r="AI12" s="44">
        <f t="shared" si="20"/>
        <v>96413.333333333343</v>
      </c>
      <c r="AJ12" s="44">
        <f t="shared" si="21"/>
        <v>9295530844.4444466</v>
      </c>
      <c r="AK12" s="43">
        <f t="shared" si="17"/>
        <v>84.42</v>
      </c>
      <c r="AL12" s="43">
        <f t="shared" si="18"/>
        <v>84.42</v>
      </c>
      <c r="AR12" s="7">
        <v>9</v>
      </c>
      <c r="AS12" s="41">
        <v>114211</v>
      </c>
      <c r="AT12" s="49">
        <f t="shared" si="10"/>
        <v>204388.64792320004</v>
      </c>
      <c r="AU12" s="44">
        <f t="shared" si="11"/>
        <v>-90177.647923200042</v>
      </c>
      <c r="AV12" s="44">
        <f t="shared" si="12"/>
        <v>90177.647923200042</v>
      </c>
      <c r="AW12" s="44">
        <f t="shared" si="13"/>
        <v>8132008184.9606247</v>
      </c>
      <c r="AX12" s="43">
        <f t="shared" si="14"/>
        <v>78.959999999999994</v>
      </c>
      <c r="AY12" s="43">
        <f t="shared" si="15"/>
        <v>78.959999999999994</v>
      </c>
    </row>
    <row r="13" spans="1:55">
      <c r="A13" s="6">
        <v>10</v>
      </c>
      <c r="B13" s="41">
        <v>143766</v>
      </c>
      <c r="E13" s="7">
        <v>10</v>
      </c>
      <c r="F13" s="41">
        <v>143766</v>
      </c>
      <c r="G13" s="41">
        <v>114211</v>
      </c>
      <c r="H13" s="44">
        <f t="shared" si="0"/>
        <v>29555</v>
      </c>
      <c r="I13" s="44">
        <f t="shared" si="1"/>
        <v>29555</v>
      </c>
      <c r="J13" s="44">
        <f t="shared" si="2"/>
        <v>873498025</v>
      </c>
      <c r="K13" s="43">
        <f t="shared" si="3"/>
        <v>20.56</v>
      </c>
      <c r="L13" s="43">
        <f t="shared" si="4"/>
        <v>20.56</v>
      </c>
      <c r="R13" s="7">
        <v>10</v>
      </c>
      <c r="S13" s="41">
        <v>143766</v>
      </c>
      <c r="T13" s="44">
        <f>AVERAGE($S$4:S12)</f>
        <v>173033.22222222222</v>
      </c>
      <c r="U13" s="44">
        <f t="shared" si="5"/>
        <v>-29267.222222222219</v>
      </c>
      <c r="V13" s="44">
        <f t="shared" si="6"/>
        <v>29267.222222222219</v>
      </c>
      <c r="W13" s="44">
        <f t="shared" si="7"/>
        <v>856570296.60493803</v>
      </c>
      <c r="X13" s="43">
        <f t="shared" si="8"/>
        <v>20.36</v>
      </c>
      <c r="Y13" s="43">
        <f t="shared" si="9"/>
        <v>20.36</v>
      </c>
      <c r="AE13" s="7">
        <v>10</v>
      </c>
      <c r="AF13" s="41">
        <v>143766</v>
      </c>
      <c r="AG13" s="49">
        <f t="shared" si="16"/>
        <v>179112.66666666666</v>
      </c>
      <c r="AH13" s="44">
        <f t="shared" si="19"/>
        <v>-35346.666666666657</v>
      </c>
      <c r="AI13" s="44">
        <f t="shared" si="20"/>
        <v>35346.666666666657</v>
      </c>
      <c r="AJ13" s="44">
        <f t="shared" si="21"/>
        <v>1249386844.4444437</v>
      </c>
      <c r="AK13" s="43">
        <f t="shared" si="17"/>
        <v>24.59</v>
      </c>
      <c r="AL13" s="43">
        <f t="shared" si="18"/>
        <v>24.59</v>
      </c>
      <c r="AR13" s="7">
        <v>10</v>
      </c>
      <c r="AS13" s="41">
        <v>143766</v>
      </c>
      <c r="AT13" s="49">
        <f t="shared" si="10"/>
        <v>132246.52958464</v>
      </c>
      <c r="AU13" s="44">
        <f t="shared" si="11"/>
        <v>11519.470415360003</v>
      </c>
      <c r="AV13" s="44">
        <f t="shared" si="12"/>
        <v>11519.470415360003</v>
      </c>
      <c r="AW13" s="44">
        <f t="shared" si="13"/>
        <v>132698198.65035437</v>
      </c>
      <c r="AX13" s="43">
        <f t="shared" si="14"/>
        <v>8.01</v>
      </c>
      <c r="AY13" s="43">
        <f t="shared" si="15"/>
        <v>8.01</v>
      </c>
    </row>
    <row r="14" spans="1:55">
      <c r="A14" s="6">
        <v>11</v>
      </c>
      <c r="B14" s="41">
        <v>110734</v>
      </c>
      <c r="E14" s="7">
        <v>11</v>
      </c>
      <c r="F14" s="41">
        <v>110734</v>
      </c>
      <c r="G14" s="41">
        <v>143766</v>
      </c>
      <c r="H14" s="44">
        <f t="shared" si="0"/>
        <v>-33032</v>
      </c>
      <c r="I14" s="44">
        <f t="shared" si="1"/>
        <v>33032</v>
      </c>
      <c r="J14" s="44">
        <f t="shared" si="2"/>
        <v>1091113024</v>
      </c>
      <c r="K14" s="43">
        <f t="shared" si="3"/>
        <v>29.83</v>
      </c>
      <c r="L14" s="43">
        <f t="shared" si="4"/>
        <v>29.83</v>
      </c>
      <c r="R14" s="7">
        <v>11</v>
      </c>
      <c r="S14" s="41">
        <v>110734</v>
      </c>
      <c r="T14" s="44">
        <f>AVERAGE($S$4:S13)</f>
        <v>170106.5</v>
      </c>
      <c r="U14" s="44">
        <f t="shared" si="5"/>
        <v>-59372.5</v>
      </c>
      <c r="V14" s="44">
        <f t="shared" si="6"/>
        <v>59372.5</v>
      </c>
      <c r="W14" s="44">
        <f t="shared" si="7"/>
        <v>3525093756.25</v>
      </c>
      <c r="X14" s="43">
        <f t="shared" si="8"/>
        <v>53.62</v>
      </c>
      <c r="Y14" s="43">
        <f t="shared" si="9"/>
        <v>53.62</v>
      </c>
      <c r="AE14" s="7">
        <v>11</v>
      </c>
      <c r="AF14" s="41">
        <v>110734</v>
      </c>
      <c r="AG14" s="49">
        <f t="shared" si="16"/>
        <v>153369.33333333334</v>
      </c>
      <c r="AH14" s="44">
        <f t="shared" si="19"/>
        <v>-42635.333333333343</v>
      </c>
      <c r="AI14" s="44">
        <f t="shared" si="20"/>
        <v>42635.333333333343</v>
      </c>
      <c r="AJ14" s="44">
        <f t="shared" si="21"/>
        <v>1817771648.4444454</v>
      </c>
      <c r="AK14" s="43">
        <f t="shared" si="17"/>
        <v>38.5</v>
      </c>
      <c r="AL14" s="43">
        <f t="shared" si="18"/>
        <v>38.5</v>
      </c>
      <c r="AR14" s="7">
        <v>11</v>
      </c>
      <c r="AS14" s="41">
        <v>110734</v>
      </c>
      <c r="AT14" s="49">
        <f t="shared" si="10"/>
        <v>141462.10591692801</v>
      </c>
      <c r="AU14" s="44">
        <f t="shared" si="11"/>
        <v>-30728.105916928005</v>
      </c>
      <c r="AV14" s="44">
        <f t="shared" si="12"/>
        <v>30728.105916928005</v>
      </c>
      <c r="AW14" s="44">
        <f t="shared" si="13"/>
        <v>944216493.24194586</v>
      </c>
      <c r="AX14" s="43">
        <f t="shared" si="14"/>
        <v>27.75</v>
      </c>
      <c r="AY14" s="43">
        <f t="shared" si="15"/>
        <v>27.75</v>
      </c>
    </row>
    <row r="15" spans="1:55">
      <c r="A15" s="6">
        <v>12</v>
      </c>
      <c r="B15" s="41">
        <v>137428</v>
      </c>
      <c r="E15" s="7">
        <v>12</v>
      </c>
      <c r="F15" s="41">
        <v>137428</v>
      </c>
      <c r="G15" s="41">
        <v>110734</v>
      </c>
      <c r="H15" s="44">
        <f t="shared" si="0"/>
        <v>26694</v>
      </c>
      <c r="I15" s="44">
        <f t="shared" si="1"/>
        <v>26694</v>
      </c>
      <c r="J15" s="44">
        <f t="shared" si="2"/>
        <v>712569636</v>
      </c>
      <c r="K15" s="43">
        <f t="shared" si="3"/>
        <v>19.420000000000002</v>
      </c>
      <c r="L15" s="43">
        <f t="shared" si="4"/>
        <v>19.420000000000002</v>
      </c>
      <c r="R15" s="7">
        <v>12</v>
      </c>
      <c r="S15" s="41">
        <v>137428</v>
      </c>
      <c r="T15" s="44">
        <f>AVERAGE($S$4:S14)</f>
        <v>164709</v>
      </c>
      <c r="U15" s="44">
        <f t="shared" si="5"/>
        <v>-27281</v>
      </c>
      <c r="V15" s="44">
        <f t="shared" si="6"/>
        <v>27281</v>
      </c>
      <c r="W15" s="44">
        <f t="shared" si="7"/>
        <v>744252961</v>
      </c>
      <c r="X15" s="43">
        <f t="shared" si="8"/>
        <v>19.850000000000001</v>
      </c>
      <c r="Y15" s="43">
        <f t="shared" si="9"/>
        <v>19.850000000000001</v>
      </c>
      <c r="AE15" s="7">
        <v>12</v>
      </c>
      <c r="AF15" s="41">
        <v>137428</v>
      </c>
      <c r="AG15" s="49">
        <f t="shared" si="16"/>
        <v>122903.66666666667</v>
      </c>
      <c r="AH15" s="44">
        <f t="shared" si="19"/>
        <v>14524.333333333328</v>
      </c>
      <c r="AI15" s="44">
        <f t="shared" si="20"/>
        <v>14524.333333333328</v>
      </c>
      <c r="AJ15" s="44">
        <f t="shared" si="21"/>
        <v>210956258.77777764</v>
      </c>
      <c r="AK15" s="43">
        <f t="shared" si="17"/>
        <v>10.57</v>
      </c>
      <c r="AL15" s="43">
        <f t="shared" si="18"/>
        <v>10.57</v>
      </c>
      <c r="AR15" s="7">
        <v>12</v>
      </c>
      <c r="AS15" s="41">
        <v>137428</v>
      </c>
      <c r="AT15" s="49">
        <f t="shared" si="10"/>
        <v>116879.62118338561</v>
      </c>
      <c r="AU15" s="44">
        <f t="shared" si="11"/>
        <v>20548.378816614393</v>
      </c>
      <c r="AV15" s="44">
        <f t="shared" si="12"/>
        <v>20548.378816614393</v>
      </c>
      <c r="AW15" s="44">
        <f t="shared" si="13"/>
        <v>422235871.99108714</v>
      </c>
      <c r="AX15" s="43">
        <f t="shared" si="14"/>
        <v>14.95</v>
      </c>
      <c r="AY15" s="43">
        <f t="shared" si="15"/>
        <v>14.95</v>
      </c>
    </row>
    <row r="16" spans="1:55">
      <c r="A16" s="6">
        <v>13</v>
      </c>
      <c r="B16" s="41">
        <v>95662</v>
      </c>
      <c r="E16" s="7">
        <v>13</v>
      </c>
      <c r="F16" s="41">
        <v>95662</v>
      </c>
      <c r="G16" s="41">
        <v>137428</v>
      </c>
      <c r="H16" s="44">
        <f t="shared" si="0"/>
        <v>-41766</v>
      </c>
      <c r="I16" s="44">
        <f t="shared" si="1"/>
        <v>41766</v>
      </c>
      <c r="J16" s="44">
        <f t="shared" si="2"/>
        <v>1744398756</v>
      </c>
      <c r="K16" s="43">
        <f t="shared" si="3"/>
        <v>43.66</v>
      </c>
      <c r="L16" s="43">
        <f t="shared" si="4"/>
        <v>43.66</v>
      </c>
      <c r="R16" s="7">
        <v>13</v>
      </c>
      <c r="S16" s="41">
        <v>95662</v>
      </c>
      <c r="T16" s="44">
        <f>AVERAGE($S$4:S15)</f>
        <v>162435.58333333334</v>
      </c>
      <c r="U16" s="44">
        <f t="shared" si="5"/>
        <v>-66773.583333333343</v>
      </c>
      <c r="V16" s="44">
        <f t="shared" si="6"/>
        <v>66773.583333333343</v>
      </c>
      <c r="W16" s="44">
        <f t="shared" si="7"/>
        <v>4458711431.1736126</v>
      </c>
      <c r="X16" s="43">
        <f t="shared" si="8"/>
        <v>69.8</v>
      </c>
      <c r="Y16" s="43">
        <f t="shared" si="9"/>
        <v>69.8</v>
      </c>
      <c r="AE16" s="7">
        <v>13</v>
      </c>
      <c r="AF16" s="41">
        <v>95662</v>
      </c>
      <c r="AG16" s="49">
        <f t="shared" si="16"/>
        <v>130642.66666666667</v>
      </c>
      <c r="AH16" s="44">
        <f t="shared" si="19"/>
        <v>-34980.666666666672</v>
      </c>
      <c r="AI16" s="44">
        <f t="shared" si="20"/>
        <v>34980.666666666672</v>
      </c>
      <c r="AJ16" s="44">
        <f t="shared" si="21"/>
        <v>1223647040.4444449</v>
      </c>
      <c r="AK16" s="43">
        <f t="shared" si="17"/>
        <v>36.57</v>
      </c>
      <c r="AL16" s="43">
        <f t="shared" si="18"/>
        <v>36.57</v>
      </c>
      <c r="AR16" s="7">
        <v>13</v>
      </c>
      <c r="AS16" s="41">
        <v>95662</v>
      </c>
      <c r="AT16" s="49">
        <f t="shared" si="10"/>
        <v>133318.32423667714</v>
      </c>
      <c r="AU16" s="44">
        <f t="shared" si="11"/>
        <v>-37656.324236677145</v>
      </c>
      <c r="AV16" s="44">
        <f t="shared" si="12"/>
        <v>37656.324236677145</v>
      </c>
      <c r="AW16" s="44">
        <f t="shared" si="13"/>
        <v>1417998755.0177586</v>
      </c>
      <c r="AX16" s="43">
        <f t="shared" si="14"/>
        <v>39.36</v>
      </c>
      <c r="AY16" s="43">
        <f t="shared" si="15"/>
        <v>39.36</v>
      </c>
    </row>
    <row r="17" spans="1:51">
      <c r="A17" s="6">
        <v>14</v>
      </c>
      <c r="B17" s="41">
        <v>216840</v>
      </c>
      <c r="E17" s="7">
        <v>14</v>
      </c>
      <c r="F17" s="41">
        <v>216840</v>
      </c>
      <c r="G17" s="41">
        <v>95662</v>
      </c>
      <c r="H17" s="44">
        <f t="shared" si="0"/>
        <v>121178</v>
      </c>
      <c r="I17" s="44">
        <f t="shared" si="1"/>
        <v>121178</v>
      </c>
      <c r="J17" s="44">
        <f t="shared" si="2"/>
        <v>14684107684</v>
      </c>
      <c r="K17" s="43">
        <f t="shared" si="3"/>
        <v>55.88</v>
      </c>
      <c r="L17" s="43">
        <f t="shared" si="4"/>
        <v>55.88</v>
      </c>
      <c r="R17" s="7">
        <v>14</v>
      </c>
      <c r="S17" s="41">
        <v>216840</v>
      </c>
      <c r="T17" s="44">
        <f>AVERAGE($S$4:S16)</f>
        <v>157299.15384615384</v>
      </c>
      <c r="U17" s="44">
        <f t="shared" si="5"/>
        <v>59540.846153846156</v>
      </c>
      <c r="V17" s="44">
        <f t="shared" si="6"/>
        <v>59540.846153846156</v>
      </c>
      <c r="W17" s="44">
        <f t="shared" si="7"/>
        <v>3545112360.7159767</v>
      </c>
      <c r="X17" s="43">
        <f t="shared" si="8"/>
        <v>27.46</v>
      </c>
      <c r="Y17" s="43">
        <f t="shared" si="9"/>
        <v>27.46</v>
      </c>
      <c r="AE17" s="7">
        <v>14</v>
      </c>
      <c r="AF17" s="41">
        <v>216840</v>
      </c>
      <c r="AG17" s="49">
        <f t="shared" si="16"/>
        <v>114608</v>
      </c>
      <c r="AH17" s="44">
        <f t="shared" si="19"/>
        <v>102232</v>
      </c>
      <c r="AI17" s="44">
        <f t="shared" si="20"/>
        <v>102232</v>
      </c>
      <c r="AJ17" s="44">
        <f t="shared" si="21"/>
        <v>10451381824</v>
      </c>
      <c r="AK17" s="43">
        <f t="shared" si="17"/>
        <v>47.15</v>
      </c>
      <c r="AL17" s="43">
        <f t="shared" si="18"/>
        <v>47.15</v>
      </c>
      <c r="AR17" s="7">
        <v>14</v>
      </c>
      <c r="AS17" s="41">
        <v>216840</v>
      </c>
      <c r="AT17" s="49">
        <f t="shared" si="10"/>
        <v>103193.26484733543</v>
      </c>
      <c r="AU17" s="44">
        <f t="shared" si="11"/>
        <v>113646.73515266457</v>
      </c>
      <c r="AV17" s="44">
        <f t="shared" si="12"/>
        <v>113646.73515266457</v>
      </c>
      <c r="AW17" s="44">
        <f t="shared" si="13"/>
        <v>12915580410.859884</v>
      </c>
      <c r="AX17" s="43">
        <f t="shared" si="14"/>
        <v>52.41</v>
      </c>
      <c r="AY17" s="43">
        <f t="shared" si="15"/>
        <v>52.41</v>
      </c>
    </row>
    <row r="18" spans="1:51">
      <c r="A18" s="6">
        <v>15</v>
      </c>
      <c r="B18" s="41">
        <v>223792</v>
      </c>
      <c r="E18" s="7">
        <v>15</v>
      </c>
      <c r="F18" s="41">
        <v>223792</v>
      </c>
      <c r="G18" s="41">
        <v>216840</v>
      </c>
      <c r="H18" s="44">
        <f t="shared" si="0"/>
        <v>6952</v>
      </c>
      <c r="I18" s="44">
        <f t="shared" si="1"/>
        <v>6952</v>
      </c>
      <c r="J18" s="44">
        <f t="shared" si="2"/>
        <v>48330304</v>
      </c>
      <c r="K18" s="43">
        <f t="shared" si="3"/>
        <v>3.11</v>
      </c>
      <c r="L18" s="43">
        <f t="shared" si="4"/>
        <v>3.11</v>
      </c>
      <c r="R18" s="7">
        <v>15</v>
      </c>
      <c r="S18" s="41">
        <v>223792</v>
      </c>
      <c r="T18" s="44">
        <f>AVERAGE($S$4:S17)</f>
        <v>161552.07142857142</v>
      </c>
      <c r="U18" s="44">
        <f t="shared" si="5"/>
        <v>62239.92857142858</v>
      </c>
      <c r="V18" s="44">
        <f t="shared" si="6"/>
        <v>62239.92857142858</v>
      </c>
      <c r="W18" s="44">
        <f t="shared" si="7"/>
        <v>3873808708.5765314</v>
      </c>
      <c r="X18" s="43">
        <f t="shared" si="8"/>
        <v>27.81</v>
      </c>
      <c r="Y18" s="43">
        <f t="shared" si="9"/>
        <v>27.81</v>
      </c>
      <c r="AE18" s="7">
        <v>15</v>
      </c>
      <c r="AF18" s="41">
        <v>223792</v>
      </c>
      <c r="AG18" s="49">
        <f t="shared" si="16"/>
        <v>149976.66666666666</v>
      </c>
      <c r="AH18" s="44">
        <f t="shared" si="19"/>
        <v>73815.333333333343</v>
      </c>
      <c r="AI18" s="44">
        <f t="shared" si="20"/>
        <v>73815.333333333343</v>
      </c>
      <c r="AJ18" s="44">
        <f t="shared" si="21"/>
        <v>5448703435.1111126</v>
      </c>
      <c r="AK18" s="43">
        <f t="shared" si="17"/>
        <v>32.979999999999997</v>
      </c>
      <c r="AL18" s="43">
        <f t="shared" si="18"/>
        <v>32.979999999999997</v>
      </c>
      <c r="AR18" s="7">
        <v>15</v>
      </c>
      <c r="AS18" s="41">
        <v>223792</v>
      </c>
      <c r="AT18" s="49">
        <f t="shared" si="10"/>
        <v>194110.6529694671</v>
      </c>
      <c r="AU18" s="44">
        <f t="shared" si="11"/>
        <v>29681.347030532896</v>
      </c>
      <c r="AV18" s="44">
        <f t="shared" si="12"/>
        <v>29681.347030532896</v>
      </c>
      <c r="AW18" s="44">
        <f t="shared" si="13"/>
        <v>880982361.546924</v>
      </c>
      <c r="AX18" s="43">
        <f t="shared" si="14"/>
        <v>13.26</v>
      </c>
      <c r="AY18" s="43">
        <f t="shared" si="15"/>
        <v>13.26</v>
      </c>
    </row>
    <row r="19" spans="1:51">
      <c r="A19" s="6">
        <v>16</v>
      </c>
      <c r="B19" s="41">
        <v>233742</v>
      </c>
      <c r="E19" s="7">
        <v>16</v>
      </c>
      <c r="F19" s="41">
        <v>233742</v>
      </c>
      <c r="G19" s="41">
        <v>223792</v>
      </c>
      <c r="H19" s="44">
        <f t="shared" si="0"/>
        <v>9950</v>
      </c>
      <c r="I19" s="44">
        <f t="shared" si="1"/>
        <v>9950</v>
      </c>
      <c r="J19" s="44">
        <f t="shared" si="2"/>
        <v>99002500</v>
      </c>
      <c r="K19" s="43">
        <f t="shared" si="3"/>
        <v>4.26</v>
      </c>
      <c r="L19" s="43">
        <f t="shared" si="4"/>
        <v>4.26</v>
      </c>
      <c r="R19" s="7">
        <v>16</v>
      </c>
      <c r="S19" s="41">
        <v>233742</v>
      </c>
      <c r="T19" s="44">
        <f>AVERAGE($S$4:S18)</f>
        <v>165701.4</v>
      </c>
      <c r="U19" s="44">
        <f t="shared" si="5"/>
        <v>68040.600000000006</v>
      </c>
      <c r="V19" s="44">
        <f t="shared" si="6"/>
        <v>68040.600000000006</v>
      </c>
      <c r="W19" s="44">
        <f t="shared" si="7"/>
        <v>4629523248.3600006</v>
      </c>
      <c r="X19" s="43">
        <f t="shared" si="8"/>
        <v>29.11</v>
      </c>
      <c r="Y19" s="43">
        <f t="shared" si="9"/>
        <v>29.11</v>
      </c>
      <c r="AE19" s="7">
        <v>16</v>
      </c>
      <c r="AF19" s="41">
        <v>233742</v>
      </c>
      <c r="AG19" s="49">
        <f t="shared" si="16"/>
        <v>178764.66666666666</v>
      </c>
      <c r="AH19" s="44">
        <f t="shared" si="19"/>
        <v>54977.333333333343</v>
      </c>
      <c r="AI19" s="44">
        <f t="shared" si="20"/>
        <v>54977.333333333343</v>
      </c>
      <c r="AJ19" s="44">
        <f t="shared" si="21"/>
        <v>3022507180.4444456</v>
      </c>
      <c r="AK19" s="43">
        <f t="shared" si="17"/>
        <v>23.52</v>
      </c>
      <c r="AL19" s="43">
        <f t="shared" si="18"/>
        <v>23.52</v>
      </c>
      <c r="AR19" s="7">
        <v>16</v>
      </c>
      <c r="AS19" s="41">
        <v>233742</v>
      </c>
      <c r="AT19" s="49">
        <f t="shared" si="10"/>
        <v>217855.73059389344</v>
      </c>
      <c r="AU19" s="44">
        <f t="shared" si="11"/>
        <v>15886.269406106556</v>
      </c>
      <c r="AV19" s="44">
        <f t="shared" si="12"/>
        <v>15886.269406106556</v>
      </c>
      <c r="AW19" s="44">
        <f t="shared" si="13"/>
        <v>252373555.64339715</v>
      </c>
      <c r="AX19" s="43">
        <f t="shared" si="14"/>
        <v>6.8</v>
      </c>
      <c r="AY19" s="43">
        <f t="shared" si="15"/>
        <v>6.8</v>
      </c>
    </row>
    <row r="20" spans="1:51">
      <c r="A20" s="6">
        <v>17</v>
      </c>
      <c r="B20" s="41">
        <v>218012</v>
      </c>
      <c r="E20" s="7">
        <v>17</v>
      </c>
      <c r="F20" s="41">
        <v>218012</v>
      </c>
      <c r="G20" s="41">
        <v>233742</v>
      </c>
      <c r="H20" s="44">
        <f t="shared" si="0"/>
        <v>-15730</v>
      </c>
      <c r="I20" s="44">
        <f t="shared" si="1"/>
        <v>15730</v>
      </c>
      <c r="J20" s="44">
        <f>H20^2</f>
        <v>247432900</v>
      </c>
      <c r="K20" s="43">
        <f t="shared" si="3"/>
        <v>7.22</v>
      </c>
      <c r="L20" s="43">
        <f t="shared" si="4"/>
        <v>7.22</v>
      </c>
      <c r="R20" s="7">
        <v>17</v>
      </c>
      <c r="S20" s="41">
        <v>218012</v>
      </c>
      <c r="T20" s="44">
        <f>AVERAGE($S$4:S19)</f>
        <v>169953.9375</v>
      </c>
      <c r="U20" s="44">
        <f t="shared" si="5"/>
        <v>48058.0625</v>
      </c>
      <c r="V20" s="44">
        <f t="shared" si="6"/>
        <v>48058.0625</v>
      </c>
      <c r="W20" s="44">
        <f t="shared" si="7"/>
        <v>2309577371.2539063</v>
      </c>
      <c r="X20" s="43">
        <f t="shared" si="8"/>
        <v>22.04</v>
      </c>
      <c r="Y20" s="43">
        <f t="shared" si="9"/>
        <v>22.04</v>
      </c>
      <c r="AE20" s="7">
        <v>17</v>
      </c>
      <c r="AF20" s="41">
        <v>218012</v>
      </c>
      <c r="AG20" s="49">
        <f t="shared" si="16"/>
        <v>224791.33333333334</v>
      </c>
      <c r="AH20" s="44">
        <f t="shared" si="19"/>
        <v>-6779.333333333343</v>
      </c>
      <c r="AI20" s="44">
        <f t="shared" si="20"/>
        <v>6779.333333333343</v>
      </c>
      <c r="AJ20" s="44">
        <f t="shared" si="21"/>
        <v>45959360.444444574</v>
      </c>
      <c r="AK20" s="43">
        <f t="shared" si="17"/>
        <v>3.11</v>
      </c>
      <c r="AL20" s="43">
        <f t="shared" si="18"/>
        <v>3.11</v>
      </c>
      <c r="AR20" s="7">
        <v>17</v>
      </c>
      <c r="AS20" s="41">
        <v>218012</v>
      </c>
      <c r="AT20" s="49">
        <f t="shared" si="10"/>
        <v>230564.74611877871</v>
      </c>
      <c r="AU20" s="44">
        <f t="shared" si="11"/>
        <v>-12552.746118778712</v>
      </c>
      <c r="AV20" s="44">
        <f t="shared" si="12"/>
        <v>12552.746118778712</v>
      </c>
      <c r="AW20" s="44">
        <f t="shared" si="13"/>
        <v>157571435.12251401</v>
      </c>
      <c r="AX20" s="43">
        <f t="shared" si="14"/>
        <v>5.76</v>
      </c>
      <c r="AY20" s="43">
        <f t="shared" si="15"/>
        <v>5.76</v>
      </c>
    </row>
    <row r="21" spans="1:51">
      <c r="A21" s="6">
        <v>18</v>
      </c>
      <c r="B21" s="41">
        <v>219676</v>
      </c>
      <c r="E21" s="7">
        <v>18</v>
      </c>
      <c r="F21" s="41">
        <v>219676</v>
      </c>
      <c r="G21" s="41">
        <v>218012</v>
      </c>
      <c r="H21" s="44">
        <f t="shared" si="0"/>
        <v>1664</v>
      </c>
      <c r="I21" s="44">
        <f t="shared" si="1"/>
        <v>1664</v>
      </c>
      <c r="J21" s="44">
        <f t="shared" ref="J21:J63" si="22">H21^2</f>
        <v>2768896</v>
      </c>
      <c r="K21" s="43">
        <f t="shared" si="3"/>
        <v>0.76</v>
      </c>
      <c r="L21" s="43">
        <f t="shared" si="4"/>
        <v>0.76</v>
      </c>
      <c r="R21" s="7">
        <v>18</v>
      </c>
      <c r="S21" s="41">
        <v>219676</v>
      </c>
      <c r="T21" s="44">
        <f>AVERAGE($S$4:S20)</f>
        <v>172780.88235294117</v>
      </c>
      <c r="U21" s="44">
        <f t="shared" si="5"/>
        <v>46895.117647058825</v>
      </c>
      <c r="V21" s="44">
        <f t="shared" si="6"/>
        <v>46895.117647058825</v>
      </c>
      <c r="W21" s="44">
        <f t="shared" si="7"/>
        <v>2199152059.1314878</v>
      </c>
      <c r="X21" s="43">
        <f t="shared" si="8"/>
        <v>21.35</v>
      </c>
      <c r="Y21" s="43">
        <f t="shared" si="9"/>
        <v>21.35</v>
      </c>
      <c r="AE21" s="7">
        <v>18</v>
      </c>
      <c r="AF21" s="41">
        <v>219676</v>
      </c>
      <c r="AG21" s="49">
        <f t="shared" si="16"/>
        <v>225182</v>
      </c>
      <c r="AH21" s="44">
        <f t="shared" si="19"/>
        <v>-5506</v>
      </c>
      <c r="AI21" s="44">
        <f t="shared" si="20"/>
        <v>5506</v>
      </c>
      <c r="AJ21" s="44">
        <f t="shared" si="21"/>
        <v>30316036</v>
      </c>
      <c r="AK21" s="43">
        <f t="shared" si="17"/>
        <v>2.5099999999999998</v>
      </c>
      <c r="AL21" s="43">
        <f t="shared" si="18"/>
        <v>2.5099999999999998</v>
      </c>
      <c r="AR21" s="7">
        <v>18</v>
      </c>
      <c r="AS21" s="41">
        <v>219676</v>
      </c>
      <c r="AT21" s="49">
        <f t="shared" si="10"/>
        <v>220522.54922375575</v>
      </c>
      <c r="AU21" s="44">
        <f t="shared" si="11"/>
        <v>-846.54922375574824</v>
      </c>
      <c r="AV21" s="44">
        <f t="shared" si="12"/>
        <v>846.54922375574824</v>
      </c>
      <c r="AW21" s="44">
        <f t="shared" si="13"/>
        <v>716645.58824145992</v>
      </c>
      <c r="AX21" s="43">
        <f t="shared" si="14"/>
        <v>0.39</v>
      </c>
      <c r="AY21" s="43">
        <f t="shared" si="15"/>
        <v>0.39</v>
      </c>
    </row>
    <row r="22" spans="1:51">
      <c r="A22" s="6">
        <v>19</v>
      </c>
      <c r="B22" s="41">
        <v>239731</v>
      </c>
      <c r="E22" s="7">
        <v>19</v>
      </c>
      <c r="F22" s="41">
        <v>239731</v>
      </c>
      <c r="G22" s="41">
        <v>219676</v>
      </c>
      <c r="H22" s="44">
        <f t="shared" si="0"/>
        <v>20055</v>
      </c>
      <c r="I22" s="44">
        <f t="shared" si="1"/>
        <v>20055</v>
      </c>
      <c r="J22" s="44">
        <f t="shared" si="22"/>
        <v>402203025</v>
      </c>
      <c r="K22" s="43">
        <f t="shared" si="3"/>
        <v>8.3699999999999992</v>
      </c>
      <c r="L22" s="43">
        <f t="shared" si="4"/>
        <v>8.3699999999999992</v>
      </c>
      <c r="R22" s="7">
        <v>19</v>
      </c>
      <c r="S22" s="41">
        <v>239731</v>
      </c>
      <c r="T22" s="44">
        <f>AVERAGE($S$4:S21)</f>
        <v>175386.16666666666</v>
      </c>
      <c r="U22" s="44">
        <f t="shared" si="5"/>
        <v>64344.833333333343</v>
      </c>
      <c r="V22" s="44">
        <f t="shared" si="6"/>
        <v>64344.833333333343</v>
      </c>
      <c r="W22" s="44">
        <f t="shared" si="7"/>
        <v>4140257576.6944456</v>
      </c>
      <c r="X22" s="43">
        <f t="shared" si="8"/>
        <v>26.84</v>
      </c>
      <c r="Y22" s="43">
        <f t="shared" si="9"/>
        <v>26.84</v>
      </c>
      <c r="AE22" s="7">
        <v>19</v>
      </c>
      <c r="AF22" s="41">
        <v>239731</v>
      </c>
      <c r="AG22" s="49">
        <f t="shared" si="16"/>
        <v>223810</v>
      </c>
      <c r="AH22" s="44">
        <f t="shared" si="19"/>
        <v>15921</v>
      </c>
      <c r="AI22" s="44">
        <f t="shared" si="20"/>
        <v>15921</v>
      </c>
      <c r="AJ22" s="44">
        <f t="shared" si="21"/>
        <v>253478241</v>
      </c>
      <c r="AK22" s="43">
        <f t="shared" si="17"/>
        <v>6.64</v>
      </c>
      <c r="AL22" s="43">
        <f t="shared" si="18"/>
        <v>6.64</v>
      </c>
      <c r="AR22" s="7">
        <v>19</v>
      </c>
      <c r="AS22" s="41">
        <v>239731</v>
      </c>
      <c r="AT22" s="49">
        <f t="shared" si="10"/>
        <v>219845.30984475117</v>
      </c>
      <c r="AU22" s="44">
        <f t="shared" si="11"/>
        <v>19885.690155248827</v>
      </c>
      <c r="AV22" s="44">
        <f t="shared" si="12"/>
        <v>19885.690155248827</v>
      </c>
      <c r="AW22" s="44">
        <f t="shared" si="13"/>
        <v>395440672.95056009</v>
      </c>
      <c r="AX22" s="43">
        <f t="shared" si="14"/>
        <v>8.3000000000000007</v>
      </c>
      <c r="AY22" s="43">
        <f t="shared" si="15"/>
        <v>8.3000000000000007</v>
      </c>
    </row>
    <row r="23" spans="1:51">
      <c r="A23" s="6">
        <v>20</v>
      </c>
      <c r="B23" s="41">
        <v>232375</v>
      </c>
      <c r="E23" s="7">
        <v>20</v>
      </c>
      <c r="F23" s="41">
        <v>232375</v>
      </c>
      <c r="G23" s="41">
        <v>239731</v>
      </c>
      <c r="H23" s="44">
        <f t="shared" si="0"/>
        <v>-7356</v>
      </c>
      <c r="I23" s="44">
        <f t="shared" si="1"/>
        <v>7356</v>
      </c>
      <c r="J23" s="44">
        <f t="shared" si="22"/>
        <v>54110736</v>
      </c>
      <c r="K23" s="43">
        <f t="shared" si="3"/>
        <v>3.17</v>
      </c>
      <c r="L23" s="43">
        <f t="shared" si="4"/>
        <v>3.17</v>
      </c>
      <c r="R23" s="7">
        <v>20</v>
      </c>
      <c r="S23" s="41">
        <v>232375</v>
      </c>
      <c r="T23" s="44">
        <f>AVERAGE($S$4:S22)</f>
        <v>178772.73684210525</v>
      </c>
      <c r="U23" s="44">
        <f t="shared" si="5"/>
        <v>53602.263157894748</v>
      </c>
      <c r="V23" s="44">
        <f t="shared" si="6"/>
        <v>53602.263157894748</v>
      </c>
      <c r="W23" s="44">
        <f t="shared" si="7"/>
        <v>2873202615.6482005</v>
      </c>
      <c r="X23" s="43">
        <f t="shared" si="8"/>
        <v>23.07</v>
      </c>
      <c r="Y23" s="43">
        <f t="shared" si="9"/>
        <v>23.07</v>
      </c>
      <c r="AE23" s="7">
        <v>20</v>
      </c>
      <c r="AF23" s="41">
        <v>232375</v>
      </c>
      <c r="AG23" s="49">
        <f t="shared" si="16"/>
        <v>225806.33333333334</v>
      </c>
      <c r="AH23" s="44">
        <f t="shared" si="19"/>
        <v>6568.666666666657</v>
      </c>
      <c r="AI23" s="44">
        <f t="shared" si="20"/>
        <v>6568.666666666657</v>
      </c>
      <c r="AJ23" s="44">
        <f t="shared" si="21"/>
        <v>43147381.777777649</v>
      </c>
      <c r="AK23" s="43">
        <f t="shared" si="17"/>
        <v>2.83</v>
      </c>
      <c r="AL23" s="43">
        <f t="shared" si="18"/>
        <v>2.83</v>
      </c>
      <c r="AR23" s="7">
        <v>20</v>
      </c>
      <c r="AS23" s="41">
        <v>232375</v>
      </c>
      <c r="AT23" s="49">
        <f t="shared" si="10"/>
        <v>235753.86196895025</v>
      </c>
      <c r="AU23" s="44">
        <f t="shared" si="11"/>
        <v>-3378.861968950252</v>
      </c>
      <c r="AV23" s="44">
        <f t="shared" si="12"/>
        <v>3378.861968950252</v>
      </c>
      <c r="AW23" s="44">
        <f t="shared" si="13"/>
        <v>11416708.205218375</v>
      </c>
      <c r="AX23" s="43">
        <f t="shared" si="14"/>
        <v>1.45</v>
      </c>
      <c r="AY23" s="43">
        <f t="shared" si="15"/>
        <v>1.45</v>
      </c>
    </row>
    <row r="24" spans="1:51">
      <c r="A24" s="6">
        <v>21</v>
      </c>
      <c r="B24" s="41">
        <v>155481</v>
      </c>
      <c r="E24" s="7">
        <v>21</v>
      </c>
      <c r="F24" s="41">
        <v>155481</v>
      </c>
      <c r="G24" s="41">
        <v>232375</v>
      </c>
      <c r="H24" s="44">
        <f t="shared" si="0"/>
        <v>-76894</v>
      </c>
      <c r="I24" s="44">
        <f t="shared" si="1"/>
        <v>76894</v>
      </c>
      <c r="J24" s="44">
        <f t="shared" si="22"/>
        <v>5912687236</v>
      </c>
      <c r="K24" s="43">
        <f t="shared" si="3"/>
        <v>49.46</v>
      </c>
      <c r="L24" s="43">
        <f t="shared" si="4"/>
        <v>49.46</v>
      </c>
      <c r="R24" s="7">
        <v>21</v>
      </c>
      <c r="S24" s="41">
        <v>155481</v>
      </c>
      <c r="T24" s="44">
        <f>AVERAGE($S$4:S23)</f>
        <v>181452.85</v>
      </c>
      <c r="U24" s="44">
        <f t="shared" si="5"/>
        <v>-25971.850000000006</v>
      </c>
      <c r="V24" s="44">
        <f t="shared" si="6"/>
        <v>25971.850000000006</v>
      </c>
      <c r="W24" s="44">
        <f t="shared" si="7"/>
        <v>674536992.42250025</v>
      </c>
      <c r="X24" s="43">
        <f t="shared" si="8"/>
        <v>16.7</v>
      </c>
      <c r="Y24" s="43">
        <f t="shared" si="9"/>
        <v>16.7</v>
      </c>
      <c r="AE24" s="7">
        <v>21</v>
      </c>
      <c r="AF24" s="41">
        <v>155481</v>
      </c>
      <c r="AG24" s="49">
        <f t="shared" si="16"/>
        <v>230594</v>
      </c>
      <c r="AH24" s="44">
        <f t="shared" si="19"/>
        <v>-75113</v>
      </c>
      <c r="AI24" s="44">
        <f t="shared" si="20"/>
        <v>75113</v>
      </c>
      <c r="AJ24" s="44">
        <f t="shared" si="21"/>
        <v>5641962769</v>
      </c>
      <c r="AK24" s="43">
        <f t="shared" si="17"/>
        <v>48.31</v>
      </c>
      <c r="AL24" s="43">
        <f t="shared" si="18"/>
        <v>48.31</v>
      </c>
      <c r="AR24" s="7">
        <v>21</v>
      </c>
      <c r="AS24" s="41">
        <v>155481</v>
      </c>
      <c r="AT24" s="49">
        <f t="shared" si="10"/>
        <v>233050.77239379004</v>
      </c>
      <c r="AU24" s="44">
        <f t="shared" si="11"/>
        <v>-77569.772393790045</v>
      </c>
      <c r="AV24" s="44">
        <f t="shared" si="12"/>
        <v>77569.772393790045</v>
      </c>
      <c r="AW24" s="44">
        <f t="shared" si="13"/>
        <v>6017069589.2243919</v>
      </c>
      <c r="AX24" s="43">
        <f t="shared" si="14"/>
        <v>49.89</v>
      </c>
      <c r="AY24" s="43">
        <f t="shared" si="15"/>
        <v>49.89</v>
      </c>
    </row>
    <row r="25" spans="1:51">
      <c r="A25" s="6">
        <v>22</v>
      </c>
      <c r="B25" s="41">
        <v>144684</v>
      </c>
      <c r="E25" s="7">
        <v>22</v>
      </c>
      <c r="F25" s="41">
        <v>144684</v>
      </c>
      <c r="G25" s="41">
        <v>155481</v>
      </c>
      <c r="H25" s="44">
        <f t="shared" si="0"/>
        <v>-10797</v>
      </c>
      <c r="I25" s="44">
        <f t="shared" si="1"/>
        <v>10797</v>
      </c>
      <c r="J25" s="44">
        <f t="shared" si="22"/>
        <v>116575209</v>
      </c>
      <c r="K25" s="43">
        <f t="shared" si="3"/>
        <v>7.46</v>
      </c>
      <c r="L25" s="43">
        <f t="shared" si="4"/>
        <v>7.46</v>
      </c>
      <c r="R25" s="7">
        <v>22</v>
      </c>
      <c r="S25" s="41">
        <v>144684</v>
      </c>
      <c r="T25" s="44">
        <f>AVERAGE($S$4:S24)</f>
        <v>180216.09523809524</v>
      </c>
      <c r="U25" s="44">
        <f t="shared" si="5"/>
        <v>-35532.095238095237</v>
      </c>
      <c r="V25" s="44">
        <f t="shared" si="6"/>
        <v>35532.095238095237</v>
      </c>
      <c r="W25" s="44">
        <f t="shared" si="7"/>
        <v>1262529792.0090702</v>
      </c>
      <c r="X25" s="43">
        <f t="shared" si="8"/>
        <v>24.56</v>
      </c>
      <c r="Y25" s="43">
        <f t="shared" si="9"/>
        <v>24.56</v>
      </c>
      <c r="AE25" s="7">
        <v>22</v>
      </c>
      <c r="AF25" s="41">
        <v>144684</v>
      </c>
      <c r="AG25" s="49">
        <f t="shared" si="16"/>
        <v>209195.66666666666</v>
      </c>
      <c r="AH25" s="44">
        <f t="shared" si="19"/>
        <v>-64511.666666666657</v>
      </c>
      <c r="AI25" s="44">
        <f t="shared" si="20"/>
        <v>64511.666666666657</v>
      </c>
      <c r="AJ25" s="44">
        <f t="shared" si="21"/>
        <v>4161755136.1111097</v>
      </c>
      <c r="AK25" s="43">
        <f t="shared" si="17"/>
        <v>44.59</v>
      </c>
      <c r="AL25" s="43">
        <f t="shared" si="18"/>
        <v>44.59</v>
      </c>
      <c r="AR25" s="7">
        <v>22</v>
      </c>
      <c r="AS25" s="41">
        <v>144684</v>
      </c>
      <c r="AT25" s="49">
        <f t="shared" si="10"/>
        <v>170994.95447875801</v>
      </c>
      <c r="AU25" s="44">
        <f t="shared" si="11"/>
        <v>-26310.954478758009</v>
      </c>
      <c r="AV25" s="44">
        <f t="shared" si="12"/>
        <v>26310.954478758009</v>
      </c>
      <c r="AW25" s="44">
        <f t="shared" si="13"/>
        <v>692266325.58327615</v>
      </c>
      <c r="AX25" s="43">
        <f t="shared" si="14"/>
        <v>18.190000000000001</v>
      </c>
      <c r="AY25" s="43">
        <f t="shared" si="15"/>
        <v>18.190000000000001</v>
      </c>
    </row>
    <row r="26" spans="1:51">
      <c r="A26" s="6">
        <v>23</v>
      </c>
      <c r="B26" s="41">
        <v>137228</v>
      </c>
      <c r="E26" s="7">
        <v>23</v>
      </c>
      <c r="F26" s="41">
        <v>137228</v>
      </c>
      <c r="G26" s="41">
        <v>144684</v>
      </c>
      <c r="H26" s="44">
        <f t="shared" si="0"/>
        <v>-7456</v>
      </c>
      <c r="I26" s="44">
        <f t="shared" si="1"/>
        <v>7456</v>
      </c>
      <c r="J26" s="44">
        <f t="shared" si="22"/>
        <v>55591936</v>
      </c>
      <c r="K26" s="43">
        <f t="shared" si="3"/>
        <v>5.43</v>
      </c>
      <c r="L26" s="43">
        <f t="shared" si="4"/>
        <v>5.43</v>
      </c>
      <c r="R26" s="7">
        <v>23</v>
      </c>
      <c r="S26" s="41">
        <v>137228</v>
      </c>
      <c r="T26" s="44">
        <f>AVERAGE($S$4:S25)</f>
        <v>178601</v>
      </c>
      <c r="U26" s="44">
        <f t="shared" si="5"/>
        <v>-41373</v>
      </c>
      <c r="V26" s="44">
        <f t="shared" si="6"/>
        <v>41373</v>
      </c>
      <c r="W26" s="44">
        <f t="shared" si="7"/>
        <v>1711725129</v>
      </c>
      <c r="X26" s="43">
        <f t="shared" si="8"/>
        <v>30.15</v>
      </c>
      <c r="Y26" s="43">
        <f t="shared" si="9"/>
        <v>30.15</v>
      </c>
      <c r="AE26" s="7">
        <v>23</v>
      </c>
      <c r="AF26" s="41">
        <v>137228</v>
      </c>
      <c r="AG26" s="49">
        <f t="shared" si="16"/>
        <v>177513.33333333334</v>
      </c>
      <c r="AH26" s="44">
        <f t="shared" si="19"/>
        <v>-40285.333333333343</v>
      </c>
      <c r="AI26" s="44">
        <f t="shared" si="20"/>
        <v>40285.333333333343</v>
      </c>
      <c r="AJ26" s="44">
        <f t="shared" si="21"/>
        <v>1622908081.7777786</v>
      </c>
      <c r="AK26" s="43">
        <f t="shared" si="17"/>
        <v>29.36</v>
      </c>
      <c r="AL26" s="43">
        <f t="shared" si="18"/>
        <v>29.36</v>
      </c>
      <c r="AR26" s="7">
        <v>23</v>
      </c>
      <c r="AS26" s="41">
        <v>137228</v>
      </c>
      <c r="AT26" s="49">
        <f t="shared" si="10"/>
        <v>149946.19089575161</v>
      </c>
      <c r="AU26" s="44">
        <f t="shared" si="11"/>
        <v>-12718.190895751613</v>
      </c>
      <c r="AV26" s="44">
        <f t="shared" si="12"/>
        <v>12718.190895751613</v>
      </c>
      <c r="AW26" s="44">
        <f t="shared" si="13"/>
        <v>161752379.66077924</v>
      </c>
      <c r="AX26" s="43">
        <f t="shared" si="14"/>
        <v>9.27</v>
      </c>
      <c r="AY26" s="43">
        <f t="shared" si="15"/>
        <v>9.27</v>
      </c>
    </row>
    <row r="27" spans="1:51">
      <c r="A27" s="6">
        <v>24</v>
      </c>
      <c r="B27" s="41">
        <v>140955</v>
      </c>
      <c r="E27" s="7">
        <v>24</v>
      </c>
      <c r="F27" s="41">
        <v>140955</v>
      </c>
      <c r="G27" s="41">
        <v>137228</v>
      </c>
      <c r="H27" s="44">
        <f t="shared" si="0"/>
        <v>3727</v>
      </c>
      <c r="I27" s="44">
        <f t="shared" si="1"/>
        <v>3727</v>
      </c>
      <c r="J27" s="44">
        <f t="shared" si="22"/>
        <v>13890529</v>
      </c>
      <c r="K27" s="43">
        <f t="shared" si="3"/>
        <v>2.64</v>
      </c>
      <c r="L27" s="43">
        <f t="shared" si="4"/>
        <v>2.64</v>
      </c>
      <c r="R27" s="7">
        <v>24</v>
      </c>
      <c r="S27" s="41">
        <v>140955</v>
      </c>
      <c r="T27" s="44">
        <f>AVERAGE($S$4:S26)</f>
        <v>176802.17391304349</v>
      </c>
      <c r="U27" s="44">
        <f t="shared" si="5"/>
        <v>-35847.173913043487</v>
      </c>
      <c r="V27" s="44">
        <f t="shared" si="6"/>
        <v>35847.173913043487</v>
      </c>
      <c r="W27" s="44">
        <f t="shared" si="7"/>
        <v>1285019877.5519855</v>
      </c>
      <c r="X27" s="43">
        <f t="shared" si="8"/>
        <v>25.43</v>
      </c>
      <c r="Y27" s="43">
        <f t="shared" si="9"/>
        <v>25.43</v>
      </c>
      <c r="AE27" s="7">
        <v>24</v>
      </c>
      <c r="AF27" s="41">
        <v>140955</v>
      </c>
      <c r="AG27" s="49">
        <f t="shared" si="16"/>
        <v>145797.66666666666</v>
      </c>
      <c r="AH27" s="44">
        <f t="shared" si="19"/>
        <v>-4842.666666666657</v>
      </c>
      <c r="AI27" s="44">
        <f t="shared" si="20"/>
        <v>4842.666666666657</v>
      </c>
      <c r="AJ27" s="44">
        <f t="shared" si="21"/>
        <v>23451420.444444351</v>
      </c>
      <c r="AK27" s="43">
        <f t="shared" si="17"/>
        <v>3.44</v>
      </c>
      <c r="AL27" s="43">
        <f t="shared" si="18"/>
        <v>3.44</v>
      </c>
      <c r="AR27" s="7">
        <v>24</v>
      </c>
      <c r="AS27" s="41">
        <v>140955</v>
      </c>
      <c r="AT27" s="49">
        <f t="shared" si="10"/>
        <v>139771.63817915032</v>
      </c>
      <c r="AU27" s="44">
        <f t="shared" si="11"/>
        <v>1183.3618208496773</v>
      </c>
      <c r="AV27" s="44">
        <f t="shared" si="12"/>
        <v>1183.3618208496773</v>
      </c>
      <c r="AW27" s="44">
        <f t="shared" si="13"/>
        <v>1400345.1990446637</v>
      </c>
      <c r="AX27" s="43">
        <f t="shared" si="14"/>
        <v>0.84</v>
      </c>
      <c r="AY27" s="43">
        <f t="shared" si="15"/>
        <v>0.84</v>
      </c>
    </row>
    <row r="28" spans="1:51">
      <c r="A28" s="6">
        <v>25</v>
      </c>
      <c r="B28" s="41">
        <v>190934</v>
      </c>
      <c r="E28" s="7">
        <v>25</v>
      </c>
      <c r="F28" s="41">
        <v>190934</v>
      </c>
      <c r="G28" s="41">
        <v>140955</v>
      </c>
      <c r="H28" s="44">
        <f t="shared" si="0"/>
        <v>49979</v>
      </c>
      <c r="I28" s="44">
        <f t="shared" si="1"/>
        <v>49979</v>
      </c>
      <c r="J28" s="44">
        <f t="shared" si="22"/>
        <v>2497900441</v>
      </c>
      <c r="K28" s="43">
        <f t="shared" si="3"/>
        <v>26.18</v>
      </c>
      <c r="L28" s="43">
        <f t="shared" si="4"/>
        <v>26.18</v>
      </c>
      <c r="R28" s="7">
        <v>25</v>
      </c>
      <c r="S28" s="41">
        <v>190934</v>
      </c>
      <c r="T28" s="44">
        <f>AVERAGE($S$4:S27)</f>
        <v>175308.54166666666</v>
      </c>
      <c r="U28" s="44">
        <f t="shared" si="5"/>
        <v>15625.458333333343</v>
      </c>
      <c r="V28" s="44">
        <f t="shared" si="6"/>
        <v>15625.458333333343</v>
      </c>
      <c r="W28" s="44">
        <f t="shared" si="7"/>
        <v>244154948.1267364</v>
      </c>
      <c r="X28" s="43">
        <f t="shared" si="8"/>
        <v>8.18</v>
      </c>
      <c r="Y28" s="43">
        <f t="shared" si="9"/>
        <v>8.18</v>
      </c>
      <c r="AE28" s="7">
        <v>25</v>
      </c>
      <c r="AF28" s="41">
        <v>190934</v>
      </c>
      <c r="AG28" s="49">
        <f t="shared" si="16"/>
        <v>140955.66666666666</v>
      </c>
      <c r="AH28" s="44">
        <f t="shared" si="19"/>
        <v>49978.333333333343</v>
      </c>
      <c r="AI28" s="44">
        <f t="shared" si="20"/>
        <v>49978.333333333343</v>
      </c>
      <c r="AJ28" s="44">
        <f t="shared" si="21"/>
        <v>2497833802.7777786</v>
      </c>
      <c r="AK28" s="43">
        <f t="shared" si="17"/>
        <v>26.18</v>
      </c>
      <c r="AL28" s="43">
        <f t="shared" si="18"/>
        <v>26.18</v>
      </c>
      <c r="AR28" s="7">
        <v>25</v>
      </c>
      <c r="AS28" s="41">
        <v>190934</v>
      </c>
      <c r="AT28" s="49">
        <f t="shared" si="10"/>
        <v>140718.32763583006</v>
      </c>
      <c r="AU28" s="44">
        <f t="shared" si="11"/>
        <v>50215.672364169935</v>
      </c>
      <c r="AV28" s="44">
        <f t="shared" si="12"/>
        <v>50215.672364169935</v>
      </c>
      <c r="AW28" s="44">
        <f t="shared" si="13"/>
        <v>2521613750.9856601</v>
      </c>
      <c r="AX28" s="43">
        <f t="shared" si="14"/>
        <v>26.3</v>
      </c>
      <c r="AY28" s="43">
        <f t="shared" si="15"/>
        <v>26.3</v>
      </c>
    </row>
    <row r="29" spans="1:51">
      <c r="A29" s="6">
        <v>26</v>
      </c>
      <c r="B29" s="41">
        <v>175992</v>
      </c>
      <c r="E29" s="7">
        <v>26</v>
      </c>
      <c r="F29" s="41">
        <v>175992</v>
      </c>
      <c r="G29" s="41">
        <v>190934</v>
      </c>
      <c r="H29" s="44">
        <f t="shared" si="0"/>
        <v>-14942</v>
      </c>
      <c r="I29" s="44">
        <f t="shared" si="1"/>
        <v>14942</v>
      </c>
      <c r="J29" s="44">
        <f t="shared" si="22"/>
        <v>223263364</v>
      </c>
      <c r="K29" s="43">
        <f t="shared" si="3"/>
        <v>8.49</v>
      </c>
      <c r="L29" s="43">
        <f t="shared" si="4"/>
        <v>8.49</v>
      </c>
      <c r="R29" s="7">
        <v>26</v>
      </c>
      <c r="S29" s="41">
        <v>175992</v>
      </c>
      <c r="T29" s="44">
        <f>AVERAGE($S$4:S28)</f>
        <v>175933.56</v>
      </c>
      <c r="U29" s="44">
        <f t="shared" si="5"/>
        <v>58.440000000002328</v>
      </c>
      <c r="V29" s="44">
        <f t="shared" si="6"/>
        <v>58.440000000002328</v>
      </c>
      <c r="W29" s="44">
        <f t="shared" si="7"/>
        <v>3415.233600000272</v>
      </c>
      <c r="X29" s="43">
        <f t="shared" si="8"/>
        <v>0.03</v>
      </c>
      <c r="Y29" s="43">
        <f t="shared" si="9"/>
        <v>0.03</v>
      </c>
      <c r="AE29" s="7">
        <v>26</v>
      </c>
      <c r="AF29" s="41">
        <v>175992</v>
      </c>
      <c r="AG29" s="49">
        <f t="shared" si="16"/>
        <v>156372.33333333334</v>
      </c>
      <c r="AH29" s="44">
        <f t="shared" si="19"/>
        <v>19619.666666666657</v>
      </c>
      <c r="AI29" s="44">
        <f t="shared" si="20"/>
        <v>19619.666666666657</v>
      </c>
      <c r="AJ29" s="44">
        <f t="shared" si="21"/>
        <v>384931320.11111075</v>
      </c>
      <c r="AK29" s="43">
        <f t="shared" si="17"/>
        <v>11.15</v>
      </c>
      <c r="AL29" s="43">
        <f t="shared" si="18"/>
        <v>11.15</v>
      </c>
      <c r="AR29" s="7">
        <v>26</v>
      </c>
      <c r="AS29" s="41">
        <v>175992</v>
      </c>
      <c r="AT29" s="49">
        <f t="shared" si="10"/>
        <v>180890.86552716602</v>
      </c>
      <c r="AU29" s="44">
        <f t="shared" si="11"/>
        <v>-4898.8655271660245</v>
      </c>
      <c r="AV29" s="44">
        <f t="shared" si="12"/>
        <v>4898.8655271660245</v>
      </c>
      <c r="AW29" s="44">
        <f t="shared" si="13"/>
        <v>23998883.453255653</v>
      </c>
      <c r="AX29" s="43">
        <f t="shared" si="14"/>
        <v>2.78</v>
      </c>
      <c r="AY29" s="43">
        <f t="shared" si="15"/>
        <v>2.78</v>
      </c>
    </row>
    <row r="30" spans="1:51">
      <c r="A30" s="6">
        <v>27</v>
      </c>
      <c r="B30" s="41">
        <v>180958</v>
      </c>
      <c r="E30" s="7">
        <v>27</v>
      </c>
      <c r="F30" s="41">
        <v>180958</v>
      </c>
      <c r="G30" s="41">
        <v>175992</v>
      </c>
      <c r="H30" s="44">
        <f t="shared" si="0"/>
        <v>4966</v>
      </c>
      <c r="I30" s="44">
        <f t="shared" si="1"/>
        <v>4966</v>
      </c>
      <c r="J30" s="44">
        <f t="shared" si="22"/>
        <v>24661156</v>
      </c>
      <c r="K30" s="43">
        <f t="shared" si="3"/>
        <v>2.74</v>
      </c>
      <c r="L30" s="43">
        <f t="shared" si="4"/>
        <v>2.74</v>
      </c>
      <c r="R30" s="7">
        <v>27</v>
      </c>
      <c r="S30" s="41">
        <v>180958</v>
      </c>
      <c r="T30" s="44">
        <f>AVERAGE($S$4:S29)</f>
        <v>175935.80769230769</v>
      </c>
      <c r="U30" s="44">
        <f t="shared" si="5"/>
        <v>5022.1923076923122</v>
      </c>
      <c r="V30" s="44">
        <f t="shared" si="6"/>
        <v>5022.1923076923122</v>
      </c>
      <c r="W30" s="44">
        <f t="shared" si="7"/>
        <v>25222415.57544383</v>
      </c>
      <c r="X30" s="43">
        <f t="shared" si="8"/>
        <v>2.78</v>
      </c>
      <c r="Y30" s="43">
        <f t="shared" si="9"/>
        <v>2.78</v>
      </c>
      <c r="AE30" s="7">
        <v>27</v>
      </c>
      <c r="AF30" s="41">
        <v>180958</v>
      </c>
      <c r="AG30" s="49">
        <f t="shared" si="16"/>
        <v>169293.66666666666</v>
      </c>
      <c r="AH30" s="44">
        <f t="shared" si="19"/>
        <v>11664.333333333343</v>
      </c>
      <c r="AI30" s="44">
        <f t="shared" si="20"/>
        <v>11664.333333333343</v>
      </c>
      <c r="AJ30" s="44">
        <f t="shared" si="21"/>
        <v>136056672.11111134</v>
      </c>
      <c r="AK30" s="43">
        <f t="shared" si="17"/>
        <v>6.45</v>
      </c>
      <c r="AL30" s="43">
        <f t="shared" si="18"/>
        <v>6.45</v>
      </c>
      <c r="AR30" s="7">
        <v>27</v>
      </c>
      <c r="AS30" s="41">
        <v>180958</v>
      </c>
      <c r="AT30" s="49">
        <f t="shared" si="10"/>
        <v>176971.77310543321</v>
      </c>
      <c r="AU30" s="44">
        <f t="shared" si="11"/>
        <v>3986.2268945667893</v>
      </c>
      <c r="AV30" s="44">
        <f t="shared" si="12"/>
        <v>3986.2268945667893</v>
      </c>
      <c r="AW30" s="44">
        <f t="shared" si="13"/>
        <v>15890004.854967589</v>
      </c>
      <c r="AX30" s="43">
        <f t="shared" si="14"/>
        <v>2.2000000000000002</v>
      </c>
      <c r="AY30" s="43">
        <f t="shared" si="15"/>
        <v>2.2000000000000002</v>
      </c>
    </row>
    <row r="31" spans="1:51">
      <c r="A31" s="6">
        <v>28</v>
      </c>
      <c r="B31" s="41">
        <v>179948</v>
      </c>
      <c r="E31" s="7">
        <v>28</v>
      </c>
      <c r="F31" s="41">
        <v>179948</v>
      </c>
      <c r="G31" s="41">
        <v>180958</v>
      </c>
      <c r="H31" s="44">
        <f t="shared" si="0"/>
        <v>-1010</v>
      </c>
      <c r="I31" s="44">
        <f t="shared" si="1"/>
        <v>1010</v>
      </c>
      <c r="J31" s="44">
        <f t="shared" si="22"/>
        <v>1020100</v>
      </c>
      <c r="K31" s="43">
        <f t="shared" si="3"/>
        <v>0.56000000000000005</v>
      </c>
      <c r="L31" s="43">
        <f t="shared" si="4"/>
        <v>0.56000000000000005</v>
      </c>
      <c r="R31" s="7">
        <v>28</v>
      </c>
      <c r="S31" s="41">
        <v>179948</v>
      </c>
      <c r="T31" s="44">
        <f>AVERAGE($S$4:S30)</f>
        <v>176121.8148148148</v>
      </c>
      <c r="U31" s="44">
        <f t="shared" si="5"/>
        <v>3826.185185185197</v>
      </c>
      <c r="V31" s="44">
        <f t="shared" si="6"/>
        <v>3826.185185185197</v>
      </c>
      <c r="W31" s="44">
        <f t="shared" si="7"/>
        <v>14639693.071330681</v>
      </c>
      <c r="X31" s="43">
        <f t="shared" si="8"/>
        <v>2.13</v>
      </c>
      <c r="Y31" s="43">
        <f t="shared" si="9"/>
        <v>2.13</v>
      </c>
      <c r="AE31" s="7">
        <v>28</v>
      </c>
      <c r="AF31" s="41">
        <v>179948</v>
      </c>
      <c r="AG31" s="49">
        <f t="shared" si="16"/>
        <v>182628</v>
      </c>
      <c r="AH31" s="44">
        <f t="shared" si="19"/>
        <v>-2680</v>
      </c>
      <c r="AI31" s="44">
        <f t="shared" si="20"/>
        <v>2680</v>
      </c>
      <c r="AJ31" s="44">
        <f t="shared" si="21"/>
        <v>7182400</v>
      </c>
      <c r="AK31" s="43">
        <f t="shared" si="17"/>
        <v>1.49</v>
      </c>
      <c r="AL31" s="43">
        <f t="shared" si="18"/>
        <v>1.49</v>
      </c>
      <c r="AR31" s="7">
        <v>28</v>
      </c>
      <c r="AS31" s="41">
        <v>179948</v>
      </c>
      <c r="AT31" s="49">
        <f t="shared" si="10"/>
        <v>180160.75462108664</v>
      </c>
      <c r="AU31" s="44">
        <f t="shared" si="11"/>
        <v>-212.75462108664215</v>
      </c>
      <c r="AV31" s="44">
        <f t="shared" si="12"/>
        <v>212.75462108664215</v>
      </c>
      <c r="AW31" s="44">
        <f t="shared" si="13"/>
        <v>45264.528793720674</v>
      </c>
      <c r="AX31" s="43">
        <f t="shared" si="14"/>
        <v>0.12</v>
      </c>
      <c r="AY31" s="43">
        <f t="shared" si="15"/>
        <v>0.12</v>
      </c>
    </row>
    <row r="32" spans="1:51">
      <c r="A32" s="6">
        <v>29</v>
      </c>
      <c r="B32" s="41">
        <v>173596</v>
      </c>
      <c r="E32" s="7">
        <v>29</v>
      </c>
      <c r="F32" s="41">
        <v>173596</v>
      </c>
      <c r="G32" s="41">
        <v>179948</v>
      </c>
      <c r="H32" s="44">
        <f t="shared" si="0"/>
        <v>-6352</v>
      </c>
      <c r="I32" s="44">
        <f t="shared" si="1"/>
        <v>6352</v>
      </c>
      <c r="J32" s="44">
        <f t="shared" si="22"/>
        <v>40347904</v>
      </c>
      <c r="K32" s="43">
        <f t="shared" si="3"/>
        <v>3.66</v>
      </c>
      <c r="L32" s="43">
        <f t="shared" si="4"/>
        <v>3.66</v>
      </c>
      <c r="R32" s="7">
        <v>29</v>
      </c>
      <c r="S32" s="41">
        <v>173596</v>
      </c>
      <c r="T32" s="44">
        <f>AVERAGE($S$4:S31)</f>
        <v>176258.46428571429</v>
      </c>
      <c r="U32" s="44">
        <f t="shared" si="5"/>
        <v>-2662.4642857142899</v>
      </c>
      <c r="V32" s="44">
        <f t="shared" si="6"/>
        <v>2662.4642857142899</v>
      </c>
      <c r="W32" s="44">
        <f t="shared" si="7"/>
        <v>7088716.0727041038</v>
      </c>
      <c r="X32" s="43">
        <f t="shared" si="8"/>
        <v>1.53</v>
      </c>
      <c r="Y32" s="43">
        <f t="shared" si="9"/>
        <v>1.53</v>
      </c>
      <c r="AE32" s="7">
        <v>29</v>
      </c>
      <c r="AF32" s="41">
        <v>173596</v>
      </c>
      <c r="AG32" s="49">
        <f t="shared" si="16"/>
        <v>178966</v>
      </c>
      <c r="AH32" s="44">
        <f t="shared" si="19"/>
        <v>-5370</v>
      </c>
      <c r="AI32" s="44">
        <f t="shared" si="20"/>
        <v>5370</v>
      </c>
      <c r="AJ32" s="44">
        <f t="shared" si="21"/>
        <v>28836900</v>
      </c>
      <c r="AK32" s="43">
        <f t="shared" si="17"/>
        <v>3.09</v>
      </c>
      <c r="AL32" s="43">
        <f t="shared" si="18"/>
        <v>3.09</v>
      </c>
      <c r="AR32" s="7">
        <v>29</v>
      </c>
      <c r="AS32" s="41">
        <v>173596</v>
      </c>
      <c r="AT32" s="49">
        <f t="shared" si="10"/>
        <v>179990.55092421733</v>
      </c>
      <c r="AU32" s="44">
        <f t="shared" si="11"/>
        <v>-6394.5509242173284</v>
      </c>
      <c r="AV32" s="44">
        <f t="shared" si="12"/>
        <v>6394.5509242173284</v>
      </c>
      <c r="AW32" s="44">
        <f t="shared" si="13"/>
        <v>40890281.522408687</v>
      </c>
      <c r="AX32" s="43">
        <f t="shared" si="14"/>
        <v>3.68</v>
      </c>
      <c r="AY32" s="43">
        <f t="shared" si="15"/>
        <v>3.68</v>
      </c>
    </row>
    <row r="33" spans="1:51">
      <c r="A33" s="6">
        <v>30</v>
      </c>
      <c r="B33" s="41">
        <v>203422</v>
      </c>
      <c r="E33" s="7">
        <v>30</v>
      </c>
      <c r="F33" s="41">
        <v>203422</v>
      </c>
      <c r="G33" s="41">
        <v>173596</v>
      </c>
      <c r="H33" s="44">
        <f t="shared" si="0"/>
        <v>29826</v>
      </c>
      <c r="I33" s="44">
        <f t="shared" si="1"/>
        <v>29826</v>
      </c>
      <c r="J33" s="44">
        <f t="shared" si="22"/>
        <v>889590276</v>
      </c>
      <c r="K33" s="43">
        <f t="shared" si="3"/>
        <v>14.66</v>
      </c>
      <c r="L33" s="43">
        <f t="shared" si="4"/>
        <v>14.66</v>
      </c>
      <c r="R33" s="7">
        <v>30</v>
      </c>
      <c r="S33" s="41">
        <v>203422</v>
      </c>
      <c r="T33" s="44">
        <f>AVERAGE($S$4:S32)</f>
        <v>176166.6551724138</v>
      </c>
      <c r="U33" s="44">
        <f t="shared" si="5"/>
        <v>27255.344827586203</v>
      </c>
      <c r="V33" s="44">
        <f t="shared" si="6"/>
        <v>27255.344827586203</v>
      </c>
      <c r="W33" s="44">
        <f t="shared" si="7"/>
        <v>742853821.67062998</v>
      </c>
      <c r="X33" s="43">
        <f t="shared" si="8"/>
        <v>13.4</v>
      </c>
      <c r="Y33" s="43">
        <f t="shared" si="9"/>
        <v>13.4</v>
      </c>
      <c r="AE33" s="7">
        <v>30</v>
      </c>
      <c r="AF33" s="41">
        <v>203422</v>
      </c>
      <c r="AG33" s="49">
        <f t="shared" si="16"/>
        <v>178167.33333333334</v>
      </c>
      <c r="AH33" s="44">
        <f t="shared" si="19"/>
        <v>25254.666666666657</v>
      </c>
      <c r="AI33" s="44">
        <f t="shared" si="20"/>
        <v>25254.666666666657</v>
      </c>
      <c r="AJ33" s="44">
        <f t="shared" si="21"/>
        <v>637798188.44444394</v>
      </c>
      <c r="AK33" s="43">
        <f t="shared" si="17"/>
        <v>12.41</v>
      </c>
      <c r="AL33" s="43">
        <f t="shared" si="18"/>
        <v>12.41</v>
      </c>
      <c r="AR33" s="7">
        <v>30</v>
      </c>
      <c r="AS33" s="41">
        <v>203422</v>
      </c>
      <c r="AT33" s="49">
        <f t="shared" si="10"/>
        <v>174874.91018484349</v>
      </c>
      <c r="AU33" s="44">
        <f t="shared" si="11"/>
        <v>28547.089815156505</v>
      </c>
      <c r="AV33" s="44">
        <f t="shared" si="12"/>
        <v>28547.089815156505</v>
      </c>
      <c r="AW33" s="44">
        <f t="shared" si="13"/>
        <v>814936336.91461229</v>
      </c>
      <c r="AX33" s="43">
        <f t="shared" si="14"/>
        <v>14.03</v>
      </c>
      <c r="AY33" s="43">
        <f t="shared" si="15"/>
        <v>14.03</v>
      </c>
    </row>
    <row r="34" spans="1:51">
      <c r="A34" s="6">
        <v>31</v>
      </c>
      <c r="B34" s="41">
        <v>190089</v>
      </c>
      <c r="E34" s="7">
        <v>31</v>
      </c>
      <c r="F34" s="41">
        <v>190089</v>
      </c>
      <c r="G34" s="41">
        <v>203422</v>
      </c>
      <c r="H34" s="44">
        <f t="shared" si="0"/>
        <v>-13333</v>
      </c>
      <c r="I34" s="44">
        <f t="shared" si="1"/>
        <v>13333</v>
      </c>
      <c r="J34" s="44">
        <f t="shared" si="22"/>
        <v>177768889</v>
      </c>
      <c r="K34" s="43">
        <f t="shared" si="3"/>
        <v>7.01</v>
      </c>
      <c r="L34" s="43">
        <f t="shared" si="4"/>
        <v>7.01</v>
      </c>
      <c r="R34" s="7">
        <v>31</v>
      </c>
      <c r="S34" s="41">
        <v>190089</v>
      </c>
      <c r="T34" s="44">
        <f>AVERAGE($S$4:S33)</f>
        <v>177075.16666666666</v>
      </c>
      <c r="U34" s="44">
        <f t="shared" si="5"/>
        <v>13013.833333333343</v>
      </c>
      <c r="V34" s="44">
        <f t="shared" si="6"/>
        <v>13013.833333333343</v>
      </c>
      <c r="W34" s="44">
        <f t="shared" si="7"/>
        <v>169359858.02777803</v>
      </c>
      <c r="X34" s="43">
        <f t="shared" si="8"/>
        <v>6.85</v>
      </c>
      <c r="Y34" s="43">
        <f t="shared" si="9"/>
        <v>6.85</v>
      </c>
      <c r="AE34" s="7">
        <v>31</v>
      </c>
      <c r="AF34" s="41">
        <v>190089</v>
      </c>
      <c r="AG34" s="49">
        <f t="shared" si="16"/>
        <v>185655.33333333334</v>
      </c>
      <c r="AH34" s="44">
        <f t="shared" si="19"/>
        <v>4433.666666666657</v>
      </c>
      <c r="AI34" s="44">
        <f t="shared" si="20"/>
        <v>4433.666666666657</v>
      </c>
      <c r="AJ34" s="44">
        <f t="shared" si="21"/>
        <v>19657400.111111026</v>
      </c>
      <c r="AK34" s="43">
        <f t="shared" si="17"/>
        <v>2.33</v>
      </c>
      <c r="AL34" s="43">
        <f t="shared" si="18"/>
        <v>2.33</v>
      </c>
      <c r="AR34" s="7">
        <v>31</v>
      </c>
      <c r="AS34" s="41">
        <v>190089</v>
      </c>
      <c r="AT34" s="49">
        <f t="shared" si="10"/>
        <v>197712.5820369687</v>
      </c>
      <c r="AU34" s="44">
        <f t="shared" si="11"/>
        <v>-7623.582036968699</v>
      </c>
      <c r="AV34" s="44">
        <f t="shared" si="12"/>
        <v>7623.582036968699</v>
      </c>
      <c r="AW34" s="44">
        <f t="shared" si="13"/>
        <v>58119003.07439182</v>
      </c>
      <c r="AX34" s="43">
        <f t="shared" si="14"/>
        <v>4.01</v>
      </c>
      <c r="AY34" s="43">
        <f t="shared" si="15"/>
        <v>4.01</v>
      </c>
    </row>
    <row r="35" spans="1:51">
      <c r="A35" s="6">
        <v>32</v>
      </c>
      <c r="B35" s="41">
        <v>170390</v>
      </c>
      <c r="E35" s="7">
        <v>32</v>
      </c>
      <c r="F35" s="41">
        <v>170390</v>
      </c>
      <c r="G35" s="41">
        <v>190089</v>
      </c>
      <c r="H35" s="44">
        <f t="shared" si="0"/>
        <v>-19699</v>
      </c>
      <c r="I35" s="44">
        <f t="shared" si="1"/>
        <v>19699</v>
      </c>
      <c r="J35" s="44">
        <f t="shared" si="22"/>
        <v>388050601</v>
      </c>
      <c r="K35" s="43">
        <f t="shared" si="3"/>
        <v>11.56</v>
      </c>
      <c r="L35" s="43">
        <f t="shared" si="4"/>
        <v>11.56</v>
      </c>
      <c r="R35" s="7">
        <v>32</v>
      </c>
      <c r="S35" s="41">
        <v>170390</v>
      </c>
      <c r="T35" s="44">
        <f>AVERAGE($S$4:S34)</f>
        <v>177494.96774193548</v>
      </c>
      <c r="U35" s="44">
        <f t="shared" si="5"/>
        <v>-7104.9677419354848</v>
      </c>
      <c r="V35" s="44">
        <f t="shared" si="6"/>
        <v>7104.9677419354848</v>
      </c>
      <c r="W35" s="44">
        <f t="shared" si="7"/>
        <v>50480566.613943823</v>
      </c>
      <c r="X35" s="43">
        <f t="shared" si="8"/>
        <v>4.17</v>
      </c>
      <c r="Y35" s="43">
        <f t="shared" si="9"/>
        <v>4.17</v>
      </c>
      <c r="AE35" s="7">
        <v>32</v>
      </c>
      <c r="AF35" s="41">
        <v>170390</v>
      </c>
      <c r="AG35" s="49">
        <f t="shared" si="16"/>
        <v>189035.66666666666</v>
      </c>
      <c r="AH35" s="44">
        <f t="shared" si="19"/>
        <v>-18645.666666666657</v>
      </c>
      <c r="AI35" s="44">
        <f t="shared" si="20"/>
        <v>18645.666666666657</v>
      </c>
      <c r="AJ35" s="44">
        <f t="shared" si="21"/>
        <v>347660885.44444406</v>
      </c>
      <c r="AK35" s="43">
        <f t="shared" si="17"/>
        <v>10.94</v>
      </c>
      <c r="AL35" s="43">
        <f t="shared" si="18"/>
        <v>10.94</v>
      </c>
      <c r="AR35" s="7">
        <v>32</v>
      </c>
      <c r="AS35" s="41">
        <v>170390</v>
      </c>
      <c r="AT35" s="49">
        <f t="shared" si="10"/>
        <v>191613.71640739375</v>
      </c>
      <c r="AU35" s="44">
        <f t="shared" si="11"/>
        <v>-21223.716407393746</v>
      </c>
      <c r="AV35" s="44">
        <f t="shared" si="12"/>
        <v>21223.716407393746</v>
      </c>
      <c r="AW35" s="44">
        <f t="shared" si="13"/>
        <v>450446138.14147449</v>
      </c>
      <c r="AX35" s="43">
        <f t="shared" si="14"/>
        <v>12.46</v>
      </c>
      <c r="AY35" s="43">
        <f t="shared" si="15"/>
        <v>12.46</v>
      </c>
    </row>
    <row r="36" spans="1:51">
      <c r="A36" s="6">
        <v>33</v>
      </c>
      <c r="B36" s="41">
        <v>88758</v>
      </c>
      <c r="E36" s="7">
        <v>33</v>
      </c>
      <c r="F36" s="41">
        <v>88758</v>
      </c>
      <c r="G36" s="41">
        <v>170390</v>
      </c>
      <c r="H36" s="44">
        <f t="shared" si="0"/>
        <v>-81632</v>
      </c>
      <c r="I36" s="44">
        <f t="shared" si="1"/>
        <v>81632</v>
      </c>
      <c r="J36" s="44">
        <f t="shared" si="22"/>
        <v>6663783424</v>
      </c>
      <c r="K36" s="43">
        <f t="shared" si="3"/>
        <v>91.97</v>
      </c>
      <c r="L36" s="43">
        <f t="shared" si="4"/>
        <v>91.97</v>
      </c>
      <c r="R36" s="7">
        <v>33</v>
      </c>
      <c r="S36" s="41">
        <v>88758</v>
      </c>
      <c r="T36" s="44">
        <f>AVERAGE($S$4:S35)</f>
        <v>177272.9375</v>
      </c>
      <c r="U36" s="44">
        <f t="shared" si="5"/>
        <v>-88514.9375</v>
      </c>
      <c r="V36" s="44">
        <f t="shared" si="6"/>
        <v>88514.9375</v>
      </c>
      <c r="W36" s="44">
        <f t="shared" si="7"/>
        <v>7834894160.6289063</v>
      </c>
      <c r="X36" s="43">
        <f t="shared" si="8"/>
        <v>99.73</v>
      </c>
      <c r="Y36" s="43">
        <f t="shared" si="9"/>
        <v>99.73</v>
      </c>
      <c r="AE36" s="7">
        <v>33</v>
      </c>
      <c r="AF36" s="41">
        <v>88758</v>
      </c>
      <c r="AG36" s="49">
        <f t="shared" si="16"/>
        <v>187967</v>
      </c>
      <c r="AH36" s="44">
        <f t="shared" si="19"/>
        <v>-99209</v>
      </c>
      <c r="AI36" s="44">
        <f t="shared" si="20"/>
        <v>99209</v>
      </c>
      <c r="AJ36" s="44">
        <f t="shared" si="21"/>
        <v>9842425681</v>
      </c>
      <c r="AK36" s="43">
        <f t="shared" si="17"/>
        <v>111.77</v>
      </c>
      <c r="AL36" s="43">
        <f t="shared" si="18"/>
        <v>111.77</v>
      </c>
      <c r="AR36" s="7">
        <v>33</v>
      </c>
      <c r="AS36" s="41">
        <v>88758</v>
      </c>
      <c r="AT36" s="49">
        <f t="shared" si="10"/>
        <v>174634.74328147876</v>
      </c>
      <c r="AU36" s="44">
        <f t="shared" si="11"/>
        <v>-85876.743281478761</v>
      </c>
      <c r="AV36" s="44">
        <f t="shared" si="12"/>
        <v>85876.743281478761</v>
      </c>
      <c r="AW36" s="44">
        <f t="shared" si="13"/>
        <v>7374815036.633007</v>
      </c>
      <c r="AX36" s="43">
        <f t="shared" si="14"/>
        <v>96.75</v>
      </c>
      <c r="AY36" s="43">
        <f t="shared" si="15"/>
        <v>96.75</v>
      </c>
    </row>
    <row r="37" spans="1:51">
      <c r="A37" s="6">
        <v>34</v>
      </c>
      <c r="B37" s="41">
        <v>132271</v>
      </c>
      <c r="E37" s="7">
        <v>34</v>
      </c>
      <c r="F37" s="41">
        <v>132271</v>
      </c>
      <c r="G37" s="41">
        <v>88758</v>
      </c>
      <c r="H37" s="44">
        <f t="shared" si="0"/>
        <v>43513</v>
      </c>
      <c r="I37" s="44">
        <f t="shared" si="1"/>
        <v>43513</v>
      </c>
      <c r="J37" s="44">
        <f t="shared" si="22"/>
        <v>1893381169</v>
      </c>
      <c r="K37" s="43">
        <f t="shared" si="3"/>
        <v>32.9</v>
      </c>
      <c r="L37" s="43">
        <f t="shared" si="4"/>
        <v>32.9</v>
      </c>
      <c r="R37" s="7">
        <v>34</v>
      </c>
      <c r="S37" s="41">
        <v>132271</v>
      </c>
      <c r="T37" s="44">
        <f>AVERAGE($S$4:S36)</f>
        <v>174590.66666666666</v>
      </c>
      <c r="U37" s="44">
        <f t="shared" si="5"/>
        <v>-42319.666666666657</v>
      </c>
      <c r="V37" s="44">
        <f t="shared" si="6"/>
        <v>42319.666666666657</v>
      </c>
      <c r="W37" s="44">
        <f t="shared" si="7"/>
        <v>1790954186.777777</v>
      </c>
      <c r="X37" s="43">
        <f t="shared" si="8"/>
        <v>31.99</v>
      </c>
      <c r="Y37" s="43">
        <f t="shared" si="9"/>
        <v>31.99</v>
      </c>
      <c r="AE37" s="7">
        <v>34</v>
      </c>
      <c r="AF37" s="41">
        <v>132271</v>
      </c>
      <c r="AG37" s="49">
        <f t="shared" si="16"/>
        <v>149745.66666666666</v>
      </c>
      <c r="AH37" s="44">
        <f t="shared" si="19"/>
        <v>-17474.666666666657</v>
      </c>
      <c r="AI37" s="44">
        <f t="shared" si="20"/>
        <v>17474.666666666657</v>
      </c>
      <c r="AJ37" s="44">
        <f t="shared" si="21"/>
        <v>305363975.11111075</v>
      </c>
      <c r="AK37" s="43">
        <f t="shared" si="17"/>
        <v>13.21</v>
      </c>
      <c r="AL37" s="43">
        <f t="shared" si="18"/>
        <v>13.21</v>
      </c>
      <c r="AR37" s="7">
        <v>34</v>
      </c>
      <c r="AS37" s="41">
        <v>132271</v>
      </c>
      <c r="AT37" s="49">
        <f t="shared" si="10"/>
        <v>105933.34865629577</v>
      </c>
      <c r="AU37" s="44">
        <f t="shared" si="11"/>
        <v>26337.65134370423</v>
      </c>
      <c r="AV37" s="44">
        <f t="shared" si="12"/>
        <v>26337.65134370423</v>
      </c>
      <c r="AW37" s="44">
        <f t="shared" si="13"/>
        <v>693671878.30252528</v>
      </c>
      <c r="AX37" s="43">
        <f t="shared" si="14"/>
        <v>19.91</v>
      </c>
      <c r="AY37" s="43">
        <f t="shared" si="15"/>
        <v>19.91</v>
      </c>
    </row>
    <row r="38" spans="1:51">
      <c r="A38" s="6">
        <v>35</v>
      </c>
      <c r="B38" s="41">
        <v>90572</v>
      </c>
      <c r="E38" s="7">
        <v>35</v>
      </c>
      <c r="F38" s="41">
        <v>90572</v>
      </c>
      <c r="G38" s="41">
        <v>132271</v>
      </c>
      <c r="H38" s="44">
        <f t="shared" si="0"/>
        <v>-41699</v>
      </c>
      <c r="I38" s="44">
        <f t="shared" si="1"/>
        <v>41699</v>
      </c>
      <c r="J38" s="44">
        <f t="shared" si="22"/>
        <v>1738806601</v>
      </c>
      <c r="K38" s="43">
        <f t="shared" si="3"/>
        <v>46.04</v>
      </c>
      <c r="L38" s="43">
        <f t="shared" si="4"/>
        <v>46.04</v>
      </c>
      <c r="R38" s="7">
        <v>35</v>
      </c>
      <c r="S38" s="41">
        <v>90572</v>
      </c>
      <c r="T38" s="44">
        <f>AVERAGE($S$4:S37)</f>
        <v>173345.9705882353</v>
      </c>
      <c r="U38" s="44">
        <f t="shared" si="5"/>
        <v>-82773.970588235301</v>
      </c>
      <c r="V38" s="44">
        <f t="shared" si="6"/>
        <v>82773.970588235301</v>
      </c>
      <c r="W38" s="44">
        <f t="shared" si="7"/>
        <v>6851530206.9420424</v>
      </c>
      <c r="X38" s="43">
        <f t="shared" si="8"/>
        <v>91.39</v>
      </c>
      <c r="Y38" s="43">
        <f t="shared" si="9"/>
        <v>91.39</v>
      </c>
      <c r="AE38" s="7">
        <v>35</v>
      </c>
      <c r="AF38" s="41">
        <v>90572</v>
      </c>
      <c r="AG38" s="49">
        <f t="shared" si="16"/>
        <v>130473</v>
      </c>
      <c r="AH38" s="44">
        <f t="shared" si="19"/>
        <v>-39901</v>
      </c>
      <c r="AI38" s="44">
        <f t="shared" si="20"/>
        <v>39901</v>
      </c>
      <c r="AJ38" s="44">
        <f t="shared" si="21"/>
        <v>1592089801</v>
      </c>
      <c r="AK38" s="43">
        <f t="shared" si="17"/>
        <v>44.05</v>
      </c>
      <c r="AL38" s="43">
        <f t="shared" si="18"/>
        <v>44.05</v>
      </c>
      <c r="AR38" s="7">
        <v>35</v>
      </c>
      <c r="AS38" s="41">
        <v>90572</v>
      </c>
      <c r="AT38" s="49">
        <f t="shared" si="10"/>
        <v>127003.46973125916</v>
      </c>
      <c r="AU38" s="44">
        <f t="shared" si="11"/>
        <v>-36431.46973125916</v>
      </c>
      <c r="AV38" s="44">
        <f t="shared" si="12"/>
        <v>36431.46973125916</v>
      </c>
      <c r="AW38" s="44">
        <f t="shared" si="13"/>
        <v>1327251986.7796524</v>
      </c>
      <c r="AX38" s="43">
        <f t="shared" si="14"/>
        <v>40.22</v>
      </c>
      <c r="AY38" s="43">
        <f t="shared" si="15"/>
        <v>40.22</v>
      </c>
    </row>
    <row r="39" spans="1:51">
      <c r="A39" s="6">
        <v>36</v>
      </c>
      <c r="B39" s="41">
        <v>151886</v>
      </c>
      <c r="E39" s="7">
        <v>36</v>
      </c>
      <c r="F39" s="41">
        <v>151886</v>
      </c>
      <c r="G39" s="41">
        <v>90572</v>
      </c>
      <c r="H39" s="44">
        <f t="shared" si="0"/>
        <v>61314</v>
      </c>
      <c r="I39" s="44">
        <f t="shared" si="1"/>
        <v>61314</v>
      </c>
      <c r="J39" s="44">
        <f t="shared" si="22"/>
        <v>3759406596</v>
      </c>
      <c r="K39" s="43">
        <f t="shared" si="3"/>
        <v>40.369999999999997</v>
      </c>
      <c r="L39" s="43">
        <f t="shared" si="4"/>
        <v>40.369999999999997</v>
      </c>
      <c r="R39" s="7">
        <v>36</v>
      </c>
      <c r="S39" s="41">
        <v>151886</v>
      </c>
      <c r="T39" s="44">
        <f>AVERAGE($S$4:S38)</f>
        <v>170981</v>
      </c>
      <c r="U39" s="44">
        <f t="shared" si="5"/>
        <v>-19095</v>
      </c>
      <c r="V39" s="44">
        <f t="shared" si="6"/>
        <v>19095</v>
      </c>
      <c r="W39" s="44">
        <f t="shared" si="7"/>
        <v>364619025</v>
      </c>
      <c r="X39" s="43">
        <f t="shared" si="8"/>
        <v>12.57</v>
      </c>
      <c r="Y39" s="43">
        <f t="shared" si="9"/>
        <v>12.57</v>
      </c>
      <c r="AE39" s="7">
        <v>36</v>
      </c>
      <c r="AF39" s="41">
        <v>151886</v>
      </c>
      <c r="AG39" s="49">
        <f t="shared" si="16"/>
        <v>103867</v>
      </c>
      <c r="AH39" s="44">
        <f t="shared" si="19"/>
        <v>48019</v>
      </c>
      <c r="AI39" s="44">
        <f t="shared" si="20"/>
        <v>48019</v>
      </c>
      <c r="AJ39" s="44">
        <f t="shared" si="21"/>
        <v>2305824361</v>
      </c>
      <c r="AK39" s="43">
        <f t="shared" si="17"/>
        <v>31.62</v>
      </c>
      <c r="AL39" s="43">
        <f t="shared" si="18"/>
        <v>31.62</v>
      </c>
      <c r="AR39" s="7">
        <v>36</v>
      </c>
      <c r="AS39" s="41">
        <v>151886</v>
      </c>
      <c r="AT39" s="49">
        <f t="shared" si="10"/>
        <v>97858.293946251841</v>
      </c>
      <c r="AU39" s="44">
        <f t="shared" si="11"/>
        <v>54027.706053748159</v>
      </c>
      <c r="AV39" s="44">
        <f t="shared" si="12"/>
        <v>54027.706053748159</v>
      </c>
      <c r="AW39" s="44">
        <f t="shared" si="13"/>
        <v>2918993021.4302154</v>
      </c>
      <c r="AX39" s="43">
        <f t="shared" si="14"/>
        <v>35.57</v>
      </c>
      <c r="AY39" s="43">
        <f t="shared" si="15"/>
        <v>35.57</v>
      </c>
    </row>
    <row r="40" spans="1:51">
      <c r="A40" s="6">
        <v>37</v>
      </c>
      <c r="B40" s="41">
        <v>216606.761</v>
      </c>
      <c r="E40" s="7">
        <v>37</v>
      </c>
      <c r="F40" s="41">
        <v>216606.761</v>
      </c>
      <c r="G40" s="41">
        <v>151886</v>
      </c>
      <c r="H40" s="44">
        <f t="shared" si="0"/>
        <v>64720.760999999999</v>
      </c>
      <c r="I40" s="44">
        <f t="shared" si="1"/>
        <v>64720.760999999999</v>
      </c>
      <c r="J40" s="44">
        <f t="shared" si="22"/>
        <v>4188776904.4191208</v>
      </c>
      <c r="K40" s="43">
        <f t="shared" si="3"/>
        <v>29.88</v>
      </c>
      <c r="L40" s="43">
        <f t="shared" si="4"/>
        <v>29.88</v>
      </c>
      <c r="R40" s="7">
        <v>37</v>
      </c>
      <c r="S40" s="41">
        <v>216606.761</v>
      </c>
      <c r="T40" s="44">
        <f>AVERAGE($S$4:S39)</f>
        <v>170450.58333333334</v>
      </c>
      <c r="U40" s="44">
        <f t="shared" si="5"/>
        <v>46156.177666666656</v>
      </c>
      <c r="V40" s="44">
        <f t="shared" si="6"/>
        <v>46156.177666666656</v>
      </c>
      <c r="W40" s="44">
        <f t="shared" si="7"/>
        <v>2130392736.7968976</v>
      </c>
      <c r="X40" s="43">
        <f t="shared" si="8"/>
        <v>21.31</v>
      </c>
      <c r="Y40" s="43">
        <f t="shared" si="9"/>
        <v>21.31</v>
      </c>
      <c r="AE40" s="7">
        <v>37</v>
      </c>
      <c r="AF40" s="41">
        <v>216606.761</v>
      </c>
      <c r="AG40" s="49">
        <f t="shared" si="16"/>
        <v>124909.66666666667</v>
      </c>
      <c r="AH40" s="44">
        <f t="shared" si="19"/>
        <v>91697.094333333327</v>
      </c>
      <c r="AI40" s="44">
        <f t="shared" si="20"/>
        <v>91697.094333333327</v>
      </c>
      <c r="AJ40" s="44">
        <f t="shared" si="21"/>
        <v>8408357109.1762314</v>
      </c>
      <c r="AK40" s="43">
        <f t="shared" si="17"/>
        <v>42.33</v>
      </c>
      <c r="AL40" s="43">
        <f t="shared" si="18"/>
        <v>42.33</v>
      </c>
      <c r="AR40" s="7">
        <v>37</v>
      </c>
      <c r="AS40" s="41">
        <v>216606.761</v>
      </c>
      <c r="AT40" s="49">
        <f t="shared" si="10"/>
        <v>141080.45878925038</v>
      </c>
      <c r="AU40" s="44">
        <f t="shared" si="11"/>
        <v>75526.302210749622</v>
      </c>
      <c r="AV40" s="44">
        <f t="shared" si="12"/>
        <v>75526.302210749622</v>
      </c>
      <c r="AW40" s="44">
        <f t="shared" si="13"/>
        <v>5704222325.6294832</v>
      </c>
      <c r="AX40" s="43">
        <f t="shared" si="14"/>
        <v>34.869999999999997</v>
      </c>
      <c r="AY40" s="43">
        <f t="shared" si="15"/>
        <v>34.869999999999997</v>
      </c>
    </row>
    <row r="41" spans="1:51">
      <c r="A41" s="6">
        <v>38</v>
      </c>
      <c r="B41" s="41">
        <v>256623.764</v>
      </c>
      <c r="E41" s="7">
        <v>38</v>
      </c>
      <c r="F41" s="41">
        <v>256623.764</v>
      </c>
      <c r="G41" s="41">
        <v>216606.761</v>
      </c>
      <c r="H41" s="44">
        <f t="shared" si="0"/>
        <v>40017.002999999997</v>
      </c>
      <c r="I41" s="44">
        <f t="shared" si="1"/>
        <v>40017.002999999997</v>
      </c>
      <c r="J41" s="44">
        <f t="shared" si="22"/>
        <v>1601360529.1020088</v>
      </c>
      <c r="K41" s="43">
        <f t="shared" si="3"/>
        <v>15.59</v>
      </c>
      <c r="L41" s="43">
        <f t="shared" si="4"/>
        <v>15.59</v>
      </c>
      <c r="R41" s="7">
        <v>38</v>
      </c>
      <c r="S41" s="41">
        <v>256623.764</v>
      </c>
      <c r="T41" s="44">
        <f>AVERAGE($S$4:S40)</f>
        <v>171698.04759459459</v>
      </c>
      <c r="U41" s="44">
        <f t="shared" si="5"/>
        <v>84925.716405405401</v>
      </c>
      <c r="V41" s="44">
        <f t="shared" si="6"/>
        <v>84925.716405405401</v>
      </c>
      <c r="W41" s="44">
        <f t="shared" si="7"/>
        <v>7212377306.971344</v>
      </c>
      <c r="X41" s="43">
        <f t="shared" si="8"/>
        <v>33.090000000000003</v>
      </c>
      <c r="Y41" s="43">
        <f t="shared" si="9"/>
        <v>33.090000000000003</v>
      </c>
      <c r="AE41" s="7">
        <v>38</v>
      </c>
      <c r="AF41" s="41">
        <v>256623.764</v>
      </c>
      <c r="AG41" s="49">
        <f t="shared" si="16"/>
        <v>153021.587</v>
      </c>
      <c r="AH41" s="44">
        <f t="shared" si="19"/>
        <v>103602.177</v>
      </c>
      <c r="AI41" s="44">
        <f t="shared" si="20"/>
        <v>103602.177</v>
      </c>
      <c r="AJ41" s="44">
        <f t="shared" si="21"/>
        <v>10733411079.139328</v>
      </c>
      <c r="AK41" s="43">
        <f t="shared" si="17"/>
        <v>40.369999999999997</v>
      </c>
      <c r="AL41" s="43">
        <f t="shared" si="18"/>
        <v>40.369999999999997</v>
      </c>
      <c r="AR41" s="7">
        <v>38</v>
      </c>
      <c r="AS41" s="41">
        <v>256623.764</v>
      </c>
      <c r="AT41" s="49">
        <f t="shared" si="10"/>
        <v>201501.50055785009</v>
      </c>
      <c r="AU41" s="44">
        <f t="shared" si="11"/>
        <v>55122.26344214991</v>
      </c>
      <c r="AV41" s="44">
        <f t="shared" si="12"/>
        <v>55122.26344214991</v>
      </c>
      <c r="AW41" s="44">
        <f t="shared" si="13"/>
        <v>3038463926.9857764</v>
      </c>
      <c r="AX41" s="43">
        <f t="shared" si="14"/>
        <v>21.48</v>
      </c>
      <c r="AY41" s="43">
        <f t="shared" si="15"/>
        <v>21.48</v>
      </c>
    </row>
    <row r="42" spans="1:51">
      <c r="A42" s="6">
        <v>39</v>
      </c>
      <c r="B42" s="41">
        <v>298568.89600000001</v>
      </c>
      <c r="E42" s="7">
        <v>39</v>
      </c>
      <c r="F42" s="41">
        <v>298568.89600000001</v>
      </c>
      <c r="G42" s="41">
        <v>256623.764</v>
      </c>
      <c r="H42" s="44">
        <f t="shared" si="0"/>
        <v>41945.132000000012</v>
      </c>
      <c r="I42" s="44">
        <f t="shared" si="1"/>
        <v>41945.132000000012</v>
      </c>
      <c r="J42" s="44">
        <f t="shared" si="22"/>
        <v>1759394098.4974251</v>
      </c>
      <c r="K42" s="43">
        <f t="shared" si="3"/>
        <v>14.05</v>
      </c>
      <c r="L42" s="43">
        <f t="shared" si="4"/>
        <v>14.05</v>
      </c>
      <c r="R42" s="7">
        <v>39</v>
      </c>
      <c r="S42" s="41">
        <v>298568.89600000001</v>
      </c>
      <c r="T42" s="44">
        <f>AVERAGE($S$4:S41)</f>
        <v>173932.93486842106</v>
      </c>
      <c r="U42" s="44">
        <f t="shared" si="5"/>
        <v>124635.96113157895</v>
      </c>
      <c r="V42" s="44">
        <f t="shared" si="6"/>
        <v>124635.96113157895</v>
      </c>
      <c r="W42" s="44">
        <f t="shared" si="7"/>
        <v>15534122807.192459</v>
      </c>
      <c r="X42" s="43">
        <f t="shared" si="8"/>
        <v>41.74</v>
      </c>
      <c r="Y42" s="43">
        <f t="shared" si="9"/>
        <v>41.74</v>
      </c>
      <c r="AE42" s="7">
        <v>39</v>
      </c>
      <c r="AF42" s="41">
        <v>298568.89600000001</v>
      </c>
      <c r="AG42" s="49">
        <f t="shared" si="16"/>
        <v>208372.17500000002</v>
      </c>
      <c r="AH42" s="44">
        <f t="shared" si="19"/>
        <v>90196.72099999999</v>
      </c>
      <c r="AI42" s="44">
        <f t="shared" si="20"/>
        <v>90196.72099999999</v>
      </c>
      <c r="AJ42" s="44">
        <f t="shared" si="21"/>
        <v>8135448479.1518393</v>
      </c>
      <c r="AK42" s="43">
        <f t="shared" si="17"/>
        <v>30.21</v>
      </c>
      <c r="AL42" s="43">
        <f t="shared" si="18"/>
        <v>30.21</v>
      </c>
      <c r="AR42" s="7">
        <v>39</v>
      </c>
      <c r="AS42" s="41">
        <v>298568.89600000001</v>
      </c>
      <c r="AT42" s="49">
        <f t="shared" si="10"/>
        <v>245599.31131157003</v>
      </c>
      <c r="AU42" s="44">
        <f t="shared" si="11"/>
        <v>52969.584688429983</v>
      </c>
      <c r="AV42" s="44">
        <f t="shared" si="12"/>
        <v>52969.584688429983</v>
      </c>
      <c r="AW42" s="44">
        <f t="shared" si="13"/>
        <v>2805776902.0647559</v>
      </c>
      <c r="AX42" s="43">
        <f t="shared" si="14"/>
        <v>17.739999999999998</v>
      </c>
      <c r="AY42" s="43">
        <f t="shared" si="15"/>
        <v>17.739999999999998</v>
      </c>
    </row>
    <row r="43" spans="1:51">
      <c r="A43" s="6">
        <v>40</v>
      </c>
      <c r="B43" s="41">
        <v>165709.95699999999</v>
      </c>
      <c r="E43" s="7">
        <v>40</v>
      </c>
      <c r="F43" s="41">
        <v>165709.95699999999</v>
      </c>
      <c r="G43" s="41">
        <v>298568.89600000001</v>
      </c>
      <c r="H43" s="44">
        <f t="shared" si="0"/>
        <v>-132858.93900000001</v>
      </c>
      <c r="I43" s="44">
        <f t="shared" si="1"/>
        <v>132858.93900000001</v>
      </c>
      <c r="J43" s="44">
        <f t="shared" si="22"/>
        <v>17651497672.205723</v>
      </c>
      <c r="K43" s="43">
        <f t="shared" si="3"/>
        <v>80.180000000000007</v>
      </c>
      <c r="L43" s="43">
        <f t="shared" si="4"/>
        <v>80.180000000000007</v>
      </c>
      <c r="R43" s="7">
        <v>40</v>
      </c>
      <c r="S43" s="41">
        <v>165709.95699999999</v>
      </c>
      <c r="T43" s="44">
        <f>AVERAGE($S$4:S42)</f>
        <v>177128.72874358975</v>
      </c>
      <c r="U43" s="44">
        <f t="shared" si="5"/>
        <v>-11418.77174358975</v>
      </c>
      <c r="V43" s="44">
        <f t="shared" si="6"/>
        <v>11418.77174358975</v>
      </c>
      <c r="W43" s="44">
        <f t="shared" si="7"/>
        <v>130388348.1322037</v>
      </c>
      <c r="X43" s="43">
        <f t="shared" si="8"/>
        <v>6.89</v>
      </c>
      <c r="Y43" s="43">
        <f t="shared" si="9"/>
        <v>6.89</v>
      </c>
      <c r="AE43" s="7">
        <v>40</v>
      </c>
      <c r="AF43" s="41">
        <v>165709.95699999999</v>
      </c>
      <c r="AG43" s="49">
        <f t="shared" si="16"/>
        <v>257266.47366666669</v>
      </c>
      <c r="AH43" s="44">
        <f t="shared" si="19"/>
        <v>-91556.516666666692</v>
      </c>
      <c r="AI43" s="44">
        <f t="shared" si="20"/>
        <v>91556.516666666692</v>
      </c>
      <c r="AJ43" s="44">
        <f t="shared" si="21"/>
        <v>8382595744.1336155</v>
      </c>
      <c r="AK43" s="43">
        <f t="shared" si="17"/>
        <v>55.25</v>
      </c>
      <c r="AL43" s="43">
        <f t="shared" si="18"/>
        <v>55.25</v>
      </c>
      <c r="AR43" s="7">
        <v>40</v>
      </c>
      <c r="AS43" s="41">
        <v>165709.95699999999</v>
      </c>
      <c r="AT43" s="49">
        <f t="shared" si="10"/>
        <v>287974.97906231403</v>
      </c>
      <c r="AU43" s="44">
        <f t="shared" si="11"/>
        <v>-122265.02206231403</v>
      </c>
      <c r="AV43" s="44">
        <f t="shared" si="12"/>
        <v>122265.02206231403</v>
      </c>
      <c r="AW43" s="44">
        <f t="shared" si="13"/>
        <v>14948735619.898138</v>
      </c>
      <c r="AX43" s="43">
        <f t="shared" si="14"/>
        <v>73.78</v>
      </c>
      <c r="AY43" s="43">
        <f t="shared" si="15"/>
        <v>73.78</v>
      </c>
    </row>
    <row r="44" spans="1:51">
      <c r="A44" s="6">
        <v>41</v>
      </c>
      <c r="B44" s="41">
        <v>182737.94099999999</v>
      </c>
      <c r="E44" s="7">
        <v>41</v>
      </c>
      <c r="F44" s="41">
        <v>182737.94099999999</v>
      </c>
      <c r="G44" s="41">
        <v>165709.95699999999</v>
      </c>
      <c r="H44" s="44">
        <f t="shared" si="0"/>
        <v>17027.983999999997</v>
      </c>
      <c r="I44" s="44">
        <f t="shared" si="1"/>
        <v>17027.983999999997</v>
      </c>
      <c r="J44" s="44">
        <f t="shared" si="22"/>
        <v>289952239.10425591</v>
      </c>
      <c r="K44" s="43">
        <f t="shared" si="3"/>
        <v>9.32</v>
      </c>
      <c r="L44" s="43">
        <f t="shared" si="4"/>
        <v>9.32</v>
      </c>
      <c r="R44" s="7">
        <v>41</v>
      </c>
      <c r="S44" s="41">
        <v>182737.94099999999</v>
      </c>
      <c r="T44" s="44">
        <f>AVERAGE($S$4:S43)</f>
        <v>176843.25945000001</v>
      </c>
      <c r="U44" s="44">
        <f t="shared" si="5"/>
        <v>5894.6815499999793</v>
      </c>
      <c r="V44" s="44">
        <f t="shared" si="6"/>
        <v>5894.6815499999793</v>
      </c>
      <c r="W44" s="44">
        <f t="shared" si="7"/>
        <v>34747270.575910158</v>
      </c>
      <c r="X44" s="43">
        <f t="shared" si="8"/>
        <v>3.23</v>
      </c>
      <c r="Y44" s="43">
        <f t="shared" si="9"/>
        <v>3.23</v>
      </c>
      <c r="AE44" s="7">
        <v>41</v>
      </c>
      <c r="AF44" s="41">
        <v>182737.94099999999</v>
      </c>
      <c r="AG44" s="49">
        <f t="shared" si="16"/>
        <v>240300.87233333336</v>
      </c>
      <c r="AH44" s="44">
        <f t="shared" si="19"/>
        <v>-57562.93133333337</v>
      </c>
      <c r="AI44" s="44">
        <f t="shared" si="20"/>
        <v>57562.93133333337</v>
      </c>
      <c r="AJ44" s="44">
        <f t="shared" si="21"/>
        <v>3313491063.6860528</v>
      </c>
      <c r="AK44" s="43">
        <f t="shared" si="17"/>
        <v>31.5</v>
      </c>
      <c r="AL44" s="43">
        <f t="shared" si="18"/>
        <v>31.5</v>
      </c>
      <c r="AR44" s="7">
        <v>41</v>
      </c>
      <c r="AS44" s="41">
        <v>182737.94099999999</v>
      </c>
      <c r="AT44" s="49">
        <f t="shared" si="10"/>
        <v>190162.96141246281</v>
      </c>
      <c r="AU44" s="44">
        <f t="shared" si="11"/>
        <v>-7425.0204124628217</v>
      </c>
      <c r="AV44" s="44">
        <f t="shared" si="12"/>
        <v>7425.0204124628217</v>
      </c>
      <c r="AW44" s="44">
        <f t="shared" si="13"/>
        <v>55130928.12548957</v>
      </c>
      <c r="AX44" s="43">
        <f t="shared" si="14"/>
        <v>4.0599999999999996</v>
      </c>
      <c r="AY44" s="43">
        <f t="shared" si="15"/>
        <v>4.0599999999999996</v>
      </c>
    </row>
    <row r="45" spans="1:51">
      <c r="A45" s="6">
        <v>42</v>
      </c>
      <c r="B45" s="41">
        <v>125351.44</v>
      </c>
      <c r="E45" s="7">
        <v>42</v>
      </c>
      <c r="F45" s="41">
        <v>125351.44</v>
      </c>
      <c r="G45" s="41">
        <v>182737.94099999999</v>
      </c>
      <c r="H45" s="44">
        <f t="shared" si="0"/>
        <v>-57386.500999999989</v>
      </c>
      <c r="I45" s="44">
        <f t="shared" si="1"/>
        <v>57386.500999999989</v>
      </c>
      <c r="J45" s="44">
        <f t="shared" si="22"/>
        <v>3293210497.0229998</v>
      </c>
      <c r="K45" s="43">
        <f t="shared" si="3"/>
        <v>45.78</v>
      </c>
      <c r="L45" s="43">
        <f t="shared" si="4"/>
        <v>45.78</v>
      </c>
      <c r="R45" s="7">
        <v>42</v>
      </c>
      <c r="S45" s="41">
        <v>125351.44</v>
      </c>
      <c r="T45" s="44">
        <f>AVERAGE($S$4:S44)</f>
        <v>176987.03217073172</v>
      </c>
      <c r="U45" s="44">
        <f t="shared" si="5"/>
        <v>-51635.592170731717</v>
      </c>
      <c r="V45" s="44">
        <f t="shared" si="6"/>
        <v>51635.592170731717</v>
      </c>
      <c r="W45" s="44">
        <f t="shared" si="7"/>
        <v>2666234378.8221307</v>
      </c>
      <c r="X45" s="43">
        <f t="shared" si="8"/>
        <v>41.19</v>
      </c>
      <c r="Y45" s="43">
        <f t="shared" si="9"/>
        <v>41.19</v>
      </c>
      <c r="AE45" s="7">
        <v>42</v>
      </c>
      <c r="AF45" s="41">
        <v>125351.44</v>
      </c>
      <c r="AG45" s="49">
        <f t="shared" si="16"/>
        <v>215672.26466666666</v>
      </c>
      <c r="AH45" s="44">
        <f t="shared" si="19"/>
        <v>-90320.824666666653</v>
      </c>
      <c r="AI45" s="44">
        <f t="shared" si="20"/>
        <v>90320.824666666653</v>
      </c>
      <c r="AJ45" s="44">
        <f t="shared" si="21"/>
        <v>8157851368.4667397</v>
      </c>
      <c r="AK45" s="43">
        <f t="shared" si="17"/>
        <v>72.05</v>
      </c>
      <c r="AL45" s="43">
        <f t="shared" si="18"/>
        <v>72.05</v>
      </c>
      <c r="AR45" s="7">
        <v>42</v>
      </c>
      <c r="AS45" s="41">
        <v>125351.44</v>
      </c>
      <c r="AT45" s="49">
        <f t="shared" si="10"/>
        <v>184222.94508249254</v>
      </c>
      <c r="AU45" s="44">
        <f t="shared" si="11"/>
        <v>-58871.505082492542</v>
      </c>
      <c r="AV45" s="44">
        <f t="shared" si="12"/>
        <v>58871.505082492542</v>
      </c>
      <c r="AW45" s="44">
        <f t="shared" si="13"/>
        <v>3465854110.6779451</v>
      </c>
      <c r="AX45" s="43">
        <f t="shared" si="14"/>
        <v>46.97</v>
      </c>
      <c r="AY45" s="43">
        <f t="shared" si="15"/>
        <v>46.97</v>
      </c>
    </row>
    <row r="46" spans="1:51">
      <c r="A46" s="6">
        <v>43</v>
      </c>
      <c r="B46" s="41">
        <v>181519.764</v>
      </c>
      <c r="E46" s="7">
        <v>43</v>
      </c>
      <c r="F46" s="41">
        <v>181519.764</v>
      </c>
      <c r="G46" s="41">
        <v>125351.44</v>
      </c>
      <c r="H46" s="44">
        <f t="shared" si="0"/>
        <v>56168.323999999993</v>
      </c>
      <c r="I46" s="44">
        <f t="shared" si="1"/>
        <v>56168.323999999993</v>
      </c>
      <c r="J46" s="44">
        <f t="shared" si="22"/>
        <v>3154880620.9689751</v>
      </c>
      <c r="K46" s="43">
        <f t="shared" si="3"/>
        <v>30.94</v>
      </c>
      <c r="L46" s="43">
        <f t="shared" si="4"/>
        <v>30.94</v>
      </c>
      <c r="R46" s="7">
        <v>43</v>
      </c>
      <c r="S46" s="41">
        <v>181519.764</v>
      </c>
      <c r="T46" s="44">
        <f>AVERAGE($S$4:S45)</f>
        <v>175757.61330952382</v>
      </c>
      <c r="U46" s="44">
        <f t="shared" si="5"/>
        <v>5762.1506904761773</v>
      </c>
      <c r="V46" s="44">
        <f t="shared" si="6"/>
        <v>5762.1506904761773</v>
      </c>
      <c r="W46" s="44">
        <f t="shared" si="7"/>
        <v>33202380.579755086</v>
      </c>
      <c r="X46" s="43">
        <f t="shared" si="8"/>
        <v>3.17</v>
      </c>
      <c r="Y46" s="43">
        <f t="shared" si="9"/>
        <v>3.17</v>
      </c>
      <c r="AE46" s="7">
        <v>43</v>
      </c>
      <c r="AF46" s="41">
        <v>181519.764</v>
      </c>
      <c r="AG46" s="49">
        <f t="shared" si="16"/>
        <v>157933.11266666665</v>
      </c>
      <c r="AH46" s="44">
        <f t="shared" si="19"/>
        <v>23586.651333333342</v>
      </c>
      <c r="AI46" s="44">
        <f t="shared" si="20"/>
        <v>23586.651333333342</v>
      </c>
      <c r="AJ46" s="44">
        <f t="shared" si="21"/>
        <v>556330121.12023556</v>
      </c>
      <c r="AK46" s="43">
        <f t="shared" si="17"/>
        <v>12.99</v>
      </c>
      <c r="AL46" s="43">
        <f t="shared" si="18"/>
        <v>12.99</v>
      </c>
      <c r="AR46" s="7">
        <v>43</v>
      </c>
      <c r="AS46" s="41">
        <v>181519.764</v>
      </c>
      <c r="AT46" s="49">
        <f t="shared" si="10"/>
        <v>137125.7410164985</v>
      </c>
      <c r="AU46" s="44">
        <f t="shared" si="11"/>
        <v>44394.022983501491</v>
      </c>
      <c r="AV46" s="44">
        <f t="shared" si="12"/>
        <v>44394.022983501491</v>
      </c>
      <c r="AW46" s="44">
        <f t="shared" si="13"/>
        <v>1970829276.6596587</v>
      </c>
      <c r="AX46" s="43">
        <f t="shared" si="14"/>
        <v>24.46</v>
      </c>
      <c r="AY46" s="43">
        <f t="shared" si="15"/>
        <v>24.46</v>
      </c>
    </row>
    <row r="47" spans="1:51">
      <c r="A47" s="6">
        <v>44</v>
      </c>
      <c r="B47" s="41">
        <v>155230.109</v>
      </c>
      <c r="E47" s="7">
        <v>44</v>
      </c>
      <c r="F47" s="41">
        <v>155230.109</v>
      </c>
      <c r="G47" s="41">
        <v>181519.764</v>
      </c>
      <c r="H47" s="44">
        <f t="shared" si="0"/>
        <v>-26289.654999999999</v>
      </c>
      <c r="I47" s="44">
        <f t="shared" si="1"/>
        <v>26289.654999999999</v>
      </c>
      <c r="J47" s="44">
        <f t="shared" si="22"/>
        <v>691145960.01902497</v>
      </c>
      <c r="K47" s="43">
        <f t="shared" si="3"/>
        <v>16.940000000000001</v>
      </c>
      <c r="L47" s="43">
        <f t="shared" si="4"/>
        <v>16.940000000000001</v>
      </c>
      <c r="R47" s="7">
        <v>44</v>
      </c>
      <c r="S47" s="41">
        <v>155230.109</v>
      </c>
      <c r="T47" s="44">
        <f>AVERAGE($S$4:S46)</f>
        <v>175891.6168139535</v>
      </c>
      <c r="U47" s="44">
        <f t="shared" si="5"/>
        <v>-20661.507813953504</v>
      </c>
      <c r="V47" s="44">
        <f t="shared" si="6"/>
        <v>20661.507813953504</v>
      </c>
      <c r="W47" s="44">
        <f t="shared" si="7"/>
        <v>426897905.14606166</v>
      </c>
      <c r="X47" s="43">
        <f t="shared" si="8"/>
        <v>13.31</v>
      </c>
      <c r="Y47" s="43">
        <f t="shared" si="9"/>
        <v>13.31</v>
      </c>
      <c r="AE47" s="7">
        <v>44</v>
      </c>
      <c r="AF47" s="41">
        <v>155230.109</v>
      </c>
      <c r="AG47" s="49">
        <f t="shared" si="16"/>
        <v>163203.04833333334</v>
      </c>
      <c r="AH47" s="44">
        <f t="shared" si="19"/>
        <v>-7972.9393333333428</v>
      </c>
      <c r="AI47" s="44">
        <f t="shared" si="20"/>
        <v>7972.9393333333428</v>
      </c>
      <c r="AJ47" s="44">
        <f t="shared" si="21"/>
        <v>63567761.613013931</v>
      </c>
      <c r="AK47" s="43">
        <f t="shared" si="17"/>
        <v>5.14</v>
      </c>
      <c r="AL47" s="43">
        <f t="shared" si="18"/>
        <v>5.14</v>
      </c>
      <c r="AR47" s="7">
        <v>44</v>
      </c>
      <c r="AS47" s="41">
        <v>155230.109</v>
      </c>
      <c r="AT47" s="49">
        <f t="shared" si="10"/>
        <v>172640.9594032997</v>
      </c>
      <c r="AU47" s="44">
        <f t="shared" si="11"/>
        <v>-17410.850403299701</v>
      </c>
      <c r="AV47" s="44">
        <f t="shared" si="12"/>
        <v>17410.850403299701</v>
      </c>
      <c r="AW47" s="44">
        <f t="shared" si="13"/>
        <v>303137711.76608133</v>
      </c>
      <c r="AX47" s="43">
        <f t="shared" si="14"/>
        <v>11.22</v>
      </c>
      <c r="AY47" s="43">
        <f t="shared" si="15"/>
        <v>11.22</v>
      </c>
    </row>
    <row r="48" spans="1:51">
      <c r="A48" s="6">
        <v>45</v>
      </c>
      <c r="B48" s="41">
        <v>182412.234</v>
      </c>
      <c r="E48" s="7">
        <v>45</v>
      </c>
      <c r="F48" s="41">
        <v>182412.234</v>
      </c>
      <c r="G48" s="41">
        <v>155230.109</v>
      </c>
      <c r="H48" s="44">
        <f t="shared" si="0"/>
        <v>27182.125</v>
      </c>
      <c r="I48" s="44">
        <f t="shared" si="1"/>
        <v>27182.125</v>
      </c>
      <c r="J48" s="44">
        <f t="shared" si="22"/>
        <v>738867919.515625</v>
      </c>
      <c r="K48" s="43">
        <f t="shared" si="3"/>
        <v>14.9</v>
      </c>
      <c r="L48" s="43">
        <f t="shared" si="4"/>
        <v>14.9</v>
      </c>
      <c r="R48" s="7">
        <v>45</v>
      </c>
      <c r="S48" s="41">
        <v>182412.234</v>
      </c>
      <c r="T48" s="44">
        <f>AVERAGE($S$4:S47)</f>
        <v>175422.03709090911</v>
      </c>
      <c r="U48" s="44">
        <f t="shared" si="5"/>
        <v>6990.1969090908824</v>
      </c>
      <c r="V48" s="44">
        <f t="shared" si="6"/>
        <v>6990.1969090908824</v>
      </c>
      <c r="W48" s="44">
        <f t="shared" si="7"/>
        <v>48862852.827863723</v>
      </c>
      <c r="X48" s="43">
        <f t="shared" si="8"/>
        <v>3.83</v>
      </c>
      <c r="Y48" s="43">
        <f t="shared" si="9"/>
        <v>3.83</v>
      </c>
      <c r="AE48" s="7">
        <v>45</v>
      </c>
      <c r="AF48" s="41">
        <v>182412.234</v>
      </c>
      <c r="AG48" s="49">
        <f t="shared" si="16"/>
        <v>154033.77100000001</v>
      </c>
      <c r="AH48" s="44">
        <f t="shared" si="19"/>
        <v>28378.462999999989</v>
      </c>
      <c r="AI48" s="44">
        <f t="shared" si="20"/>
        <v>28378.462999999989</v>
      </c>
      <c r="AJ48" s="44">
        <f t="shared" si="21"/>
        <v>805337162.24236834</v>
      </c>
      <c r="AK48" s="43">
        <f t="shared" si="17"/>
        <v>15.56</v>
      </c>
      <c r="AL48" s="43">
        <f t="shared" si="18"/>
        <v>15.56</v>
      </c>
      <c r="AR48" s="7">
        <v>45</v>
      </c>
      <c r="AS48" s="41">
        <v>182412.234</v>
      </c>
      <c r="AT48" s="49">
        <f t="shared" si="10"/>
        <v>158712.27908065997</v>
      </c>
      <c r="AU48" s="44">
        <f t="shared" si="11"/>
        <v>23699.954919340031</v>
      </c>
      <c r="AV48" s="44">
        <f t="shared" si="12"/>
        <v>23699.954919340031</v>
      </c>
      <c r="AW48" s="44">
        <f t="shared" si="13"/>
        <v>561687863.17874968</v>
      </c>
      <c r="AX48" s="43">
        <f t="shared" si="14"/>
        <v>12.99</v>
      </c>
      <c r="AY48" s="43">
        <f t="shared" si="15"/>
        <v>12.99</v>
      </c>
    </row>
    <row r="49" spans="1:51">
      <c r="A49" s="6">
        <v>46</v>
      </c>
      <c r="B49" s="41">
        <v>175427.35800000001</v>
      </c>
      <c r="E49" s="7">
        <v>46</v>
      </c>
      <c r="F49" s="41">
        <v>175427.35800000001</v>
      </c>
      <c r="G49" s="41">
        <v>182412.234</v>
      </c>
      <c r="H49" s="44">
        <f t="shared" si="0"/>
        <v>-6984.8759999999893</v>
      </c>
      <c r="I49" s="44">
        <f t="shared" si="1"/>
        <v>6984.8759999999893</v>
      </c>
      <c r="J49" s="44">
        <f t="shared" si="22"/>
        <v>48788492.735375851</v>
      </c>
      <c r="K49" s="43">
        <f t="shared" si="3"/>
        <v>3.98</v>
      </c>
      <c r="L49" s="43">
        <f t="shared" si="4"/>
        <v>3.98</v>
      </c>
      <c r="R49" s="7">
        <v>46</v>
      </c>
      <c r="S49" s="41">
        <v>175427.35800000001</v>
      </c>
      <c r="T49" s="44">
        <f>AVERAGE($S$4:S48)</f>
        <v>175577.37480000002</v>
      </c>
      <c r="U49" s="44">
        <f t="shared" si="5"/>
        <v>-150.01680000001215</v>
      </c>
      <c r="V49" s="44">
        <f t="shared" si="6"/>
        <v>150.01680000001215</v>
      </c>
      <c r="W49" s="44">
        <f t="shared" si="7"/>
        <v>22505.040282243648</v>
      </c>
      <c r="X49" s="43">
        <f t="shared" si="8"/>
        <v>0.09</v>
      </c>
      <c r="Y49" s="43">
        <f t="shared" si="9"/>
        <v>0.09</v>
      </c>
      <c r="AE49" s="7">
        <v>46</v>
      </c>
      <c r="AF49" s="41">
        <v>175427.35800000001</v>
      </c>
      <c r="AG49" s="49">
        <f t="shared" si="16"/>
        <v>173054.03566666666</v>
      </c>
      <c r="AH49" s="44">
        <f t="shared" si="19"/>
        <v>2373.3223333333444</v>
      </c>
      <c r="AI49" s="44">
        <f t="shared" si="20"/>
        <v>2373.3223333333444</v>
      </c>
      <c r="AJ49" s="44">
        <f t="shared" si="21"/>
        <v>5632658.8978988305</v>
      </c>
      <c r="AK49" s="43">
        <f t="shared" si="17"/>
        <v>1.35</v>
      </c>
      <c r="AL49" s="43">
        <f t="shared" si="18"/>
        <v>1.35</v>
      </c>
      <c r="AR49" s="7">
        <v>46</v>
      </c>
      <c r="AS49" s="41">
        <v>175427.35800000001</v>
      </c>
      <c r="AT49" s="49">
        <f t="shared" si="10"/>
        <v>177672.24301613198</v>
      </c>
      <c r="AU49" s="44">
        <f t="shared" si="11"/>
        <v>-2244.8850161319715</v>
      </c>
      <c r="AV49" s="44">
        <f t="shared" si="12"/>
        <v>2244.8850161319715</v>
      </c>
      <c r="AW49" s="44">
        <f t="shared" si="13"/>
        <v>5039508.7356538419</v>
      </c>
      <c r="AX49" s="43">
        <f t="shared" si="14"/>
        <v>1.28</v>
      </c>
      <c r="AY49" s="43">
        <f t="shared" si="15"/>
        <v>1.28</v>
      </c>
    </row>
    <row r="50" spans="1:51">
      <c r="A50" s="6">
        <v>47</v>
      </c>
      <c r="B50" s="41">
        <v>182001.78899999999</v>
      </c>
      <c r="E50" s="7">
        <v>47</v>
      </c>
      <c r="F50" s="41">
        <v>182001.78899999999</v>
      </c>
      <c r="G50" s="41">
        <v>175427.35800000001</v>
      </c>
      <c r="H50" s="44">
        <f t="shared" si="0"/>
        <v>6574.4309999999823</v>
      </c>
      <c r="I50" s="44">
        <f t="shared" si="1"/>
        <v>6574.4309999999823</v>
      </c>
      <c r="J50" s="44">
        <f t="shared" si="22"/>
        <v>43223142.973760769</v>
      </c>
      <c r="K50" s="43">
        <f t="shared" si="3"/>
        <v>3.61</v>
      </c>
      <c r="L50" s="43">
        <f t="shared" si="4"/>
        <v>3.61</v>
      </c>
      <c r="R50" s="7">
        <v>47</v>
      </c>
      <c r="S50" s="41">
        <v>182001.78899999999</v>
      </c>
      <c r="T50" s="44">
        <f>AVERAGE($S$4:S49)</f>
        <v>175574.11356521741</v>
      </c>
      <c r="U50" s="44">
        <f t="shared" si="5"/>
        <v>6427.6754347825772</v>
      </c>
      <c r="V50" s="44">
        <f t="shared" si="6"/>
        <v>6427.6754347825772</v>
      </c>
      <c r="W50" s="44">
        <f t="shared" si="7"/>
        <v>41315011.494907394</v>
      </c>
      <c r="X50" s="43">
        <f t="shared" si="8"/>
        <v>3.53</v>
      </c>
      <c r="Y50" s="43">
        <f t="shared" si="9"/>
        <v>3.53</v>
      </c>
      <c r="AE50" s="7">
        <v>47</v>
      </c>
      <c r="AF50" s="41">
        <v>182001.78899999999</v>
      </c>
      <c r="AG50" s="49">
        <f t="shared" si="16"/>
        <v>171023.23366666667</v>
      </c>
      <c r="AH50" s="44">
        <f t="shared" si="19"/>
        <v>10978.555333333323</v>
      </c>
      <c r="AI50" s="44">
        <f t="shared" si="20"/>
        <v>10978.555333333323</v>
      </c>
      <c r="AJ50" s="44">
        <f t="shared" si="21"/>
        <v>120528677.20706154</v>
      </c>
      <c r="AK50" s="43">
        <f t="shared" si="17"/>
        <v>6.03</v>
      </c>
      <c r="AL50" s="43">
        <f t="shared" si="18"/>
        <v>6.03</v>
      </c>
      <c r="AR50" s="7">
        <v>47</v>
      </c>
      <c r="AS50" s="41">
        <v>182001.78899999999</v>
      </c>
      <c r="AT50" s="49">
        <f t="shared" si="10"/>
        <v>175876.33500322641</v>
      </c>
      <c r="AU50" s="44">
        <f t="shared" si="11"/>
        <v>6125.4539967735764</v>
      </c>
      <c r="AV50" s="44">
        <f t="shared" si="12"/>
        <v>6125.4539967735764</v>
      </c>
      <c r="AW50" s="44">
        <f t="shared" si="13"/>
        <v>37521186.666589379</v>
      </c>
      <c r="AX50" s="43">
        <f t="shared" si="14"/>
        <v>3.37</v>
      </c>
      <c r="AY50" s="43">
        <f t="shared" si="15"/>
        <v>3.37</v>
      </c>
    </row>
    <row r="51" spans="1:51">
      <c r="A51" s="6">
        <v>48</v>
      </c>
      <c r="B51" s="41">
        <v>235788.56899999999</v>
      </c>
      <c r="E51" s="7">
        <v>48</v>
      </c>
      <c r="F51" s="41">
        <v>235788.56899999999</v>
      </c>
      <c r="G51" s="41">
        <v>182001.78899999999</v>
      </c>
      <c r="H51" s="44">
        <f t="shared" si="0"/>
        <v>53786.78</v>
      </c>
      <c r="I51" s="44">
        <f t="shared" si="1"/>
        <v>53786.78</v>
      </c>
      <c r="J51" s="44">
        <f t="shared" si="22"/>
        <v>2893017702.7683997</v>
      </c>
      <c r="K51" s="43">
        <f t="shared" si="3"/>
        <v>22.81</v>
      </c>
      <c r="L51" s="43">
        <f t="shared" si="4"/>
        <v>22.81</v>
      </c>
      <c r="R51" s="7">
        <v>48</v>
      </c>
      <c r="S51" s="41">
        <v>235788.56899999999</v>
      </c>
      <c r="T51" s="44">
        <f>AVERAGE($S$4:S50)</f>
        <v>175710.87261702129</v>
      </c>
      <c r="U51" s="44">
        <f t="shared" si="5"/>
        <v>60077.696382978698</v>
      </c>
      <c r="V51" s="44">
        <f t="shared" si="6"/>
        <v>60077.696382978698</v>
      </c>
      <c r="W51" s="44">
        <f t="shared" si="7"/>
        <v>3609329602.6853719</v>
      </c>
      <c r="X51" s="43">
        <f t="shared" si="8"/>
        <v>25.48</v>
      </c>
      <c r="Y51" s="43">
        <f t="shared" si="9"/>
        <v>25.48</v>
      </c>
      <c r="AE51" s="7">
        <v>48</v>
      </c>
      <c r="AF51" s="41">
        <v>235788.56899999999</v>
      </c>
      <c r="AG51" s="49">
        <f t="shared" si="16"/>
        <v>179947.12700000001</v>
      </c>
      <c r="AH51" s="44">
        <f t="shared" si="19"/>
        <v>55841.441999999981</v>
      </c>
      <c r="AI51" s="44">
        <f t="shared" si="20"/>
        <v>55841.441999999981</v>
      </c>
      <c r="AJ51" s="44">
        <f t="shared" si="21"/>
        <v>3118266644.6393619</v>
      </c>
      <c r="AK51" s="43">
        <f t="shared" si="17"/>
        <v>23.68</v>
      </c>
      <c r="AL51" s="43">
        <f t="shared" si="18"/>
        <v>23.68</v>
      </c>
      <c r="AR51" s="7">
        <v>48</v>
      </c>
      <c r="AS51" s="41">
        <v>235788.56899999999</v>
      </c>
      <c r="AT51" s="49">
        <f t="shared" si="10"/>
        <v>180776.69820064527</v>
      </c>
      <c r="AU51" s="44">
        <f t="shared" si="11"/>
        <v>55011.870799354714</v>
      </c>
      <c r="AV51" s="44">
        <f t="shared" si="12"/>
        <v>55011.870799354714</v>
      </c>
      <c r="AW51" s="44">
        <f t="shared" si="13"/>
        <v>3026305928.8448958</v>
      </c>
      <c r="AX51" s="43">
        <f t="shared" si="14"/>
        <v>23.33</v>
      </c>
      <c r="AY51" s="43">
        <f t="shared" si="15"/>
        <v>23.33</v>
      </c>
    </row>
    <row r="52" spans="1:51">
      <c r="A52" s="6">
        <v>49</v>
      </c>
      <c r="B52" s="41">
        <v>180807.50599999999</v>
      </c>
      <c r="E52" s="7">
        <v>49</v>
      </c>
      <c r="F52" s="41">
        <v>180807.50599999999</v>
      </c>
      <c r="G52" s="41">
        <v>235788.56899999999</v>
      </c>
      <c r="H52" s="44">
        <f t="shared" si="0"/>
        <v>-54981.062999999995</v>
      </c>
      <c r="I52" s="44">
        <f t="shared" si="1"/>
        <v>54981.062999999995</v>
      </c>
      <c r="J52" s="44">
        <f t="shared" si="22"/>
        <v>3022917288.6099682</v>
      </c>
      <c r="K52" s="43">
        <f t="shared" si="3"/>
        <v>30.41</v>
      </c>
      <c r="L52" s="43">
        <f t="shared" si="4"/>
        <v>30.41</v>
      </c>
      <c r="R52" s="7">
        <v>49</v>
      </c>
      <c r="S52" s="41">
        <v>180807.50599999999</v>
      </c>
      <c r="T52" s="44">
        <f>AVERAGE($S$4:S51)</f>
        <v>176962.49129166667</v>
      </c>
      <c r="U52" s="44">
        <f t="shared" si="5"/>
        <v>3845.0147083333286</v>
      </c>
      <c r="V52" s="44">
        <f t="shared" si="6"/>
        <v>3845.0147083333286</v>
      </c>
      <c r="W52" s="44">
        <f t="shared" si="7"/>
        <v>14784138.107299631</v>
      </c>
      <c r="X52" s="43">
        <f t="shared" si="8"/>
        <v>2.13</v>
      </c>
      <c r="Y52" s="43">
        <f t="shared" si="9"/>
        <v>2.13</v>
      </c>
      <c r="AE52" s="7">
        <v>49</v>
      </c>
      <c r="AF52" s="41">
        <v>180807.50599999999</v>
      </c>
      <c r="AG52" s="49">
        <f t="shared" si="16"/>
        <v>197739.23866666667</v>
      </c>
      <c r="AH52" s="44">
        <f t="shared" si="19"/>
        <v>-16931.732666666678</v>
      </c>
      <c r="AI52" s="44">
        <f t="shared" si="20"/>
        <v>16931.732666666678</v>
      </c>
      <c r="AJ52" s="44">
        <f t="shared" si="21"/>
        <v>286683571.09546751</v>
      </c>
      <c r="AK52" s="43">
        <f t="shared" si="17"/>
        <v>9.36</v>
      </c>
      <c r="AL52" s="43">
        <f t="shared" si="18"/>
        <v>9.36</v>
      </c>
      <c r="AR52" s="7">
        <v>49</v>
      </c>
      <c r="AS52" s="41">
        <v>180807.50599999999</v>
      </c>
      <c r="AT52" s="49">
        <f t="shared" si="10"/>
        <v>224786.19484012906</v>
      </c>
      <c r="AU52" s="44">
        <f t="shared" si="11"/>
        <v>-43978.688840129063</v>
      </c>
      <c r="AV52" s="44">
        <f t="shared" si="12"/>
        <v>43978.688840129063</v>
      </c>
      <c r="AW52" s="44">
        <f t="shared" si="13"/>
        <v>1934125072.0968926</v>
      </c>
      <c r="AX52" s="43">
        <f t="shared" si="14"/>
        <v>24.32</v>
      </c>
      <c r="AY52" s="43">
        <f t="shared" si="15"/>
        <v>24.32</v>
      </c>
    </row>
    <row r="53" spans="1:51">
      <c r="A53" s="6">
        <v>50</v>
      </c>
      <c r="B53" s="41">
        <v>265377.163</v>
      </c>
      <c r="E53" s="7">
        <v>50</v>
      </c>
      <c r="F53" s="41">
        <v>265377.163</v>
      </c>
      <c r="G53" s="41">
        <v>180807.50599999999</v>
      </c>
      <c r="H53" s="44">
        <f t="shared" si="0"/>
        <v>84569.657000000007</v>
      </c>
      <c r="I53" s="44">
        <f t="shared" si="1"/>
        <v>84569.657000000007</v>
      </c>
      <c r="J53" s="44">
        <f t="shared" si="22"/>
        <v>7152026885.0976505</v>
      </c>
      <c r="K53" s="43">
        <f t="shared" si="3"/>
        <v>31.87</v>
      </c>
      <c r="L53" s="43">
        <f t="shared" si="4"/>
        <v>31.87</v>
      </c>
      <c r="R53" s="7">
        <v>50</v>
      </c>
      <c r="S53" s="41">
        <v>265377.163</v>
      </c>
      <c r="T53" s="44">
        <f>AVERAGE($S$4:S52)</f>
        <v>177040.96097959182</v>
      </c>
      <c r="U53" s="44">
        <f t="shared" si="5"/>
        <v>88336.202020408178</v>
      </c>
      <c r="V53" s="44">
        <f t="shared" si="6"/>
        <v>88336.202020408178</v>
      </c>
      <c r="W53" s="44">
        <f t="shared" si="7"/>
        <v>7803284587.3903656</v>
      </c>
      <c r="X53" s="43">
        <f t="shared" si="8"/>
        <v>33.29</v>
      </c>
      <c r="Y53" s="43">
        <f t="shared" si="9"/>
        <v>33.29</v>
      </c>
      <c r="AE53" s="7">
        <v>50</v>
      </c>
      <c r="AF53" s="41">
        <v>265377.163</v>
      </c>
      <c r="AG53" s="49">
        <f t="shared" si="16"/>
        <v>199532.62133333334</v>
      </c>
      <c r="AH53" s="44">
        <f t="shared" si="19"/>
        <v>65844.541666666657</v>
      </c>
      <c r="AI53" s="44">
        <f t="shared" si="20"/>
        <v>65844.541666666657</v>
      </c>
      <c r="AJ53" s="44">
        <f t="shared" si="21"/>
        <v>4335503667.2934017</v>
      </c>
      <c r="AK53" s="43">
        <f t="shared" si="17"/>
        <v>24.81</v>
      </c>
      <c r="AL53" s="43">
        <f t="shared" si="18"/>
        <v>24.81</v>
      </c>
      <c r="AR53" s="7">
        <v>50</v>
      </c>
      <c r="AS53" s="41">
        <v>265377.163</v>
      </c>
      <c r="AT53" s="49">
        <f t="shared" si="10"/>
        <v>189603.2437680258</v>
      </c>
      <c r="AU53" s="44">
        <f t="shared" si="11"/>
        <v>75773.9192319742</v>
      </c>
      <c r="AV53" s="44">
        <f t="shared" si="12"/>
        <v>75773.9192319742</v>
      </c>
      <c r="AW53" s="44">
        <f t="shared" si="13"/>
        <v>5741686835.7737494</v>
      </c>
      <c r="AX53" s="43">
        <f t="shared" si="14"/>
        <v>28.55</v>
      </c>
      <c r="AY53" s="43">
        <f t="shared" si="15"/>
        <v>28.55</v>
      </c>
    </row>
    <row r="54" spans="1:51">
      <c r="A54" s="6">
        <v>51</v>
      </c>
      <c r="B54" s="41">
        <v>284364.38199999998</v>
      </c>
      <c r="E54" s="7">
        <v>51</v>
      </c>
      <c r="F54" s="41">
        <v>284364.38199999998</v>
      </c>
      <c r="G54" s="41">
        <v>265377.163</v>
      </c>
      <c r="H54" s="44">
        <f t="shared" si="0"/>
        <v>18987.218999999983</v>
      </c>
      <c r="I54" s="44">
        <f t="shared" si="1"/>
        <v>18987.218999999983</v>
      </c>
      <c r="J54" s="44">
        <f t="shared" si="22"/>
        <v>360514485.35396034</v>
      </c>
      <c r="K54" s="43">
        <f t="shared" si="3"/>
        <v>6.68</v>
      </c>
      <c r="L54" s="43">
        <f t="shared" si="4"/>
        <v>6.68</v>
      </c>
      <c r="R54" s="7">
        <v>51</v>
      </c>
      <c r="S54" s="41">
        <v>284364.38199999998</v>
      </c>
      <c r="T54" s="44">
        <f>AVERAGE($S$4:S53)</f>
        <v>178807.68502</v>
      </c>
      <c r="U54" s="44">
        <f t="shared" si="5"/>
        <v>105556.69697999998</v>
      </c>
      <c r="V54" s="44">
        <f t="shared" si="6"/>
        <v>105556.69697999998</v>
      </c>
      <c r="W54" s="44">
        <f t="shared" si="7"/>
        <v>11142216277.327538</v>
      </c>
      <c r="X54" s="43">
        <f t="shared" si="8"/>
        <v>37.119999999999997</v>
      </c>
      <c r="Y54" s="43">
        <f t="shared" si="9"/>
        <v>37.119999999999997</v>
      </c>
      <c r="AE54" s="7">
        <v>51</v>
      </c>
      <c r="AF54" s="41">
        <v>284364.38199999998</v>
      </c>
      <c r="AG54" s="49">
        <f t="shared" si="16"/>
        <v>227324.41266666664</v>
      </c>
      <c r="AH54" s="44">
        <f t="shared" si="19"/>
        <v>57039.969333333342</v>
      </c>
      <c r="AI54" s="44">
        <f t="shared" si="20"/>
        <v>57039.969333333342</v>
      </c>
      <c r="AJ54" s="44">
        <f t="shared" si="21"/>
        <v>3253558101.5476079</v>
      </c>
      <c r="AK54" s="43">
        <f t="shared" si="17"/>
        <v>20.059999999999999</v>
      </c>
      <c r="AL54" s="43">
        <f t="shared" si="18"/>
        <v>20.059999999999999</v>
      </c>
      <c r="AR54" s="7">
        <v>51</v>
      </c>
      <c r="AS54" s="41">
        <v>284364.38199999998</v>
      </c>
      <c r="AT54" s="49">
        <f t="shared" si="10"/>
        <v>250222.37915360517</v>
      </c>
      <c r="AU54" s="44">
        <f t="shared" si="11"/>
        <v>34142.002846394811</v>
      </c>
      <c r="AV54" s="44">
        <f t="shared" si="12"/>
        <v>34142.002846394811</v>
      </c>
      <c r="AW54" s="44">
        <f t="shared" si="13"/>
        <v>1165676358.3632314</v>
      </c>
      <c r="AX54" s="43">
        <f t="shared" si="14"/>
        <v>12.01</v>
      </c>
      <c r="AY54" s="43">
        <f t="shared" si="15"/>
        <v>12.01</v>
      </c>
    </row>
    <row r="55" spans="1:51">
      <c r="A55" s="6">
        <v>52</v>
      </c>
      <c r="B55" s="41">
        <v>247607.60800000001</v>
      </c>
      <c r="E55" s="7">
        <v>52</v>
      </c>
      <c r="F55" s="41">
        <v>247607.60800000001</v>
      </c>
      <c r="G55" s="41">
        <v>284364.38199999998</v>
      </c>
      <c r="H55" s="44">
        <f t="shared" si="0"/>
        <v>-36756.773999999976</v>
      </c>
      <c r="I55" s="44">
        <f t="shared" si="1"/>
        <v>36756.773999999976</v>
      </c>
      <c r="J55" s="44">
        <f t="shared" si="22"/>
        <v>1351060434.8870742</v>
      </c>
      <c r="K55" s="43">
        <f t="shared" si="3"/>
        <v>14.84</v>
      </c>
      <c r="L55" s="43">
        <f t="shared" si="4"/>
        <v>14.84</v>
      </c>
      <c r="R55" s="7">
        <v>52</v>
      </c>
      <c r="S55" s="41">
        <v>247607.60800000001</v>
      </c>
      <c r="T55" s="44">
        <f>AVERAGE($S$4:S54)</f>
        <v>180877.42417647058</v>
      </c>
      <c r="U55" s="44">
        <f t="shared" si="5"/>
        <v>66730.183823529427</v>
      </c>
      <c r="V55" s="44">
        <f t="shared" si="6"/>
        <v>66730.183823529427</v>
      </c>
      <c r="W55" s="44">
        <f t="shared" si="7"/>
        <v>4452917433.1220284</v>
      </c>
      <c r="X55" s="43">
        <f t="shared" si="8"/>
        <v>26.95</v>
      </c>
      <c r="Y55" s="43">
        <f t="shared" si="9"/>
        <v>26.95</v>
      </c>
      <c r="AE55" s="7">
        <v>52</v>
      </c>
      <c r="AF55" s="41">
        <v>247607.60800000001</v>
      </c>
      <c r="AG55" s="49">
        <f t="shared" si="16"/>
        <v>243516.35033333334</v>
      </c>
      <c r="AH55" s="44">
        <f t="shared" si="19"/>
        <v>4091.2576666666719</v>
      </c>
      <c r="AI55" s="44">
        <f t="shared" si="20"/>
        <v>4091.2576666666719</v>
      </c>
      <c r="AJ55" s="44">
        <f t="shared" si="21"/>
        <v>16738389.29505882</v>
      </c>
      <c r="AK55" s="43">
        <f t="shared" si="17"/>
        <v>1.65</v>
      </c>
      <c r="AL55" s="43">
        <f t="shared" si="18"/>
        <v>1.65</v>
      </c>
      <c r="AR55" s="7">
        <v>52</v>
      </c>
      <c r="AS55" s="41">
        <v>247607.60800000001</v>
      </c>
      <c r="AT55" s="49">
        <f t="shared" si="10"/>
        <v>277535.98143072106</v>
      </c>
      <c r="AU55" s="44">
        <f t="shared" si="11"/>
        <v>-29928.373430721054</v>
      </c>
      <c r="AV55" s="44">
        <f t="shared" si="12"/>
        <v>29928.373430721054</v>
      </c>
      <c r="AW55" s="44">
        <f t="shared" si="13"/>
        <v>895707536.20868993</v>
      </c>
      <c r="AX55" s="43">
        <f t="shared" si="14"/>
        <v>12.09</v>
      </c>
      <c r="AY55" s="43">
        <f t="shared" si="15"/>
        <v>12.09</v>
      </c>
    </row>
    <row r="56" spans="1:51">
      <c r="A56" s="6">
        <v>53</v>
      </c>
      <c r="B56" s="41">
        <v>226813.14</v>
      </c>
      <c r="E56" s="7">
        <v>53</v>
      </c>
      <c r="F56" s="41">
        <v>226813.14</v>
      </c>
      <c r="G56" s="41">
        <v>247607.60800000001</v>
      </c>
      <c r="H56" s="44">
        <f t="shared" si="0"/>
        <v>-20794.467999999993</v>
      </c>
      <c r="I56" s="44">
        <f t="shared" si="1"/>
        <v>20794.467999999993</v>
      </c>
      <c r="J56" s="44">
        <f t="shared" si="22"/>
        <v>432409899.40302372</v>
      </c>
      <c r="K56" s="43">
        <f t="shared" si="3"/>
        <v>9.17</v>
      </c>
      <c r="L56" s="43">
        <f t="shared" si="4"/>
        <v>9.17</v>
      </c>
      <c r="R56" s="7">
        <v>53</v>
      </c>
      <c r="S56" s="41">
        <v>226813.14</v>
      </c>
      <c r="T56" s="44">
        <f>AVERAGE($S$4:S55)</f>
        <v>182160.6969423077</v>
      </c>
      <c r="U56" s="44">
        <f t="shared" si="5"/>
        <v>44652.443057692319</v>
      </c>
      <c r="V56" s="44">
        <f t="shared" si="6"/>
        <v>44652.443057692319</v>
      </c>
      <c r="W56" s="44">
        <f t="shared" si="7"/>
        <v>1993840671.0204549</v>
      </c>
      <c r="X56" s="43">
        <f t="shared" si="8"/>
        <v>19.690000000000001</v>
      </c>
      <c r="Y56" s="43">
        <f t="shared" si="9"/>
        <v>19.690000000000001</v>
      </c>
      <c r="AE56" s="7">
        <v>53</v>
      </c>
      <c r="AF56" s="41">
        <v>226813.14</v>
      </c>
      <c r="AG56" s="49">
        <f t="shared" si="16"/>
        <v>265783.05099999998</v>
      </c>
      <c r="AH56" s="44">
        <f t="shared" si="19"/>
        <v>-38969.910999999964</v>
      </c>
      <c r="AI56" s="44">
        <f t="shared" si="20"/>
        <v>38969.910999999964</v>
      </c>
      <c r="AJ56" s="44">
        <f t="shared" si="21"/>
        <v>1518653963.3479183</v>
      </c>
      <c r="AK56" s="43">
        <f t="shared" si="17"/>
        <v>17.18</v>
      </c>
      <c r="AL56" s="43">
        <f t="shared" si="18"/>
        <v>17.18</v>
      </c>
      <c r="AR56" s="7">
        <v>53</v>
      </c>
      <c r="AS56" s="41">
        <v>226813.14</v>
      </c>
      <c r="AT56" s="49">
        <f t="shared" si="10"/>
        <v>253593.28268614423</v>
      </c>
      <c r="AU56" s="44">
        <f t="shared" si="11"/>
        <v>-26780.142686144216</v>
      </c>
      <c r="AV56" s="44">
        <f t="shared" si="12"/>
        <v>26780.142686144216</v>
      </c>
      <c r="AW56" s="44">
        <f t="shared" si="13"/>
        <v>717176042.29024351</v>
      </c>
      <c r="AX56" s="43">
        <f t="shared" si="14"/>
        <v>11.81</v>
      </c>
      <c r="AY56" s="43">
        <f t="shared" si="15"/>
        <v>11.81</v>
      </c>
    </row>
    <row r="57" spans="1:51">
      <c r="A57" s="6">
        <v>54</v>
      </c>
      <c r="B57" s="41">
        <v>181598.01500000001</v>
      </c>
      <c r="E57" s="7">
        <v>54</v>
      </c>
      <c r="F57" s="41">
        <v>181598.01500000001</v>
      </c>
      <c r="G57" s="41">
        <v>226813.14</v>
      </c>
      <c r="H57" s="44">
        <f t="shared" si="0"/>
        <v>-45215.125</v>
      </c>
      <c r="I57" s="44">
        <f t="shared" si="1"/>
        <v>45215.125</v>
      </c>
      <c r="J57" s="44">
        <f t="shared" si="22"/>
        <v>2044407528.765625</v>
      </c>
      <c r="K57" s="43">
        <f t="shared" si="3"/>
        <v>24.9</v>
      </c>
      <c r="L57" s="43">
        <f t="shared" si="4"/>
        <v>24.9</v>
      </c>
      <c r="R57" s="7">
        <v>54</v>
      </c>
      <c r="S57" s="41">
        <v>181598.01500000001</v>
      </c>
      <c r="T57" s="44">
        <f>AVERAGE($S$4:S56)</f>
        <v>183003.19586792454</v>
      </c>
      <c r="U57" s="44">
        <f t="shared" si="5"/>
        <v>-1405.1808679245296</v>
      </c>
      <c r="V57" s="44">
        <f t="shared" si="6"/>
        <v>1405.1808679245296</v>
      </c>
      <c r="W57" s="44">
        <f t="shared" si="7"/>
        <v>1974533.2715811343</v>
      </c>
      <c r="X57" s="43">
        <f t="shared" si="8"/>
        <v>0.77</v>
      </c>
      <c r="Y57" s="43">
        <f t="shared" si="9"/>
        <v>0.77</v>
      </c>
      <c r="AE57" s="7">
        <v>54</v>
      </c>
      <c r="AF57" s="41">
        <v>181598.01500000001</v>
      </c>
      <c r="AG57" s="49">
        <f t="shared" si="16"/>
        <v>252928.37666666668</v>
      </c>
      <c r="AH57" s="44">
        <f t="shared" si="19"/>
        <v>-71330.361666666664</v>
      </c>
      <c r="AI57" s="44">
        <f t="shared" si="20"/>
        <v>71330.361666666664</v>
      </c>
      <c r="AJ57" s="44">
        <f t="shared" si="21"/>
        <v>5088020495.4974689</v>
      </c>
      <c r="AK57" s="43">
        <f t="shared" si="17"/>
        <v>39.28</v>
      </c>
      <c r="AL57" s="43">
        <f t="shared" si="18"/>
        <v>39.28</v>
      </c>
      <c r="AR57" s="7">
        <v>54</v>
      </c>
      <c r="AS57" s="41">
        <v>181598.01500000001</v>
      </c>
      <c r="AT57" s="49">
        <f t="shared" si="10"/>
        <v>232169.16853722886</v>
      </c>
      <c r="AU57" s="44">
        <f t="shared" si="11"/>
        <v>-50571.153537228849</v>
      </c>
      <c r="AV57" s="44">
        <f t="shared" si="12"/>
        <v>50571.153537228849</v>
      </c>
      <c r="AW57" s="44">
        <f t="shared" si="13"/>
        <v>2557441570.0859737</v>
      </c>
      <c r="AX57" s="43">
        <f t="shared" si="14"/>
        <v>27.85</v>
      </c>
      <c r="AY57" s="43">
        <f t="shared" si="15"/>
        <v>27.85</v>
      </c>
    </row>
    <row r="58" spans="1:51">
      <c r="A58" s="6">
        <v>55</v>
      </c>
      <c r="B58" s="41">
        <v>329618.46999999997</v>
      </c>
      <c r="E58" s="7">
        <v>55</v>
      </c>
      <c r="F58" s="41">
        <v>329618.46999999997</v>
      </c>
      <c r="G58" s="41">
        <v>181598.01500000001</v>
      </c>
      <c r="H58" s="44">
        <f t="shared" si="0"/>
        <v>148020.45499999996</v>
      </c>
      <c r="I58" s="44">
        <f t="shared" si="1"/>
        <v>148020.45499999996</v>
      </c>
      <c r="J58" s="44">
        <f t="shared" si="22"/>
        <v>21910055098.407013</v>
      </c>
      <c r="K58" s="43">
        <f t="shared" si="3"/>
        <v>44.91</v>
      </c>
      <c r="L58" s="43">
        <f t="shared" si="4"/>
        <v>44.91</v>
      </c>
      <c r="R58" s="7">
        <v>55</v>
      </c>
      <c r="S58" s="41">
        <v>329618.46999999997</v>
      </c>
      <c r="T58" s="44">
        <f>AVERAGE($S$4:S57)</f>
        <v>182977.17400000003</v>
      </c>
      <c r="U58" s="44">
        <f t="shared" si="5"/>
        <v>146641.29599999994</v>
      </c>
      <c r="V58" s="44">
        <f t="shared" si="6"/>
        <v>146641.29599999994</v>
      </c>
      <c r="W58" s="44">
        <f t="shared" si="7"/>
        <v>21503669692.559601</v>
      </c>
      <c r="X58" s="43">
        <f t="shared" si="8"/>
        <v>44.49</v>
      </c>
      <c r="Y58" s="43">
        <f t="shared" si="9"/>
        <v>44.49</v>
      </c>
      <c r="AE58" s="7">
        <v>55</v>
      </c>
      <c r="AF58" s="41">
        <v>329618.46999999997</v>
      </c>
      <c r="AG58" s="49">
        <f t="shared" si="16"/>
        <v>218672.921</v>
      </c>
      <c r="AH58" s="44">
        <f t="shared" si="19"/>
        <v>110945.54899999997</v>
      </c>
      <c r="AI58" s="44">
        <f t="shared" si="20"/>
        <v>110945.54899999997</v>
      </c>
      <c r="AJ58" s="44">
        <f t="shared" si="21"/>
        <v>12308914842.911394</v>
      </c>
      <c r="AK58" s="43">
        <f t="shared" si="17"/>
        <v>33.659999999999997</v>
      </c>
      <c r="AL58" s="43">
        <f t="shared" si="18"/>
        <v>33.659999999999997</v>
      </c>
      <c r="AR58" s="7">
        <v>55</v>
      </c>
      <c r="AS58" s="41">
        <v>329618.46999999997</v>
      </c>
      <c r="AT58" s="49">
        <f t="shared" si="10"/>
        <v>191712.24570744578</v>
      </c>
      <c r="AU58" s="44">
        <f t="shared" si="11"/>
        <v>137906.22429255419</v>
      </c>
      <c r="AV58" s="44">
        <f t="shared" si="12"/>
        <v>137906.22429255419</v>
      </c>
      <c r="AW58" s="44">
        <f t="shared" si="13"/>
        <v>19018126698.628265</v>
      </c>
      <c r="AX58" s="43">
        <f t="shared" si="14"/>
        <v>41.84</v>
      </c>
      <c r="AY58" s="43">
        <f t="shared" si="15"/>
        <v>41.84</v>
      </c>
    </row>
    <row r="59" spans="1:51">
      <c r="A59" s="6">
        <v>56</v>
      </c>
      <c r="B59" s="41">
        <v>231283.56700000001</v>
      </c>
      <c r="E59" s="7">
        <v>56</v>
      </c>
      <c r="F59" s="41">
        <v>231283.56700000001</v>
      </c>
      <c r="G59" s="41">
        <v>329618.46999999997</v>
      </c>
      <c r="H59" s="44">
        <f t="shared" si="0"/>
        <v>-98334.902999999962</v>
      </c>
      <c r="I59" s="44">
        <f t="shared" si="1"/>
        <v>98334.902999999962</v>
      </c>
      <c r="J59" s="44">
        <f t="shared" si="22"/>
        <v>9669753148.0194016</v>
      </c>
      <c r="K59" s="43">
        <f t="shared" si="3"/>
        <v>42.52</v>
      </c>
      <c r="L59" s="43">
        <f t="shared" si="4"/>
        <v>42.52</v>
      </c>
      <c r="R59" s="7">
        <v>56</v>
      </c>
      <c r="S59" s="41">
        <v>231283.56700000001</v>
      </c>
      <c r="T59" s="44">
        <f>AVERAGE($S$4:S58)</f>
        <v>185643.37938181823</v>
      </c>
      <c r="U59" s="44">
        <f t="shared" si="5"/>
        <v>45640.187618181779</v>
      </c>
      <c r="V59" s="44">
        <f t="shared" si="6"/>
        <v>45640.187618181779</v>
      </c>
      <c r="W59" s="44">
        <f t="shared" si="7"/>
        <v>2083026725.8228333</v>
      </c>
      <c r="X59" s="43">
        <f t="shared" si="8"/>
        <v>19.73</v>
      </c>
      <c r="Y59" s="43">
        <f t="shared" si="9"/>
        <v>19.73</v>
      </c>
      <c r="AE59" s="7">
        <v>56</v>
      </c>
      <c r="AF59" s="41">
        <v>231283.56700000001</v>
      </c>
      <c r="AG59" s="49">
        <f t="shared" si="16"/>
        <v>246009.875</v>
      </c>
      <c r="AH59" s="44">
        <f t="shared" si="19"/>
        <v>-14726.30799999999</v>
      </c>
      <c r="AI59" s="44">
        <f t="shared" si="20"/>
        <v>14726.30799999999</v>
      </c>
      <c r="AJ59" s="44">
        <f t="shared" si="21"/>
        <v>216864147.3108637</v>
      </c>
      <c r="AK59" s="43">
        <f t="shared" si="17"/>
        <v>6.37</v>
      </c>
      <c r="AL59" s="43">
        <f t="shared" si="18"/>
        <v>6.37</v>
      </c>
      <c r="AR59" s="7">
        <v>56</v>
      </c>
      <c r="AS59" s="41">
        <v>231283.56700000001</v>
      </c>
      <c r="AT59" s="49">
        <f t="shared" si="10"/>
        <v>302037.22514148918</v>
      </c>
      <c r="AU59" s="44">
        <f t="shared" si="11"/>
        <v>-70753.65814148917</v>
      </c>
      <c r="AV59" s="44">
        <f t="shared" si="12"/>
        <v>70753.65814148917</v>
      </c>
      <c r="AW59" s="44">
        <f t="shared" si="13"/>
        <v>5006080140.4027166</v>
      </c>
      <c r="AX59" s="43">
        <f t="shared" si="14"/>
        <v>30.59</v>
      </c>
      <c r="AY59" s="43">
        <f t="shared" si="15"/>
        <v>30.59</v>
      </c>
    </row>
    <row r="60" spans="1:51">
      <c r="A60" s="6">
        <v>57</v>
      </c>
      <c r="B60" s="41">
        <v>219040.25099999999</v>
      </c>
      <c r="E60" s="7">
        <v>57</v>
      </c>
      <c r="F60" s="41">
        <v>219040.25099999999</v>
      </c>
      <c r="G60" s="41">
        <v>231283.56700000001</v>
      </c>
      <c r="H60" s="44">
        <f t="shared" si="0"/>
        <v>-12243.316000000021</v>
      </c>
      <c r="I60" s="44">
        <f t="shared" si="1"/>
        <v>12243.316000000021</v>
      </c>
      <c r="J60" s="44">
        <f t="shared" si="22"/>
        <v>149898786.6758565</v>
      </c>
      <c r="K60" s="43">
        <f t="shared" si="3"/>
        <v>5.59</v>
      </c>
      <c r="L60" s="43">
        <f t="shared" si="4"/>
        <v>5.59</v>
      </c>
      <c r="R60" s="7">
        <v>57</v>
      </c>
      <c r="S60" s="41">
        <v>219040.25099999999</v>
      </c>
      <c r="T60" s="44">
        <f>AVERAGE($S$4:S59)</f>
        <v>186458.3827321429</v>
      </c>
      <c r="U60" s="44">
        <f t="shared" si="5"/>
        <v>32581.868267857091</v>
      </c>
      <c r="V60" s="44">
        <f t="shared" si="6"/>
        <v>32581.868267857091</v>
      </c>
      <c r="W60" s="44">
        <f t="shared" si="7"/>
        <v>1061578139.8239928</v>
      </c>
      <c r="X60" s="43">
        <f t="shared" si="8"/>
        <v>14.87</v>
      </c>
      <c r="Y60" s="43">
        <f t="shared" si="9"/>
        <v>14.87</v>
      </c>
      <c r="AE60" s="7">
        <v>57</v>
      </c>
      <c r="AF60" s="41">
        <v>219040.25099999999</v>
      </c>
      <c r="AG60" s="49">
        <f t="shared" si="16"/>
        <v>247500.01733333335</v>
      </c>
      <c r="AH60" s="44">
        <f t="shared" si="19"/>
        <v>-28459.766333333362</v>
      </c>
      <c r="AI60" s="44">
        <f t="shared" si="20"/>
        <v>28459.766333333362</v>
      </c>
      <c r="AJ60" s="44">
        <f t="shared" si="21"/>
        <v>809958299.74793506</v>
      </c>
      <c r="AK60" s="43">
        <f t="shared" si="17"/>
        <v>12.99</v>
      </c>
      <c r="AL60" s="43">
        <f t="shared" si="18"/>
        <v>12.99</v>
      </c>
      <c r="AR60" s="7">
        <v>57</v>
      </c>
      <c r="AS60" s="41">
        <v>219040.25099999999</v>
      </c>
      <c r="AT60" s="49">
        <f t="shared" si="10"/>
        <v>245434.29862829787</v>
      </c>
      <c r="AU60" s="44">
        <f t="shared" si="11"/>
        <v>-26394.047628297878</v>
      </c>
      <c r="AV60" s="44">
        <f t="shared" si="12"/>
        <v>26394.047628297878</v>
      </c>
      <c r="AW60" s="44">
        <f t="shared" si="13"/>
        <v>696645750.20485687</v>
      </c>
      <c r="AX60" s="43">
        <f t="shared" si="14"/>
        <v>12.05</v>
      </c>
      <c r="AY60" s="43">
        <f t="shared" si="15"/>
        <v>12.05</v>
      </c>
    </row>
    <row r="61" spans="1:51">
      <c r="A61" s="6">
        <v>58</v>
      </c>
      <c r="B61" s="41">
        <v>210506.894</v>
      </c>
      <c r="E61" s="7">
        <v>58</v>
      </c>
      <c r="F61" s="41">
        <v>210506.894</v>
      </c>
      <c r="G61" s="41">
        <v>219040.25099999999</v>
      </c>
      <c r="H61" s="44">
        <f t="shared" si="0"/>
        <v>-8533.3569999999891</v>
      </c>
      <c r="I61" s="44">
        <f t="shared" si="1"/>
        <v>8533.3569999999891</v>
      </c>
      <c r="J61" s="44">
        <f t="shared" si="22"/>
        <v>72818181.689448819</v>
      </c>
      <c r="K61" s="43">
        <f t="shared" si="3"/>
        <v>4.05</v>
      </c>
      <c r="L61" s="43">
        <f t="shared" si="4"/>
        <v>4.05</v>
      </c>
      <c r="R61" s="7">
        <v>58</v>
      </c>
      <c r="S61" s="41">
        <v>210506.894</v>
      </c>
      <c r="T61" s="44">
        <f>AVERAGE($S$4:S60)</f>
        <v>187029.99445614038</v>
      </c>
      <c r="U61" s="44">
        <f t="shared" si="5"/>
        <v>23476.899543859618</v>
      </c>
      <c r="V61" s="44">
        <f t="shared" si="6"/>
        <v>23476.899543859618</v>
      </c>
      <c r="W61" s="44">
        <f t="shared" si="7"/>
        <v>551164812.19247591</v>
      </c>
      <c r="X61" s="43">
        <f t="shared" si="8"/>
        <v>11.15</v>
      </c>
      <c r="Y61" s="43">
        <f t="shared" si="9"/>
        <v>11.15</v>
      </c>
      <c r="AE61" s="7">
        <v>58</v>
      </c>
      <c r="AF61" s="41">
        <v>210506.894</v>
      </c>
      <c r="AG61" s="49">
        <f t="shared" si="16"/>
        <v>259980.76266666665</v>
      </c>
      <c r="AH61" s="44">
        <f t="shared" si="19"/>
        <v>-49473.868666666647</v>
      </c>
      <c r="AI61" s="44">
        <f t="shared" si="20"/>
        <v>49473.868666666647</v>
      </c>
      <c r="AJ61" s="44">
        <f t="shared" si="21"/>
        <v>2447663680.84658</v>
      </c>
      <c r="AK61" s="43">
        <f t="shared" si="17"/>
        <v>23.5</v>
      </c>
      <c r="AL61" s="43">
        <f t="shared" si="18"/>
        <v>23.5</v>
      </c>
      <c r="AR61" s="7">
        <v>58</v>
      </c>
      <c r="AS61" s="41">
        <v>210506.894</v>
      </c>
      <c r="AT61" s="49">
        <f t="shared" si="10"/>
        <v>224319.06052565956</v>
      </c>
      <c r="AU61" s="44">
        <f t="shared" si="11"/>
        <v>-13812.166525659559</v>
      </c>
      <c r="AV61" s="44">
        <f t="shared" si="12"/>
        <v>13812.166525659559</v>
      </c>
      <c r="AW61" s="44">
        <f t="shared" si="13"/>
        <v>190775944.13255045</v>
      </c>
      <c r="AX61" s="43">
        <f t="shared" si="14"/>
        <v>6.56</v>
      </c>
      <c r="AY61" s="43">
        <f t="shared" si="15"/>
        <v>6.56</v>
      </c>
    </row>
    <row r="62" spans="1:51">
      <c r="A62" s="6">
        <v>59</v>
      </c>
      <c r="B62" s="41">
        <v>212265.837</v>
      </c>
      <c r="E62" s="7">
        <v>59</v>
      </c>
      <c r="F62" s="41">
        <v>212265.837</v>
      </c>
      <c r="G62" s="41">
        <v>210506.894</v>
      </c>
      <c r="H62" s="44">
        <f t="shared" si="0"/>
        <v>1758.9429999999993</v>
      </c>
      <c r="I62" s="44">
        <f t="shared" si="1"/>
        <v>1758.9429999999993</v>
      </c>
      <c r="J62" s="44">
        <f t="shared" si="22"/>
        <v>3093880.4772489974</v>
      </c>
      <c r="K62" s="43">
        <f t="shared" si="3"/>
        <v>0.83</v>
      </c>
      <c r="L62" s="43">
        <f t="shared" si="4"/>
        <v>0.83</v>
      </c>
      <c r="R62" s="7">
        <v>59</v>
      </c>
      <c r="S62" s="41">
        <v>212265.837</v>
      </c>
      <c r="T62" s="44">
        <f>AVERAGE($S$4:S61)</f>
        <v>187434.76858620692</v>
      </c>
      <c r="U62" s="44">
        <f t="shared" si="5"/>
        <v>24831.06841379308</v>
      </c>
      <c r="V62" s="44">
        <f t="shared" si="6"/>
        <v>24831.06841379308</v>
      </c>
      <c r="W62" s="44">
        <f t="shared" si="7"/>
        <v>616581958.57047236</v>
      </c>
      <c r="X62" s="43">
        <f t="shared" si="8"/>
        <v>11.7</v>
      </c>
      <c r="Y62" s="43">
        <f t="shared" si="9"/>
        <v>11.7</v>
      </c>
      <c r="AE62" s="7">
        <v>59</v>
      </c>
      <c r="AF62" s="41">
        <v>212265.837</v>
      </c>
      <c r="AG62" s="49">
        <f t="shared" si="16"/>
        <v>220276.90399999998</v>
      </c>
      <c r="AH62" s="44">
        <f t="shared" si="19"/>
        <v>-8011.0669999999809</v>
      </c>
      <c r="AI62" s="44">
        <f t="shared" si="20"/>
        <v>8011.0669999999809</v>
      </c>
      <c r="AJ62" s="44">
        <f t="shared" si="21"/>
        <v>64177194.478488691</v>
      </c>
      <c r="AK62" s="43">
        <f t="shared" si="17"/>
        <v>3.77</v>
      </c>
      <c r="AL62" s="43">
        <f t="shared" si="18"/>
        <v>3.77</v>
      </c>
      <c r="AR62" s="7">
        <v>59</v>
      </c>
      <c r="AS62" s="41">
        <v>212265.837</v>
      </c>
      <c r="AT62" s="49">
        <f t="shared" si="10"/>
        <v>213269.32730513194</v>
      </c>
      <c r="AU62" s="44">
        <f t="shared" si="11"/>
        <v>-1003.4903051319416</v>
      </c>
      <c r="AV62" s="44">
        <f t="shared" si="12"/>
        <v>1003.4903051319416</v>
      </c>
      <c r="AW62" s="44">
        <f t="shared" si="13"/>
        <v>1006992.7924937971</v>
      </c>
      <c r="AX62" s="43">
        <f t="shared" si="14"/>
        <v>0.47</v>
      </c>
      <c r="AY62" s="43">
        <f t="shared" si="15"/>
        <v>0.47</v>
      </c>
    </row>
    <row r="63" spans="1:51">
      <c r="A63" s="6">
        <v>60</v>
      </c>
      <c r="B63" s="41">
        <v>302272.12699999998</v>
      </c>
      <c r="E63" s="7">
        <v>60</v>
      </c>
      <c r="F63" s="41">
        <v>302272.12699999998</v>
      </c>
      <c r="G63" s="41">
        <v>212265.837</v>
      </c>
      <c r="H63" s="44">
        <f t="shared" si="0"/>
        <v>90006.289999999979</v>
      </c>
      <c r="I63" s="44">
        <f t="shared" si="1"/>
        <v>90006.289999999979</v>
      </c>
      <c r="J63" s="44">
        <f t="shared" si="22"/>
        <v>8101132239.5640965</v>
      </c>
      <c r="K63" s="43">
        <f t="shared" si="3"/>
        <v>29.78</v>
      </c>
      <c r="L63" s="43">
        <f t="shared" si="4"/>
        <v>29.78</v>
      </c>
      <c r="R63" s="7">
        <v>60</v>
      </c>
      <c r="S63" s="41">
        <v>302272.12699999998</v>
      </c>
      <c r="T63" s="44">
        <f>AVERAGE($S$4:S62)</f>
        <v>187855.63415254239</v>
      </c>
      <c r="U63" s="44">
        <f t="shared" si="5"/>
        <v>114416.49284745759</v>
      </c>
      <c r="V63" s="44">
        <f t="shared" si="6"/>
        <v>114416.49284745759</v>
      </c>
      <c r="W63" s="44">
        <f t="shared" si="7"/>
        <v>13091133835.512314</v>
      </c>
      <c r="X63" s="43">
        <f t="shared" si="8"/>
        <v>37.85</v>
      </c>
      <c r="Y63" s="43">
        <f t="shared" si="9"/>
        <v>37.85</v>
      </c>
      <c r="AE63" s="7">
        <v>60</v>
      </c>
      <c r="AF63" s="41">
        <v>302272.12699999998</v>
      </c>
      <c r="AG63" s="49">
        <f t="shared" si="16"/>
        <v>213937.66066666669</v>
      </c>
      <c r="AH63" s="44">
        <f t="shared" si="19"/>
        <v>88334.466333333286</v>
      </c>
      <c r="AI63" s="44">
        <f t="shared" si="20"/>
        <v>88334.466333333286</v>
      </c>
      <c r="AJ63" s="44">
        <f t="shared" si="21"/>
        <v>7802977942.3947916</v>
      </c>
      <c r="AK63" s="43">
        <f t="shared" si="17"/>
        <v>29.22</v>
      </c>
      <c r="AL63" s="43">
        <f t="shared" si="18"/>
        <v>29.22</v>
      </c>
      <c r="AR63" s="7">
        <v>60</v>
      </c>
      <c r="AS63" s="41">
        <v>302272.12699999998</v>
      </c>
      <c r="AT63" s="49">
        <f t="shared" si="10"/>
        <v>212466.5350610264</v>
      </c>
      <c r="AU63" s="44">
        <f t="shared" si="11"/>
        <v>89805.591938973579</v>
      </c>
      <c r="AV63" s="44">
        <f t="shared" si="12"/>
        <v>89805.591938973579</v>
      </c>
      <c r="AW63" s="44">
        <f t="shared" si="13"/>
        <v>8065044343.5094366</v>
      </c>
      <c r="AX63" s="43">
        <f t="shared" si="14"/>
        <v>29.71</v>
      </c>
      <c r="AY63" s="43">
        <f t="shared" si="15"/>
        <v>29.71</v>
      </c>
    </row>
    <row r="64" spans="1:51">
      <c r="E64" s="7">
        <v>61</v>
      </c>
      <c r="G64" s="41">
        <v>302272.12699999998</v>
      </c>
      <c r="H64" s="47"/>
      <c r="I64" s="47"/>
      <c r="J64" s="47"/>
      <c r="K64" s="47"/>
      <c r="L64" s="47"/>
      <c r="R64" s="7">
        <v>61</v>
      </c>
      <c r="T64" s="44">
        <f>AVERAGE($S$4:S63)</f>
        <v>189762.57570000002</v>
      </c>
      <c r="U64" s="49"/>
      <c r="V64" s="49"/>
      <c r="W64" s="49"/>
      <c r="X64" s="49"/>
      <c r="Y64" s="49"/>
      <c r="AE64" s="7">
        <v>61</v>
      </c>
      <c r="AG64" s="49">
        <f t="shared" si="16"/>
        <v>241681.61933333334</v>
      </c>
      <c r="AH64" s="49"/>
      <c r="AI64" s="49"/>
      <c r="AJ64" s="49"/>
      <c r="AK64" s="2"/>
      <c r="AL64" s="2"/>
      <c r="AR64" s="7">
        <v>61</v>
      </c>
      <c r="AS64" s="2"/>
      <c r="AT64" s="49">
        <f t="shared" si="10"/>
        <v>284311.00861220527</v>
      </c>
      <c r="AU64" s="49"/>
      <c r="AV64" s="49"/>
      <c r="AW64" s="49"/>
      <c r="AX64" s="2"/>
      <c r="AY64" s="2"/>
    </row>
    <row r="65" spans="4:51">
      <c r="G65" s="36" t="s">
        <v>21</v>
      </c>
      <c r="H65" s="48">
        <f>SUM(H5:H63)</f>
        <v>-64122.873000000021</v>
      </c>
      <c r="I65" s="48">
        <f>SUM(I5:I63)</f>
        <v>2602655.0809999993</v>
      </c>
      <c r="J65" s="48">
        <f>SUM(J5:J63)</f>
        <v>206572403171.28302</v>
      </c>
      <c r="K65" s="45">
        <f>SUM(K5:K63)</f>
        <v>2394.400000000001</v>
      </c>
      <c r="L65" s="45">
        <f>SUM(L5:L63)</f>
        <v>2394.400000000001</v>
      </c>
      <c r="T65" s="36" t="s">
        <v>22</v>
      </c>
      <c r="U65" s="48">
        <f>SUM(U5:U63)</f>
        <v>281409.30915543344</v>
      </c>
      <c r="V65" s="48">
        <f>SUM(V5:V63)</f>
        <v>2973507.9775929903</v>
      </c>
      <c r="W65" s="48">
        <f>SUM(W5:W63)</f>
        <v>270994303250.10492</v>
      </c>
      <c r="X65" s="45">
        <f>SUM(X5:X63)</f>
        <v>3478.76</v>
      </c>
      <c r="Y65" s="45">
        <f>SUM(Y5:Y63)</f>
        <v>3478.76</v>
      </c>
      <c r="AG65" s="50" t="s">
        <v>22</v>
      </c>
      <c r="AH65" s="48">
        <f>SUM(AH7:AH63)</f>
        <v>122992.31633333318</v>
      </c>
      <c r="AI65" s="48">
        <f>SUM(AI7:AI63)</f>
        <v>2755525.4376666667</v>
      </c>
      <c r="AJ65" s="48">
        <f>SUM(AJ7:AJ63)</f>
        <v>236017320988.01846</v>
      </c>
      <c r="AK65" s="45">
        <f>SUM(AK7:AK63)</f>
        <v>3322.5499999999997</v>
      </c>
      <c r="AL65" s="45">
        <f>SUM(AL7:AL63)</f>
        <v>3322.5499999999997</v>
      </c>
      <c r="AS65" s="2"/>
      <c r="AT65" s="50" t="s">
        <v>22</v>
      </c>
      <c r="AU65" s="48">
        <f>SUM(AU5:AU63)</f>
        <v>-102604.98923474411</v>
      </c>
      <c r="AV65" s="48">
        <f>SUM(AV5:AV63)</f>
        <v>2590416.2895125807</v>
      </c>
      <c r="AW65" s="48">
        <f>SUM(AW5:AW63)</f>
        <v>207394174081.63614</v>
      </c>
      <c r="AX65" s="45">
        <f>SUM(AX5:AX63)</f>
        <v>2563.4500000000007</v>
      </c>
      <c r="AY65" s="45">
        <f>SUM(AY5:AY63)</f>
        <v>2563.4500000000007</v>
      </c>
    </row>
    <row r="67" spans="4:51" ht="43.5">
      <c r="F67" s="3" t="s">
        <v>23</v>
      </c>
      <c r="G67" s="4" t="s">
        <v>24</v>
      </c>
      <c r="H67" s="4" t="s">
        <v>25</v>
      </c>
      <c r="I67" s="5" t="s">
        <v>26</v>
      </c>
    </row>
    <row r="68" spans="4:51">
      <c r="D68" s="11"/>
      <c r="E68" s="12" t="s">
        <v>27</v>
      </c>
      <c r="F68" s="13">
        <v>44112.800000000003</v>
      </c>
      <c r="G68" s="13">
        <v>50398.44</v>
      </c>
      <c r="H68" s="13">
        <v>48342.55</v>
      </c>
      <c r="I68" s="58">
        <v>43905.36</v>
      </c>
    </row>
    <row r="69" spans="4:51">
      <c r="D69" s="18"/>
      <c r="E69" s="16" t="s">
        <v>28</v>
      </c>
      <c r="F69" s="19">
        <v>3501227172.3899999</v>
      </c>
      <c r="G69">
        <v>4593123783.8999996</v>
      </c>
      <c r="H69">
        <v>4140654754.1799998</v>
      </c>
      <c r="I69" s="20">
        <v>3515155492.9099998</v>
      </c>
    </row>
    <row r="70" spans="4:51">
      <c r="D70" s="18"/>
      <c r="E70" s="21" t="s">
        <v>29</v>
      </c>
      <c r="F70" s="23">
        <v>0.41</v>
      </c>
      <c r="G70" s="22">
        <v>0.59</v>
      </c>
      <c r="H70" s="22">
        <v>0.57999999999999996</v>
      </c>
      <c r="I70" s="56">
        <v>0.43</v>
      </c>
    </row>
    <row r="71" spans="4:51">
      <c r="D71" s="25"/>
      <c r="E71" s="26" t="s">
        <v>30</v>
      </c>
      <c r="F71" s="53">
        <v>302272.12699999998</v>
      </c>
      <c r="G71" s="52">
        <v>189762.57570000002</v>
      </c>
      <c r="H71" s="52">
        <v>225182</v>
      </c>
      <c r="I71" s="54">
        <v>284311.00861220527</v>
      </c>
    </row>
    <row r="74" spans="4:51">
      <c r="E74" s="27" t="s">
        <v>46</v>
      </c>
      <c r="F74" s="28"/>
      <c r="G74" s="28"/>
      <c r="H74" s="28"/>
      <c r="I74" s="29"/>
    </row>
    <row r="75" spans="4:51">
      <c r="F75" s="30"/>
    </row>
    <row r="76" spans="4:51">
      <c r="E76" s="31" t="s">
        <v>32</v>
      </c>
      <c r="F76" s="13"/>
      <c r="G76" s="15"/>
    </row>
    <row r="77" spans="4:51">
      <c r="E77" s="32"/>
      <c r="F77" t="s">
        <v>33</v>
      </c>
      <c r="G77" s="20"/>
    </row>
    <row r="78" spans="4:51">
      <c r="E78" s="33"/>
      <c r="F78" s="34" t="s">
        <v>34</v>
      </c>
      <c r="G78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CE98-79AD-4807-8977-22E894849939}">
  <dimension ref="A1:BC78"/>
  <sheetViews>
    <sheetView topLeftCell="A60" workbookViewId="0">
      <selection activeCell="C69" sqref="C69"/>
    </sheetView>
  </sheetViews>
  <sheetFormatPr defaultRowHeight="14.45"/>
  <cols>
    <col min="2" max="2" width="14.140625" bestFit="1" customWidth="1"/>
    <col min="6" max="6" width="15.5703125" customWidth="1"/>
    <col min="7" max="8" width="14.140625" bestFit="1" customWidth="1"/>
    <col min="9" max="9" width="15.5703125" bestFit="1" customWidth="1"/>
    <col min="10" max="10" width="22.42578125" bestFit="1" customWidth="1"/>
    <col min="11" max="12" width="9.5703125" bestFit="1" customWidth="1"/>
    <col min="16" max="16" width="16.42578125" bestFit="1" customWidth="1"/>
    <col min="19" max="21" width="14.140625" bestFit="1" customWidth="1"/>
    <col min="22" max="22" width="14.5703125" bestFit="1" customWidth="1"/>
    <col min="23" max="23" width="22.5703125" bestFit="1" customWidth="1"/>
    <col min="24" max="25" width="9" bestFit="1" customWidth="1"/>
    <col min="29" max="29" width="16.42578125" bestFit="1" customWidth="1"/>
    <col min="32" max="34" width="14.140625" bestFit="1" customWidth="1"/>
    <col min="35" max="35" width="14.5703125" bestFit="1" customWidth="1"/>
    <col min="36" max="36" width="22.5703125" bestFit="1" customWidth="1"/>
    <col min="42" max="42" width="16.42578125" bestFit="1" customWidth="1"/>
    <col min="45" max="47" width="14.140625" bestFit="1" customWidth="1"/>
    <col min="48" max="48" width="14.5703125" bestFit="1" customWidth="1"/>
    <col min="49" max="49" width="22.5703125" bestFit="1" customWidth="1"/>
    <col min="50" max="51" width="9" bestFit="1" customWidth="1"/>
    <col min="55" max="55" width="16.42578125" bestFit="1" customWidth="1"/>
  </cols>
  <sheetData>
    <row r="1" spans="1:55">
      <c r="A1" s="1" t="s">
        <v>47</v>
      </c>
      <c r="B1" s="2"/>
    </row>
    <row r="2" spans="1:55">
      <c r="A2" s="2"/>
      <c r="B2" s="2"/>
    </row>
    <row r="3" spans="1:55" ht="57.95">
      <c r="A3" s="39" t="s">
        <v>1</v>
      </c>
      <c r="B3" s="39" t="s">
        <v>2</v>
      </c>
      <c r="E3" s="40" t="str">
        <f>A3</f>
        <v>Month</v>
      </c>
      <c r="F3" s="40" t="str">
        <f>B3</f>
        <v>Value</v>
      </c>
      <c r="G3" s="40" t="s">
        <v>3</v>
      </c>
      <c r="H3" s="40" t="s">
        <v>4</v>
      </c>
      <c r="I3" s="40" t="s">
        <v>5</v>
      </c>
      <c r="J3" s="40" t="s">
        <v>6</v>
      </c>
      <c r="K3" s="40" t="s">
        <v>7</v>
      </c>
      <c r="L3" s="40" t="s">
        <v>8</v>
      </c>
      <c r="R3" s="40" t="str">
        <f>A3</f>
        <v>Month</v>
      </c>
      <c r="S3" s="40" t="str">
        <f>B3</f>
        <v>Value</v>
      </c>
      <c r="T3" s="40" t="s">
        <v>9</v>
      </c>
      <c r="U3" s="40" t="s">
        <v>4</v>
      </c>
      <c r="V3" s="40" t="s">
        <v>5</v>
      </c>
      <c r="W3" s="40" t="s">
        <v>6</v>
      </c>
      <c r="X3" s="40" t="s">
        <v>7</v>
      </c>
      <c r="Y3" s="40" t="s">
        <v>8</v>
      </c>
      <c r="AE3" s="40" t="str">
        <f>E3</f>
        <v>Month</v>
      </c>
      <c r="AF3" s="40" t="str">
        <f>F3</f>
        <v>Value</v>
      </c>
      <c r="AG3" s="40" t="s">
        <v>10</v>
      </c>
      <c r="AH3" s="40" t="s">
        <v>4</v>
      </c>
      <c r="AI3" s="40" t="s">
        <v>5</v>
      </c>
      <c r="AJ3" s="40" t="s">
        <v>6</v>
      </c>
      <c r="AK3" s="40" t="s">
        <v>7</v>
      </c>
      <c r="AL3" s="40" t="s">
        <v>8</v>
      </c>
      <c r="AR3" s="40" t="str">
        <f>E3</f>
        <v>Month</v>
      </c>
      <c r="AS3" s="51" t="str">
        <f>[1]Forecasting!F3</f>
        <v>Units Sold</v>
      </c>
      <c r="AT3" s="51" t="s">
        <v>11</v>
      </c>
      <c r="AU3" s="51" t="s">
        <v>4</v>
      </c>
      <c r="AV3" s="51" t="s">
        <v>5</v>
      </c>
      <c r="AW3" s="51" t="s">
        <v>6</v>
      </c>
      <c r="AX3" s="51" t="s">
        <v>7</v>
      </c>
      <c r="AY3" s="51" t="s">
        <v>8</v>
      </c>
    </row>
    <row r="4" spans="1:55">
      <c r="A4" s="6">
        <v>1</v>
      </c>
      <c r="B4" s="41">
        <v>289524</v>
      </c>
      <c r="E4" s="7">
        <v>1</v>
      </c>
      <c r="F4" s="41">
        <v>289524</v>
      </c>
      <c r="G4" s="8"/>
      <c r="H4" s="8"/>
      <c r="I4" s="8"/>
      <c r="J4" s="8"/>
      <c r="K4" s="9"/>
      <c r="L4" s="8"/>
      <c r="O4" s="10" t="s">
        <v>12</v>
      </c>
      <c r="R4" s="7">
        <v>1</v>
      </c>
      <c r="S4" s="41">
        <v>289524</v>
      </c>
      <c r="T4" s="7"/>
      <c r="U4" s="7"/>
      <c r="V4" s="7"/>
      <c r="W4" s="7"/>
      <c r="X4" s="37"/>
      <c r="Y4" s="7"/>
      <c r="AB4" s="10" t="s">
        <v>13</v>
      </c>
      <c r="AE4" s="7">
        <v>1</v>
      </c>
      <c r="AF4" s="41">
        <v>289524</v>
      </c>
      <c r="AG4" s="2"/>
      <c r="AH4" s="42"/>
      <c r="AI4" s="42"/>
      <c r="AJ4" s="42"/>
      <c r="AK4" s="43"/>
      <c r="AL4" s="42"/>
      <c r="AO4" s="10" t="s">
        <v>14</v>
      </c>
      <c r="AR4" s="7">
        <v>1</v>
      </c>
      <c r="AS4" s="41">
        <v>289524</v>
      </c>
      <c r="AT4" s="2"/>
      <c r="AU4" s="42"/>
      <c r="AV4" s="42"/>
      <c r="AW4" s="42"/>
      <c r="AX4" s="43"/>
      <c r="AY4" s="42"/>
      <c r="BB4" s="38" t="s">
        <v>15</v>
      </c>
    </row>
    <row r="5" spans="1:55">
      <c r="A5" s="6">
        <v>2</v>
      </c>
      <c r="B5" s="41">
        <v>235871</v>
      </c>
      <c r="E5" s="7">
        <v>2</v>
      </c>
      <c r="F5" s="41">
        <v>235871</v>
      </c>
      <c r="G5" s="41">
        <v>289524</v>
      </c>
      <c r="H5" s="44">
        <f>F5-G5</f>
        <v>-53653</v>
      </c>
      <c r="I5" s="44">
        <f>ABS(H5)</f>
        <v>53653</v>
      </c>
      <c r="J5" s="44">
        <f>H5^2</f>
        <v>2878644409</v>
      </c>
      <c r="K5" s="43">
        <f>ROUND((I5/F5)*100,2)</f>
        <v>22.75</v>
      </c>
      <c r="L5" s="43">
        <f>ABS(K5)</f>
        <v>22.75</v>
      </c>
      <c r="O5" s="16" t="s">
        <v>16</v>
      </c>
      <c r="P5" s="17">
        <f>ROUND(AVERAGE(I5:I63),2)</f>
        <v>102614.81</v>
      </c>
      <c r="R5" s="7">
        <v>2</v>
      </c>
      <c r="S5" s="41">
        <v>235871</v>
      </c>
      <c r="T5" s="44">
        <f>AVERAGE($S$4:S4)</f>
        <v>289524</v>
      </c>
      <c r="U5" s="44">
        <f>S5-T5</f>
        <v>-53653</v>
      </c>
      <c r="V5" s="44">
        <f>ABS(U5)</f>
        <v>53653</v>
      </c>
      <c r="W5" s="44">
        <f>U5^2</f>
        <v>2878644409</v>
      </c>
      <c r="X5" s="43">
        <f>ROUND((V5/S5)*100,2)</f>
        <v>22.75</v>
      </c>
      <c r="Y5" s="43">
        <f>ABS(X5)</f>
        <v>22.75</v>
      </c>
      <c r="AB5" s="16" t="s">
        <v>16</v>
      </c>
      <c r="AC5" s="17">
        <f>ROUND(AVERAGE(V5:V63),2)</f>
        <v>98178.33</v>
      </c>
      <c r="AE5" s="7">
        <v>2</v>
      </c>
      <c r="AF5" s="41">
        <v>235871</v>
      </c>
      <c r="AG5" s="2"/>
      <c r="AH5" s="43"/>
      <c r="AI5" s="43"/>
      <c r="AJ5" s="43"/>
      <c r="AK5" s="43"/>
      <c r="AL5" s="43"/>
      <c r="AO5" s="16" t="s">
        <v>16</v>
      </c>
      <c r="AP5" s="17">
        <f>ROUND(AVERAGE(AI7:AI63),2)</f>
        <v>90600.37</v>
      </c>
      <c r="AR5" s="7">
        <v>2</v>
      </c>
      <c r="AS5" s="41">
        <v>235871</v>
      </c>
      <c r="AT5" s="49">
        <f>AS4</f>
        <v>289524</v>
      </c>
      <c r="AU5" s="44">
        <f>AS5-AT5</f>
        <v>-53653</v>
      </c>
      <c r="AV5" s="44">
        <f>ABS(AU5)</f>
        <v>53653</v>
      </c>
      <c r="AW5" s="44">
        <f>AU5^2</f>
        <v>2878644409</v>
      </c>
      <c r="AX5" s="43">
        <f>ROUND((AV5/AS5)*100,2)</f>
        <v>22.75</v>
      </c>
      <c r="AY5" s="43">
        <f>ABS(AX5)</f>
        <v>22.75</v>
      </c>
      <c r="BB5" s="16" t="s">
        <v>16</v>
      </c>
      <c r="BC5" s="17">
        <f>ROUND(AVERAGE(AV5:AV63),2)</f>
        <v>94531.11</v>
      </c>
    </row>
    <row r="6" spans="1:55">
      <c r="A6" s="6">
        <v>3</v>
      </c>
      <c r="B6" s="41">
        <v>120201</v>
      </c>
      <c r="E6" s="7">
        <v>3</v>
      </c>
      <c r="F6" s="41">
        <v>120201</v>
      </c>
      <c r="G6" s="41">
        <v>235871</v>
      </c>
      <c r="H6" s="44">
        <f t="shared" ref="H6:H63" si="0">F6-G6</f>
        <v>-115670</v>
      </c>
      <c r="I6" s="44">
        <f t="shared" ref="I6:I63" si="1">ABS(H6)</f>
        <v>115670</v>
      </c>
      <c r="J6" s="44">
        <f t="shared" ref="J6:J19" si="2">H6^2</f>
        <v>13379548900</v>
      </c>
      <c r="K6" s="43">
        <f t="shared" ref="K6:K63" si="3">ROUND((I6/F6)*100,2)</f>
        <v>96.23</v>
      </c>
      <c r="L6" s="43">
        <f t="shared" ref="L6:L63" si="4">ABS(K6)</f>
        <v>96.23</v>
      </c>
      <c r="O6" s="16" t="s">
        <v>17</v>
      </c>
      <c r="P6" s="17">
        <f>ROUND(AVERAGE(J5:J63),2)</f>
        <v>19126289819.970001</v>
      </c>
      <c r="R6" s="7">
        <v>3</v>
      </c>
      <c r="S6" s="41">
        <v>120201</v>
      </c>
      <c r="T6" s="44">
        <f>AVERAGE($S$4:S5)</f>
        <v>262697.5</v>
      </c>
      <c r="U6" s="44">
        <f t="shared" ref="U6:U63" si="5">S6-T6</f>
        <v>-142496.5</v>
      </c>
      <c r="V6" s="44">
        <f t="shared" ref="V6:V63" si="6">ABS(U6)</f>
        <v>142496.5</v>
      </c>
      <c r="W6" s="44">
        <f t="shared" ref="W6:W63" si="7">U6^2</f>
        <v>20305252512.25</v>
      </c>
      <c r="X6" s="43">
        <f t="shared" ref="X6:X63" si="8">ROUND((V6/S6)*100,2)</f>
        <v>118.55</v>
      </c>
      <c r="Y6" s="43">
        <f t="shared" ref="Y6:Y63" si="9">ABS(X6)</f>
        <v>118.55</v>
      </c>
      <c r="AB6" s="16" t="s">
        <v>17</v>
      </c>
      <c r="AC6" s="17">
        <f>ROUND(AVERAGE(W5:W63),2)</f>
        <v>15884756627.49</v>
      </c>
      <c r="AE6" s="7">
        <v>3</v>
      </c>
      <c r="AF6" s="41">
        <v>120201</v>
      </c>
      <c r="AG6" s="2"/>
      <c r="AH6" s="43"/>
      <c r="AI6" s="43"/>
      <c r="AJ6" s="43"/>
      <c r="AK6" s="43"/>
      <c r="AL6" s="43"/>
      <c r="AO6" s="16" t="s">
        <v>17</v>
      </c>
      <c r="AP6" s="17">
        <f>ROUND(AVERAGE(AJ7:AJ63),2)</f>
        <v>13535298966.120001</v>
      </c>
      <c r="AR6" s="7">
        <v>3</v>
      </c>
      <c r="AS6" s="41">
        <v>120201</v>
      </c>
      <c r="AT6" s="49">
        <f t="shared" ref="AT6:AT64" si="10">0.8*AS5+0.2*AT5</f>
        <v>246601.60000000003</v>
      </c>
      <c r="AU6" s="44">
        <f t="shared" ref="AU6:AU63" si="11">AS6-AT6</f>
        <v>-126400.60000000003</v>
      </c>
      <c r="AV6" s="44">
        <f t="shared" ref="AV6:AV63" si="12">ABS(AU6)</f>
        <v>126400.60000000003</v>
      </c>
      <c r="AW6" s="44">
        <f t="shared" ref="AW6:AW63" si="13">AU6^2</f>
        <v>15977111680.360008</v>
      </c>
      <c r="AX6" s="43">
        <f t="shared" ref="AX6:AX63" si="14">ROUND((AV6/AS6)*100,2)</f>
        <v>105.16</v>
      </c>
      <c r="AY6" s="43">
        <f t="shared" ref="AY6:AY63" si="15">ABS(AX6)</f>
        <v>105.16</v>
      </c>
      <c r="BB6" s="16" t="s">
        <v>17</v>
      </c>
      <c r="BC6" s="17">
        <f>ROUND(AVERAGE(AW5:AW63),2)</f>
        <v>16177411451.870001</v>
      </c>
    </row>
    <row r="7" spans="1:55">
      <c r="A7" s="6">
        <v>4</v>
      </c>
      <c r="B7" s="41">
        <v>8958</v>
      </c>
      <c r="E7" s="7">
        <v>4</v>
      </c>
      <c r="F7" s="41">
        <v>8958</v>
      </c>
      <c r="G7" s="41">
        <v>120201</v>
      </c>
      <c r="H7" s="44">
        <f>F7-G7</f>
        <v>-111243</v>
      </c>
      <c r="I7" s="44">
        <f t="shared" si="1"/>
        <v>111243</v>
      </c>
      <c r="J7" s="44">
        <f t="shared" si="2"/>
        <v>12375005049</v>
      </c>
      <c r="K7" s="43">
        <f>ROUND((I7/F7)*100,2)</f>
        <v>1241.83</v>
      </c>
      <c r="L7" s="43">
        <f t="shared" si="4"/>
        <v>1241.83</v>
      </c>
      <c r="O7" s="16" t="s">
        <v>19</v>
      </c>
      <c r="P7" s="24">
        <f>ROUND(AVERAGE(L5:L63)/100,2)</f>
        <v>0.65</v>
      </c>
      <c r="R7" s="7">
        <v>4</v>
      </c>
      <c r="S7" s="41">
        <v>8958</v>
      </c>
      <c r="T7" s="44">
        <f>AVERAGE($S$4:S6)</f>
        <v>215198.66666666666</v>
      </c>
      <c r="U7" s="44">
        <f t="shared" si="5"/>
        <v>-206240.66666666666</v>
      </c>
      <c r="V7" s="44">
        <f t="shared" si="6"/>
        <v>206240.66666666666</v>
      </c>
      <c r="W7" s="44">
        <f t="shared" si="7"/>
        <v>42535212587.111107</v>
      </c>
      <c r="X7" s="43">
        <f t="shared" si="8"/>
        <v>2302.31</v>
      </c>
      <c r="Y7" s="43">
        <f t="shared" si="9"/>
        <v>2302.31</v>
      </c>
      <c r="AB7" s="16" t="s">
        <v>19</v>
      </c>
      <c r="AC7" s="24">
        <f>ROUND(AVERAGE(Y5:Y63)/100,2)</f>
        <v>0.8</v>
      </c>
      <c r="AE7" s="7">
        <v>4</v>
      </c>
      <c r="AF7" s="41">
        <v>8958</v>
      </c>
      <c r="AG7" s="49">
        <f t="shared" ref="AG7:AG64" si="16">AVERAGE(AF4:AF6)</f>
        <v>215198.66666666666</v>
      </c>
      <c r="AH7" s="44">
        <f>AF7-AG7</f>
        <v>-206240.66666666666</v>
      </c>
      <c r="AI7" s="44">
        <f>ABS(AH7)</f>
        <v>206240.66666666666</v>
      </c>
      <c r="AJ7" s="44">
        <f>AH7^2</f>
        <v>42535212587.111107</v>
      </c>
      <c r="AK7" s="43">
        <f t="shared" ref="AK7:AK63" si="17">ROUND((AI7/AF7)*100,2)</f>
        <v>2302.31</v>
      </c>
      <c r="AL7" s="43">
        <f t="shared" ref="AL7:AL63" si="18">ABS(AK7)</f>
        <v>2302.31</v>
      </c>
      <c r="AO7" s="16" t="s">
        <v>19</v>
      </c>
      <c r="AP7" s="24">
        <f>ROUND(AVERAGE(AL7:AL63)/100,2)</f>
        <v>0.79</v>
      </c>
      <c r="AR7" s="7">
        <v>4</v>
      </c>
      <c r="AS7" s="41">
        <v>8958</v>
      </c>
      <c r="AT7" s="49">
        <f t="shared" si="10"/>
        <v>145481.12</v>
      </c>
      <c r="AU7" s="44">
        <f t="shared" si="11"/>
        <v>-136523.12</v>
      </c>
      <c r="AV7" s="44">
        <f t="shared" si="12"/>
        <v>136523.12</v>
      </c>
      <c r="AW7" s="44">
        <f t="shared" si="13"/>
        <v>18638562294.534397</v>
      </c>
      <c r="AX7" s="43">
        <f t="shared" si="14"/>
        <v>1524.04</v>
      </c>
      <c r="AY7" s="43">
        <f t="shared" si="15"/>
        <v>1524.04</v>
      </c>
      <c r="BB7" s="16" t="s">
        <v>19</v>
      </c>
      <c r="BC7" s="24">
        <f>ROUND(AVERAGE(AY5:AY63)/100,2)</f>
        <v>0.66</v>
      </c>
    </row>
    <row r="8" spans="1:55">
      <c r="A8" s="6">
        <v>5</v>
      </c>
      <c r="B8" s="41">
        <v>47068</v>
      </c>
      <c r="E8" s="7">
        <v>5</v>
      </c>
      <c r="F8" s="41">
        <v>47068</v>
      </c>
      <c r="G8" s="41">
        <v>8958</v>
      </c>
      <c r="H8" s="44">
        <f t="shared" si="0"/>
        <v>38110</v>
      </c>
      <c r="I8" s="44">
        <f t="shared" si="1"/>
        <v>38110</v>
      </c>
      <c r="J8" s="44">
        <f t="shared" si="2"/>
        <v>1452372100</v>
      </c>
      <c r="K8" s="43">
        <f t="shared" si="3"/>
        <v>80.97</v>
      </c>
      <c r="L8" s="43">
        <f t="shared" si="4"/>
        <v>80.97</v>
      </c>
      <c r="O8" s="16" t="s">
        <v>20</v>
      </c>
      <c r="P8" s="46">
        <f>G64</f>
        <v>135864.861</v>
      </c>
      <c r="R8" s="7">
        <v>5</v>
      </c>
      <c r="S8" s="41">
        <v>47068</v>
      </c>
      <c r="T8" s="44">
        <f>AVERAGE($S$4:S7)</f>
        <v>163638.5</v>
      </c>
      <c r="U8" s="44">
        <f t="shared" si="5"/>
        <v>-116570.5</v>
      </c>
      <c r="V8" s="44">
        <f t="shared" si="6"/>
        <v>116570.5</v>
      </c>
      <c r="W8" s="44">
        <f t="shared" si="7"/>
        <v>13588681470.25</v>
      </c>
      <c r="X8" s="43">
        <f t="shared" si="8"/>
        <v>247.66</v>
      </c>
      <c r="Y8" s="43">
        <f t="shared" si="9"/>
        <v>247.66</v>
      </c>
      <c r="AB8" s="16" t="s">
        <v>20</v>
      </c>
      <c r="AC8" s="46">
        <f>T64</f>
        <v>280278.31534999999</v>
      </c>
      <c r="AE8" s="7">
        <v>5</v>
      </c>
      <c r="AF8" s="41">
        <v>47068</v>
      </c>
      <c r="AG8" s="49">
        <f t="shared" si="16"/>
        <v>121676.66666666667</v>
      </c>
      <c r="AH8" s="44">
        <f t="shared" ref="AH8:AH63" si="19">AF8-AG8</f>
        <v>-74608.666666666672</v>
      </c>
      <c r="AI8" s="44">
        <f t="shared" ref="AI8:AI63" si="20">ABS(AH8)</f>
        <v>74608.666666666672</v>
      </c>
      <c r="AJ8" s="44">
        <f t="shared" ref="AJ8:AJ63" si="21">AH8^2</f>
        <v>5566453141.7777786</v>
      </c>
      <c r="AK8" s="43">
        <f t="shared" si="17"/>
        <v>158.51</v>
      </c>
      <c r="AL8" s="43">
        <f t="shared" si="18"/>
        <v>158.51</v>
      </c>
      <c r="AO8" s="16" t="s">
        <v>20</v>
      </c>
      <c r="AP8" s="46">
        <f>AG21</f>
        <v>347833.66666666669</v>
      </c>
      <c r="AR8" s="7">
        <v>5</v>
      </c>
      <c r="AS8" s="41">
        <v>47068</v>
      </c>
      <c r="AT8" s="49">
        <f t="shared" si="10"/>
        <v>36262.624000000003</v>
      </c>
      <c r="AU8" s="44">
        <f t="shared" si="11"/>
        <v>10805.375999999997</v>
      </c>
      <c r="AV8" s="44">
        <f t="shared" si="12"/>
        <v>10805.375999999997</v>
      </c>
      <c r="AW8" s="44">
        <f t="shared" si="13"/>
        <v>116756150.50137593</v>
      </c>
      <c r="AX8" s="43">
        <f t="shared" si="14"/>
        <v>22.96</v>
      </c>
      <c r="AY8" s="43">
        <f t="shared" si="15"/>
        <v>22.96</v>
      </c>
      <c r="BB8" s="16" t="s">
        <v>20</v>
      </c>
      <c r="BC8" s="46">
        <f>AT64</f>
        <v>145548.09937751098</v>
      </c>
    </row>
    <row r="9" spans="1:55">
      <c r="A9" s="6">
        <v>6</v>
      </c>
      <c r="B9" s="41">
        <v>125428</v>
      </c>
      <c r="E9" s="7">
        <v>6</v>
      </c>
      <c r="F9" s="41">
        <v>125428</v>
      </c>
      <c r="G9" s="41">
        <v>47068</v>
      </c>
      <c r="H9" s="44">
        <f t="shared" si="0"/>
        <v>78360</v>
      </c>
      <c r="I9" s="44">
        <f t="shared" si="1"/>
        <v>78360</v>
      </c>
      <c r="J9" s="44">
        <f t="shared" si="2"/>
        <v>6140289600</v>
      </c>
      <c r="K9" s="43">
        <f t="shared" si="3"/>
        <v>62.47</v>
      </c>
      <c r="L9" s="43">
        <f t="shared" si="4"/>
        <v>62.47</v>
      </c>
      <c r="R9" s="7">
        <v>6</v>
      </c>
      <c r="S9" s="41">
        <v>125428</v>
      </c>
      <c r="T9" s="44">
        <f>AVERAGE($S$4:S8)</f>
        <v>140324.4</v>
      </c>
      <c r="U9" s="44">
        <f t="shared" si="5"/>
        <v>-14896.399999999994</v>
      </c>
      <c r="V9" s="44">
        <f t="shared" si="6"/>
        <v>14896.399999999994</v>
      </c>
      <c r="W9" s="44">
        <f t="shared" si="7"/>
        <v>221902732.95999983</v>
      </c>
      <c r="X9" s="43">
        <f t="shared" si="8"/>
        <v>11.88</v>
      </c>
      <c r="Y9" s="43">
        <f t="shared" si="9"/>
        <v>11.88</v>
      </c>
      <c r="AE9" s="7">
        <v>6</v>
      </c>
      <c r="AF9" s="41">
        <v>125428</v>
      </c>
      <c r="AG9" s="49">
        <f t="shared" si="16"/>
        <v>58742.333333333336</v>
      </c>
      <c r="AH9" s="44">
        <f t="shared" si="19"/>
        <v>66685.666666666657</v>
      </c>
      <c r="AI9" s="44">
        <f t="shared" si="20"/>
        <v>66685.666666666657</v>
      </c>
      <c r="AJ9" s="44">
        <f t="shared" si="21"/>
        <v>4446978138.7777767</v>
      </c>
      <c r="AK9" s="43">
        <f t="shared" si="17"/>
        <v>53.17</v>
      </c>
      <c r="AL9" s="43">
        <f t="shared" si="18"/>
        <v>53.17</v>
      </c>
      <c r="AR9" s="7">
        <v>6</v>
      </c>
      <c r="AS9" s="41">
        <v>125428</v>
      </c>
      <c r="AT9" s="49">
        <f t="shared" si="10"/>
        <v>44906.924800000001</v>
      </c>
      <c r="AU9" s="44">
        <f t="shared" si="11"/>
        <v>80521.075199999992</v>
      </c>
      <c r="AV9" s="44">
        <f t="shared" si="12"/>
        <v>80521.075199999992</v>
      </c>
      <c r="AW9" s="44">
        <f t="shared" si="13"/>
        <v>6483643551.3640537</v>
      </c>
      <c r="AX9" s="43">
        <f t="shared" si="14"/>
        <v>64.2</v>
      </c>
      <c r="AY9" s="43">
        <f t="shared" si="15"/>
        <v>64.2</v>
      </c>
    </row>
    <row r="10" spans="1:55">
      <c r="A10" s="6">
        <v>7</v>
      </c>
      <c r="B10" s="41">
        <v>232559</v>
      </c>
      <c r="E10" s="7">
        <v>7</v>
      </c>
      <c r="F10" s="41">
        <v>232559</v>
      </c>
      <c r="G10" s="41">
        <v>125428</v>
      </c>
      <c r="H10" s="44">
        <f t="shared" si="0"/>
        <v>107131</v>
      </c>
      <c r="I10" s="44">
        <f t="shared" si="1"/>
        <v>107131</v>
      </c>
      <c r="J10" s="44">
        <f t="shared" si="2"/>
        <v>11477051161</v>
      </c>
      <c r="K10" s="43">
        <f t="shared" si="3"/>
        <v>46.07</v>
      </c>
      <c r="L10" s="43">
        <f t="shared" si="4"/>
        <v>46.07</v>
      </c>
      <c r="R10" s="7">
        <v>7</v>
      </c>
      <c r="S10" s="41">
        <v>232559</v>
      </c>
      <c r="T10" s="44">
        <f>AVERAGE($S$4:S9)</f>
        <v>137841.66666666666</v>
      </c>
      <c r="U10" s="44">
        <f t="shared" si="5"/>
        <v>94717.333333333343</v>
      </c>
      <c r="V10" s="44">
        <f t="shared" si="6"/>
        <v>94717.333333333343</v>
      </c>
      <c r="W10" s="44">
        <f t="shared" si="7"/>
        <v>8971373233.7777805</v>
      </c>
      <c r="X10" s="43">
        <f t="shared" si="8"/>
        <v>40.729999999999997</v>
      </c>
      <c r="Y10" s="43">
        <f t="shared" si="9"/>
        <v>40.729999999999997</v>
      </c>
      <c r="AE10" s="7">
        <v>7</v>
      </c>
      <c r="AF10" s="41">
        <v>232559</v>
      </c>
      <c r="AG10" s="49">
        <f t="shared" si="16"/>
        <v>60484.666666666664</v>
      </c>
      <c r="AH10" s="44">
        <f t="shared" si="19"/>
        <v>172074.33333333334</v>
      </c>
      <c r="AI10" s="44">
        <f t="shared" si="20"/>
        <v>172074.33333333334</v>
      </c>
      <c r="AJ10" s="44">
        <f t="shared" si="21"/>
        <v>29609576192.111115</v>
      </c>
      <c r="AK10" s="43">
        <f t="shared" si="17"/>
        <v>73.989999999999995</v>
      </c>
      <c r="AL10" s="43">
        <f t="shared" si="18"/>
        <v>73.989999999999995</v>
      </c>
      <c r="AR10" s="7">
        <v>7</v>
      </c>
      <c r="AS10" s="41">
        <v>232559</v>
      </c>
      <c r="AT10" s="49">
        <f t="shared" si="10"/>
        <v>109323.78496</v>
      </c>
      <c r="AU10" s="44">
        <f t="shared" si="11"/>
        <v>123235.21504</v>
      </c>
      <c r="AV10" s="44">
        <f t="shared" si="12"/>
        <v>123235.21504</v>
      </c>
      <c r="AW10" s="44">
        <f t="shared" si="13"/>
        <v>15186918225.955042</v>
      </c>
      <c r="AX10" s="43">
        <f t="shared" si="14"/>
        <v>52.99</v>
      </c>
      <c r="AY10" s="43">
        <f t="shared" si="15"/>
        <v>52.99</v>
      </c>
    </row>
    <row r="11" spans="1:55">
      <c r="A11" s="6">
        <v>8</v>
      </c>
      <c r="B11" s="41">
        <v>106473</v>
      </c>
      <c r="E11" s="7">
        <v>8</v>
      </c>
      <c r="F11" s="41">
        <v>106473</v>
      </c>
      <c r="G11" s="41">
        <v>232559</v>
      </c>
      <c r="H11" s="44">
        <f t="shared" si="0"/>
        <v>-126086</v>
      </c>
      <c r="I11" s="44">
        <f t="shared" si="1"/>
        <v>126086</v>
      </c>
      <c r="J11" s="44">
        <f t="shared" si="2"/>
        <v>15897679396</v>
      </c>
      <c r="K11" s="43">
        <f t="shared" si="3"/>
        <v>118.42</v>
      </c>
      <c r="L11" s="43">
        <f t="shared" si="4"/>
        <v>118.42</v>
      </c>
      <c r="R11" s="7">
        <v>8</v>
      </c>
      <c r="S11" s="41">
        <v>106473</v>
      </c>
      <c r="T11" s="44">
        <f>AVERAGE($S$4:S10)</f>
        <v>151372.71428571429</v>
      </c>
      <c r="U11" s="44">
        <f t="shared" si="5"/>
        <v>-44899.71428571429</v>
      </c>
      <c r="V11" s="44">
        <f t="shared" si="6"/>
        <v>44899.71428571429</v>
      </c>
      <c r="W11" s="44">
        <f t="shared" si="7"/>
        <v>2015984342.9387758</v>
      </c>
      <c r="X11" s="43">
        <f t="shared" si="8"/>
        <v>42.17</v>
      </c>
      <c r="Y11" s="43">
        <f t="shared" si="9"/>
        <v>42.17</v>
      </c>
      <c r="AE11" s="7">
        <v>8</v>
      </c>
      <c r="AF11" s="41">
        <v>106473</v>
      </c>
      <c r="AG11" s="49">
        <f t="shared" si="16"/>
        <v>135018.33333333334</v>
      </c>
      <c r="AH11" s="44">
        <f t="shared" si="19"/>
        <v>-28545.333333333343</v>
      </c>
      <c r="AI11" s="44">
        <f t="shared" si="20"/>
        <v>28545.333333333343</v>
      </c>
      <c r="AJ11" s="44">
        <f t="shared" si="21"/>
        <v>814836055.11111164</v>
      </c>
      <c r="AK11" s="43">
        <f t="shared" si="17"/>
        <v>26.81</v>
      </c>
      <c r="AL11" s="43">
        <f t="shared" si="18"/>
        <v>26.81</v>
      </c>
      <c r="AR11" s="7">
        <v>8</v>
      </c>
      <c r="AS11" s="41">
        <v>106473</v>
      </c>
      <c r="AT11" s="49">
        <f t="shared" si="10"/>
        <v>207911.95699200002</v>
      </c>
      <c r="AU11" s="44">
        <f t="shared" si="11"/>
        <v>-101438.95699200002</v>
      </c>
      <c r="AV11" s="44">
        <f t="shared" si="12"/>
        <v>101438.95699200002</v>
      </c>
      <c r="AW11" s="44">
        <f t="shared" si="13"/>
        <v>10289861995.62483</v>
      </c>
      <c r="AX11" s="43">
        <f t="shared" si="14"/>
        <v>95.27</v>
      </c>
      <c r="AY11" s="43">
        <f t="shared" si="15"/>
        <v>95.27</v>
      </c>
    </row>
    <row r="12" spans="1:55">
      <c r="A12" s="6">
        <v>9</v>
      </c>
      <c r="B12" s="41">
        <v>251023</v>
      </c>
      <c r="E12" s="7">
        <v>9</v>
      </c>
      <c r="F12" s="41">
        <v>251023</v>
      </c>
      <c r="G12" s="41">
        <v>106473</v>
      </c>
      <c r="H12" s="44">
        <f t="shared" si="0"/>
        <v>144550</v>
      </c>
      <c r="I12" s="44">
        <f t="shared" si="1"/>
        <v>144550</v>
      </c>
      <c r="J12" s="44">
        <f t="shared" si="2"/>
        <v>20894702500</v>
      </c>
      <c r="K12" s="43">
        <f t="shared" si="3"/>
        <v>57.58</v>
      </c>
      <c r="L12" s="43">
        <f t="shared" si="4"/>
        <v>57.58</v>
      </c>
      <c r="R12" s="7">
        <v>9</v>
      </c>
      <c r="S12" s="41">
        <v>251023</v>
      </c>
      <c r="T12" s="44">
        <f>AVERAGE($S$4:S11)</f>
        <v>145760.25</v>
      </c>
      <c r="U12" s="44">
        <f t="shared" si="5"/>
        <v>105262.75</v>
      </c>
      <c r="V12" s="44">
        <f t="shared" si="6"/>
        <v>105262.75</v>
      </c>
      <c r="W12" s="44">
        <f t="shared" si="7"/>
        <v>11080246537.5625</v>
      </c>
      <c r="X12" s="43">
        <f t="shared" si="8"/>
        <v>41.93</v>
      </c>
      <c r="Y12" s="43">
        <f t="shared" si="9"/>
        <v>41.93</v>
      </c>
      <c r="AE12" s="7">
        <v>9</v>
      </c>
      <c r="AF12" s="41">
        <v>251023</v>
      </c>
      <c r="AG12" s="49">
        <f t="shared" si="16"/>
        <v>154820</v>
      </c>
      <c r="AH12" s="44">
        <f t="shared" si="19"/>
        <v>96203</v>
      </c>
      <c r="AI12" s="44">
        <f t="shared" si="20"/>
        <v>96203</v>
      </c>
      <c r="AJ12" s="44">
        <f t="shared" si="21"/>
        <v>9255017209</v>
      </c>
      <c r="AK12" s="43">
        <f t="shared" si="17"/>
        <v>38.32</v>
      </c>
      <c r="AL12" s="43">
        <f t="shared" si="18"/>
        <v>38.32</v>
      </c>
      <c r="AR12" s="7">
        <v>9</v>
      </c>
      <c r="AS12" s="41">
        <v>251023</v>
      </c>
      <c r="AT12" s="49">
        <f t="shared" si="10"/>
        <v>126760.79139840002</v>
      </c>
      <c r="AU12" s="44">
        <f t="shared" si="11"/>
        <v>124262.20860159998</v>
      </c>
      <c r="AV12" s="44">
        <f t="shared" si="12"/>
        <v>124262.20860159998</v>
      </c>
      <c r="AW12" s="44">
        <f t="shared" si="13"/>
        <v>15441096486.547548</v>
      </c>
      <c r="AX12" s="43">
        <f t="shared" si="14"/>
        <v>49.5</v>
      </c>
      <c r="AY12" s="43">
        <f t="shared" si="15"/>
        <v>49.5</v>
      </c>
    </row>
    <row r="13" spans="1:55">
      <c r="A13" s="6">
        <v>10</v>
      </c>
      <c r="B13" s="41">
        <v>217102</v>
      </c>
      <c r="E13" s="7">
        <v>10</v>
      </c>
      <c r="F13" s="41">
        <v>217102</v>
      </c>
      <c r="G13" s="41">
        <v>251023</v>
      </c>
      <c r="H13" s="44">
        <f t="shared" si="0"/>
        <v>-33921</v>
      </c>
      <c r="I13" s="44">
        <f t="shared" si="1"/>
        <v>33921</v>
      </c>
      <c r="J13" s="44">
        <f t="shared" si="2"/>
        <v>1150634241</v>
      </c>
      <c r="K13" s="43">
        <f t="shared" si="3"/>
        <v>15.62</v>
      </c>
      <c r="L13" s="43">
        <f t="shared" si="4"/>
        <v>15.62</v>
      </c>
      <c r="R13" s="7">
        <v>10</v>
      </c>
      <c r="S13" s="41">
        <v>217102</v>
      </c>
      <c r="T13" s="44">
        <f>AVERAGE($S$4:S12)</f>
        <v>157456.11111111112</v>
      </c>
      <c r="U13" s="44">
        <f t="shared" si="5"/>
        <v>59645.888888888876</v>
      </c>
      <c r="V13" s="44">
        <f t="shared" si="6"/>
        <v>59645.888888888876</v>
      </c>
      <c r="W13" s="44">
        <f t="shared" si="7"/>
        <v>3557632061.3456774</v>
      </c>
      <c r="X13" s="43">
        <f t="shared" si="8"/>
        <v>27.47</v>
      </c>
      <c r="Y13" s="43">
        <f t="shared" si="9"/>
        <v>27.47</v>
      </c>
      <c r="AE13" s="7">
        <v>10</v>
      </c>
      <c r="AF13" s="41">
        <v>217102</v>
      </c>
      <c r="AG13" s="49">
        <f t="shared" si="16"/>
        <v>196685</v>
      </c>
      <c r="AH13" s="44">
        <f t="shared" si="19"/>
        <v>20417</v>
      </c>
      <c r="AI13" s="44">
        <f t="shared" si="20"/>
        <v>20417</v>
      </c>
      <c r="AJ13" s="44">
        <f t="shared" si="21"/>
        <v>416853889</v>
      </c>
      <c r="AK13" s="43">
        <f t="shared" si="17"/>
        <v>9.4</v>
      </c>
      <c r="AL13" s="43">
        <f t="shared" si="18"/>
        <v>9.4</v>
      </c>
      <c r="AR13" s="7">
        <v>10</v>
      </c>
      <c r="AS13" s="41">
        <v>217102</v>
      </c>
      <c r="AT13" s="49">
        <f t="shared" si="10"/>
        <v>226170.55827968003</v>
      </c>
      <c r="AU13" s="44">
        <f t="shared" si="11"/>
        <v>-9068.55827968003</v>
      </c>
      <c r="AV13" s="44">
        <f t="shared" si="12"/>
        <v>9068.55827968003</v>
      </c>
      <c r="AW13" s="44">
        <f t="shared" si="13"/>
        <v>82238749.271953225</v>
      </c>
      <c r="AX13" s="43">
        <f t="shared" si="14"/>
        <v>4.18</v>
      </c>
      <c r="AY13" s="43">
        <f t="shared" si="15"/>
        <v>4.18</v>
      </c>
    </row>
    <row r="14" spans="1:55">
      <c r="A14" s="6">
        <v>11</v>
      </c>
      <c r="B14" s="41">
        <v>140666</v>
      </c>
      <c r="E14" s="7">
        <v>11</v>
      </c>
      <c r="F14" s="41">
        <v>140666</v>
      </c>
      <c r="G14" s="41">
        <v>217102</v>
      </c>
      <c r="H14" s="44">
        <f t="shared" si="0"/>
        <v>-76436</v>
      </c>
      <c r="I14" s="44">
        <f t="shared" si="1"/>
        <v>76436</v>
      </c>
      <c r="J14" s="44">
        <f t="shared" si="2"/>
        <v>5842462096</v>
      </c>
      <c r="K14" s="43">
        <f t="shared" si="3"/>
        <v>54.34</v>
      </c>
      <c r="L14" s="43">
        <f t="shared" si="4"/>
        <v>54.34</v>
      </c>
      <c r="R14" s="7">
        <v>11</v>
      </c>
      <c r="S14" s="41">
        <v>140666</v>
      </c>
      <c r="T14" s="44">
        <f>AVERAGE($S$4:S13)</f>
        <v>163420.70000000001</v>
      </c>
      <c r="U14" s="44">
        <f t="shared" si="5"/>
        <v>-22754.700000000012</v>
      </c>
      <c r="V14" s="44">
        <f t="shared" si="6"/>
        <v>22754.700000000012</v>
      </c>
      <c r="W14" s="44">
        <f t="shared" si="7"/>
        <v>517776372.09000051</v>
      </c>
      <c r="X14" s="43">
        <f t="shared" si="8"/>
        <v>16.18</v>
      </c>
      <c r="Y14" s="43">
        <f t="shared" si="9"/>
        <v>16.18</v>
      </c>
      <c r="AE14" s="7">
        <v>11</v>
      </c>
      <c r="AF14" s="41">
        <v>140666</v>
      </c>
      <c r="AG14" s="49">
        <f t="shared" si="16"/>
        <v>191532.66666666666</v>
      </c>
      <c r="AH14" s="44">
        <f t="shared" si="19"/>
        <v>-50866.666666666657</v>
      </c>
      <c r="AI14" s="44">
        <f t="shared" si="20"/>
        <v>50866.666666666657</v>
      </c>
      <c r="AJ14" s="44">
        <f t="shared" si="21"/>
        <v>2587417777.7777767</v>
      </c>
      <c r="AK14" s="43">
        <f t="shared" si="17"/>
        <v>36.159999999999997</v>
      </c>
      <c r="AL14" s="43">
        <f t="shared" si="18"/>
        <v>36.159999999999997</v>
      </c>
      <c r="AR14" s="7">
        <v>11</v>
      </c>
      <c r="AS14" s="41">
        <v>140666</v>
      </c>
      <c r="AT14" s="49">
        <f t="shared" si="10"/>
        <v>218915.71165593603</v>
      </c>
      <c r="AU14" s="44">
        <f t="shared" si="11"/>
        <v>-78249.711655936029</v>
      </c>
      <c r="AV14" s="44">
        <f t="shared" si="12"/>
        <v>78249.711655936029</v>
      </c>
      <c r="AW14" s="44">
        <f t="shared" si="13"/>
        <v>6123017374.2371311</v>
      </c>
      <c r="AX14" s="43">
        <f t="shared" si="14"/>
        <v>55.63</v>
      </c>
      <c r="AY14" s="43">
        <f t="shared" si="15"/>
        <v>55.63</v>
      </c>
    </row>
    <row r="15" spans="1:55">
      <c r="A15" s="6">
        <v>12</v>
      </c>
      <c r="B15" s="41">
        <v>206774</v>
      </c>
      <c r="E15" s="7">
        <v>12</v>
      </c>
      <c r="F15" s="41">
        <v>206774</v>
      </c>
      <c r="G15" s="41">
        <v>140666</v>
      </c>
      <c r="H15" s="44">
        <f t="shared" si="0"/>
        <v>66108</v>
      </c>
      <c r="I15" s="44">
        <f t="shared" si="1"/>
        <v>66108</v>
      </c>
      <c r="J15" s="44">
        <f t="shared" si="2"/>
        <v>4370267664</v>
      </c>
      <c r="K15" s="43">
        <f t="shared" si="3"/>
        <v>31.97</v>
      </c>
      <c r="L15" s="43">
        <f t="shared" si="4"/>
        <v>31.97</v>
      </c>
      <c r="R15" s="7">
        <v>12</v>
      </c>
      <c r="S15" s="41">
        <v>206774</v>
      </c>
      <c r="T15" s="44">
        <f>AVERAGE($S$4:S14)</f>
        <v>161352.09090909091</v>
      </c>
      <c r="U15" s="44">
        <f t="shared" si="5"/>
        <v>45421.909090909088</v>
      </c>
      <c r="V15" s="44">
        <f t="shared" si="6"/>
        <v>45421.909090909088</v>
      </c>
      <c r="W15" s="44">
        <f t="shared" si="7"/>
        <v>2063149825.4628096</v>
      </c>
      <c r="X15" s="43">
        <f t="shared" si="8"/>
        <v>21.97</v>
      </c>
      <c r="Y15" s="43">
        <f t="shared" si="9"/>
        <v>21.97</v>
      </c>
      <c r="AE15" s="7">
        <v>12</v>
      </c>
      <c r="AF15" s="41">
        <v>206774</v>
      </c>
      <c r="AG15" s="49">
        <f t="shared" si="16"/>
        <v>202930.33333333334</v>
      </c>
      <c r="AH15" s="44">
        <f t="shared" si="19"/>
        <v>3843.666666666657</v>
      </c>
      <c r="AI15" s="44">
        <f t="shared" si="20"/>
        <v>3843.666666666657</v>
      </c>
      <c r="AJ15" s="44">
        <f t="shared" si="21"/>
        <v>14773773.44444437</v>
      </c>
      <c r="AK15" s="43">
        <f t="shared" si="17"/>
        <v>1.86</v>
      </c>
      <c r="AL15" s="43">
        <f t="shared" si="18"/>
        <v>1.86</v>
      </c>
      <c r="AR15" s="7">
        <v>12</v>
      </c>
      <c r="AS15" s="41">
        <v>206774</v>
      </c>
      <c r="AT15" s="49">
        <f t="shared" si="10"/>
        <v>156315.94233118719</v>
      </c>
      <c r="AU15" s="44">
        <f t="shared" si="11"/>
        <v>50458.057668812806</v>
      </c>
      <c r="AV15" s="44">
        <f t="shared" si="12"/>
        <v>50458.057668812806</v>
      </c>
      <c r="AW15" s="44">
        <f t="shared" si="13"/>
        <v>2546015583.709239</v>
      </c>
      <c r="AX15" s="43">
        <f t="shared" si="14"/>
        <v>24.4</v>
      </c>
      <c r="AY15" s="43">
        <f t="shared" si="15"/>
        <v>24.4</v>
      </c>
    </row>
    <row r="16" spans="1:55">
      <c r="A16" s="6">
        <v>13</v>
      </c>
      <c r="B16" s="41">
        <v>245758</v>
      </c>
      <c r="E16" s="7">
        <v>13</v>
      </c>
      <c r="F16" s="41">
        <v>245758</v>
      </c>
      <c r="G16" s="41">
        <v>206774</v>
      </c>
      <c r="H16" s="44">
        <f t="shared" si="0"/>
        <v>38984</v>
      </c>
      <c r="I16" s="44">
        <f t="shared" si="1"/>
        <v>38984</v>
      </c>
      <c r="J16" s="44">
        <f t="shared" si="2"/>
        <v>1519752256</v>
      </c>
      <c r="K16" s="43">
        <f t="shared" si="3"/>
        <v>15.86</v>
      </c>
      <c r="L16" s="43">
        <f t="shared" si="4"/>
        <v>15.86</v>
      </c>
      <c r="R16" s="7">
        <v>13</v>
      </c>
      <c r="S16" s="41">
        <v>245758</v>
      </c>
      <c r="T16" s="44">
        <f>AVERAGE($S$4:S15)</f>
        <v>165137.25</v>
      </c>
      <c r="U16" s="44">
        <f t="shared" si="5"/>
        <v>80620.75</v>
      </c>
      <c r="V16" s="44">
        <f t="shared" si="6"/>
        <v>80620.75</v>
      </c>
      <c r="W16" s="44">
        <f t="shared" si="7"/>
        <v>6499705330.5625</v>
      </c>
      <c r="X16" s="43">
        <f t="shared" si="8"/>
        <v>32.799999999999997</v>
      </c>
      <c r="Y16" s="43">
        <f t="shared" si="9"/>
        <v>32.799999999999997</v>
      </c>
      <c r="AE16" s="7">
        <v>13</v>
      </c>
      <c r="AF16" s="41">
        <v>245758</v>
      </c>
      <c r="AG16" s="49">
        <f t="shared" si="16"/>
        <v>188180.66666666666</v>
      </c>
      <c r="AH16" s="44">
        <f t="shared" si="19"/>
        <v>57577.333333333343</v>
      </c>
      <c r="AI16" s="44">
        <f t="shared" si="20"/>
        <v>57577.333333333343</v>
      </c>
      <c r="AJ16" s="44">
        <f t="shared" si="21"/>
        <v>3315149313.7777791</v>
      </c>
      <c r="AK16" s="43">
        <f t="shared" si="17"/>
        <v>23.43</v>
      </c>
      <c r="AL16" s="43">
        <f t="shared" si="18"/>
        <v>23.43</v>
      </c>
      <c r="AR16" s="7">
        <v>13</v>
      </c>
      <c r="AS16" s="41">
        <v>245758</v>
      </c>
      <c r="AT16" s="49">
        <f t="shared" si="10"/>
        <v>196682.38846623746</v>
      </c>
      <c r="AU16" s="44">
        <f t="shared" si="11"/>
        <v>49075.611533762538</v>
      </c>
      <c r="AV16" s="44">
        <f t="shared" si="12"/>
        <v>49075.611533762538</v>
      </c>
      <c r="AW16" s="44">
        <f t="shared" si="13"/>
        <v>2408415647.4127665</v>
      </c>
      <c r="AX16" s="43">
        <f t="shared" si="14"/>
        <v>19.97</v>
      </c>
      <c r="AY16" s="43">
        <f t="shared" si="15"/>
        <v>19.97</v>
      </c>
    </row>
    <row r="17" spans="1:51">
      <c r="A17" s="6">
        <v>14</v>
      </c>
      <c r="B17" s="41">
        <v>231638</v>
      </c>
      <c r="E17" s="7">
        <v>14</v>
      </c>
      <c r="F17" s="41">
        <v>231638</v>
      </c>
      <c r="G17" s="41">
        <v>245758</v>
      </c>
      <c r="H17" s="44">
        <f t="shared" si="0"/>
        <v>-14120</v>
      </c>
      <c r="I17" s="44">
        <f t="shared" si="1"/>
        <v>14120</v>
      </c>
      <c r="J17" s="44">
        <f t="shared" si="2"/>
        <v>199374400</v>
      </c>
      <c r="K17" s="43">
        <f t="shared" si="3"/>
        <v>6.1</v>
      </c>
      <c r="L17" s="43">
        <f t="shared" si="4"/>
        <v>6.1</v>
      </c>
      <c r="R17" s="7">
        <v>14</v>
      </c>
      <c r="S17" s="41">
        <v>231638</v>
      </c>
      <c r="T17" s="44">
        <f>AVERAGE($S$4:S16)</f>
        <v>171338.84615384616</v>
      </c>
      <c r="U17" s="44">
        <f t="shared" si="5"/>
        <v>60299.153846153844</v>
      </c>
      <c r="V17" s="44">
        <f t="shared" si="6"/>
        <v>60299.153846153844</v>
      </c>
      <c r="W17" s="44">
        <f t="shared" si="7"/>
        <v>3635987954.56213</v>
      </c>
      <c r="X17" s="43">
        <f t="shared" si="8"/>
        <v>26.03</v>
      </c>
      <c r="Y17" s="43">
        <f t="shared" si="9"/>
        <v>26.03</v>
      </c>
      <c r="AE17" s="7">
        <v>14</v>
      </c>
      <c r="AF17" s="41">
        <v>231638</v>
      </c>
      <c r="AG17" s="49">
        <f t="shared" si="16"/>
        <v>197732.66666666666</v>
      </c>
      <c r="AH17" s="44">
        <f t="shared" si="19"/>
        <v>33905.333333333343</v>
      </c>
      <c r="AI17" s="44">
        <f t="shared" si="20"/>
        <v>33905.333333333343</v>
      </c>
      <c r="AJ17" s="44">
        <f t="shared" si="21"/>
        <v>1149571628.4444451</v>
      </c>
      <c r="AK17" s="43">
        <f t="shared" si="17"/>
        <v>14.64</v>
      </c>
      <c r="AL17" s="43">
        <f t="shared" si="18"/>
        <v>14.64</v>
      </c>
      <c r="AR17" s="7">
        <v>14</v>
      </c>
      <c r="AS17" s="41">
        <v>231638</v>
      </c>
      <c r="AT17" s="49">
        <f t="shared" si="10"/>
        <v>235942.87769324752</v>
      </c>
      <c r="AU17" s="44">
        <f t="shared" si="11"/>
        <v>-4304.8776932475157</v>
      </c>
      <c r="AV17" s="44">
        <f t="shared" si="12"/>
        <v>4304.8776932475157</v>
      </c>
      <c r="AW17" s="44">
        <f t="shared" si="13"/>
        <v>18531971.953820053</v>
      </c>
      <c r="AX17" s="43">
        <f t="shared" si="14"/>
        <v>1.86</v>
      </c>
      <c r="AY17" s="43">
        <f t="shared" si="15"/>
        <v>1.86</v>
      </c>
    </row>
    <row r="18" spans="1:51">
      <c r="A18" s="6">
        <v>15</v>
      </c>
      <c r="B18" s="41">
        <v>363342</v>
      </c>
      <c r="E18" s="7">
        <v>15</v>
      </c>
      <c r="F18" s="41">
        <v>363342</v>
      </c>
      <c r="G18" s="41">
        <v>231638</v>
      </c>
      <c r="H18" s="44">
        <f t="shared" si="0"/>
        <v>131704</v>
      </c>
      <c r="I18" s="44">
        <f t="shared" si="1"/>
        <v>131704</v>
      </c>
      <c r="J18" s="44">
        <f t="shared" si="2"/>
        <v>17345943616</v>
      </c>
      <c r="K18" s="43">
        <f t="shared" si="3"/>
        <v>36.25</v>
      </c>
      <c r="L18" s="43">
        <f t="shared" si="4"/>
        <v>36.25</v>
      </c>
      <c r="R18" s="7">
        <v>15</v>
      </c>
      <c r="S18" s="41">
        <v>363342</v>
      </c>
      <c r="T18" s="44">
        <f>AVERAGE($S$4:S17)</f>
        <v>175645.92857142858</v>
      </c>
      <c r="U18" s="44">
        <f t="shared" si="5"/>
        <v>187696.07142857142</v>
      </c>
      <c r="V18" s="44">
        <f t="shared" si="6"/>
        <v>187696.07142857142</v>
      </c>
      <c r="W18" s="44">
        <f t="shared" si="7"/>
        <v>35229815229.719383</v>
      </c>
      <c r="X18" s="43">
        <f t="shared" si="8"/>
        <v>51.66</v>
      </c>
      <c r="Y18" s="43">
        <f t="shared" si="9"/>
        <v>51.66</v>
      </c>
      <c r="AE18" s="7">
        <v>15</v>
      </c>
      <c r="AF18" s="41">
        <v>363342</v>
      </c>
      <c r="AG18" s="49">
        <f t="shared" si="16"/>
        <v>228056.66666666666</v>
      </c>
      <c r="AH18" s="44">
        <f t="shared" si="19"/>
        <v>135285.33333333334</v>
      </c>
      <c r="AI18" s="44">
        <f t="shared" si="20"/>
        <v>135285.33333333334</v>
      </c>
      <c r="AJ18" s="44">
        <f t="shared" si="21"/>
        <v>18302121415.111115</v>
      </c>
      <c r="AK18" s="43">
        <f t="shared" si="17"/>
        <v>37.229999999999997</v>
      </c>
      <c r="AL18" s="43">
        <f t="shared" si="18"/>
        <v>37.229999999999997</v>
      </c>
      <c r="AR18" s="7">
        <v>15</v>
      </c>
      <c r="AS18" s="41">
        <v>363342</v>
      </c>
      <c r="AT18" s="49">
        <f t="shared" si="10"/>
        <v>232498.97553864954</v>
      </c>
      <c r="AU18" s="44">
        <f t="shared" si="11"/>
        <v>130843.02446135046</v>
      </c>
      <c r="AV18" s="44">
        <f t="shared" si="12"/>
        <v>130843.02446135046</v>
      </c>
      <c r="AW18" s="44">
        <f t="shared" si="13"/>
        <v>17119897050.193556</v>
      </c>
      <c r="AX18" s="43">
        <f t="shared" si="14"/>
        <v>36.01</v>
      </c>
      <c r="AY18" s="43">
        <f t="shared" si="15"/>
        <v>36.01</v>
      </c>
    </row>
    <row r="19" spans="1:51">
      <c r="A19" s="6">
        <v>16</v>
      </c>
      <c r="B19" s="41">
        <v>258750</v>
      </c>
      <c r="E19" s="7">
        <v>16</v>
      </c>
      <c r="F19" s="41">
        <v>258750</v>
      </c>
      <c r="G19" s="41">
        <v>363342</v>
      </c>
      <c r="H19" s="44">
        <f t="shared" si="0"/>
        <v>-104592</v>
      </c>
      <c r="I19" s="44">
        <f t="shared" si="1"/>
        <v>104592</v>
      </c>
      <c r="J19" s="44">
        <f t="shared" si="2"/>
        <v>10939486464</v>
      </c>
      <c r="K19" s="43">
        <f t="shared" si="3"/>
        <v>40.42</v>
      </c>
      <c r="L19" s="43">
        <f t="shared" si="4"/>
        <v>40.42</v>
      </c>
      <c r="R19" s="7">
        <v>16</v>
      </c>
      <c r="S19" s="41">
        <v>258750</v>
      </c>
      <c r="T19" s="44">
        <f>AVERAGE($S$4:S18)</f>
        <v>188159</v>
      </c>
      <c r="U19" s="44">
        <f t="shared" si="5"/>
        <v>70591</v>
      </c>
      <c r="V19" s="44">
        <f t="shared" si="6"/>
        <v>70591</v>
      </c>
      <c r="W19" s="44">
        <f t="shared" si="7"/>
        <v>4983089281</v>
      </c>
      <c r="X19" s="43">
        <f t="shared" si="8"/>
        <v>27.28</v>
      </c>
      <c r="Y19" s="43">
        <f t="shared" si="9"/>
        <v>27.28</v>
      </c>
      <c r="AE19" s="7">
        <v>16</v>
      </c>
      <c r="AF19" s="41">
        <v>258750</v>
      </c>
      <c r="AG19" s="49">
        <f t="shared" si="16"/>
        <v>280246</v>
      </c>
      <c r="AH19" s="44">
        <f t="shared" si="19"/>
        <v>-21496</v>
      </c>
      <c r="AI19" s="44">
        <f t="shared" si="20"/>
        <v>21496</v>
      </c>
      <c r="AJ19" s="44">
        <f t="shared" si="21"/>
        <v>462078016</v>
      </c>
      <c r="AK19" s="43">
        <f t="shared" si="17"/>
        <v>8.31</v>
      </c>
      <c r="AL19" s="43">
        <f t="shared" si="18"/>
        <v>8.31</v>
      </c>
      <c r="AR19" s="7">
        <v>16</v>
      </c>
      <c r="AS19" s="41">
        <v>258750</v>
      </c>
      <c r="AT19" s="49">
        <f t="shared" si="10"/>
        <v>337173.39510772994</v>
      </c>
      <c r="AU19" s="44">
        <f t="shared" si="11"/>
        <v>-78423.395107729943</v>
      </c>
      <c r="AV19" s="44">
        <f t="shared" si="12"/>
        <v>78423.395107729943</v>
      </c>
      <c r="AW19" s="44">
        <f t="shared" si="13"/>
        <v>6150228900.2231207</v>
      </c>
      <c r="AX19" s="43">
        <f t="shared" si="14"/>
        <v>30.31</v>
      </c>
      <c r="AY19" s="43">
        <f t="shared" si="15"/>
        <v>30.31</v>
      </c>
    </row>
    <row r="20" spans="1:51">
      <c r="A20" s="6">
        <v>17</v>
      </c>
      <c r="B20" s="41">
        <v>421409</v>
      </c>
      <c r="E20" s="7">
        <v>17</v>
      </c>
      <c r="F20" s="41">
        <v>421409</v>
      </c>
      <c r="G20" s="41">
        <v>258750</v>
      </c>
      <c r="H20" s="44">
        <f t="shared" si="0"/>
        <v>162659</v>
      </c>
      <c r="I20" s="44">
        <f t="shared" si="1"/>
        <v>162659</v>
      </c>
      <c r="J20" s="44">
        <f>H20^2</f>
        <v>26457950281</v>
      </c>
      <c r="K20" s="43">
        <f t="shared" si="3"/>
        <v>38.6</v>
      </c>
      <c r="L20" s="43">
        <f t="shared" si="4"/>
        <v>38.6</v>
      </c>
      <c r="R20" s="7">
        <v>17</v>
      </c>
      <c r="S20" s="41">
        <v>421409</v>
      </c>
      <c r="T20" s="44">
        <f>AVERAGE($S$4:S19)</f>
        <v>192570.9375</v>
      </c>
      <c r="U20" s="44">
        <f t="shared" si="5"/>
        <v>228838.0625</v>
      </c>
      <c r="V20" s="44">
        <f t="shared" si="6"/>
        <v>228838.0625</v>
      </c>
      <c r="W20" s="44">
        <f t="shared" si="7"/>
        <v>52366858848.753906</v>
      </c>
      <c r="X20" s="43">
        <f t="shared" si="8"/>
        <v>54.3</v>
      </c>
      <c r="Y20" s="43">
        <f t="shared" si="9"/>
        <v>54.3</v>
      </c>
      <c r="AE20" s="7">
        <v>17</v>
      </c>
      <c r="AF20" s="41">
        <v>421409</v>
      </c>
      <c r="AG20" s="49">
        <f t="shared" si="16"/>
        <v>284576.66666666669</v>
      </c>
      <c r="AH20" s="44">
        <f t="shared" si="19"/>
        <v>136832.33333333331</v>
      </c>
      <c r="AI20" s="44">
        <f t="shared" si="20"/>
        <v>136832.33333333331</v>
      </c>
      <c r="AJ20" s="44">
        <f t="shared" si="21"/>
        <v>18723087445.444439</v>
      </c>
      <c r="AK20" s="43">
        <f t="shared" si="17"/>
        <v>32.47</v>
      </c>
      <c r="AL20" s="43">
        <f t="shared" si="18"/>
        <v>32.47</v>
      </c>
      <c r="AR20" s="7">
        <v>17</v>
      </c>
      <c r="AS20" s="41">
        <v>421409</v>
      </c>
      <c r="AT20" s="49">
        <f t="shared" si="10"/>
        <v>274434.67902154598</v>
      </c>
      <c r="AU20" s="44">
        <f t="shared" si="11"/>
        <v>146974.32097845402</v>
      </c>
      <c r="AV20" s="44">
        <f t="shared" si="12"/>
        <v>146974.32097845402</v>
      </c>
      <c r="AW20" s="44">
        <f t="shared" si="13"/>
        <v>21601451027.077629</v>
      </c>
      <c r="AX20" s="43">
        <f t="shared" si="14"/>
        <v>34.880000000000003</v>
      </c>
      <c r="AY20" s="43">
        <f t="shared" si="15"/>
        <v>34.880000000000003</v>
      </c>
    </row>
    <row r="21" spans="1:51">
      <c r="A21" s="6">
        <v>18</v>
      </c>
      <c r="B21" s="41">
        <v>397454</v>
      </c>
      <c r="E21" s="7">
        <v>18</v>
      </c>
      <c r="F21" s="41">
        <v>397454</v>
      </c>
      <c r="G21" s="41">
        <v>421409</v>
      </c>
      <c r="H21" s="44">
        <f t="shared" si="0"/>
        <v>-23955</v>
      </c>
      <c r="I21" s="44">
        <f t="shared" si="1"/>
        <v>23955</v>
      </c>
      <c r="J21" s="44">
        <f t="shared" ref="J21:J63" si="22">H21^2</f>
        <v>573842025</v>
      </c>
      <c r="K21" s="43">
        <f t="shared" si="3"/>
        <v>6.03</v>
      </c>
      <c r="L21" s="43">
        <f t="shared" si="4"/>
        <v>6.03</v>
      </c>
      <c r="R21" s="7">
        <v>18</v>
      </c>
      <c r="S21" s="41">
        <v>397454</v>
      </c>
      <c r="T21" s="44">
        <f>AVERAGE($S$4:S20)</f>
        <v>206032</v>
      </c>
      <c r="U21" s="44">
        <f t="shared" si="5"/>
        <v>191422</v>
      </c>
      <c r="V21" s="44">
        <f t="shared" si="6"/>
        <v>191422</v>
      </c>
      <c r="W21" s="44">
        <f t="shared" si="7"/>
        <v>36642382084</v>
      </c>
      <c r="X21" s="43">
        <f t="shared" si="8"/>
        <v>48.16</v>
      </c>
      <c r="Y21" s="43">
        <f t="shared" si="9"/>
        <v>48.16</v>
      </c>
      <c r="AE21" s="7">
        <v>18</v>
      </c>
      <c r="AF21" s="41">
        <v>397454</v>
      </c>
      <c r="AG21" s="49">
        <f t="shared" si="16"/>
        <v>347833.66666666669</v>
      </c>
      <c r="AH21" s="44">
        <f t="shared" si="19"/>
        <v>49620.333333333314</v>
      </c>
      <c r="AI21" s="44">
        <f t="shared" si="20"/>
        <v>49620.333333333314</v>
      </c>
      <c r="AJ21" s="44">
        <f t="shared" si="21"/>
        <v>2462177480.1111093</v>
      </c>
      <c r="AK21" s="43">
        <f t="shared" si="17"/>
        <v>12.48</v>
      </c>
      <c r="AL21" s="43">
        <f t="shared" si="18"/>
        <v>12.48</v>
      </c>
      <c r="AR21" s="7">
        <v>18</v>
      </c>
      <c r="AS21" s="41">
        <v>397454</v>
      </c>
      <c r="AT21" s="49">
        <f t="shared" si="10"/>
        <v>392014.13580430922</v>
      </c>
      <c r="AU21" s="44">
        <f t="shared" si="11"/>
        <v>5439.8641956907813</v>
      </c>
      <c r="AV21" s="44">
        <f t="shared" si="12"/>
        <v>5439.8641956907813</v>
      </c>
      <c r="AW21" s="44">
        <f t="shared" si="13"/>
        <v>29592122.467558511</v>
      </c>
      <c r="AX21" s="43">
        <f t="shared" si="14"/>
        <v>1.37</v>
      </c>
      <c r="AY21" s="43">
        <f t="shared" si="15"/>
        <v>1.37</v>
      </c>
    </row>
    <row r="22" spans="1:51">
      <c r="A22" s="6">
        <v>19</v>
      </c>
      <c r="B22" s="41">
        <v>431689</v>
      </c>
      <c r="E22" s="7">
        <v>19</v>
      </c>
      <c r="F22" s="41">
        <v>431689</v>
      </c>
      <c r="G22" s="41">
        <v>397454</v>
      </c>
      <c r="H22" s="44">
        <f t="shared" si="0"/>
        <v>34235</v>
      </c>
      <c r="I22" s="44">
        <f t="shared" si="1"/>
        <v>34235</v>
      </c>
      <c r="J22" s="44">
        <f t="shared" si="22"/>
        <v>1172035225</v>
      </c>
      <c r="K22" s="43">
        <f t="shared" si="3"/>
        <v>7.93</v>
      </c>
      <c r="L22" s="43">
        <f t="shared" si="4"/>
        <v>7.93</v>
      </c>
      <c r="R22" s="7">
        <v>19</v>
      </c>
      <c r="S22" s="41">
        <v>431689</v>
      </c>
      <c r="T22" s="44">
        <f>AVERAGE($S$4:S21)</f>
        <v>216666.55555555556</v>
      </c>
      <c r="U22" s="44">
        <f t="shared" si="5"/>
        <v>215022.44444444444</v>
      </c>
      <c r="V22" s="44">
        <f t="shared" si="6"/>
        <v>215022.44444444444</v>
      </c>
      <c r="W22" s="44">
        <f t="shared" si="7"/>
        <v>46234651614.864197</v>
      </c>
      <c r="X22" s="43">
        <f t="shared" si="8"/>
        <v>49.81</v>
      </c>
      <c r="Y22" s="43">
        <f t="shared" si="9"/>
        <v>49.81</v>
      </c>
      <c r="AE22" s="7">
        <v>19</v>
      </c>
      <c r="AF22" s="41">
        <v>431689</v>
      </c>
      <c r="AG22" s="49">
        <f t="shared" si="16"/>
        <v>359204.33333333331</v>
      </c>
      <c r="AH22" s="44">
        <f t="shared" si="19"/>
        <v>72484.666666666686</v>
      </c>
      <c r="AI22" s="44">
        <f t="shared" si="20"/>
        <v>72484.666666666686</v>
      </c>
      <c r="AJ22" s="44">
        <f t="shared" si="21"/>
        <v>5254026901.7777805</v>
      </c>
      <c r="AK22" s="43">
        <f t="shared" si="17"/>
        <v>16.79</v>
      </c>
      <c r="AL22" s="43">
        <f t="shared" si="18"/>
        <v>16.79</v>
      </c>
      <c r="AR22" s="7">
        <v>19</v>
      </c>
      <c r="AS22" s="41">
        <v>431689</v>
      </c>
      <c r="AT22" s="49">
        <f t="shared" si="10"/>
        <v>396366.02716086188</v>
      </c>
      <c r="AU22" s="44">
        <f t="shared" si="11"/>
        <v>35322.972839138121</v>
      </c>
      <c r="AV22" s="44">
        <f t="shared" si="12"/>
        <v>35322.972839138121</v>
      </c>
      <c r="AW22" s="44">
        <f t="shared" si="13"/>
        <v>1247712410.1944895</v>
      </c>
      <c r="AX22" s="43">
        <f t="shared" si="14"/>
        <v>8.18</v>
      </c>
      <c r="AY22" s="43">
        <f t="shared" si="15"/>
        <v>8.18</v>
      </c>
    </row>
    <row r="23" spans="1:51">
      <c r="A23" s="6">
        <v>20</v>
      </c>
      <c r="B23" s="41">
        <v>374385</v>
      </c>
      <c r="E23" s="7">
        <v>20</v>
      </c>
      <c r="F23" s="41">
        <v>374385</v>
      </c>
      <c r="G23" s="41">
        <v>431689</v>
      </c>
      <c r="H23" s="44">
        <f t="shared" si="0"/>
        <v>-57304</v>
      </c>
      <c r="I23" s="44">
        <f t="shared" si="1"/>
        <v>57304</v>
      </c>
      <c r="J23" s="44">
        <f t="shared" si="22"/>
        <v>3283748416</v>
      </c>
      <c r="K23" s="43">
        <f t="shared" si="3"/>
        <v>15.31</v>
      </c>
      <c r="L23" s="43">
        <f t="shared" si="4"/>
        <v>15.31</v>
      </c>
      <c r="R23" s="7">
        <v>20</v>
      </c>
      <c r="S23" s="41">
        <v>374385</v>
      </c>
      <c r="T23" s="44">
        <f>AVERAGE($S$4:S22)</f>
        <v>227983.52631578947</v>
      </c>
      <c r="U23" s="44">
        <f t="shared" si="5"/>
        <v>146401.47368421053</v>
      </c>
      <c r="V23" s="44">
        <f t="shared" si="6"/>
        <v>146401.47368421053</v>
      </c>
      <c r="W23" s="44">
        <f t="shared" si="7"/>
        <v>21433391496.908588</v>
      </c>
      <c r="X23" s="43">
        <f t="shared" si="8"/>
        <v>39.1</v>
      </c>
      <c r="Y23" s="43">
        <f t="shared" si="9"/>
        <v>39.1</v>
      </c>
      <c r="AE23" s="7">
        <v>20</v>
      </c>
      <c r="AF23" s="41">
        <v>374385</v>
      </c>
      <c r="AG23" s="49">
        <f t="shared" si="16"/>
        <v>416850.66666666669</v>
      </c>
      <c r="AH23" s="44">
        <f t="shared" si="19"/>
        <v>-42465.666666666686</v>
      </c>
      <c r="AI23" s="44">
        <f t="shared" si="20"/>
        <v>42465.666666666686</v>
      </c>
      <c r="AJ23" s="44">
        <f t="shared" si="21"/>
        <v>1803332845.4444461</v>
      </c>
      <c r="AK23" s="43">
        <f t="shared" si="17"/>
        <v>11.34</v>
      </c>
      <c r="AL23" s="43">
        <f t="shared" si="18"/>
        <v>11.34</v>
      </c>
      <c r="AR23" s="7">
        <v>20</v>
      </c>
      <c r="AS23" s="41">
        <v>374385</v>
      </c>
      <c r="AT23" s="49">
        <f t="shared" si="10"/>
        <v>424624.40543217241</v>
      </c>
      <c r="AU23" s="44">
        <f t="shared" si="11"/>
        <v>-50239.405432172411</v>
      </c>
      <c r="AV23" s="44">
        <f t="shared" si="12"/>
        <v>50239.405432172411</v>
      </c>
      <c r="AW23" s="44">
        <f t="shared" si="13"/>
        <v>2523997858.1781945</v>
      </c>
      <c r="AX23" s="43">
        <f t="shared" si="14"/>
        <v>13.42</v>
      </c>
      <c r="AY23" s="43">
        <f t="shared" si="15"/>
        <v>13.42</v>
      </c>
    </row>
    <row r="24" spans="1:51">
      <c r="A24" s="6">
        <v>21</v>
      </c>
      <c r="B24" s="41">
        <v>297593</v>
      </c>
      <c r="E24" s="7">
        <v>21</v>
      </c>
      <c r="F24" s="41">
        <v>297593</v>
      </c>
      <c r="G24" s="41">
        <v>374385</v>
      </c>
      <c r="H24" s="44">
        <f t="shared" si="0"/>
        <v>-76792</v>
      </c>
      <c r="I24" s="44">
        <f t="shared" si="1"/>
        <v>76792</v>
      </c>
      <c r="J24" s="44">
        <f t="shared" si="22"/>
        <v>5897011264</v>
      </c>
      <c r="K24" s="43">
        <f t="shared" si="3"/>
        <v>25.8</v>
      </c>
      <c r="L24" s="43">
        <f t="shared" si="4"/>
        <v>25.8</v>
      </c>
      <c r="R24" s="7">
        <v>21</v>
      </c>
      <c r="S24" s="41">
        <v>297593</v>
      </c>
      <c r="T24" s="44">
        <f>AVERAGE($S$4:S23)</f>
        <v>235303.6</v>
      </c>
      <c r="U24" s="44">
        <f t="shared" si="5"/>
        <v>62289.399999999994</v>
      </c>
      <c r="V24" s="44">
        <f t="shared" si="6"/>
        <v>62289.399999999994</v>
      </c>
      <c r="W24" s="44">
        <f t="shared" si="7"/>
        <v>3879969352.3599992</v>
      </c>
      <c r="X24" s="43">
        <f t="shared" si="8"/>
        <v>20.93</v>
      </c>
      <c r="Y24" s="43">
        <f t="shared" si="9"/>
        <v>20.93</v>
      </c>
      <c r="AE24" s="7">
        <v>21</v>
      </c>
      <c r="AF24" s="41">
        <v>297593</v>
      </c>
      <c r="AG24" s="49">
        <f t="shared" si="16"/>
        <v>401176</v>
      </c>
      <c r="AH24" s="44">
        <f t="shared" si="19"/>
        <v>-103583</v>
      </c>
      <c r="AI24" s="44">
        <f t="shared" si="20"/>
        <v>103583</v>
      </c>
      <c r="AJ24" s="44">
        <f t="shared" si="21"/>
        <v>10729437889</v>
      </c>
      <c r="AK24" s="43">
        <f t="shared" si="17"/>
        <v>34.81</v>
      </c>
      <c r="AL24" s="43">
        <f t="shared" si="18"/>
        <v>34.81</v>
      </c>
      <c r="AR24" s="7">
        <v>21</v>
      </c>
      <c r="AS24" s="41">
        <v>297593</v>
      </c>
      <c r="AT24" s="49">
        <f t="shared" si="10"/>
        <v>384432.88108643447</v>
      </c>
      <c r="AU24" s="44">
        <f t="shared" si="11"/>
        <v>-86839.88108643447</v>
      </c>
      <c r="AV24" s="44">
        <f t="shared" si="12"/>
        <v>86839.88108643447</v>
      </c>
      <c r="AW24" s="44">
        <f t="shared" si="13"/>
        <v>7541164947.1060791</v>
      </c>
      <c r="AX24" s="43">
        <f t="shared" si="14"/>
        <v>29.18</v>
      </c>
      <c r="AY24" s="43">
        <f t="shared" si="15"/>
        <v>29.18</v>
      </c>
    </row>
    <row r="25" spans="1:51">
      <c r="A25" s="6">
        <v>22</v>
      </c>
      <c r="B25" s="41">
        <v>313049</v>
      </c>
      <c r="E25" s="7">
        <v>22</v>
      </c>
      <c r="F25" s="41">
        <v>313049</v>
      </c>
      <c r="G25" s="41">
        <v>297593</v>
      </c>
      <c r="H25" s="44">
        <f t="shared" si="0"/>
        <v>15456</v>
      </c>
      <c r="I25" s="44">
        <f t="shared" si="1"/>
        <v>15456</v>
      </c>
      <c r="J25" s="44">
        <f t="shared" si="22"/>
        <v>238887936</v>
      </c>
      <c r="K25" s="43">
        <f t="shared" si="3"/>
        <v>4.9400000000000004</v>
      </c>
      <c r="L25" s="43">
        <f t="shared" si="4"/>
        <v>4.9400000000000004</v>
      </c>
      <c r="R25" s="7">
        <v>22</v>
      </c>
      <c r="S25" s="41">
        <v>313049</v>
      </c>
      <c r="T25" s="44">
        <f>AVERAGE($S$4:S24)</f>
        <v>238269.76190476189</v>
      </c>
      <c r="U25" s="44">
        <f t="shared" si="5"/>
        <v>74779.238095238106</v>
      </c>
      <c r="V25" s="44">
        <f t="shared" si="6"/>
        <v>74779.238095238106</v>
      </c>
      <c r="W25" s="44">
        <f t="shared" si="7"/>
        <v>5591934450.10431</v>
      </c>
      <c r="X25" s="43">
        <f t="shared" si="8"/>
        <v>23.89</v>
      </c>
      <c r="Y25" s="43">
        <f t="shared" si="9"/>
        <v>23.89</v>
      </c>
      <c r="AE25" s="7">
        <v>22</v>
      </c>
      <c r="AF25" s="41">
        <v>313049</v>
      </c>
      <c r="AG25" s="49">
        <f t="shared" si="16"/>
        <v>367889</v>
      </c>
      <c r="AH25" s="44">
        <f t="shared" si="19"/>
        <v>-54840</v>
      </c>
      <c r="AI25" s="44">
        <f t="shared" si="20"/>
        <v>54840</v>
      </c>
      <c r="AJ25" s="44">
        <f t="shared" si="21"/>
        <v>3007425600</v>
      </c>
      <c r="AK25" s="43">
        <f t="shared" si="17"/>
        <v>17.52</v>
      </c>
      <c r="AL25" s="43">
        <f t="shared" si="18"/>
        <v>17.52</v>
      </c>
      <c r="AR25" s="7">
        <v>22</v>
      </c>
      <c r="AS25" s="41">
        <v>313049</v>
      </c>
      <c r="AT25" s="49">
        <f t="shared" si="10"/>
        <v>314960.97621728689</v>
      </c>
      <c r="AU25" s="44">
        <f t="shared" si="11"/>
        <v>-1911.9762172868941</v>
      </c>
      <c r="AV25" s="44">
        <f t="shared" si="12"/>
        <v>1911.9762172868941</v>
      </c>
      <c r="AW25" s="44">
        <f t="shared" si="13"/>
        <v>3655653.0554707004</v>
      </c>
      <c r="AX25" s="43">
        <f t="shared" si="14"/>
        <v>0.61</v>
      </c>
      <c r="AY25" s="43">
        <f t="shared" si="15"/>
        <v>0.61</v>
      </c>
    </row>
    <row r="26" spans="1:51">
      <c r="A26" s="6">
        <v>23</v>
      </c>
      <c r="B26" s="41">
        <v>240887</v>
      </c>
      <c r="E26" s="7">
        <v>23</v>
      </c>
      <c r="F26" s="41">
        <v>240887</v>
      </c>
      <c r="G26" s="41">
        <v>313049</v>
      </c>
      <c r="H26" s="44">
        <f t="shared" si="0"/>
        <v>-72162</v>
      </c>
      <c r="I26" s="44">
        <f t="shared" si="1"/>
        <v>72162</v>
      </c>
      <c r="J26" s="44">
        <f t="shared" si="22"/>
        <v>5207354244</v>
      </c>
      <c r="K26" s="43">
        <f t="shared" si="3"/>
        <v>29.96</v>
      </c>
      <c r="L26" s="43">
        <f t="shared" si="4"/>
        <v>29.96</v>
      </c>
      <c r="R26" s="7">
        <v>23</v>
      </c>
      <c r="S26" s="41">
        <v>240887</v>
      </c>
      <c r="T26" s="44">
        <f>AVERAGE($S$4:S25)</f>
        <v>241668.81818181818</v>
      </c>
      <c r="U26" s="44">
        <f t="shared" si="5"/>
        <v>-781.81818181817653</v>
      </c>
      <c r="V26" s="44">
        <f t="shared" si="6"/>
        <v>781.81818181817653</v>
      </c>
      <c r="W26" s="44">
        <f t="shared" si="7"/>
        <v>611239.66942147934</v>
      </c>
      <c r="X26" s="43">
        <f t="shared" si="8"/>
        <v>0.32</v>
      </c>
      <c r="Y26" s="43">
        <f t="shared" si="9"/>
        <v>0.32</v>
      </c>
      <c r="AE26" s="7">
        <v>23</v>
      </c>
      <c r="AF26" s="41">
        <v>240887</v>
      </c>
      <c r="AG26" s="49">
        <f t="shared" si="16"/>
        <v>328342.33333333331</v>
      </c>
      <c r="AH26" s="44">
        <f t="shared" si="19"/>
        <v>-87455.333333333314</v>
      </c>
      <c r="AI26" s="44">
        <f t="shared" si="20"/>
        <v>87455.333333333314</v>
      </c>
      <c r="AJ26" s="44">
        <f t="shared" si="21"/>
        <v>7648435328.4444408</v>
      </c>
      <c r="AK26" s="43">
        <f t="shared" si="17"/>
        <v>36.31</v>
      </c>
      <c r="AL26" s="43">
        <f t="shared" si="18"/>
        <v>36.31</v>
      </c>
      <c r="AR26" s="7">
        <v>23</v>
      </c>
      <c r="AS26" s="41">
        <v>240887</v>
      </c>
      <c r="AT26" s="49">
        <f t="shared" si="10"/>
        <v>313431.3952434574</v>
      </c>
      <c r="AU26" s="44">
        <f t="shared" si="11"/>
        <v>-72544.395243457402</v>
      </c>
      <c r="AV26" s="44">
        <f t="shared" si="12"/>
        <v>72544.395243457402</v>
      </c>
      <c r="AW26" s="44">
        <f t="shared" si="13"/>
        <v>5262689281.238965</v>
      </c>
      <c r="AX26" s="43">
        <f t="shared" si="14"/>
        <v>30.12</v>
      </c>
      <c r="AY26" s="43">
        <f t="shared" si="15"/>
        <v>30.12</v>
      </c>
    </row>
    <row r="27" spans="1:51">
      <c r="A27" s="6">
        <v>24</v>
      </c>
      <c r="B27" s="41">
        <v>276729</v>
      </c>
      <c r="E27" s="7">
        <v>24</v>
      </c>
      <c r="F27" s="41">
        <v>276729</v>
      </c>
      <c r="G27" s="41">
        <v>240887</v>
      </c>
      <c r="H27" s="44">
        <f t="shared" si="0"/>
        <v>35842</v>
      </c>
      <c r="I27" s="44">
        <f t="shared" si="1"/>
        <v>35842</v>
      </c>
      <c r="J27" s="44">
        <f t="shared" si="22"/>
        <v>1284648964</v>
      </c>
      <c r="K27" s="43">
        <f t="shared" si="3"/>
        <v>12.95</v>
      </c>
      <c r="L27" s="43">
        <f t="shared" si="4"/>
        <v>12.95</v>
      </c>
      <c r="R27" s="7">
        <v>24</v>
      </c>
      <c r="S27" s="41">
        <v>276729</v>
      </c>
      <c r="T27" s="44">
        <f>AVERAGE($S$4:S26)</f>
        <v>241634.82608695651</v>
      </c>
      <c r="U27" s="44">
        <f t="shared" si="5"/>
        <v>35094.173913043487</v>
      </c>
      <c r="V27" s="44">
        <f t="shared" si="6"/>
        <v>35094.173913043487</v>
      </c>
      <c r="W27" s="44">
        <f t="shared" si="7"/>
        <v>1231601042.638942</v>
      </c>
      <c r="X27" s="43">
        <f t="shared" si="8"/>
        <v>12.68</v>
      </c>
      <c r="Y27" s="43">
        <f t="shared" si="9"/>
        <v>12.68</v>
      </c>
      <c r="AE27" s="7">
        <v>24</v>
      </c>
      <c r="AF27" s="41">
        <v>276729</v>
      </c>
      <c r="AG27" s="49">
        <f t="shared" si="16"/>
        <v>283843</v>
      </c>
      <c r="AH27" s="44">
        <f t="shared" si="19"/>
        <v>-7114</v>
      </c>
      <c r="AI27" s="44">
        <f t="shared" si="20"/>
        <v>7114</v>
      </c>
      <c r="AJ27" s="44">
        <f t="shared" si="21"/>
        <v>50608996</v>
      </c>
      <c r="AK27" s="43">
        <f t="shared" si="17"/>
        <v>2.57</v>
      </c>
      <c r="AL27" s="43">
        <f t="shared" si="18"/>
        <v>2.57</v>
      </c>
      <c r="AR27" s="7">
        <v>24</v>
      </c>
      <c r="AS27" s="41">
        <v>276729</v>
      </c>
      <c r="AT27" s="49">
        <f t="shared" si="10"/>
        <v>255395.87904869148</v>
      </c>
      <c r="AU27" s="44">
        <f t="shared" si="11"/>
        <v>21333.12095130852</v>
      </c>
      <c r="AV27" s="44">
        <f t="shared" si="12"/>
        <v>21333.12095130852</v>
      </c>
      <c r="AW27" s="44">
        <f t="shared" si="13"/>
        <v>455102049.52315849</v>
      </c>
      <c r="AX27" s="43">
        <f t="shared" si="14"/>
        <v>7.71</v>
      </c>
      <c r="AY27" s="43">
        <f t="shared" si="15"/>
        <v>7.71</v>
      </c>
    </row>
    <row r="28" spans="1:51">
      <c r="A28" s="6">
        <v>25</v>
      </c>
      <c r="B28" s="41">
        <v>576660</v>
      </c>
      <c r="E28" s="7">
        <v>25</v>
      </c>
      <c r="F28" s="41">
        <v>576660</v>
      </c>
      <c r="G28" s="41">
        <v>276729</v>
      </c>
      <c r="H28" s="44">
        <f t="shared" si="0"/>
        <v>299931</v>
      </c>
      <c r="I28" s="44">
        <f t="shared" si="1"/>
        <v>299931</v>
      </c>
      <c r="J28" s="44">
        <f t="shared" si="22"/>
        <v>89958604761</v>
      </c>
      <c r="K28" s="43">
        <f t="shared" si="3"/>
        <v>52.01</v>
      </c>
      <c r="L28" s="43">
        <f t="shared" si="4"/>
        <v>52.01</v>
      </c>
      <c r="R28" s="7">
        <v>25</v>
      </c>
      <c r="S28" s="41">
        <v>576660</v>
      </c>
      <c r="T28" s="44">
        <f>AVERAGE($S$4:S27)</f>
        <v>243097.08333333334</v>
      </c>
      <c r="U28" s="44">
        <f t="shared" si="5"/>
        <v>333562.91666666663</v>
      </c>
      <c r="V28" s="44">
        <f t="shared" si="6"/>
        <v>333562.91666666663</v>
      </c>
      <c r="W28" s="44">
        <f t="shared" si="7"/>
        <v>111264219375.17358</v>
      </c>
      <c r="X28" s="43">
        <f t="shared" si="8"/>
        <v>57.84</v>
      </c>
      <c r="Y28" s="43">
        <f t="shared" si="9"/>
        <v>57.84</v>
      </c>
      <c r="AE28" s="7">
        <v>25</v>
      </c>
      <c r="AF28" s="41">
        <v>576660</v>
      </c>
      <c r="AG28" s="49">
        <f t="shared" si="16"/>
        <v>276888.33333333331</v>
      </c>
      <c r="AH28" s="44">
        <f t="shared" si="19"/>
        <v>299771.66666666669</v>
      </c>
      <c r="AI28" s="44">
        <f t="shared" si="20"/>
        <v>299771.66666666669</v>
      </c>
      <c r="AJ28" s="44">
        <f t="shared" si="21"/>
        <v>89863052136.11113</v>
      </c>
      <c r="AK28" s="43">
        <f t="shared" si="17"/>
        <v>51.98</v>
      </c>
      <c r="AL28" s="43">
        <f t="shared" si="18"/>
        <v>51.98</v>
      </c>
      <c r="AR28" s="7">
        <v>25</v>
      </c>
      <c r="AS28" s="41">
        <v>576660</v>
      </c>
      <c r="AT28" s="49">
        <f t="shared" si="10"/>
        <v>272462.3758097383</v>
      </c>
      <c r="AU28" s="44">
        <f t="shared" si="11"/>
        <v>304197.6241902617</v>
      </c>
      <c r="AV28" s="44">
        <f t="shared" si="12"/>
        <v>304197.6241902617</v>
      </c>
      <c r="AW28" s="44">
        <f t="shared" si="13"/>
        <v>92536194562.999695</v>
      </c>
      <c r="AX28" s="43">
        <f t="shared" si="14"/>
        <v>52.75</v>
      </c>
      <c r="AY28" s="43">
        <f t="shared" si="15"/>
        <v>52.75</v>
      </c>
    </row>
    <row r="29" spans="1:51">
      <c r="A29" s="6">
        <v>26</v>
      </c>
      <c r="B29" s="41">
        <v>143733</v>
      </c>
      <c r="E29" s="7">
        <v>26</v>
      </c>
      <c r="F29" s="41">
        <v>143733</v>
      </c>
      <c r="G29" s="41">
        <v>576660</v>
      </c>
      <c r="H29" s="44">
        <f t="shared" si="0"/>
        <v>-432927</v>
      </c>
      <c r="I29" s="44">
        <f t="shared" si="1"/>
        <v>432927</v>
      </c>
      <c r="J29" s="44">
        <f t="shared" si="22"/>
        <v>187425787329</v>
      </c>
      <c r="K29" s="43">
        <f t="shared" si="3"/>
        <v>301.2</v>
      </c>
      <c r="L29" s="43">
        <f t="shared" si="4"/>
        <v>301.2</v>
      </c>
      <c r="R29" s="7">
        <v>26</v>
      </c>
      <c r="S29" s="41">
        <v>143733</v>
      </c>
      <c r="T29" s="44">
        <f>AVERAGE($S$4:S28)</f>
        <v>256439.6</v>
      </c>
      <c r="U29" s="44">
        <f t="shared" si="5"/>
        <v>-112706.6</v>
      </c>
      <c r="V29" s="44">
        <f t="shared" si="6"/>
        <v>112706.6</v>
      </c>
      <c r="W29" s="44">
        <f t="shared" si="7"/>
        <v>12702777683.560001</v>
      </c>
      <c r="X29" s="43">
        <f t="shared" si="8"/>
        <v>78.41</v>
      </c>
      <c r="Y29" s="43">
        <f t="shared" si="9"/>
        <v>78.41</v>
      </c>
      <c r="AE29" s="7">
        <v>26</v>
      </c>
      <c r="AF29" s="41">
        <v>143733</v>
      </c>
      <c r="AG29" s="49">
        <f t="shared" si="16"/>
        <v>364758.66666666669</v>
      </c>
      <c r="AH29" s="44">
        <f t="shared" si="19"/>
        <v>-221025.66666666669</v>
      </c>
      <c r="AI29" s="44">
        <f t="shared" si="20"/>
        <v>221025.66666666669</v>
      </c>
      <c r="AJ29" s="44">
        <f t="shared" si="21"/>
        <v>48852345325.44445</v>
      </c>
      <c r="AK29" s="43">
        <f t="shared" si="17"/>
        <v>153.78</v>
      </c>
      <c r="AL29" s="43">
        <f t="shared" si="18"/>
        <v>153.78</v>
      </c>
      <c r="AR29" s="7">
        <v>26</v>
      </c>
      <c r="AS29" s="41">
        <v>143733</v>
      </c>
      <c r="AT29" s="49">
        <f t="shared" si="10"/>
        <v>515820.47516194766</v>
      </c>
      <c r="AU29" s="44">
        <f t="shared" si="11"/>
        <v>-372087.47516194766</v>
      </c>
      <c r="AV29" s="44">
        <f t="shared" si="12"/>
        <v>372087.47516194766</v>
      </c>
      <c r="AW29" s="44">
        <f t="shared" si="13"/>
        <v>138449089172.39301</v>
      </c>
      <c r="AX29" s="43">
        <f t="shared" si="14"/>
        <v>258.87</v>
      </c>
      <c r="AY29" s="43">
        <f t="shared" si="15"/>
        <v>258.87</v>
      </c>
    </row>
    <row r="30" spans="1:51">
      <c r="A30" s="6">
        <v>27</v>
      </c>
      <c r="B30" s="41">
        <v>294662</v>
      </c>
      <c r="E30" s="7">
        <v>27</v>
      </c>
      <c r="F30" s="41">
        <v>294662</v>
      </c>
      <c r="G30" s="41">
        <v>143733</v>
      </c>
      <c r="H30" s="44">
        <f t="shared" si="0"/>
        <v>150929</v>
      </c>
      <c r="I30" s="44">
        <f t="shared" si="1"/>
        <v>150929</v>
      </c>
      <c r="J30" s="44">
        <f t="shared" si="22"/>
        <v>22779563041</v>
      </c>
      <c r="K30" s="43">
        <f t="shared" si="3"/>
        <v>51.22</v>
      </c>
      <c r="L30" s="43">
        <f t="shared" si="4"/>
        <v>51.22</v>
      </c>
      <c r="R30" s="7">
        <v>27</v>
      </c>
      <c r="S30" s="41">
        <v>294662</v>
      </c>
      <c r="T30" s="44">
        <f>AVERAGE($S$4:S29)</f>
        <v>252104.73076923078</v>
      </c>
      <c r="U30" s="44">
        <f t="shared" si="5"/>
        <v>42557.26923076922</v>
      </c>
      <c r="V30" s="44">
        <f t="shared" si="6"/>
        <v>42557.26923076922</v>
      </c>
      <c r="W30" s="44">
        <f t="shared" si="7"/>
        <v>1811121164.3801765</v>
      </c>
      <c r="X30" s="43">
        <f t="shared" si="8"/>
        <v>14.44</v>
      </c>
      <c r="Y30" s="43">
        <f t="shared" si="9"/>
        <v>14.44</v>
      </c>
      <c r="AE30" s="7">
        <v>27</v>
      </c>
      <c r="AF30" s="41">
        <v>294662</v>
      </c>
      <c r="AG30" s="49">
        <f t="shared" si="16"/>
        <v>332374</v>
      </c>
      <c r="AH30" s="44">
        <f t="shared" si="19"/>
        <v>-37712</v>
      </c>
      <c r="AI30" s="44">
        <f t="shared" si="20"/>
        <v>37712</v>
      </c>
      <c r="AJ30" s="44">
        <f t="shared" si="21"/>
        <v>1422194944</v>
      </c>
      <c r="AK30" s="43">
        <f t="shared" si="17"/>
        <v>12.8</v>
      </c>
      <c r="AL30" s="43">
        <f t="shared" si="18"/>
        <v>12.8</v>
      </c>
      <c r="AR30" s="7">
        <v>27</v>
      </c>
      <c r="AS30" s="41">
        <v>294662</v>
      </c>
      <c r="AT30" s="49">
        <f t="shared" si="10"/>
        <v>218150.49503238953</v>
      </c>
      <c r="AU30" s="44">
        <f t="shared" si="11"/>
        <v>76511.504967610468</v>
      </c>
      <c r="AV30" s="44">
        <f t="shared" si="12"/>
        <v>76511.504967610468</v>
      </c>
      <c r="AW30" s="44">
        <f t="shared" si="13"/>
        <v>5854010392.4086809</v>
      </c>
      <c r="AX30" s="43">
        <f t="shared" si="14"/>
        <v>25.97</v>
      </c>
      <c r="AY30" s="43">
        <f t="shared" si="15"/>
        <v>25.97</v>
      </c>
    </row>
    <row r="31" spans="1:51">
      <c r="A31" s="6">
        <v>28</v>
      </c>
      <c r="B31" s="41">
        <v>366383</v>
      </c>
      <c r="E31" s="7">
        <v>28</v>
      </c>
      <c r="F31" s="41">
        <v>366383</v>
      </c>
      <c r="G31" s="41">
        <v>294662</v>
      </c>
      <c r="H31" s="44">
        <f t="shared" si="0"/>
        <v>71721</v>
      </c>
      <c r="I31" s="44">
        <f t="shared" si="1"/>
        <v>71721</v>
      </c>
      <c r="J31" s="44">
        <f t="shared" si="22"/>
        <v>5143901841</v>
      </c>
      <c r="K31" s="43">
        <f t="shared" si="3"/>
        <v>19.579999999999998</v>
      </c>
      <c r="L31" s="43">
        <f t="shared" si="4"/>
        <v>19.579999999999998</v>
      </c>
      <c r="R31" s="7">
        <v>28</v>
      </c>
      <c r="S31" s="41">
        <v>366383</v>
      </c>
      <c r="T31" s="44">
        <f>AVERAGE($S$4:S30)</f>
        <v>253680.92592592593</v>
      </c>
      <c r="U31" s="44">
        <f t="shared" si="5"/>
        <v>112702.07407407407</v>
      </c>
      <c r="V31" s="44">
        <f t="shared" si="6"/>
        <v>112702.07407407407</v>
      </c>
      <c r="W31" s="44">
        <f t="shared" si="7"/>
        <v>12701757500.59808</v>
      </c>
      <c r="X31" s="43">
        <f t="shared" si="8"/>
        <v>30.76</v>
      </c>
      <c r="Y31" s="43">
        <f t="shared" si="9"/>
        <v>30.76</v>
      </c>
      <c r="AE31" s="7">
        <v>28</v>
      </c>
      <c r="AF31" s="41">
        <v>366383</v>
      </c>
      <c r="AG31" s="49">
        <f t="shared" si="16"/>
        <v>338351.66666666669</v>
      </c>
      <c r="AH31" s="44">
        <f t="shared" si="19"/>
        <v>28031.333333333314</v>
      </c>
      <c r="AI31" s="44">
        <f t="shared" si="20"/>
        <v>28031.333333333314</v>
      </c>
      <c r="AJ31" s="44">
        <f t="shared" si="21"/>
        <v>785755648.44444335</v>
      </c>
      <c r="AK31" s="43">
        <f t="shared" si="17"/>
        <v>7.65</v>
      </c>
      <c r="AL31" s="43">
        <f t="shared" si="18"/>
        <v>7.65</v>
      </c>
      <c r="AR31" s="7">
        <v>28</v>
      </c>
      <c r="AS31" s="41">
        <v>366383</v>
      </c>
      <c r="AT31" s="49">
        <f t="shared" si="10"/>
        <v>279359.69900647789</v>
      </c>
      <c r="AU31" s="44">
        <f t="shared" si="11"/>
        <v>87023.300993522105</v>
      </c>
      <c r="AV31" s="44">
        <f t="shared" si="12"/>
        <v>87023.300993522105</v>
      </c>
      <c r="AW31" s="44">
        <f t="shared" si="13"/>
        <v>7573054915.809145</v>
      </c>
      <c r="AX31" s="43">
        <f t="shared" si="14"/>
        <v>23.75</v>
      </c>
      <c r="AY31" s="43">
        <f t="shared" si="15"/>
        <v>23.75</v>
      </c>
    </row>
    <row r="32" spans="1:51">
      <c r="A32" s="6">
        <v>29</v>
      </c>
      <c r="B32" s="41">
        <v>285197</v>
      </c>
      <c r="E32" s="7">
        <v>29</v>
      </c>
      <c r="F32" s="41">
        <v>285197</v>
      </c>
      <c r="G32" s="41">
        <v>366383</v>
      </c>
      <c r="H32" s="44">
        <f t="shared" si="0"/>
        <v>-81186</v>
      </c>
      <c r="I32" s="44">
        <f t="shared" si="1"/>
        <v>81186</v>
      </c>
      <c r="J32" s="44">
        <f t="shared" si="22"/>
        <v>6591166596</v>
      </c>
      <c r="K32" s="43">
        <f t="shared" si="3"/>
        <v>28.47</v>
      </c>
      <c r="L32" s="43">
        <f t="shared" si="4"/>
        <v>28.47</v>
      </c>
      <c r="R32" s="7">
        <v>29</v>
      </c>
      <c r="S32" s="41">
        <v>285197</v>
      </c>
      <c r="T32" s="44">
        <f>AVERAGE($S$4:S31)</f>
        <v>257706</v>
      </c>
      <c r="U32" s="44">
        <f t="shared" si="5"/>
        <v>27491</v>
      </c>
      <c r="V32" s="44">
        <f t="shared" si="6"/>
        <v>27491</v>
      </c>
      <c r="W32" s="44">
        <f t="shared" si="7"/>
        <v>755755081</v>
      </c>
      <c r="X32" s="43">
        <f t="shared" si="8"/>
        <v>9.64</v>
      </c>
      <c r="Y32" s="43">
        <f t="shared" si="9"/>
        <v>9.64</v>
      </c>
      <c r="AE32" s="7">
        <v>29</v>
      </c>
      <c r="AF32" s="41">
        <v>285197</v>
      </c>
      <c r="AG32" s="49">
        <f t="shared" si="16"/>
        <v>268259.33333333331</v>
      </c>
      <c r="AH32" s="44">
        <f t="shared" si="19"/>
        <v>16937.666666666686</v>
      </c>
      <c r="AI32" s="44">
        <f t="shared" si="20"/>
        <v>16937.666666666686</v>
      </c>
      <c r="AJ32" s="44">
        <f t="shared" si="21"/>
        <v>286884552.11111176</v>
      </c>
      <c r="AK32" s="43">
        <f t="shared" si="17"/>
        <v>5.94</v>
      </c>
      <c r="AL32" s="43">
        <f t="shared" si="18"/>
        <v>5.94</v>
      </c>
      <c r="AR32" s="7">
        <v>29</v>
      </c>
      <c r="AS32" s="41">
        <v>285197</v>
      </c>
      <c r="AT32" s="49">
        <f t="shared" si="10"/>
        <v>348978.3398012956</v>
      </c>
      <c r="AU32" s="44">
        <f t="shared" si="11"/>
        <v>-63781.339801295602</v>
      </c>
      <c r="AV32" s="44">
        <f t="shared" si="12"/>
        <v>63781.339801295602</v>
      </c>
      <c r="AW32" s="44">
        <f t="shared" si="13"/>
        <v>4068059306.8483343</v>
      </c>
      <c r="AX32" s="43">
        <f t="shared" si="14"/>
        <v>22.36</v>
      </c>
      <c r="AY32" s="43">
        <f t="shared" si="15"/>
        <v>22.36</v>
      </c>
    </row>
    <row r="33" spans="1:51">
      <c r="A33" s="6">
        <v>30</v>
      </c>
      <c r="B33" s="41">
        <v>275908</v>
      </c>
      <c r="E33" s="7">
        <v>30</v>
      </c>
      <c r="F33" s="41">
        <v>275908</v>
      </c>
      <c r="G33" s="41">
        <v>285197</v>
      </c>
      <c r="H33" s="44">
        <f t="shared" si="0"/>
        <v>-9289</v>
      </c>
      <c r="I33" s="44">
        <f t="shared" si="1"/>
        <v>9289</v>
      </c>
      <c r="J33" s="44">
        <f t="shared" si="22"/>
        <v>86285521</v>
      </c>
      <c r="K33" s="43">
        <f t="shared" si="3"/>
        <v>3.37</v>
      </c>
      <c r="L33" s="43">
        <f t="shared" si="4"/>
        <v>3.37</v>
      </c>
      <c r="R33" s="7">
        <v>30</v>
      </c>
      <c r="S33" s="41">
        <v>275908</v>
      </c>
      <c r="T33" s="44">
        <f>AVERAGE($S$4:S32)</f>
        <v>258653.96551724139</v>
      </c>
      <c r="U33" s="44">
        <f t="shared" si="5"/>
        <v>17254.034482758609</v>
      </c>
      <c r="V33" s="44">
        <f t="shared" si="6"/>
        <v>17254.034482758609</v>
      </c>
      <c r="W33" s="44">
        <f t="shared" si="7"/>
        <v>297701705.93222314</v>
      </c>
      <c r="X33" s="43">
        <f t="shared" si="8"/>
        <v>6.25</v>
      </c>
      <c r="Y33" s="43">
        <f t="shared" si="9"/>
        <v>6.25</v>
      </c>
      <c r="AE33" s="7">
        <v>30</v>
      </c>
      <c r="AF33" s="41">
        <v>275908</v>
      </c>
      <c r="AG33" s="49">
        <f t="shared" si="16"/>
        <v>315414</v>
      </c>
      <c r="AH33" s="44">
        <f t="shared" si="19"/>
        <v>-39506</v>
      </c>
      <c r="AI33" s="44">
        <f t="shared" si="20"/>
        <v>39506</v>
      </c>
      <c r="AJ33" s="44">
        <f t="shared" si="21"/>
        <v>1560724036</v>
      </c>
      <c r="AK33" s="43">
        <f t="shared" si="17"/>
        <v>14.32</v>
      </c>
      <c r="AL33" s="43">
        <f t="shared" si="18"/>
        <v>14.32</v>
      </c>
      <c r="AR33" s="7">
        <v>30</v>
      </c>
      <c r="AS33" s="41">
        <v>275908</v>
      </c>
      <c r="AT33" s="49">
        <f t="shared" si="10"/>
        <v>297953.26796025911</v>
      </c>
      <c r="AU33" s="44">
        <f t="shared" si="11"/>
        <v>-22045.267960259109</v>
      </c>
      <c r="AV33" s="44">
        <f t="shared" si="12"/>
        <v>22045.267960259109</v>
      </c>
      <c r="AW33" s="44">
        <f t="shared" si="13"/>
        <v>485993839.43962681</v>
      </c>
      <c r="AX33" s="43">
        <f t="shared" si="14"/>
        <v>7.99</v>
      </c>
      <c r="AY33" s="43">
        <f t="shared" si="15"/>
        <v>7.99</v>
      </c>
    </row>
    <row r="34" spans="1:51">
      <c r="A34" s="6">
        <v>31</v>
      </c>
      <c r="B34" s="41">
        <v>368956</v>
      </c>
      <c r="E34" s="7">
        <v>31</v>
      </c>
      <c r="F34" s="41">
        <v>368956</v>
      </c>
      <c r="G34" s="41">
        <v>275908</v>
      </c>
      <c r="H34" s="44">
        <f t="shared" si="0"/>
        <v>93048</v>
      </c>
      <c r="I34" s="44">
        <f t="shared" si="1"/>
        <v>93048</v>
      </c>
      <c r="J34" s="44">
        <f t="shared" si="22"/>
        <v>8657930304</v>
      </c>
      <c r="K34" s="43">
        <f t="shared" si="3"/>
        <v>25.22</v>
      </c>
      <c r="L34" s="43">
        <f t="shared" si="4"/>
        <v>25.22</v>
      </c>
      <c r="R34" s="7">
        <v>31</v>
      </c>
      <c r="S34" s="41">
        <v>368956</v>
      </c>
      <c r="T34" s="44">
        <f>AVERAGE($S$4:S33)</f>
        <v>259229.1</v>
      </c>
      <c r="U34" s="44">
        <f t="shared" si="5"/>
        <v>109726.9</v>
      </c>
      <c r="V34" s="44">
        <f t="shared" si="6"/>
        <v>109726.9</v>
      </c>
      <c r="W34" s="44">
        <f t="shared" si="7"/>
        <v>12039992583.609999</v>
      </c>
      <c r="X34" s="43">
        <f t="shared" si="8"/>
        <v>29.74</v>
      </c>
      <c r="Y34" s="43">
        <f t="shared" si="9"/>
        <v>29.74</v>
      </c>
      <c r="AE34" s="7">
        <v>31</v>
      </c>
      <c r="AF34" s="41">
        <v>368956</v>
      </c>
      <c r="AG34" s="49">
        <f t="shared" si="16"/>
        <v>309162.66666666669</v>
      </c>
      <c r="AH34" s="44">
        <f t="shared" si="19"/>
        <v>59793.333333333314</v>
      </c>
      <c r="AI34" s="44">
        <f t="shared" si="20"/>
        <v>59793.333333333314</v>
      </c>
      <c r="AJ34" s="44">
        <f t="shared" si="21"/>
        <v>3575242711.1111088</v>
      </c>
      <c r="AK34" s="43">
        <f t="shared" si="17"/>
        <v>16.21</v>
      </c>
      <c r="AL34" s="43">
        <f t="shared" si="18"/>
        <v>16.21</v>
      </c>
      <c r="AR34" s="7">
        <v>31</v>
      </c>
      <c r="AS34" s="41">
        <v>368956</v>
      </c>
      <c r="AT34" s="49">
        <f t="shared" si="10"/>
        <v>280317.05359205185</v>
      </c>
      <c r="AU34" s="44">
        <f t="shared" si="11"/>
        <v>88638.946407948155</v>
      </c>
      <c r="AV34" s="44">
        <f t="shared" si="12"/>
        <v>88638.946407948155</v>
      </c>
      <c r="AW34" s="44">
        <f t="shared" si="13"/>
        <v>7856862820.3111048</v>
      </c>
      <c r="AX34" s="43">
        <f t="shared" si="14"/>
        <v>24.02</v>
      </c>
      <c r="AY34" s="43">
        <f t="shared" si="15"/>
        <v>24.02</v>
      </c>
    </row>
    <row r="35" spans="1:51">
      <c r="A35" s="6">
        <v>32</v>
      </c>
      <c r="B35" s="41">
        <v>463444</v>
      </c>
      <c r="E35" s="7">
        <v>32</v>
      </c>
      <c r="F35" s="41">
        <v>463444</v>
      </c>
      <c r="G35" s="41">
        <v>368956</v>
      </c>
      <c r="H35" s="44">
        <f t="shared" si="0"/>
        <v>94488</v>
      </c>
      <c r="I35" s="44">
        <f t="shared" si="1"/>
        <v>94488</v>
      </c>
      <c r="J35" s="44">
        <f t="shared" si="22"/>
        <v>8927982144</v>
      </c>
      <c r="K35" s="43">
        <f t="shared" si="3"/>
        <v>20.39</v>
      </c>
      <c r="L35" s="43">
        <f t="shared" si="4"/>
        <v>20.39</v>
      </c>
      <c r="R35" s="7">
        <v>32</v>
      </c>
      <c r="S35" s="41">
        <v>463444</v>
      </c>
      <c r="T35" s="44">
        <f>AVERAGE($S$4:S34)</f>
        <v>262768.67741935485</v>
      </c>
      <c r="U35" s="44">
        <f t="shared" si="5"/>
        <v>200675.32258064515</v>
      </c>
      <c r="V35" s="44">
        <f t="shared" si="6"/>
        <v>200675.32258064515</v>
      </c>
      <c r="W35" s="44">
        <f t="shared" si="7"/>
        <v>40270585092.845993</v>
      </c>
      <c r="X35" s="43">
        <f t="shared" si="8"/>
        <v>43.3</v>
      </c>
      <c r="Y35" s="43">
        <f t="shared" si="9"/>
        <v>43.3</v>
      </c>
      <c r="AE35" s="7">
        <v>32</v>
      </c>
      <c r="AF35" s="41">
        <v>463444</v>
      </c>
      <c r="AG35" s="49">
        <f t="shared" si="16"/>
        <v>310020.33333333331</v>
      </c>
      <c r="AH35" s="44">
        <f t="shared" si="19"/>
        <v>153423.66666666669</v>
      </c>
      <c r="AI35" s="44">
        <f t="shared" si="20"/>
        <v>153423.66666666669</v>
      </c>
      <c r="AJ35" s="44">
        <f t="shared" si="21"/>
        <v>23538821493.44445</v>
      </c>
      <c r="AK35" s="43">
        <f t="shared" si="17"/>
        <v>33.11</v>
      </c>
      <c r="AL35" s="43">
        <f t="shared" si="18"/>
        <v>33.11</v>
      </c>
      <c r="AR35" s="7">
        <v>32</v>
      </c>
      <c r="AS35" s="41">
        <v>463444</v>
      </c>
      <c r="AT35" s="49">
        <f t="shared" si="10"/>
        <v>351228.21071841038</v>
      </c>
      <c r="AU35" s="44">
        <f t="shared" si="11"/>
        <v>112215.78928158962</v>
      </c>
      <c r="AV35" s="44">
        <f t="shared" si="12"/>
        <v>112215.78928158962</v>
      </c>
      <c r="AW35" s="44">
        <f t="shared" si="13"/>
        <v>12592383364.090124</v>
      </c>
      <c r="AX35" s="43">
        <f t="shared" si="14"/>
        <v>24.21</v>
      </c>
      <c r="AY35" s="43">
        <f t="shared" si="15"/>
        <v>24.21</v>
      </c>
    </row>
    <row r="36" spans="1:51">
      <c r="A36" s="6">
        <v>33</v>
      </c>
      <c r="B36" s="41">
        <v>274996</v>
      </c>
      <c r="E36" s="7">
        <v>33</v>
      </c>
      <c r="F36" s="41">
        <v>274996</v>
      </c>
      <c r="G36" s="41">
        <v>463444</v>
      </c>
      <c r="H36" s="44">
        <f t="shared" si="0"/>
        <v>-188448</v>
      </c>
      <c r="I36" s="44">
        <f t="shared" si="1"/>
        <v>188448</v>
      </c>
      <c r="J36" s="44">
        <f t="shared" si="22"/>
        <v>35512648704</v>
      </c>
      <c r="K36" s="43">
        <f t="shared" si="3"/>
        <v>68.53</v>
      </c>
      <c r="L36" s="43">
        <f t="shared" si="4"/>
        <v>68.53</v>
      </c>
      <c r="R36" s="7">
        <v>33</v>
      </c>
      <c r="S36" s="41">
        <v>274996</v>
      </c>
      <c r="T36" s="44">
        <f>AVERAGE($S$4:S35)</f>
        <v>269039.78125</v>
      </c>
      <c r="U36" s="44">
        <f t="shared" si="5"/>
        <v>5956.21875</v>
      </c>
      <c r="V36" s="44">
        <f t="shared" si="6"/>
        <v>5956.21875</v>
      </c>
      <c r="W36" s="44">
        <f t="shared" si="7"/>
        <v>35476541.797851563</v>
      </c>
      <c r="X36" s="43">
        <f t="shared" si="8"/>
        <v>2.17</v>
      </c>
      <c r="Y36" s="43">
        <f t="shared" si="9"/>
        <v>2.17</v>
      </c>
      <c r="AE36" s="7">
        <v>33</v>
      </c>
      <c r="AF36" s="41">
        <v>274996</v>
      </c>
      <c r="AG36" s="49">
        <f t="shared" si="16"/>
        <v>369436</v>
      </c>
      <c r="AH36" s="44">
        <f t="shared" si="19"/>
        <v>-94440</v>
      </c>
      <c r="AI36" s="44">
        <f t="shared" si="20"/>
        <v>94440</v>
      </c>
      <c r="AJ36" s="44">
        <f t="shared" si="21"/>
        <v>8918913600</v>
      </c>
      <c r="AK36" s="43">
        <f t="shared" si="17"/>
        <v>34.340000000000003</v>
      </c>
      <c r="AL36" s="43">
        <f t="shared" si="18"/>
        <v>34.340000000000003</v>
      </c>
      <c r="AR36" s="7">
        <v>33</v>
      </c>
      <c r="AS36" s="41">
        <v>274996</v>
      </c>
      <c r="AT36" s="49">
        <f t="shared" si="10"/>
        <v>441000.84214368206</v>
      </c>
      <c r="AU36" s="44">
        <f t="shared" si="11"/>
        <v>-166004.84214368206</v>
      </c>
      <c r="AV36" s="44">
        <f t="shared" si="12"/>
        <v>166004.84214368206</v>
      </c>
      <c r="AW36" s="44">
        <f t="shared" si="13"/>
        <v>27557607615.1488</v>
      </c>
      <c r="AX36" s="43">
        <f t="shared" si="14"/>
        <v>60.37</v>
      </c>
      <c r="AY36" s="43">
        <f t="shared" si="15"/>
        <v>60.37</v>
      </c>
    </row>
    <row r="37" spans="1:51">
      <c r="A37" s="6">
        <v>34</v>
      </c>
      <c r="B37" s="41">
        <v>250095</v>
      </c>
      <c r="E37" s="7">
        <v>34</v>
      </c>
      <c r="F37" s="41">
        <v>250095</v>
      </c>
      <c r="G37" s="41">
        <v>274996</v>
      </c>
      <c r="H37" s="44">
        <f t="shared" si="0"/>
        <v>-24901</v>
      </c>
      <c r="I37" s="44">
        <f t="shared" si="1"/>
        <v>24901</v>
      </c>
      <c r="J37" s="44">
        <f t="shared" si="22"/>
        <v>620059801</v>
      </c>
      <c r="K37" s="43">
        <f t="shared" si="3"/>
        <v>9.9600000000000009</v>
      </c>
      <c r="L37" s="43">
        <f t="shared" si="4"/>
        <v>9.9600000000000009</v>
      </c>
      <c r="R37" s="7">
        <v>34</v>
      </c>
      <c r="S37" s="41">
        <v>250095</v>
      </c>
      <c r="T37" s="44">
        <f>AVERAGE($S$4:S36)</f>
        <v>269220.27272727271</v>
      </c>
      <c r="U37" s="44">
        <f t="shared" si="5"/>
        <v>-19125.272727272706</v>
      </c>
      <c r="V37" s="44">
        <f t="shared" si="6"/>
        <v>19125.272727272706</v>
      </c>
      <c r="W37" s="44">
        <f t="shared" si="7"/>
        <v>365776056.8925612</v>
      </c>
      <c r="X37" s="43">
        <f t="shared" si="8"/>
        <v>7.65</v>
      </c>
      <c r="Y37" s="43">
        <f t="shared" si="9"/>
        <v>7.65</v>
      </c>
      <c r="AE37" s="7">
        <v>34</v>
      </c>
      <c r="AF37" s="41">
        <v>250095</v>
      </c>
      <c r="AG37" s="49">
        <f t="shared" si="16"/>
        <v>369132</v>
      </c>
      <c r="AH37" s="44">
        <f t="shared" si="19"/>
        <v>-119037</v>
      </c>
      <c r="AI37" s="44">
        <f t="shared" si="20"/>
        <v>119037</v>
      </c>
      <c r="AJ37" s="44">
        <f t="shared" si="21"/>
        <v>14169807369</v>
      </c>
      <c r="AK37" s="43">
        <f t="shared" si="17"/>
        <v>47.6</v>
      </c>
      <c r="AL37" s="43">
        <f t="shared" si="18"/>
        <v>47.6</v>
      </c>
      <c r="AR37" s="7">
        <v>34</v>
      </c>
      <c r="AS37" s="41">
        <v>250095</v>
      </c>
      <c r="AT37" s="49">
        <f t="shared" si="10"/>
        <v>308196.96842873644</v>
      </c>
      <c r="AU37" s="44">
        <f t="shared" si="11"/>
        <v>-58101.968428736436</v>
      </c>
      <c r="AV37" s="44">
        <f t="shared" si="12"/>
        <v>58101.968428736436</v>
      </c>
      <c r="AW37" s="44">
        <f t="shared" si="13"/>
        <v>3375838735.2938857</v>
      </c>
      <c r="AX37" s="43">
        <f t="shared" si="14"/>
        <v>23.23</v>
      </c>
      <c r="AY37" s="43">
        <f t="shared" si="15"/>
        <v>23.23</v>
      </c>
    </row>
    <row r="38" spans="1:51">
      <c r="A38" s="6">
        <v>35</v>
      </c>
      <c r="B38" s="41">
        <v>228041</v>
      </c>
      <c r="E38" s="7">
        <v>35</v>
      </c>
      <c r="F38" s="41">
        <v>228041</v>
      </c>
      <c r="G38" s="41">
        <v>250095</v>
      </c>
      <c r="H38" s="44">
        <f t="shared" si="0"/>
        <v>-22054</v>
      </c>
      <c r="I38" s="44">
        <f t="shared" si="1"/>
        <v>22054</v>
      </c>
      <c r="J38" s="44">
        <f t="shared" si="22"/>
        <v>486378916</v>
      </c>
      <c r="K38" s="43">
        <f t="shared" si="3"/>
        <v>9.67</v>
      </c>
      <c r="L38" s="43">
        <f t="shared" si="4"/>
        <v>9.67</v>
      </c>
      <c r="R38" s="7">
        <v>35</v>
      </c>
      <c r="S38" s="41">
        <v>228041</v>
      </c>
      <c r="T38" s="44">
        <f>AVERAGE($S$4:S37)</f>
        <v>268657.76470588235</v>
      </c>
      <c r="U38" s="44">
        <f t="shared" si="5"/>
        <v>-40616.76470588235</v>
      </c>
      <c r="V38" s="44">
        <f t="shared" si="6"/>
        <v>40616.76470588235</v>
      </c>
      <c r="W38" s="44">
        <f t="shared" si="7"/>
        <v>1649721575.1730101</v>
      </c>
      <c r="X38" s="43">
        <f t="shared" si="8"/>
        <v>17.809999999999999</v>
      </c>
      <c r="Y38" s="43">
        <f t="shared" si="9"/>
        <v>17.809999999999999</v>
      </c>
      <c r="AE38" s="7">
        <v>35</v>
      </c>
      <c r="AF38" s="41">
        <v>228041</v>
      </c>
      <c r="AG38" s="49">
        <f t="shared" si="16"/>
        <v>329511.66666666669</v>
      </c>
      <c r="AH38" s="44">
        <f t="shared" si="19"/>
        <v>-101470.66666666669</v>
      </c>
      <c r="AI38" s="44">
        <f t="shared" si="20"/>
        <v>101470.66666666669</v>
      </c>
      <c r="AJ38" s="44">
        <f t="shared" si="21"/>
        <v>10296296193.777782</v>
      </c>
      <c r="AK38" s="43">
        <f t="shared" si="17"/>
        <v>44.5</v>
      </c>
      <c r="AL38" s="43">
        <f t="shared" si="18"/>
        <v>44.5</v>
      </c>
      <c r="AR38" s="7">
        <v>35</v>
      </c>
      <c r="AS38" s="41">
        <v>228041</v>
      </c>
      <c r="AT38" s="49">
        <f t="shared" si="10"/>
        <v>261715.39368574729</v>
      </c>
      <c r="AU38" s="44">
        <f t="shared" si="11"/>
        <v>-33674.393685747287</v>
      </c>
      <c r="AV38" s="44">
        <f t="shared" si="12"/>
        <v>33674.393685747287</v>
      </c>
      <c r="AW38" s="44">
        <f t="shared" si="13"/>
        <v>1133964790.1026967</v>
      </c>
      <c r="AX38" s="43">
        <f t="shared" si="14"/>
        <v>14.77</v>
      </c>
      <c r="AY38" s="43">
        <f t="shared" si="15"/>
        <v>14.77</v>
      </c>
    </row>
    <row r="39" spans="1:51">
      <c r="A39" s="6">
        <v>36</v>
      </c>
      <c r="B39" s="41">
        <v>273051</v>
      </c>
      <c r="E39" s="7">
        <v>36</v>
      </c>
      <c r="F39" s="41">
        <v>273051</v>
      </c>
      <c r="G39" s="41">
        <v>228041</v>
      </c>
      <c r="H39" s="44">
        <f t="shared" si="0"/>
        <v>45010</v>
      </c>
      <c r="I39" s="44">
        <f t="shared" si="1"/>
        <v>45010</v>
      </c>
      <c r="J39" s="44">
        <f t="shared" si="22"/>
        <v>2025900100</v>
      </c>
      <c r="K39" s="43">
        <f t="shared" si="3"/>
        <v>16.48</v>
      </c>
      <c r="L39" s="43">
        <f t="shared" si="4"/>
        <v>16.48</v>
      </c>
      <c r="R39" s="7">
        <v>36</v>
      </c>
      <c r="S39" s="41">
        <v>273051</v>
      </c>
      <c r="T39" s="44">
        <f>AVERAGE($S$4:S38)</f>
        <v>267497.28571428574</v>
      </c>
      <c r="U39" s="44">
        <f t="shared" si="5"/>
        <v>5553.7142857142608</v>
      </c>
      <c r="V39" s="44">
        <f t="shared" si="6"/>
        <v>5553.7142857142608</v>
      </c>
      <c r="W39" s="44">
        <f t="shared" si="7"/>
        <v>30843742.367346663</v>
      </c>
      <c r="X39" s="43">
        <f t="shared" si="8"/>
        <v>2.0299999999999998</v>
      </c>
      <c r="Y39" s="43">
        <f t="shared" si="9"/>
        <v>2.0299999999999998</v>
      </c>
      <c r="AE39" s="7">
        <v>36</v>
      </c>
      <c r="AF39" s="41">
        <v>273051</v>
      </c>
      <c r="AG39" s="49">
        <f t="shared" si="16"/>
        <v>251044</v>
      </c>
      <c r="AH39" s="44">
        <f t="shared" si="19"/>
        <v>22007</v>
      </c>
      <c r="AI39" s="44">
        <f t="shared" si="20"/>
        <v>22007</v>
      </c>
      <c r="AJ39" s="44">
        <f t="shared" si="21"/>
        <v>484308049</v>
      </c>
      <c r="AK39" s="43">
        <f t="shared" si="17"/>
        <v>8.06</v>
      </c>
      <c r="AL39" s="43">
        <f t="shared" si="18"/>
        <v>8.06</v>
      </c>
      <c r="AR39" s="7">
        <v>36</v>
      </c>
      <c r="AS39" s="41">
        <v>273051</v>
      </c>
      <c r="AT39" s="49">
        <f t="shared" si="10"/>
        <v>234775.87873714947</v>
      </c>
      <c r="AU39" s="44">
        <f t="shared" si="11"/>
        <v>38275.121262850531</v>
      </c>
      <c r="AV39" s="44">
        <f t="shared" si="12"/>
        <v>38275.121262850531</v>
      </c>
      <c r="AW39" s="44">
        <f t="shared" si="13"/>
        <v>1464984907.6859128</v>
      </c>
      <c r="AX39" s="43">
        <f t="shared" si="14"/>
        <v>14.02</v>
      </c>
      <c r="AY39" s="43">
        <f t="shared" si="15"/>
        <v>14.02</v>
      </c>
    </row>
    <row r="40" spans="1:51">
      <c r="A40" s="6">
        <v>37</v>
      </c>
      <c r="B40" s="41">
        <v>342448.29699999996</v>
      </c>
      <c r="E40" s="7">
        <v>37</v>
      </c>
      <c r="F40" s="41">
        <v>342448.29699999996</v>
      </c>
      <c r="G40" s="41">
        <v>273051</v>
      </c>
      <c r="H40" s="44">
        <f t="shared" si="0"/>
        <v>69397.296999999962</v>
      </c>
      <c r="I40" s="44">
        <f t="shared" si="1"/>
        <v>69397.296999999962</v>
      </c>
      <c r="J40" s="44">
        <f t="shared" si="22"/>
        <v>4815984830.9062042</v>
      </c>
      <c r="K40" s="43">
        <f t="shared" si="3"/>
        <v>20.27</v>
      </c>
      <c r="L40" s="43">
        <f t="shared" si="4"/>
        <v>20.27</v>
      </c>
      <c r="R40" s="7">
        <v>37</v>
      </c>
      <c r="S40" s="41">
        <v>342448.29699999996</v>
      </c>
      <c r="T40" s="44">
        <f>AVERAGE($S$4:S39)</f>
        <v>267651.55555555556</v>
      </c>
      <c r="U40" s="44">
        <f t="shared" si="5"/>
        <v>74796.7414444444</v>
      </c>
      <c r="V40" s="44">
        <f t="shared" si="6"/>
        <v>74796.7414444444</v>
      </c>
      <c r="W40" s="44">
        <f t="shared" si="7"/>
        <v>5594552530.7070665</v>
      </c>
      <c r="X40" s="43">
        <f t="shared" si="8"/>
        <v>21.84</v>
      </c>
      <c r="Y40" s="43">
        <f t="shared" si="9"/>
        <v>21.84</v>
      </c>
      <c r="AE40" s="7">
        <v>37</v>
      </c>
      <c r="AF40" s="41">
        <v>342448.29699999996</v>
      </c>
      <c r="AG40" s="49">
        <f t="shared" si="16"/>
        <v>250395.66666666666</v>
      </c>
      <c r="AH40" s="44">
        <f t="shared" si="19"/>
        <v>92052.630333333305</v>
      </c>
      <c r="AI40" s="44">
        <f t="shared" si="20"/>
        <v>92052.630333333305</v>
      </c>
      <c r="AJ40" s="44">
        <f t="shared" si="21"/>
        <v>8473686751.2853146</v>
      </c>
      <c r="AK40" s="43">
        <f t="shared" si="17"/>
        <v>26.88</v>
      </c>
      <c r="AL40" s="43">
        <f t="shared" si="18"/>
        <v>26.88</v>
      </c>
      <c r="AR40" s="7">
        <v>37</v>
      </c>
      <c r="AS40" s="41">
        <v>342448.29699999996</v>
      </c>
      <c r="AT40" s="49">
        <f t="shared" si="10"/>
        <v>265395.97574742988</v>
      </c>
      <c r="AU40" s="44">
        <f t="shared" si="11"/>
        <v>77052.32125257008</v>
      </c>
      <c r="AV40" s="44">
        <f t="shared" si="12"/>
        <v>77052.32125257008</v>
      </c>
      <c r="AW40" s="44">
        <f t="shared" si="13"/>
        <v>5937060210.4092627</v>
      </c>
      <c r="AX40" s="43">
        <f t="shared" si="14"/>
        <v>22.5</v>
      </c>
      <c r="AY40" s="43">
        <f t="shared" si="15"/>
        <v>22.5</v>
      </c>
    </row>
    <row r="41" spans="1:51">
      <c r="A41" s="6">
        <v>38</v>
      </c>
      <c r="B41" s="41">
        <v>263591.23300000001</v>
      </c>
      <c r="E41" s="7">
        <v>38</v>
      </c>
      <c r="F41" s="41">
        <v>263591.23300000001</v>
      </c>
      <c r="G41" s="41">
        <v>342448.29699999996</v>
      </c>
      <c r="H41" s="44">
        <f t="shared" si="0"/>
        <v>-78857.063999999955</v>
      </c>
      <c r="I41" s="44">
        <f t="shared" si="1"/>
        <v>78857.063999999955</v>
      </c>
      <c r="J41" s="44">
        <f t="shared" si="22"/>
        <v>6218436542.7000885</v>
      </c>
      <c r="K41" s="43">
        <f t="shared" si="3"/>
        <v>29.92</v>
      </c>
      <c r="L41" s="43">
        <f t="shared" si="4"/>
        <v>29.92</v>
      </c>
      <c r="R41" s="7">
        <v>38</v>
      </c>
      <c r="S41" s="41">
        <v>263591.23300000001</v>
      </c>
      <c r="T41" s="44">
        <f>AVERAGE($S$4:S40)</f>
        <v>269673.08910810814</v>
      </c>
      <c r="U41" s="44">
        <f t="shared" si="5"/>
        <v>-6081.856108108128</v>
      </c>
      <c r="V41" s="44">
        <f t="shared" si="6"/>
        <v>6081.856108108128</v>
      </c>
      <c r="W41" s="44">
        <f t="shared" si="7"/>
        <v>36988973.719732143</v>
      </c>
      <c r="X41" s="43">
        <f t="shared" si="8"/>
        <v>2.31</v>
      </c>
      <c r="Y41" s="43">
        <f t="shared" si="9"/>
        <v>2.31</v>
      </c>
      <c r="AE41" s="7">
        <v>38</v>
      </c>
      <c r="AF41" s="41">
        <v>263591.23300000001</v>
      </c>
      <c r="AG41" s="49">
        <f t="shared" si="16"/>
        <v>281180.09899999999</v>
      </c>
      <c r="AH41" s="44">
        <f t="shared" si="19"/>
        <v>-17588.86599999998</v>
      </c>
      <c r="AI41" s="44">
        <f t="shared" si="20"/>
        <v>17588.86599999998</v>
      </c>
      <c r="AJ41" s="44">
        <f t="shared" si="21"/>
        <v>309368207.16595531</v>
      </c>
      <c r="AK41" s="43">
        <f t="shared" si="17"/>
        <v>6.67</v>
      </c>
      <c r="AL41" s="43">
        <f t="shared" si="18"/>
        <v>6.67</v>
      </c>
      <c r="AR41" s="7">
        <v>38</v>
      </c>
      <c r="AS41" s="41">
        <v>263591.23300000001</v>
      </c>
      <c r="AT41" s="49">
        <f t="shared" si="10"/>
        <v>327037.83274948597</v>
      </c>
      <c r="AU41" s="44">
        <f t="shared" si="11"/>
        <v>-63446.599749485962</v>
      </c>
      <c r="AV41" s="44">
        <f t="shared" si="12"/>
        <v>63446.599749485962</v>
      </c>
      <c r="AW41" s="44">
        <f t="shared" si="13"/>
        <v>4025471019.771472</v>
      </c>
      <c r="AX41" s="43">
        <f t="shared" si="14"/>
        <v>24.07</v>
      </c>
      <c r="AY41" s="43">
        <f t="shared" si="15"/>
        <v>24.07</v>
      </c>
    </row>
    <row r="42" spans="1:51">
      <c r="A42" s="6">
        <v>39</v>
      </c>
      <c r="B42" s="41">
        <v>332700.49</v>
      </c>
      <c r="E42" s="7">
        <v>39</v>
      </c>
      <c r="F42" s="41">
        <v>332700.49</v>
      </c>
      <c r="G42" s="41">
        <v>263591.23300000001</v>
      </c>
      <c r="H42" s="44">
        <f t="shared" si="0"/>
        <v>69109.256999999983</v>
      </c>
      <c r="I42" s="44">
        <f t="shared" si="1"/>
        <v>69109.256999999983</v>
      </c>
      <c r="J42" s="44">
        <f t="shared" si="22"/>
        <v>4776089403.0920467</v>
      </c>
      <c r="K42" s="43">
        <f t="shared" si="3"/>
        <v>20.77</v>
      </c>
      <c r="L42" s="43">
        <f t="shared" si="4"/>
        <v>20.77</v>
      </c>
      <c r="R42" s="7">
        <v>39</v>
      </c>
      <c r="S42" s="41">
        <v>332700.49</v>
      </c>
      <c r="T42" s="44">
        <f>AVERAGE($S$4:S41)</f>
        <v>269513.04026315792</v>
      </c>
      <c r="U42" s="44">
        <f t="shared" si="5"/>
        <v>63187.449736842071</v>
      </c>
      <c r="V42" s="44">
        <f t="shared" si="6"/>
        <v>63187.449736842071</v>
      </c>
      <c r="W42" s="44">
        <f t="shared" si="7"/>
        <v>3992653804.2459431</v>
      </c>
      <c r="X42" s="43">
        <f t="shared" si="8"/>
        <v>18.989999999999998</v>
      </c>
      <c r="Y42" s="43">
        <f t="shared" si="9"/>
        <v>18.989999999999998</v>
      </c>
      <c r="AE42" s="7">
        <v>39</v>
      </c>
      <c r="AF42" s="41">
        <v>332700.49</v>
      </c>
      <c r="AG42" s="49">
        <f t="shared" si="16"/>
        <v>293030.1766666667</v>
      </c>
      <c r="AH42" s="44">
        <f t="shared" si="19"/>
        <v>39670.313333333295</v>
      </c>
      <c r="AI42" s="44">
        <f t="shared" si="20"/>
        <v>39670.313333333295</v>
      </c>
      <c r="AJ42" s="44">
        <f t="shared" si="21"/>
        <v>1573733759.9648414</v>
      </c>
      <c r="AK42" s="43">
        <f t="shared" si="17"/>
        <v>11.92</v>
      </c>
      <c r="AL42" s="43">
        <f t="shared" si="18"/>
        <v>11.92</v>
      </c>
      <c r="AR42" s="7">
        <v>39</v>
      </c>
      <c r="AS42" s="41">
        <v>332700.49</v>
      </c>
      <c r="AT42" s="49">
        <f t="shared" si="10"/>
        <v>276280.55294989725</v>
      </c>
      <c r="AU42" s="44">
        <f t="shared" si="11"/>
        <v>56419.937050102744</v>
      </c>
      <c r="AV42" s="44">
        <f t="shared" si="12"/>
        <v>56419.937050102744</v>
      </c>
      <c r="AW42" s="44">
        <f t="shared" si="13"/>
        <v>3183209296.7375565</v>
      </c>
      <c r="AX42" s="43">
        <f t="shared" si="14"/>
        <v>16.96</v>
      </c>
      <c r="AY42" s="43">
        <f t="shared" si="15"/>
        <v>16.96</v>
      </c>
    </row>
    <row r="43" spans="1:51">
      <c r="A43" s="6">
        <v>40</v>
      </c>
      <c r="B43" s="41">
        <v>332877.783</v>
      </c>
      <c r="E43" s="7">
        <v>40</v>
      </c>
      <c r="F43" s="41">
        <v>332877.783</v>
      </c>
      <c r="G43" s="41">
        <v>332700.49</v>
      </c>
      <c r="H43" s="44">
        <f t="shared" si="0"/>
        <v>177.29300000000512</v>
      </c>
      <c r="I43" s="44">
        <f t="shared" si="1"/>
        <v>177.29300000000512</v>
      </c>
      <c r="J43" s="44">
        <f t="shared" si="22"/>
        <v>31432.807849001816</v>
      </c>
      <c r="K43" s="43">
        <f t="shared" si="3"/>
        <v>0.05</v>
      </c>
      <c r="L43" s="43">
        <f t="shared" si="4"/>
        <v>0.05</v>
      </c>
      <c r="R43" s="7">
        <v>40</v>
      </c>
      <c r="S43" s="41">
        <v>332877.783</v>
      </c>
      <c r="T43" s="44">
        <f>AVERAGE($S$4:S42)</f>
        <v>271133.2312820513</v>
      </c>
      <c r="U43" s="44">
        <f t="shared" si="5"/>
        <v>61744.551717948692</v>
      </c>
      <c r="V43" s="44">
        <f t="shared" si="6"/>
        <v>61744.551717948692</v>
      </c>
      <c r="W43" s="44">
        <f t="shared" si="7"/>
        <v>3812389666.850441</v>
      </c>
      <c r="X43" s="43">
        <f t="shared" si="8"/>
        <v>18.55</v>
      </c>
      <c r="Y43" s="43">
        <f t="shared" si="9"/>
        <v>18.55</v>
      </c>
      <c r="AE43" s="7">
        <v>40</v>
      </c>
      <c r="AF43" s="41">
        <v>332877.783</v>
      </c>
      <c r="AG43" s="49">
        <f t="shared" si="16"/>
        <v>312913.34000000003</v>
      </c>
      <c r="AH43" s="44">
        <f t="shared" si="19"/>
        <v>19964.44299999997</v>
      </c>
      <c r="AI43" s="44">
        <f t="shared" si="20"/>
        <v>19964.44299999997</v>
      </c>
      <c r="AJ43" s="44">
        <f t="shared" si="21"/>
        <v>398578984.30024779</v>
      </c>
      <c r="AK43" s="43">
        <f t="shared" si="17"/>
        <v>6</v>
      </c>
      <c r="AL43" s="43">
        <f t="shared" si="18"/>
        <v>6</v>
      </c>
      <c r="AR43" s="7">
        <v>40</v>
      </c>
      <c r="AS43" s="41">
        <v>332877.783</v>
      </c>
      <c r="AT43" s="49">
        <f t="shared" si="10"/>
        <v>321416.50258997944</v>
      </c>
      <c r="AU43" s="44">
        <f t="shared" si="11"/>
        <v>11461.280410020554</v>
      </c>
      <c r="AV43" s="44">
        <f t="shared" si="12"/>
        <v>11461.280410020554</v>
      </c>
      <c r="AW43" s="44">
        <f t="shared" si="13"/>
        <v>131360948.63712092</v>
      </c>
      <c r="AX43" s="43">
        <f t="shared" si="14"/>
        <v>3.44</v>
      </c>
      <c r="AY43" s="43">
        <f t="shared" si="15"/>
        <v>3.44</v>
      </c>
    </row>
    <row r="44" spans="1:51">
      <c r="A44" s="6">
        <v>41</v>
      </c>
      <c r="B44" s="41">
        <v>387929.76699999999</v>
      </c>
      <c r="E44" s="7">
        <v>41</v>
      </c>
      <c r="F44" s="41">
        <v>387929.76699999999</v>
      </c>
      <c r="G44" s="41">
        <v>332877.783</v>
      </c>
      <c r="H44" s="44">
        <f t="shared" si="0"/>
        <v>55051.983999999997</v>
      </c>
      <c r="I44" s="44">
        <f t="shared" si="1"/>
        <v>55051.983999999997</v>
      </c>
      <c r="J44" s="44">
        <f t="shared" si="22"/>
        <v>3030720942.3362556</v>
      </c>
      <c r="K44" s="43">
        <f t="shared" si="3"/>
        <v>14.19</v>
      </c>
      <c r="L44" s="43">
        <f t="shared" si="4"/>
        <v>14.19</v>
      </c>
      <c r="R44" s="7">
        <v>41</v>
      </c>
      <c r="S44" s="41">
        <v>387929.76699999999</v>
      </c>
      <c r="T44" s="44">
        <f>AVERAGE($S$4:S43)</f>
        <v>272676.84507500002</v>
      </c>
      <c r="U44" s="44">
        <f t="shared" si="5"/>
        <v>115252.92192499997</v>
      </c>
      <c r="V44" s="44">
        <f t="shared" si="6"/>
        <v>115252.92192499997</v>
      </c>
      <c r="W44" s="44">
        <f t="shared" si="7"/>
        <v>13283236012.250139</v>
      </c>
      <c r="X44" s="43">
        <f t="shared" si="8"/>
        <v>29.71</v>
      </c>
      <c r="Y44" s="43">
        <f t="shared" si="9"/>
        <v>29.71</v>
      </c>
      <c r="AE44" s="7">
        <v>41</v>
      </c>
      <c r="AF44" s="41">
        <v>387929.76699999999</v>
      </c>
      <c r="AG44" s="49">
        <f t="shared" si="16"/>
        <v>309723.16866666666</v>
      </c>
      <c r="AH44" s="44">
        <f t="shared" si="19"/>
        <v>78206.598333333328</v>
      </c>
      <c r="AI44" s="44">
        <f t="shared" si="20"/>
        <v>78206.598333333328</v>
      </c>
      <c r="AJ44" s="44">
        <f t="shared" si="21"/>
        <v>6116272022.871335</v>
      </c>
      <c r="AK44" s="43">
        <f t="shared" si="17"/>
        <v>20.16</v>
      </c>
      <c r="AL44" s="43">
        <f t="shared" si="18"/>
        <v>20.16</v>
      </c>
      <c r="AR44" s="7">
        <v>41</v>
      </c>
      <c r="AS44" s="41">
        <v>387929.76699999999</v>
      </c>
      <c r="AT44" s="49">
        <f t="shared" si="10"/>
        <v>330585.52691799589</v>
      </c>
      <c r="AU44" s="44">
        <f t="shared" si="11"/>
        <v>57344.240082004108</v>
      </c>
      <c r="AV44" s="44">
        <f t="shared" si="12"/>
        <v>57344.240082004108</v>
      </c>
      <c r="AW44" s="44">
        <f t="shared" si="13"/>
        <v>3288361870.5825267</v>
      </c>
      <c r="AX44" s="43">
        <f t="shared" si="14"/>
        <v>14.78</v>
      </c>
      <c r="AY44" s="43">
        <f t="shared" si="15"/>
        <v>14.78</v>
      </c>
    </row>
    <row r="45" spans="1:51">
      <c r="A45" s="6">
        <v>42</v>
      </c>
      <c r="B45" s="41">
        <v>375548.60399999999</v>
      </c>
      <c r="E45" s="7">
        <v>42</v>
      </c>
      <c r="F45" s="41">
        <v>375548.60399999999</v>
      </c>
      <c r="G45" s="41">
        <v>387929.76699999999</v>
      </c>
      <c r="H45" s="44">
        <f t="shared" si="0"/>
        <v>-12381.163</v>
      </c>
      <c r="I45" s="44">
        <f t="shared" si="1"/>
        <v>12381.163</v>
      </c>
      <c r="J45" s="44">
        <f t="shared" si="22"/>
        <v>153293197.23256901</v>
      </c>
      <c r="K45" s="43">
        <f t="shared" si="3"/>
        <v>3.3</v>
      </c>
      <c r="L45" s="43">
        <f t="shared" si="4"/>
        <v>3.3</v>
      </c>
      <c r="R45" s="7">
        <v>42</v>
      </c>
      <c r="S45" s="41">
        <v>375548.60399999999</v>
      </c>
      <c r="T45" s="44">
        <f>AVERAGE($S$4:S44)</f>
        <v>275487.89195121953</v>
      </c>
      <c r="U45" s="44">
        <f t="shared" si="5"/>
        <v>100060.71204878046</v>
      </c>
      <c r="V45" s="44">
        <f t="shared" si="6"/>
        <v>100060.71204878046</v>
      </c>
      <c r="W45" s="44">
        <f t="shared" si="7"/>
        <v>10012146095.70896</v>
      </c>
      <c r="X45" s="43">
        <f t="shared" si="8"/>
        <v>26.64</v>
      </c>
      <c r="Y45" s="43">
        <f t="shared" si="9"/>
        <v>26.64</v>
      </c>
      <c r="AE45" s="7">
        <v>42</v>
      </c>
      <c r="AF45" s="41">
        <v>375548.60399999999</v>
      </c>
      <c r="AG45" s="49">
        <f t="shared" si="16"/>
        <v>351169.34666666668</v>
      </c>
      <c r="AH45" s="44">
        <f t="shared" si="19"/>
        <v>24379.257333333313</v>
      </c>
      <c r="AI45" s="44">
        <f t="shared" si="20"/>
        <v>24379.257333333313</v>
      </c>
      <c r="AJ45" s="44">
        <f t="shared" si="21"/>
        <v>594348188.12488616</v>
      </c>
      <c r="AK45" s="43">
        <f t="shared" si="17"/>
        <v>6.49</v>
      </c>
      <c r="AL45" s="43">
        <f t="shared" si="18"/>
        <v>6.49</v>
      </c>
      <c r="AR45" s="7">
        <v>42</v>
      </c>
      <c r="AS45" s="41">
        <v>375548.60399999999</v>
      </c>
      <c r="AT45" s="49">
        <f t="shared" si="10"/>
        <v>376460.91898359917</v>
      </c>
      <c r="AU45" s="44">
        <f t="shared" si="11"/>
        <v>-912.31498359917896</v>
      </c>
      <c r="AV45" s="44">
        <f t="shared" si="12"/>
        <v>912.31498359917896</v>
      </c>
      <c r="AW45" s="44">
        <f t="shared" si="13"/>
        <v>832318.62929957022</v>
      </c>
      <c r="AX45" s="43">
        <f t="shared" si="14"/>
        <v>0.24</v>
      </c>
      <c r="AY45" s="43">
        <f t="shared" si="15"/>
        <v>0.24</v>
      </c>
    </row>
    <row r="46" spans="1:51">
      <c r="A46" s="6">
        <v>43</v>
      </c>
      <c r="B46" s="41">
        <v>295027.78600000002</v>
      </c>
      <c r="E46" s="7">
        <v>43</v>
      </c>
      <c r="F46" s="41">
        <v>295027.78600000002</v>
      </c>
      <c r="G46" s="41">
        <v>375548.60399999999</v>
      </c>
      <c r="H46" s="44">
        <f t="shared" si="0"/>
        <v>-80520.81799999997</v>
      </c>
      <c r="I46" s="44">
        <f t="shared" si="1"/>
        <v>80520.81799999997</v>
      </c>
      <c r="J46" s="44">
        <f t="shared" si="22"/>
        <v>6483602131.3891191</v>
      </c>
      <c r="K46" s="43">
        <f t="shared" si="3"/>
        <v>27.29</v>
      </c>
      <c r="L46" s="43">
        <f t="shared" si="4"/>
        <v>27.29</v>
      </c>
      <c r="R46" s="7">
        <v>43</v>
      </c>
      <c r="S46" s="41">
        <v>295027.78600000002</v>
      </c>
      <c r="T46" s="44">
        <f>AVERAGE($S$4:S45)</f>
        <v>277870.2898571429</v>
      </c>
      <c r="U46" s="44">
        <f t="shared" si="5"/>
        <v>17157.496142857126</v>
      </c>
      <c r="V46" s="44">
        <f t="shared" si="6"/>
        <v>17157.496142857126</v>
      </c>
      <c r="W46" s="44">
        <f t="shared" si="7"/>
        <v>294379673.89215714</v>
      </c>
      <c r="X46" s="43">
        <f t="shared" si="8"/>
        <v>5.82</v>
      </c>
      <c r="Y46" s="43">
        <f t="shared" si="9"/>
        <v>5.82</v>
      </c>
      <c r="AE46" s="7">
        <v>43</v>
      </c>
      <c r="AF46" s="41">
        <v>295027.78600000002</v>
      </c>
      <c r="AG46" s="49">
        <f t="shared" si="16"/>
        <v>365452.05133333337</v>
      </c>
      <c r="AH46" s="44">
        <f t="shared" si="19"/>
        <v>-70424.265333333344</v>
      </c>
      <c r="AI46" s="44">
        <f t="shared" si="20"/>
        <v>70424.265333333344</v>
      </c>
      <c r="AJ46" s="44">
        <f t="shared" si="21"/>
        <v>4959577147.7397366</v>
      </c>
      <c r="AK46" s="43">
        <f t="shared" si="17"/>
        <v>23.87</v>
      </c>
      <c r="AL46" s="43">
        <f t="shared" si="18"/>
        <v>23.87</v>
      </c>
      <c r="AR46" s="7">
        <v>43</v>
      </c>
      <c r="AS46" s="41">
        <v>295027.78600000002</v>
      </c>
      <c r="AT46" s="49">
        <f t="shared" si="10"/>
        <v>375731.0669967198</v>
      </c>
      <c r="AU46" s="44">
        <f t="shared" si="11"/>
        <v>-80703.280996719783</v>
      </c>
      <c r="AV46" s="44">
        <f t="shared" si="12"/>
        <v>80703.280996719783</v>
      </c>
      <c r="AW46" s="44">
        <f t="shared" si="13"/>
        <v>6513019563.6355124</v>
      </c>
      <c r="AX46" s="43">
        <f t="shared" si="14"/>
        <v>27.35</v>
      </c>
      <c r="AY46" s="43">
        <f t="shared" si="15"/>
        <v>27.35</v>
      </c>
    </row>
    <row r="47" spans="1:51">
      <c r="A47" s="6">
        <v>44</v>
      </c>
      <c r="B47" s="41">
        <v>509322.05599999998</v>
      </c>
      <c r="E47" s="7">
        <v>44</v>
      </c>
      <c r="F47" s="41">
        <v>509322.05599999998</v>
      </c>
      <c r="G47" s="41">
        <v>295027.78600000002</v>
      </c>
      <c r="H47" s="44">
        <f t="shared" si="0"/>
        <v>214294.26999999996</v>
      </c>
      <c r="I47" s="44">
        <f t="shared" si="1"/>
        <v>214294.26999999996</v>
      </c>
      <c r="J47" s="44">
        <f t="shared" si="22"/>
        <v>45922034154.832886</v>
      </c>
      <c r="K47" s="43">
        <f t="shared" si="3"/>
        <v>42.07</v>
      </c>
      <c r="L47" s="43">
        <f t="shared" si="4"/>
        <v>42.07</v>
      </c>
      <c r="R47" s="7">
        <v>44</v>
      </c>
      <c r="S47" s="41">
        <v>509322.05599999998</v>
      </c>
      <c r="T47" s="44">
        <f>AVERAGE($S$4:S46)</f>
        <v>278269.30139534886</v>
      </c>
      <c r="U47" s="44">
        <f t="shared" si="5"/>
        <v>231052.75460465113</v>
      </c>
      <c r="V47" s="44">
        <f t="shared" si="6"/>
        <v>231052.75460465113</v>
      </c>
      <c r="W47" s="44">
        <f t="shared" si="7"/>
        <v>53385375410.397133</v>
      </c>
      <c r="X47" s="43">
        <f t="shared" si="8"/>
        <v>45.36</v>
      </c>
      <c r="Y47" s="43">
        <f t="shared" si="9"/>
        <v>45.36</v>
      </c>
      <c r="AE47" s="7">
        <v>44</v>
      </c>
      <c r="AF47" s="41">
        <v>509322.05599999998</v>
      </c>
      <c r="AG47" s="49">
        <f t="shared" si="16"/>
        <v>352835.38566666673</v>
      </c>
      <c r="AH47" s="44">
        <f t="shared" si="19"/>
        <v>156486.67033333326</v>
      </c>
      <c r="AI47" s="44">
        <f t="shared" si="20"/>
        <v>156486.67033333326</v>
      </c>
      <c r="AJ47" s="44">
        <f t="shared" si="21"/>
        <v>24488077992.013321</v>
      </c>
      <c r="AK47" s="43">
        <f t="shared" si="17"/>
        <v>30.72</v>
      </c>
      <c r="AL47" s="43">
        <f t="shared" si="18"/>
        <v>30.72</v>
      </c>
      <c r="AR47" s="7">
        <v>44</v>
      </c>
      <c r="AS47" s="41">
        <v>509322.05599999998</v>
      </c>
      <c r="AT47" s="49">
        <f t="shared" si="10"/>
        <v>311168.44219934399</v>
      </c>
      <c r="AU47" s="44">
        <f t="shared" si="11"/>
        <v>198153.61380065599</v>
      </c>
      <c r="AV47" s="44">
        <f t="shared" si="12"/>
        <v>198153.61380065599</v>
      </c>
      <c r="AW47" s="44">
        <f t="shared" si="13"/>
        <v>39264854662.259521</v>
      </c>
      <c r="AX47" s="43">
        <f t="shared" si="14"/>
        <v>38.909999999999997</v>
      </c>
      <c r="AY47" s="43">
        <f t="shared" si="15"/>
        <v>38.909999999999997</v>
      </c>
    </row>
    <row r="48" spans="1:51">
      <c r="A48" s="6">
        <v>45</v>
      </c>
      <c r="B48" s="41">
        <v>375335.04800000001</v>
      </c>
      <c r="E48" s="7">
        <v>45</v>
      </c>
      <c r="F48" s="41">
        <v>375335.04800000001</v>
      </c>
      <c r="G48" s="41">
        <v>509322.05599999998</v>
      </c>
      <c r="H48" s="44">
        <f t="shared" si="0"/>
        <v>-133987.00799999997</v>
      </c>
      <c r="I48" s="44">
        <f t="shared" si="1"/>
        <v>133987.00799999997</v>
      </c>
      <c r="J48" s="44">
        <f t="shared" si="22"/>
        <v>17952518312.792057</v>
      </c>
      <c r="K48" s="43">
        <f t="shared" si="3"/>
        <v>35.700000000000003</v>
      </c>
      <c r="L48" s="43">
        <f t="shared" si="4"/>
        <v>35.700000000000003</v>
      </c>
      <c r="R48" s="7">
        <v>45</v>
      </c>
      <c r="S48" s="41">
        <v>375335.04800000001</v>
      </c>
      <c r="T48" s="44">
        <f>AVERAGE($S$4:S47)</f>
        <v>283520.50036363635</v>
      </c>
      <c r="U48" s="44">
        <f t="shared" si="5"/>
        <v>91814.547636363655</v>
      </c>
      <c r="V48" s="44">
        <f t="shared" si="6"/>
        <v>91814.547636363655</v>
      </c>
      <c r="W48" s="44">
        <f t="shared" si="7"/>
        <v>8429911157.6700907</v>
      </c>
      <c r="X48" s="43">
        <f t="shared" si="8"/>
        <v>24.46</v>
      </c>
      <c r="Y48" s="43">
        <f t="shared" si="9"/>
        <v>24.46</v>
      </c>
      <c r="AE48" s="7">
        <v>45</v>
      </c>
      <c r="AF48" s="41">
        <v>375335.04800000001</v>
      </c>
      <c r="AG48" s="49">
        <f t="shared" si="16"/>
        <v>393299.48200000002</v>
      </c>
      <c r="AH48" s="44">
        <f t="shared" si="19"/>
        <v>-17964.434000000008</v>
      </c>
      <c r="AI48" s="44">
        <f t="shared" si="20"/>
        <v>17964.434000000008</v>
      </c>
      <c r="AJ48" s="44">
        <f t="shared" si="21"/>
        <v>322720888.94035631</v>
      </c>
      <c r="AK48" s="43">
        <f t="shared" si="17"/>
        <v>4.79</v>
      </c>
      <c r="AL48" s="43">
        <f t="shared" si="18"/>
        <v>4.79</v>
      </c>
      <c r="AR48" s="7">
        <v>45</v>
      </c>
      <c r="AS48" s="41">
        <v>375335.04800000001</v>
      </c>
      <c r="AT48" s="49">
        <f t="shared" si="10"/>
        <v>469691.33323986881</v>
      </c>
      <c r="AU48" s="44">
        <f t="shared" si="11"/>
        <v>-94356.285239868797</v>
      </c>
      <c r="AV48" s="44">
        <f t="shared" si="12"/>
        <v>94356.285239868797</v>
      </c>
      <c r="AW48" s="44">
        <f t="shared" si="13"/>
        <v>8903108564.2674828</v>
      </c>
      <c r="AX48" s="43">
        <f t="shared" si="14"/>
        <v>25.14</v>
      </c>
      <c r="AY48" s="43">
        <f t="shared" si="15"/>
        <v>25.14</v>
      </c>
    </row>
    <row r="49" spans="1:51">
      <c r="A49" s="6">
        <v>46</v>
      </c>
      <c r="B49" s="41">
        <v>348560.489</v>
      </c>
      <c r="E49" s="7">
        <v>46</v>
      </c>
      <c r="F49" s="41">
        <v>348560.489</v>
      </c>
      <c r="G49" s="41">
        <v>375335.04800000001</v>
      </c>
      <c r="H49" s="44">
        <f t="shared" si="0"/>
        <v>-26774.559000000008</v>
      </c>
      <c r="I49" s="44">
        <f t="shared" si="1"/>
        <v>26774.559000000008</v>
      </c>
      <c r="J49" s="44">
        <f t="shared" si="22"/>
        <v>716877009.64448142</v>
      </c>
      <c r="K49" s="43">
        <f t="shared" si="3"/>
        <v>7.68</v>
      </c>
      <c r="L49" s="43">
        <f t="shared" si="4"/>
        <v>7.68</v>
      </c>
      <c r="R49" s="7">
        <v>46</v>
      </c>
      <c r="S49" s="41">
        <v>348560.489</v>
      </c>
      <c r="T49" s="44">
        <f>AVERAGE($S$4:S48)</f>
        <v>285560.82364444446</v>
      </c>
      <c r="U49" s="44">
        <f t="shared" si="5"/>
        <v>62999.665355555539</v>
      </c>
      <c r="V49" s="44">
        <f t="shared" si="6"/>
        <v>62999.665355555539</v>
      </c>
      <c r="W49" s="44">
        <f t="shared" si="7"/>
        <v>3968957834.9119849</v>
      </c>
      <c r="X49" s="43">
        <f t="shared" si="8"/>
        <v>18.07</v>
      </c>
      <c r="Y49" s="43">
        <f t="shared" si="9"/>
        <v>18.07</v>
      </c>
      <c r="AE49" s="7">
        <v>46</v>
      </c>
      <c r="AF49" s="41">
        <v>348560.489</v>
      </c>
      <c r="AG49" s="49">
        <f t="shared" si="16"/>
        <v>393228.29666666663</v>
      </c>
      <c r="AH49" s="44">
        <f t="shared" si="19"/>
        <v>-44667.807666666631</v>
      </c>
      <c r="AI49" s="44">
        <f t="shared" si="20"/>
        <v>44667.807666666631</v>
      </c>
      <c r="AJ49" s="44">
        <f t="shared" si="21"/>
        <v>1995213041.7463222</v>
      </c>
      <c r="AK49" s="43">
        <f t="shared" si="17"/>
        <v>12.81</v>
      </c>
      <c r="AL49" s="43">
        <f t="shared" si="18"/>
        <v>12.81</v>
      </c>
      <c r="AR49" s="7">
        <v>46</v>
      </c>
      <c r="AS49" s="41">
        <v>348560.489</v>
      </c>
      <c r="AT49" s="49">
        <f t="shared" si="10"/>
        <v>394206.30504797376</v>
      </c>
      <c r="AU49" s="44">
        <f t="shared" si="11"/>
        <v>-45645.816047973756</v>
      </c>
      <c r="AV49" s="44">
        <f t="shared" si="12"/>
        <v>45645.816047973756</v>
      </c>
      <c r="AW49" s="44">
        <f t="shared" si="13"/>
        <v>2083540522.6854584</v>
      </c>
      <c r="AX49" s="43">
        <f t="shared" si="14"/>
        <v>13.1</v>
      </c>
      <c r="AY49" s="43">
        <f t="shared" si="15"/>
        <v>13.1</v>
      </c>
    </row>
    <row r="50" spans="1:51">
      <c r="A50" s="6">
        <v>47</v>
      </c>
      <c r="B50" s="41">
        <v>664735.75800000003</v>
      </c>
      <c r="E50" s="7">
        <v>47</v>
      </c>
      <c r="F50" s="41">
        <v>664735.75800000003</v>
      </c>
      <c r="G50" s="41">
        <v>348560.489</v>
      </c>
      <c r="H50" s="44">
        <f t="shared" si="0"/>
        <v>316175.26900000003</v>
      </c>
      <c r="I50" s="44">
        <f t="shared" si="1"/>
        <v>316175.26900000003</v>
      </c>
      <c r="J50" s="44">
        <f t="shared" si="22"/>
        <v>99966800727.222382</v>
      </c>
      <c r="K50" s="43">
        <f t="shared" si="3"/>
        <v>47.56</v>
      </c>
      <c r="L50" s="43">
        <f t="shared" si="4"/>
        <v>47.56</v>
      </c>
      <c r="R50" s="7">
        <v>47</v>
      </c>
      <c r="S50" s="41">
        <v>664735.75800000003</v>
      </c>
      <c r="T50" s="44">
        <f>AVERAGE($S$4:S49)</f>
        <v>286930.38158695656</v>
      </c>
      <c r="U50" s="44">
        <f t="shared" si="5"/>
        <v>377805.37641304347</v>
      </c>
      <c r="V50" s="44">
        <f t="shared" si="6"/>
        <v>377805.37641304347</v>
      </c>
      <c r="W50" s="44">
        <f t="shared" si="7"/>
        <v>142736902446.60147</v>
      </c>
      <c r="X50" s="43">
        <f t="shared" si="8"/>
        <v>56.84</v>
      </c>
      <c r="Y50" s="43">
        <f t="shared" si="9"/>
        <v>56.84</v>
      </c>
      <c r="AE50" s="7">
        <v>47</v>
      </c>
      <c r="AF50" s="41">
        <v>664735.75800000003</v>
      </c>
      <c r="AG50" s="49">
        <f t="shared" si="16"/>
        <v>411072.53100000002</v>
      </c>
      <c r="AH50" s="44">
        <f t="shared" si="19"/>
        <v>253663.22700000001</v>
      </c>
      <c r="AI50" s="44">
        <f t="shared" si="20"/>
        <v>253663.22700000001</v>
      </c>
      <c r="AJ50" s="44">
        <f t="shared" si="21"/>
        <v>64345032732.053535</v>
      </c>
      <c r="AK50" s="43">
        <f t="shared" si="17"/>
        <v>38.159999999999997</v>
      </c>
      <c r="AL50" s="43">
        <f t="shared" si="18"/>
        <v>38.159999999999997</v>
      </c>
      <c r="AR50" s="7">
        <v>47</v>
      </c>
      <c r="AS50" s="41">
        <v>664735.75800000003</v>
      </c>
      <c r="AT50" s="49">
        <f t="shared" si="10"/>
        <v>357689.65220959479</v>
      </c>
      <c r="AU50" s="44">
        <f t="shared" si="11"/>
        <v>307046.10579040524</v>
      </c>
      <c r="AV50" s="44">
        <f t="shared" si="12"/>
        <v>307046.10579040524</v>
      </c>
      <c r="AW50" s="44">
        <f t="shared" si="13"/>
        <v>94277311081.052734</v>
      </c>
      <c r="AX50" s="43">
        <f t="shared" si="14"/>
        <v>46.19</v>
      </c>
      <c r="AY50" s="43">
        <f t="shared" si="15"/>
        <v>46.19</v>
      </c>
    </row>
    <row r="51" spans="1:51">
      <c r="A51" s="6">
        <v>48</v>
      </c>
      <c r="B51" s="41">
        <v>201469.02</v>
      </c>
      <c r="E51" s="7">
        <v>48</v>
      </c>
      <c r="F51" s="41">
        <v>201469.02</v>
      </c>
      <c r="G51" s="41">
        <v>664735.75800000003</v>
      </c>
      <c r="H51" s="44">
        <f t="shared" si="0"/>
        <v>-463266.73800000001</v>
      </c>
      <c r="I51" s="44">
        <f t="shared" si="1"/>
        <v>463266.73800000001</v>
      </c>
      <c r="J51" s="44">
        <f t="shared" si="22"/>
        <v>214616070537.16064</v>
      </c>
      <c r="K51" s="43">
        <f t="shared" si="3"/>
        <v>229.94</v>
      </c>
      <c r="L51" s="43">
        <f t="shared" si="4"/>
        <v>229.94</v>
      </c>
      <c r="R51" s="7">
        <v>48</v>
      </c>
      <c r="S51" s="41">
        <v>201469.02</v>
      </c>
      <c r="T51" s="44">
        <f>AVERAGE($S$4:S50)</f>
        <v>294968.79385106382</v>
      </c>
      <c r="U51" s="44">
        <f t="shared" si="5"/>
        <v>-93499.77385106383</v>
      </c>
      <c r="V51" s="44">
        <f t="shared" si="6"/>
        <v>93499.77385106383</v>
      </c>
      <c r="W51" s="44">
        <f t="shared" si="7"/>
        <v>8742207710.200079</v>
      </c>
      <c r="X51" s="43">
        <f t="shared" si="8"/>
        <v>46.41</v>
      </c>
      <c r="Y51" s="43">
        <f t="shared" si="9"/>
        <v>46.41</v>
      </c>
      <c r="AE51" s="7">
        <v>48</v>
      </c>
      <c r="AF51" s="41">
        <v>201469.02</v>
      </c>
      <c r="AG51" s="49">
        <f t="shared" si="16"/>
        <v>462877.09833333333</v>
      </c>
      <c r="AH51" s="44">
        <f t="shared" si="19"/>
        <v>-261408.07833333334</v>
      </c>
      <c r="AI51" s="44">
        <f t="shared" si="20"/>
        <v>261408.07833333334</v>
      </c>
      <c r="AJ51" s="44">
        <f t="shared" si="21"/>
        <v>68334183417.92614</v>
      </c>
      <c r="AK51" s="43">
        <f t="shared" si="17"/>
        <v>129.75</v>
      </c>
      <c r="AL51" s="43">
        <f t="shared" si="18"/>
        <v>129.75</v>
      </c>
      <c r="AR51" s="7">
        <v>48</v>
      </c>
      <c r="AS51" s="41">
        <v>201469.02</v>
      </c>
      <c r="AT51" s="49">
        <f t="shared" si="10"/>
        <v>603326.53684191895</v>
      </c>
      <c r="AU51" s="44">
        <f t="shared" si="11"/>
        <v>-401857.51684191893</v>
      </c>
      <c r="AV51" s="44">
        <f t="shared" si="12"/>
        <v>401857.51684191893</v>
      </c>
      <c r="AW51" s="44">
        <f t="shared" si="13"/>
        <v>161489463842.35315</v>
      </c>
      <c r="AX51" s="43">
        <f t="shared" si="14"/>
        <v>199.46</v>
      </c>
      <c r="AY51" s="43">
        <f t="shared" si="15"/>
        <v>199.46</v>
      </c>
    </row>
    <row r="52" spans="1:51">
      <c r="A52" s="6">
        <v>49</v>
      </c>
      <c r="B52" s="41">
        <v>310181.09299999999</v>
      </c>
      <c r="E52" s="7">
        <v>49</v>
      </c>
      <c r="F52" s="41">
        <v>310181.09299999999</v>
      </c>
      <c r="G52" s="41">
        <v>201469.02</v>
      </c>
      <c r="H52" s="44">
        <f t="shared" si="0"/>
        <v>108712.073</v>
      </c>
      <c r="I52" s="44">
        <f t="shared" si="1"/>
        <v>108712.073</v>
      </c>
      <c r="J52" s="44">
        <f t="shared" si="22"/>
        <v>11818314815.957331</v>
      </c>
      <c r="K52" s="43">
        <f t="shared" si="3"/>
        <v>35.049999999999997</v>
      </c>
      <c r="L52" s="43">
        <f t="shared" si="4"/>
        <v>35.049999999999997</v>
      </c>
      <c r="R52" s="7">
        <v>49</v>
      </c>
      <c r="S52" s="41">
        <v>310181.09299999999</v>
      </c>
      <c r="T52" s="44">
        <f>AVERAGE($S$4:S51)</f>
        <v>293020.88189583336</v>
      </c>
      <c r="U52" s="44">
        <f t="shared" si="5"/>
        <v>17160.211104166636</v>
      </c>
      <c r="V52" s="44">
        <f t="shared" si="6"/>
        <v>17160.211104166636</v>
      </c>
      <c r="W52" s="44">
        <f t="shared" si="7"/>
        <v>294472845.13956392</v>
      </c>
      <c r="X52" s="43">
        <f t="shared" si="8"/>
        <v>5.53</v>
      </c>
      <c r="Y52" s="43">
        <f t="shared" si="9"/>
        <v>5.53</v>
      </c>
      <c r="AE52" s="7">
        <v>49</v>
      </c>
      <c r="AF52" s="41">
        <v>310181.09299999999</v>
      </c>
      <c r="AG52" s="49">
        <f t="shared" si="16"/>
        <v>404921.75566666666</v>
      </c>
      <c r="AH52" s="44">
        <f t="shared" si="19"/>
        <v>-94740.662666666671</v>
      </c>
      <c r="AI52" s="44">
        <f t="shared" si="20"/>
        <v>94740.662666666671</v>
      </c>
      <c r="AJ52" s="44">
        <f t="shared" si="21"/>
        <v>8975793162.5191288</v>
      </c>
      <c r="AK52" s="43">
        <f t="shared" si="17"/>
        <v>30.54</v>
      </c>
      <c r="AL52" s="43">
        <f t="shared" si="18"/>
        <v>30.54</v>
      </c>
      <c r="AR52" s="7">
        <v>49</v>
      </c>
      <c r="AS52" s="41">
        <v>310181.09299999999</v>
      </c>
      <c r="AT52" s="49">
        <f t="shared" si="10"/>
        <v>281840.52336838382</v>
      </c>
      <c r="AU52" s="44">
        <f t="shared" si="11"/>
        <v>28340.569631616178</v>
      </c>
      <c r="AV52" s="44">
        <f t="shared" si="12"/>
        <v>28340.569631616178</v>
      </c>
      <c r="AW52" s="44">
        <f t="shared" si="13"/>
        <v>803187887.04448509</v>
      </c>
      <c r="AX52" s="43">
        <f t="shared" si="14"/>
        <v>9.14</v>
      </c>
      <c r="AY52" s="43">
        <f t="shared" si="15"/>
        <v>9.14</v>
      </c>
    </row>
    <row r="53" spans="1:51">
      <c r="A53" s="6">
        <v>50</v>
      </c>
      <c r="B53" s="41">
        <v>218337.94699999999</v>
      </c>
      <c r="E53" s="7">
        <v>50</v>
      </c>
      <c r="F53" s="41">
        <v>218337.94699999999</v>
      </c>
      <c r="G53" s="41">
        <v>310181.09299999999</v>
      </c>
      <c r="H53" s="44">
        <f t="shared" si="0"/>
        <v>-91843.146000000008</v>
      </c>
      <c r="I53" s="44">
        <f t="shared" si="1"/>
        <v>91843.146000000008</v>
      </c>
      <c r="J53" s="44">
        <f t="shared" si="22"/>
        <v>8435163467.1773176</v>
      </c>
      <c r="K53" s="43">
        <f t="shared" si="3"/>
        <v>42.06</v>
      </c>
      <c r="L53" s="43">
        <f t="shared" si="4"/>
        <v>42.06</v>
      </c>
      <c r="R53" s="7">
        <v>50</v>
      </c>
      <c r="S53" s="41">
        <v>218337.94699999999</v>
      </c>
      <c r="T53" s="44">
        <f>AVERAGE($S$4:S52)</f>
        <v>293371.09028571431</v>
      </c>
      <c r="U53" s="44">
        <f t="shared" si="5"/>
        <v>-75033.143285714323</v>
      </c>
      <c r="V53" s="44">
        <f t="shared" si="6"/>
        <v>75033.143285714323</v>
      </c>
      <c r="W53" s="44">
        <f t="shared" si="7"/>
        <v>5629972591.3345366</v>
      </c>
      <c r="X53" s="43">
        <f t="shared" si="8"/>
        <v>34.369999999999997</v>
      </c>
      <c r="Y53" s="43">
        <f t="shared" si="9"/>
        <v>34.369999999999997</v>
      </c>
      <c r="AE53" s="7">
        <v>50</v>
      </c>
      <c r="AF53" s="41">
        <v>218337.94699999999</v>
      </c>
      <c r="AG53" s="49">
        <f t="shared" si="16"/>
        <v>392128.62366666668</v>
      </c>
      <c r="AH53" s="44">
        <f t="shared" si="19"/>
        <v>-173790.6766666667</v>
      </c>
      <c r="AI53" s="44">
        <f t="shared" si="20"/>
        <v>173790.6766666667</v>
      </c>
      <c r="AJ53" s="44">
        <f t="shared" si="21"/>
        <v>30203199296.257889</v>
      </c>
      <c r="AK53" s="43">
        <f t="shared" si="17"/>
        <v>79.599999999999994</v>
      </c>
      <c r="AL53" s="43">
        <f t="shared" si="18"/>
        <v>79.599999999999994</v>
      </c>
      <c r="AR53" s="7">
        <v>50</v>
      </c>
      <c r="AS53" s="41">
        <v>218337.94699999999</v>
      </c>
      <c r="AT53" s="49">
        <f t="shared" si="10"/>
        <v>304512.97907367675</v>
      </c>
      <c r="AU53" s="44">
        <f t="shared" si="11"/>
        <v>-86175.032073676761</v>
      </c>
      <c r="AV53" s="44">
        <f t="shared" si="12"/>
        <v>86175.032073676761</v>
      </c>
      <c r="AW53" s="44">
        <f t="shared" si="13"/>
        <v>7426136152.8992186</v>
      </c>
      <c r="AX53" s="43">
        <f t="shared" si="14"/>
        <v>39.47</v>
      </c>
      <c r="AY53" s="43">
        <f t="shared" si="15"/>
        <v>39.47</v>
      </c>
    </row>
    <row r="54" spans="1:51">
      <c r="A54" s="6">
        <v>51</v>
      </c>
      <c r="B54" s="41">
        <v>356442.30800000002</v>
      </c>
      <c r="E54" s="7">
        <v>51</v>
      </c>
      <c r="F54" s="41">
        <v>356442.30800000002</v>
      </c>
      <c r="G54" s="41">
        <v>218337.94699999999</v>
      </c>
      <c r="H54" s="44">
        <f t="shared" si="0"/>
        <v>138104.36100000003</v>
      </c>
      <c r="I54" s="44">
        <f t="shared" si="1"/>
        <v>138104.36100000003</v>
      </c>
      <c r="J54" s="44">
        <f t="shared" si="22"/>
        <v>19072814527.21833</v>
      </c>
      <c r="K54" s="43">
        <f t="shared" si="3"/>
        <v>38.75</v>
      </c>
      <c r="L54" s="43">
        <f t="shared" si="4"/>
        <v>38.75</v>
      </c>
      <c r="R54" s="7">
        <v>51</v>
      </c>
      <c r="S54" s="41">
        <v>356442.30800000002</v>
      </c>
      <c r="T54" s="44">
        <f>AVERAGE($S$4:S53)</f>
        <v>291870.42742000002</v>
      </c>
      <c r="U54" s="44">
        <f t="shared" si="5"/>
        <v>64571.880579999997</v>
      </c>
      <c r="V54" s="44">
        <f t="shared" si="6"/>
        <v>64571.880579999997</v>
      </c>
      <c r="W54" s="44">
        <f t="shared" si="7"/>
        <v>4169527761.6377807</v>
      </c>
      <c r="X54" s="43">
        <f t="shared" si="8"/>
        <v>18.12</v>
      </c>
      <c r="Y54" s="43">
        <f t="shared" si="9"/>
        <v>18.12</v>
      </c>
      <c r="AE54" s="7">
        <v>51</v>
      </c>
      <c r="AF54" s="41">
        <v>356442.30800000002</v>
      </c>
      <c r="AG54" s="49">
        <f t="shared" si="16"/>
        <v>243329.35333333336</v>
      </c>
      <c r="AH54" s="44">
        <f t="shared" si="19"/>
        <v>113112.95466666666</v>
      </c>
      <c r="AI54" s="44">
        <f t="shared" si="20"/>
        <v>113112.95466666666</v>
      </c>
      <c r="AJ54" s="44">
        <f t="shared" si="21"/>
        <v>12794540513.423386</v>
      </c>
      <c r="AK54" s="43">
        <f t="shared" si="17"/>
        <v>31.73</v>
      </c>
      <c r="AL54" s="43">
        <f t="shared" si="18"/>
        <v>31.73</v>
      </c>
      <c r="AR54" s="7">
        <v>51</v>
      </c>
      <c r="AS54" s="41">
        <v>356442.30800000002</v>
      </c>
      <c r="AT54" s="49">
        <f t="shared" si="10"/>
        <v>235572.95341473533</v>
      </c>
      <c r="AU54" s="44">
        <f t="shared" si="11"/>
        <v>120869.35458526469</v>
      </c>
      <c r="AV54" s="44">
        <f t="shared" si="12"/>
        <v>120869.35458526469</v>
      </c>
      <c r="AW54" s="44">
        <f t="shared" si="13"/>
        <v>14609400877.858446</v>
      </c>
      <c r="AX54" s="43">
        <f t="shared" si="14"/>
        <v>33.909999999999997</v>
      </c>
      <c r="AY54" s="43">
        <f t="shared" si="15"/>
        <v>33.909999999999997</v>
      </c>
    </row>
    <row r="55" spans="1:51">
      <c r="A55" s="6">
        <v>52</v>
      </c>
      <c r="B55" s="41">
        <v>134024.50099999999</v>
      </c>
      <c r="E55" s="7">
        <v>52</v>
      </c>
      <c r="F55" s="41">
        <v>134024.50099999999</v>
      </c>
      <c r="G55" s="41">
        <v>356442.30800000002</v>
      </c>
      <c r="H55" s="44">
        <f t="shared" si="0"/>
        <v>-222417.80700000003</v>
      </c>
      <c r="I55" s="44">
        <f t="shared" si="1"/>
        <v>222417.80700000003</v>
      </c>
      <c r="J55" s="44">
        <f t="shared" si="22"/>
        <v>49469680870.689262</v>
      </c>
      <c r="K55" s="43">
        <f t="shared" si="3"/>
        <v>165.95</v>
      </c>
      <c r="L55" s="43">
        <f t="shared" si="4"/>
        <v>165.95</v>
      </c>
      <c r="R55" s="7">
        <v>52</v>
      </c>
      <c r="S55" s="41">
        <v>134024.50099999999</v>
      </c>
      <c r="T55" s="44">
        <f>AVERAGE($S$4:S54)</f>
        <v>293136.54272549023</v>
      </c>
      <c r="U55" s="44">
        <f t="shared" si="5"/>
        <v>-159112.04172549024</v>
      </c>
      <c r="V55" s="44">
        <f t="shared" si="6"/>
        <v>159112.04172549024</v>
      </c>
      <c r="W55" s="44">
        <f t="shared" si="7"/>
        <v>25316641822.05415</v>
      </c>
      <c r="X55" s="43">
        <f t="shared" si="8"/>
        <v>118.72</v>
      </c>
      <c r="Y55" s="43">
        <f t="shared" si="9"/>
        <v>118.72</v>
      </c>
      <c r="AE55" s="7">
        <v>52</v>
      </c>
      <c r="AF55" s="41">
        <v>134024.50099999999</v>
      </c>
      <c r="AG55" s="49">
        <f t="shared" si="16"/>
        <v>294987.11599999998</v>
      </c>
      <c r="AH55" s="44">
        <f t="shared" si="19"/>
        <v>-160962.61499999999</v>
      </c>
      <c r="AI55" s="44">
        <f t="shared" si="20"/>
        <v>160962.61499999999</v>
      </c>
      <c r="AJ55" s="44">
        <f t="shared" si="21"/>
        <v>25908963427.638222</v>
      </c>
      <c r="AK55" s="43">
        <f t="shared" si="17"/>
        <v>120.1</v>
      </c>
      <c r="AL55" s="43">
        <f t="shared" si="18"/>
        <v>120.1</v>
      </c>
      <c r="AR55" s="7">
        <v>52</v>
      </c>
      <c r="AS55" s="41">
        <v>134024.50099999999</v>
      </c>
      <c r="AT55" s="49">
        <f t="shared" si="10"/>
        <v>332268.43708294712</v>
      </c>
      <c r="AU55" s="44">
        <f t="shared" si="11"/>
        <v>-198243.93608294713</v>
      </c>
      <c r="AV55" s="44">
        <f t="shared" si="12"/>
        <v>198243.93608294713</v>
      </c>
      <c r="AW55" s="44">
        <f t="shared" si="13"/>
        <v>39300658193.659622</v>
      </c>
      <c r="AX55" s="43">
        <f t="shared" si="14"/>
        <v>147.91999999999999</v>
      </c>
      <c r="AY55" s="43">
        <f t="shared" si="15"/>
        <v>147.91999999999999</v>
      </c>
    </row>
    <row r="56" spans="1:51">
      <c r="A56" s="6">
        <v>53</v>
      </c>
      <c r="B56" s="41">
        <v>161513.99799999999</v>
      </c>
      <c r="E56" s="7">
        <v>53</v>
      </c>
      <c r="F56" s="41">
        <v>161513.99799999999</v>
      </c>
      <c r="G56" s="41">
        <v>134024.50099999999</v>
      </c>
      <c r="H56" s="44">
        <f t="shared" si="0"/>
        <v>27489.497000000003</v>
      </c>
      <c r="I56" s="44">
        <f t="shared" si="1"/>
        <v>27489.497000000003</v>
      </c>
      <c r="J56" s="44">
        <f t="shared" si="22"/>
        <v>755672445.31300914</v>
      </c>
      <c r="K56" s="43">
        <f t="shared" si="3"/>
        <v>17.02</v>
      </c>
      <c r="L56" s="43">
        <f t="shared" si="4"/>
        <v>17.02</v>
      </c>
      <c r="R56" s="7">
        <v>53</v>
      </c>
      <c r="S56" s="41">
        <v>161513.99799999999</v>
      </c>
      <c r="T56" s="44">
        <f>AVERAGE($S$4:S55)</f>
        <v>290076.69576923078</v>
      </c>
      <c r="U56" s="44">
        <f t="shared" si="5"/>
        <v>-128562.69776923078</v>
      </c>
      <c r="V56" s="44">
        <f t="shared" si="6"/>
        <v>128562.69776923078</v>
      </c>
      <c r="W56" s="44">
        <f t="shared" si="7"/>
        <v>16528367257.702578</v>
      </c>
      <c r="X56" s="43">
        <f t="shared" si="8"/>
        <v>79.599999999999994</v>
      </c>
      <c r="Y56" s="43">
        <f t="shared" si="9"/>
        <v>79.599999999999994</v>
      </c>
      <c r="AE56" s="7">
        <v>53</v>
      </c>
      <c r="AF56" s="41">
        <v>161513.99799999999</v>
      </c>
      <c r="AG56" s="49">
        <f t="shared" si="16"/>
        <v>236268.25200000001</v>
      </c>
      <c r="AH56" s="44">
        <f t="shared" si="19"/>
        <v>-74754.254000000015</v>
      </c>
      <c r="AI56" s="44">
        <f t="shared" si="20"/>
        <v>74754.254000000015</v>
      </c>
      <c r="AJ56" s="44">
        <f t="shared" si="21"/>
        <v>5588198491.0965185</v>
      </c>
      <c r="AK56" s="43">
        <f t="shared" si="17"/>
        <v>46.28</v>
      </c>
      <c r="AL56" s="43">
        <f t="shared" si="18"/>
        <v>46.28</v>
      </c>
      <c r="AR56" s="7">
        <v>53</v>
      </c>
      <c r="AS56" s="41">
        <v>161513.99799999999</v>
      </c>
      <c r="AT56" s="49">
        <f t="shared" si="10"/>
        <v>173673.28821658943</v>
      </c>
      <c r="AU56" s="44">
        <f t="shared" si="11"/>
        <v>-12159.290216589434</v>
      </c>
      <c r="AV56" s="44">
        <f t="shared" si="12"/>
        <v>12159.290216589434</v>
      </c>
      <c r="AW56" s="44">
        <f t="shared" si="13"/>
        <v>147848338.57124752</v>
      </c>
      <c r="AX56" s="43">
        <f t="shared" si="14"/>
        <v>7.53</v>
      </c>
      <c r="AY56" s="43">
        <f t="shared" si="15"/>
        <v>7.53</v>
      </c>
    </row>
    <row r="57" spans="1:51">
      <c r="A57" s="6">
        <v>54</v>
      </c>
      <c r="B57" s="41">
        <v>335872.533</v>
      </c>
      <c r="E57" s="7">
        <v>54</v>
      </c>
      <c r="F57" s="41">
        <v>335872.533</v>
      </c>
      <c r="G57" s="41">
        <v>161513.99799999999</v>
      </c>
      <c r="H57" s="44">
        <f t="shared" si="0"/>
        <v>174358.535</v>
      </c>
      <c r="I57" s="44">
        <f t="shared" si="1"/>
        <v>174358.535</v>
      </c>
      <c r="J57" s="44">
        <f t="shared" si="22"/>
        <v>30400898727.346226</v>
      </c>
      <c r="K57" s="43">
        <f t="shared" si="3"/>
        <v>51.91</v>
      </c>
      <c r="L57" s="43">
        <f t="shared" si="4"/>
        <v>51.91</v>
      </c>
      <c r="R57" s="7">
        <v>54</v>
      </c>
      <c r="S57" s="41">
        <v>335872.533</v>
      </c>
      <c r="T57" s="44">
        <f>AVERAGE($S$4:S56)</f>
        <v>287650.98449056607</v>
      </c>
      <c r="U57" s="44">
        <f t="shared" si="5"/>
        <v>48221.548509433924</v>
      </c>
      <c r="V57" s="44">
        <f t="shared" si="6"/>
        <v>48221.548509433924</v>
      </c>
      <c r="W57" s="44">
        <f t="shared" si="7"/>
        <v>2325317740.6476889</v>
      </c>
      <c r="X57" s="43">
        <f t="shared" si="8"/>
        <v>14.36</v>
      </c>
      <c r="Y57" s="43">
        <f t="shared" si="9"/>
        <v>14.36</v>
      </c>
      <c r="AE57" s="7">
        <v>54</v>
      </c>
      <c r="AF57" s="41">
        <v>335872.533</v>
      </c>
      <c r="AG57" s="49">
        <f t="shared" si="16"/>
        <v>217326.93566666669</v>
      </c>
      <c r="AH57" s="44">
        <f t="shared" si="19"/>
        <v>118545.59733333331</v>
      </c>
      <c r="AI57" s="44">
        <f t="shared" si="20"/>
        <v>118545.59733333331</v>
      </c>
      <c r="AJ57" s="44">
        <f t="shared" si="21"/>
        <v>14053058647.116802</v>
      </c>
      <c r="AK57" s="43">
        <f t="shared" si="17"/>
        <v>35.29</v>
      </c>
      <c r="AL57" s="43">
        <f t="shared" si="18"/>
        <v>35.29</v>
      </c>
      <c r="AR57" s="7">
        <v>54</v>
      </c>
      <c r="AS57" s="41">
        <v>335872.533</v>
      </c>
      <c r="AT57" s="49">
        <f t="shared" si="10"/>
        <v>163945.85604331788</v>
      </c>
      <c r="AU57" s="44">
        <f t="shared" si="11"/>
        <v>171926.67695668212</v>
      </c>
      <c r="AV57" s="44">
        <f t="shared" si="12"/>
        <v>171926.67695668212</v>
      </c>
      <c r="AW57" s="44">
        <f t="shared" si="13"/>
        <v>29558782249.367329</v>
      </c>
      <c r="AX57" s="43">
        <f t="shared" si="14"/>
        <v>51.19</v>
      </c>
      <c r="AY57" s="43">
        <f t="shared" si="15"/>
        <v>51.19</v>
      </c>
    </row>
    <row r="58" spans="1:51">
      <c r="A58" s="6">
        <v>55</v>
      </c>
      <c r="B58" s="41">
        <v>402389.06900000002</v>
      </c>
      <c r="E58" s="7">
        <v>55</v>
      </c>
      <c r="F58" s="41">
        <v>402389.06900000002</v>
      </c>
      <c r="G58" s="41">
        <v>335872.533</v>
      </c>
      <c r="H58" s="44">
        <f t="shared" si="0"/>
        <v>66516.536000000022</v>
      </c>
      <c r="I58" s="44">
        <f t="shared" si="1"/>
        <v>66516.536000000022</v>
      </c>
      <c r="J58" s="44">
        <f t="shared" si="22"/>
        <v>4424449561.4392986</v>
      </c>
      <c r="K58" s="43">
        <f t="shared" si="3"/>
        <v>16.53</v>
      </c>
      <c r="L58" s="43">
        <f t="shared" si="4"/>
        <v>16.53</v>
      </c>
      <c r="R58" s="7">
        <v>55</v>
      </c>
      <c r="S58" s="41">
        <v>402389.06900000002</v>
      </c>
      <c r="T58" s="44">
        <f>AVERAGE($S$4:S57)</f>
        <v>288543.97612962965</v>
      </c>
      <c r="U58" s="44">
        <f t="shared" si="5"/>
        <v>113845.09287037037</v>
      </c>
      <c r="V58" s="44">
        <f t="shared" si="6"/>
        <v>113845.09287037037</v>
      </c>
      <c r="W58" s="44">
        <f t="shared" si="7"/>
        <v>12960705170.663254</v>
      </c>
      <c r="X58" s="43">
        <f t="shared" si="8"/>
        <v>28.29</v>
      </c>
      <c r="Y58" s="43">
        <f t="shared" si="9"/>
        <v>28.29</v>
      </c>
      <c r="AE58" s="7">
        <v>55</v>
      </c>
      <c r="AF58" s="41">
        <v>402389.06900000002</v>
      </c>
      <c r="AG58" s="49">
        <f t="shared" si="16"/>
        <v>210470.34399999995</v>
      </c>
      <c r="AH58" s="44">
        <f t="shared" si="19"/>
        <v>191918.72500000006</v>
      </c>
      <c r="AI58" s="44">
        <f t="shared" si="20"/>
        <v>191918.72500000006</v>
      </c>
      <c r="AJ58" s="44">
        <f t="shared" si="21"/>
        <v>36832797005.625648</v>
      </c>
      <c r="AK58" s="43">
        <f t="shared" si="17"/>
        <v>47.69</v>
      </c>
      <c r="AL58" s="43">
        <f t="shared" si="18"/>
        <v>47.69</v>
      </c>
      <c r="AR58" s="7">
        <v>55</v>
      </c>
      <c r="AS58" s="41">
        <v>402389.06900000002</v>
      </c>
      <c r="AT58" s="49">
        <f t="shared" si="10"/>
        <v>301487.19760866358</v>
      </c>
      <c r="AU58" s="44">
        <f t="shared" si="11"/>
        <v>100901.87139133643</v>
      </c>
      <c r="AV58" s="44">
        <f t="shared" si="12"/>
        <v>100901.87139133643</v>
      </c>
      <c r="AW58" s="44">
        <f t="shared" si="13"/>
        <v>10181187650.273798</v>
      </c>
      <c r="AX58" s="43">
        <f t="shared" si="14"/>
        <v>25.08</v>
      </c>
      <c r="AY58" s="43">
        <f t="shared" si="15"/>
        <v>25.08</v>
      </c>
    </row>
    <row r="59" spans="1:51">
      <c r="A59" s="6">
        <v>56</v>
      </c>
      <c r="B59" s="41">
        <v>286188.26</v>
      </c>
      <c r="E59" s="7">
        <v>56</v>
      </c>
      <c r="F59" s="41">
        <v>286188.26</v>
      </c>
      <c r="G59" s="41">
        <v>402389.06900000002</v>
      </c>
      <c r="H59" s="44">
        <f t="shared" si="0"/>
        <v>-116200.80900000001</v>
      </c>
      <c r="I59" s="44">
        <f t="shared" si="1"/>
        <v>116200.80900000001</v>
      </c>
      <c r="J59" s="44">
        <f t="shared" si="22"/>
        <v>13502628012.254482</v>
      </c>
      <c r="K59" s="43">
        <f t="shared" si="3"/>
        <v>40.6</v>
      </c>
      <c r="L59" s="43">
        <f t="shared" si="4"/>
        <v>40.6</v>
      </c>
      <c r="R59" s="7">
        <v>56</v>
      </c>
      <c r="S59" s="41">
        <v>286188.26</v>
      </c>
      <c r="T59" s="44">
        <f>AVERAGE($S$4:S58)</f>
        <v>290613.88690909091</v>
      </c>
      <c r="U59" s="44">
        <f t="shared" si="5"/>
        <v>-4425.6269090909045</v>
      </c>
      <c r="V59" s="44">
        <f t="shared" si="6"/>
        <v>4425.6269090909045</v>
      </c>
      <c r="W59" s="44">
        <f t="shared" si="7"/>
        <v>19586173.538469512</v>
      </c>
      <c r="X59" s="43">
        <f t="shared" si="8"/>
        <v>1.55</v>
      </c>
      <c r="Y59" s="43">
        <f t="shared" si="9"/>
        <v>1.55</v>
      </c>
      <c r="AE59" s="7">
        <v>56</v>
      </c>
      <c r="AF59" s="41">
        <v>286188.26</v>
      </c>
      <c r="AG59" s="49">
        <f t="shared" si="16"/>
        <v>299925.2</v>
      </c>
      <c r="AH59" s="44">
        <f t="shared" si="19"/>
        <v>-13736.940000000002</v>
      </c>
      <c r="AI59" s="44">
        <f t="shared" si="20"/>
        <v>13736.940000000002</v>
      </c>
      <c r="AJ59" s="44">
        <f t="shared" si="21"/>
        <v>188703520.56360006</v>
      </c>
      <c r="AK59" s="43">
        <f t="shared" si="17"/>
        <v>4.8</v>
      </c>
      <c r="AL59" s="43">
        <f t="shared" si="18"/>
        <v>4.8</v>
      </c>
      <c r="AR59" s="7">
        <v>56</v>
      </c>
      <c r="AS59" s="41">
        <v>286188.26</v>
      </c>
      <c r="AT59" s="49">
        <f t="shared" si="10"/>
        <v>382208.69472173275</v>
      </c>
      <c r="AU59" s="44">
        <f t="shared" si="11"/>
        <v>-96020.434721732745</v>
      </c>
      <c r="AV59" s="44">
        <f t="shared" si="12"/>
        <v>96020.434721732745</v>
      </c>
      <c r="AW59" s="44">
        <f t="shared" si="13"/>
        <v>9219923884.1505394</v>
      </c>
      <c r="AX59" s="43">
        <f t="shared" si="14"/>
        <v>33.549999999999997</v>
      </c>
      <c r="AY59" s="43">
        <f t="shared" si="15"/>
        <v>33.549999999999997</v>
      </c>
    </row>
    <row r="60" spans="1:51">
      <c r="A60" s="6">
        <v>57</v>
      </c>
      <c r="B60" s="41">
        <v>98432.790999999997</v>
      </c>
      <c r="E60" s="7">
        <v>57</v>
      </c>
      <c r="F60" s="41">
        <v>98432.790999999997</v>
      </c>
      <c r="G60" s="41">
        <v>286188.26</v>
      </c>
      <c r="H60" s="44">
        <f t="shared" si="0"/>
        <v>-187755.46900000001</v>
      </c>
      <c r="I60" s="44">
        <f t="shared" si="1"/>
        <v>187755.46900000001</v>
      </c>
      <c r="J60" s="44">
        <f t="shared" si="22"/>
        <v>35252116139.409966</v>
      </c>
      <c r="K60" s="43">
        <f t="shared" si="3"/>
        <v>190.74</v>
      </c>
      <c r="L60" s="43">
        <f t="shared" si="4"/>
        <v>190.74</v>
      </c>
      <c r="R60" s="7">
        <v>57</v>
      </c>
      <c r="S60" s="41">
        <v>98432.790999999997</v>
      </c>
      <c r="T60" s="44">
        <f>AVERAGE($S$4:S59)</f>
        <v>290534.85785714287</v>
      </c>
      <c r="U60" s="44">
        <f t="shared" si="5"/>
        <v>-192102.06685714287</v>
      </c>
      <c r="V60" s="44">
        <f t="shared" si="6"/>
        <v>192102.06685714287</v>
      </c>
      <c r="W60" s="44">
        <f t="shared" si="7"/>
        <v>36903204090.786186</v>
      </c>
      <c r="X60" s="43">
        <f t="shared" si="8"/>
        <v>195.16</v>
      </c>
      <c r="Y60" s="43">
        <f t="shared" si="9"/>
        <v>195.16</v>
      </c>
      <c r="AE60" s="7">
        <v>57</v>
      </c>
      <c r="AF60" s="41">
        <v>98432.790999999997</v>
      </c>
      <c r="AG60" s="49">
        <f t="shared" si="16"/>
        <v>341483.28733333334</v>
      </c>
      <c r="AH60" s="44">
        <f t="shared" si="19"/>
        <v>-243050.49633333334</v>
      </c>
      <c r="AI60" s="44">
        <f t="shared" si="20"/>
        <v>243050.49633333334</v>
      </c>
      <c r="AJ60" s="44">
        <f t="shared" si="21"/>
        <v>59073543767.879684</v>
      </c>
      <c r="AK60" s="43">
        <f t="shared" si="17"/>
        <v>246.92</v>
      </c>
      <c r="AL60" s="43">
        <f t="shared" si="18"/>
        <v>246.92</v>
      </c>
      <c r="AR60" s="7">
        <v>57</v>
      </c>
      <c r="AS60" s="41">
        <v>98432.790999999997</v>
      </c>
      <c r="AT60" s="49">
        <f t="shared" si="10"/>
        <v>305392.34694434656</v>
      </c>
      <c r="AU60" s="44">
        <f t="shared" si="11"/>
        <v>-206959.55594434656</v>
      </c>
      <c r="AV60" s="44">
        <f t="shared" si="12"/>
        <v>206959.55594434656</v>
      </c>
      <c r="AW60" s="44">
        <f t="shared" si="13"/>
        <v>42832257796.681114</v>
      </c>
      <c r="AX60" s="43">
        <f t="shared" si="14"/>
        <v>210.25</v>
      </c>
      <c r="AY60" s="43">
        <f t="shared" si="15"/>
        <v>210.25</v>
      </c>
    </row>
    <row r="61" spans="1:51">
      <c r="A61" s="6">
        <v>58</v>
      </c>
      <c r="B61" s="41">
        <v>111361.435</v>
      </c>
      <c r="E61" s="7">
        <v>58</v>
      </c>
      <c r="F61" s="41">
        <v>111361.435</v>
      </c>
      <c r="G61" s="41">
        <v>98432.790999999997</v>
      </c>
      <c r="H61" s="44">
        <f t="shared" si="0"/>
        <v>12928.644</v>
      </c>
      <c r="I61" s="44">
        <f t="shared" si="1"/>
        <v>12928.644</v>
      </c>
      <c r="J61" s="44">
        <f t="shared" si="22"/>
        <v>167149835.678736</v>
      </c>
      <c r="K61" s="43">
        <f t="shared" si="3"/>
        <v>11.61</v>
      </c>
      <c r="L61" s="43">
        <f t="shared" si="4"/>
        <v>11.61</v>
      </c>
      <c r="R61" s="7">
        <v>58</v>
      </c>
      <c r="S61" s="41">
        <v>111361.435</v>
      </c>
      <c r="T61" s="44">
        <f>AVERAGE($S$4:S60)</f>
        <v>287164.64615789475</v>
      </c>
      <c r="U61" s="44">
        <f t="shared" si="5"/>
        <v>-175803.21115789475</v>
      </c>
      <c r="V61" s="44">
        <f t="shared" si="6"/>
        <v>175803.21115789475</v>
      </c>
      <c r="W61" s="44">
        <f t="shared" si="7"/>
        <v>30906769053.42733</v>
      </c>
      <c r="X61" s="43">
        <f t="shared" si="8"/>
        <v>157.87</v>
      </c>
      <c r="Y61" s="43">
        <f t="shared" si="9"/>
        <v>157.87</v>
      </c>
      <c r="AE61" s="7">
        <v>58</v>
      </c>
      <c r="AF61" s="41">
        <v>111361.435</v>
      </c>
      <c r="AG61" s="49">
        <f t="shared" si="16"/>
        <v>262336.70666666667</v>
      </c>
      <c r="AH61" s="44">
        <f t="shared" si="19"/>
        <v>-150975.27166666667</v>
      </c>
      <c r="AI61" s="44">
        <f t="shared" si="20"/>
        <v>150975.27166666667</v>
      </c>
      <c r="AJ61" s="44">
        <f t="shared" si="21"/>
        <v>22793532654.823803</v>
      </c>
      <c r="AK61" s="43">
        <f t="shared" si="17"/>
        <v>135.57</v>
      </c>
      <c r="AL61" s="43">
        <f t="shared" si="18"/>
        <v>135.57</v>
      </c>
      <c r="AR61" s="7">
        <v>58</v>
      </c>
      <c r="AS61" s="41">
        <v>111361.435</v>
      </c>
      <c r="AT61" s="49">
        <f t="shared" si="10"/>
        <v>139824.7021888693</v>
      </c>
      <c r="AU61" s="44">
        <f t="shared" si="11"/>
        <v>-28463.2671888693</v>
      </c>
      <c r="AV61" s="44">
        <f t="shared" si="12"/>
        <v>28463.2671888693</v>
      </c>
      <c r="AW61" s="44">
        <f t="shared" si="13"/>
        <v>810157579.0649637</v>
      </c>
      <c r="AX61" s="43">
        <f t="shared" si="14"/>
        <v>25.56</v>
      </c>
      <c r="AY61" s="43">
        <f t="shared" si="15"/>
        <v>25.56</v>
      </c>
    </row>
    <row r="62" spans="1:51">
      <c r="A62" s="6">
        <v>59</v>
      </c>
      <c r="B62" s="41">
        <v>201087.79399999999</v>
      </c>
      <c r="E62" s="7">
        <v>59</v>
      </c>
      <c r="F62" s="41">
        <v>201087.79399999999</v>
      </c>
      <c r="G62" s="41">
        <v>111361.435</v>
      </c>
      <c r="H62" s="44">
        <f t="shared" si="0"/>
        <v>89726.358999999997</v>
      </c>
      <c r="I62" s="44">
        <f t="shared" si="1"/>
        <v>89726.358999999997</v>
      </c>
      <c r="J62" s="44">
        <f t="shared" si="22"/>
        <v>8050819499.3968801</v>
      </c>
      <c r="K62" s="43">
        <f t="shared" si="3"/>
        <v>44.62</v>
      </c>
      <c r="L62" s="43">
        <f t="shared" si="4"/>
        <v>44.62</v>
      </c>
      <c r="R62" s="7">
        <v>59</v>
      </c>
      <c r="S62" s="41">
        <v>201087.79399999999</v>
      </c>
      <c r="T62" s="44">
        <f>AVERAGE($S$4:S61)</f>
        <v>284133.55631034484</v>
      </c>
      <c r="U62" s="44">
        <f t="shared" si="5"/>
        <v>-83045.762310344842</v>
      </c>
      <c r="V62" s="44">
        <f t="shared" si="6"/>
        <v>83045.762310344842</v>
      </c>
      <c r="W62" s="44">
        <f t="shared" si="7"/>
        <v>6896598637.7062922</v>
      </c>
      <c r="X62" s="43">
        <f t="shared" si="8"/>
        <v>41.3</v>
      </c>
      <c r="Y62" s="43">
        <f t="shared" si="9"/>
        <v>41.3</v>
      </c>
      <c r="AE62" s="7">
        <v>59</v>
      </c>
      <c r="AF62" s="41">
        <v>201087.79399999999</v>
      </c>
      <c r="AG62" s="49">
        <f t="shared" si="16"/>
        <v>165327.49533333333</v>
      </c>
      <c r="AH62" s="44">
        <f t="shared" si="19"/>
        <v>35760.298666666669</v>
      </c>
      <c r="AI62" s="44">
        <f t="shared" si="20"/>
        <v>35760.298666666669</v>
      </c>
      <c r="AJ62" s="44">
        <f t="shared" si="21"/>
        <v>1278798960.729202</v>
      </c>
      <c r="AK62" s="43">
        <f t="shared" si="17"/>
        <v>17.78</v>
      </c>
      <c r="AL62" s="43">
        <f t="shared" si="18"/>
        <v>17.78</v>
      </c>
      <c r="AR62" s="7">
        <v>59</v>
      </c>
      <c r="AS62" s="41">
        <v>201087.79399999999</v>
      </c>
      <c r="AT62" s="49">
        <f t="shared" si="10"/>
        <v>117054.08843777387</v>
      </c>
      <c r="AU62" s="44">
        <f t="shared" si="11"/>
        <v>84033.705562226125</v>
      </c>
      <c r="AV62" s="44">
        <f t="shared" si="12"/>
        <v>84033.705562226125</v>
      </c>
      <c r="AW62" s="44">
        <f t="shared" si="13"/>
        <v>7061663670.5189142</v>
      </c>
      <c r="AX62" s="43">
        <f t="shared" si="14"/>
        <v>41.79</v>
      </c>
      <c r="AY62" s="43">
        <f t="shared" si="15"/>
        <v>41.79</v>
      </c>
    </row>
    <row r="63" spans="1:51">
      <c r="A63" s="6">
        <v>60</v>
      </c>
      <c r="B63" s="41">
        <v>135864.861</v>
      </c>
      <c r="E63" s="7">
        <v>60</v>
      </c>
      <c r="F63" s="41">
        <v>135864.861</v>
      </c>
      <c r="G63" s="41">
        <v>201087.79399999999</v>
      </c>
      <c r="H63" s="44">
        <f t="shared" si="0"/>
        <v>-65222.93299999999</v>
      </c>
      <c r="I63" s="44">
        <f t="shared" si="1"/>
        <v>65222.93299999999</v>
      </c>
      <c r="J63" s="44">
        <f t="shared" si="22"/>
        <v>4254030989.1224875</v>
      </c>
      <c r="K63" s="43">
        <f t="shared" si="3"/>
        <v>48.01</v>
      </c>
      <c r="L63" s="43">
        <f t="shared" si="4"/>
        <v>48.01</v>
      </c>
      <c r="R63" s="7">
        <v>60</v>
      </c>
      <c r="S63" s="41">
        <v>135864.861</v>
      </c>
      <c r="T63" s="44">
        <f>AVERAGE($S$4:S62)</f>
        <v>282726.00101694919</v>
      </c>
      <c r="U63" s="44">
        <f t="shared" si="5"/>
        <v>-146861.14001694918</v>
      </c>
      <c r="V63" s="44">
        <f t="shared" si="6"/>
        <v>146861.14001694918</v>
      </c>
      <c r="W63" s="44">
        <f t="shared" si="7"/>
        <v>21568194447.077953</v>
      </c>
      <c r="X63" s="43">
        <f t="shared" si="8"/>
        <v>108.09</v>
      </c>
      <c r="Y63" s="43">
        <f t="shared" si="9"/>
        <v>108.09</v>
      </c>
      <c r="AE63" s="7">
        <v>60</v>
      </c>
      <c r="AF63" s="41">
        <v>135864.861</v>
      </c>
      <c r="AG63" s="49">
        <f t="shared" si="16"/>
        <v>136960.67333333334</v>
      </c>
      <c r="AH63" s="44">
        <f t="shared" si="19"/>
        <v>-1095.8123333333351</v>
      </c>
      <c r="AI63" s="44">
        <f t="shared" si="20"/>
        <v>1095.8123333333351</v>
      </c>
      <c r="AJ63" s="44">
        <f t="shared" si="21"/>
        <v>1200804.6698854484</v>
      </c>
      <c r="AK63" s="43">
        <f t="shared" si="17"/>
        <v>0.81</v>
      </c>
      <c r="AL63" s="43">
        <f t="shared" si="18"/>
        <v>0.81</v>
      </c>
      <c r="AR63" s="7">
        <v>60</v>
      </c>
      <c r="AS63" s="41">
        <v>135864.861</v>
      </c>
      <c r="AT63" s="49">
        <f t="shared" si="10"/>
        <v>184281.05288755478</v>
      </c>
      <c r="AU63" s="44">
        <f t="shared" si="11"/>
        <v>-48416.191887554771</v>
      </c>
      <c r="AV63" s="44">
        <f t="shared" si="12"/>
        <v>48416.191887554771</v>
      </c>
      <c r="AW63" s="44">
        <f t="shared" si="13"/>
        <v>2344127636.8925242</v>
      </c>
      <c r="AX63" s="43">
        <f t="shared" si="14"/>
        <v>35.64</v>
      </c>
      <c r="AY63" s="43">
        <f t="shared" si="15"/>
        <v>35.64</v>
      </c>
    </row>
    <row r="64" spans="1:51">
      <c r="E64" s="7">
        <v>61</v>
      </c>
      <c r="G64" s="41">
        <v>135864.861</v>
      </c>
      <c r="H64" s="47"/>
      <c r="I64" s="47"/>
      <c r="J64" s="47"/>
      <c r="K64" s="47"/>
      <c r="L64" s="47"/>
      <c r="R64" s="7">
        <v>61</v>
      </c>
      <c r="T64" s="44">
        <f>AVERAGE($S$4:S63)</f>
        <v>280278.31534999999</v>
      </c>
      <c r="U64" s="49"/>
      <c r="V64" s="49"/>
      <c r="W64" s="49"/>
      <c r="X64" s="49"/>
      <c r="Y64" s="49"/>
      <c r="AE64" s="7">
        <v>61</v>
      </c>
      <c r="AG64" s="49">
        <f t="shared" si="16"/>
        <v>149438.03</v>
      </c>
      <c r="AH64" s="49"/>
      <c r="AI64" s="49"/>
      <c r="AJ64" s="49"/>
      <c r="AK64" s="2"/>
      <c r="AL64" s="2"/>
      <c r="AR64" s="7">
        <v>61</v>
      </c>
      <c r="AS64" s="2"/>
      <c r="AT64" s="49">
        <f t="shared" si="10"/>
        <v>145548.09937751098</v>
      </c>
      <c r="AU64" s="49"/>
      <c r="AV64" s="49"/>
      <c r="AW64" s="49"/>
      <c r="AX64" s="2"/>
      <c r="AY64" s="2"/>
    </row>
    <row r="65" spans="4:51">
      <c r="G65" s="36" t="s">
        <v>21</v>
      </c>
      <c r="H65" s="48">
        <f>SUM(H5:H63)</f>
        <v>-153659.13899999997</v>
      </c>
      <c r="I65" s="48">
        <f>SUM(I5:I63)</f>
        <v>6054273.8890000004</v>
      </c>
      <c r="J65" s="48">
        <f>SUM(J5:J63)</f>
        <v>1128451099378.1204</v>
      </c>
      <c r="K65" s="45">
        <f>SUM(K5:K63)</f>
        <v>3856.0899999999988</v>
      </c>
      <c r="L65" s="45">
        <f>SUM(L5:L63)</f>
        <v>3856.0899999999988</v>
      </c>
      <c r="T65" s="36" t="s">
        <v>22</v>
      </c>
      <c r="U65" s="48">
        <f>SUM(U5:U63)</f>
        <v>2113982.7928264951</v>
      </c>
      <c r="V65" s="48">
        <f>SUM(V5:V63)</f>
        <v>5792521.3059432628</v>
      </c>
      <c r="W65" s="48">
        <f>SUM(W5:W63)</f>
        <v>937200641022.09412</v>
      </c>
      <c r="X65" s="45">
        <f>SUM(X5:X63)</f>
        <v>4698.5600000000004</v>
      </c>
      <c r="Y65" s="45">
        <f>SUM(Y5:Y63)</f>
        <v>4698.5600000000004</v>
      </c>
      <c r="AG65" s="50" t="s">
        <v>22</v>
      </c>
      <c r="AH65" s="48">
        <f>SUM(AH7:AH63)</f>
        <v>-66912.464666666929</v>
      </c>
      <c r="AI65" s="48">
        <f>SUM(AI7:AI63)</f>
        <v>5164221.228666666</v>
      </c>
      <c r="AJ65" s="48">
        <f>SUM(AJ7:AJ63)</f>
        <v>771512041068.58691</v>
      </c>
      <c r="AK65" s="45">
        <f>SUM(AK7:AK63)</f>
        <v>4494.0499999999993</v>
      </c>
      <c r="AL65" s="45">
        <f>SUM(AL7:AL63)</f>
        <v>4494.0499999999993</v>
      </c>
      <c r="AS65" s="2"/>
      <c r="AT65" s="50" t="s">
        <v>22</v>
      </c>
      <c r="AU65" s="48">
        <f>SUM(AU5:AU63)</f>
        <v>-179969.87577811198</v>
      </c>
      <c r="AV65" s="48">
        <f>SUM(AV5:AV63)</f>
        <v>5577335.4979516808</v>
      </c>
      <c r="AW65" s="48">
        <f>SUM(AW5:AW63)</f>
        <v>954467275660.26477</v>
      </c>
      <c r="AX65" s="45">
        <f>SUM(AX5:AX63)</f>
        <v>3880.1799999999994</v>
      </c>
      <c r="AY65" s="45">
        <f>SUM(AY5:AY63)</f>
        <v>3880.1799999999994</v>
      </c>
    </row>
    <row r="67" spans="4:51" ht="43.5">
      <c r="F67" s="3" t="s">
        <v>23</v>
      </c>
      <c r="G67" s="4" t="s">
        <v>24</v>
      </c>
      <c r="H67" s="4" t="s">
        <v>25</v>
      </c>
      <c r="I67" s="5" t="s">
        <v>26</v>
      </c>
    </row>
    <row r="68" spans="4:51">
      <c r="D68" s="11"/>
      <c r="E68" s="12" t="s">
        <v>27</v>
      </c>
      <c r="F68" s="13">
        <v>102614.81</v>
      </c>
      <c r="G68" s="13">
        <v>98178.33</v>
      </c>
      <c r="H68" s="14">
        <v>90600.37</v>
      </c>
      <c r="I68" s="15">
        <v>94531.11</v>
      </c>
    </row>
    <row r="69" spans="4:51">
      <c r="D69" s="18"/>
      <c r="E69" s="16" t="s">
        <v>28</v>
      </c>
      <c r="F69">
        <v>19126289819.970001</v>
      </c>
      <c r="G69">
        <v>15884756627.49</v>
      </c>
      <c r="H69" s="19">
        <v>13535298966.120001</v>
      </c>
      <c r="I69" s="20">
        <v>16177411451.870001</v>
      </c>
    </row>
    <row r="70" spans="4:51">
      <c r="D70" s="18"/>
      <c r="E70" s="21" t="s">
        <v>29</v>
      </c>
      <c r="F70" s="23">
        <v>0.65</v>
      </c>
      <c r="G70" s="22">
        <v>0.8</v>
      </c>
      <c r="H70" s="22">
        <v>0.79</v>
      </c>
      <c r="I70" s="56">
        <v>0.66</v>
      </c>
    </row>
    <row r="71" spans="4:51">
      <c r="D71" s="25"/>
      <c r="E71" s="26" t="s">
        <v>30</v>
      </c>
      <c r="F71" s="52">
        <v>135864.861</v>
      </c>
      <c r="G71" s="52">
        <v>280278.31534999999</v>
      </c>
      <c r="H71" s="53">
        <v>347833.66666666669</v>
      </c>
      <c r="I71" s="54">
        <v>145548.09937751098</v>
      </c>
    </row>
    <row r="74" spans="4:51">
      <c r="E74" s="27" t="s">
        <v>48</v>
      </c>
      <c r="F74" s="28"/>
      <c r="G74" s="28"/>
      <c r="H74" s="28"/>
      <c r="I74" s="29"/>
    </row>
    <row r="75" spans="4:51">
      <c r="F75" s="30"/>
    </row>
    <row r="76" spans="4:51">
      <c r="E76" s="31" t="s">
        <v>32</v>
      </c>
      <c r="F76" s="13"/>
      <c r="G76" s="15"/>
    </row>
    <row r="77" spans="4:51">
      <c r="E77" s="32"/>
      <c r="F77" t="s">
        <v>33</v>
      </c>
      <c r="G77" s="20"/>
    </row>
    <row r="78" spans="4:51">
      <c r="E78" s="33"/>
      <c r="F78" s="34" t="s">
        <v>34</v>
      </c>
      <c r="G78" s="3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A64C-9E84-4187-A2C5-2D8B2342BDD9}">
  <dimension ref="A1:BC78"/>
  <sheetViews>
    <sheetView topLeftCell="A28" zoomScale="78" workbookViewId="0">
      <selection activeCell="G14" sqref="G14"/>
    </sheetView>
  </sheetViews>
  <sheetFormatPr defaultRowHeight="14.45"/>
  <cols>
    <col min="2" max="2" width="14.140625" bestFit="1" customWidth="1"/>
    <col min="6" max="6" width="15.5703125" customWidth="1"/>
    <col min="7" max="8" width="14.140625" bestFit="1" customWidth="1"/>
    <col min="9" max="9" width="15.5703125" bestFit="1" customWidth="1"/>
    <col min="10" max="10" width="22.42578125" bestFit="1" customWidth="1"/>
    <col min="11" max="12" width="9.5703125" bestFit="1" customWidth="1"/>
    <col min="16" max="16" width="16.42578125" bestFit="1" customWidth="1"/>
    <col min="19" max="21" width="14.140625" bestFit="1" customWidth="1"/>
    <col min="22" max="22" width="14.5703125" bestFit="1" customWidth="1"/>
    <col min="23" max="23" width="22.5703125" bestFit="1" customWidth="1"/>
    <col min="24" max="25" width="9" bestFit="1" customWidth="1"/>
    <col min="29" max="29" width="16.42578125" bestFit="1" customWidth="1"/>
    <col min="32" max="34" width="14.140625" bestFit="1" customWidth="1"/>
    <col min="35" max="35" width="14.5703125" bestFit="1" customWidth="1"/>
    <col min="36" max="36" width="22.5703125" bestFit="1" customWidth="1"/>
    <col min="42" max="42" width="16.42578125" bestFit="1" customWidth="1"/>
    <col min="45" max="47" width="14.140625" bestFit="1" customWidth="1"/>
    <col min="48" max="48" width="14.5703125" bestFit="1" customWidth="1"/>
    <col min="49" max="49" width="22.5703125" bestFit="1" customWidth="1"/>
    <col min="50" max="51" width="9" bestFit="1" customWidth="1"/>
    <col min="55" max="55" width="16.42578125" bestFit="1" customWidth="1"/>
  </cols>
  <sheetData>
    <row r="1" spans="1:55">
      <c r="A1" s="1" t="s">
        <v>49</v>
      </c>
      <c r="B1" s="2"/>
    </row>
    <row r="2" spans="1:55">
      <c r="A2" s="2"/>
      <c r="B2" s="2"/>
    </row>
    <row r="3" spans="1:55" ht="57.95">
      <c r="A3" s="39" t="s">
        <v>1</v>
      </c>
      <c r="B3" s="39" t="s">
        <v>2</v>
      </c>
      <c r="E3" s="40" t="str">
        <f>A3</f>
        <v>Month</v>
      </c>
      <c r="F3" s="40" t="str">
        <f>B3</f>
        <v>Value</v>
      </c>
      <c r="G3" s="40" t="s">
        <v>3</v>
      </c>
      <c r="H3" s="40" t="s">
        <v>4</v>
      </c>
      <c r="I3" s="40" t="s">
        <v>5</v>
      </c>
      <c r="J3" s="40" t="s">
        <v>6</v>
      </c>
      <c r="K3" s="40" t="s">
        <v>7</v>
      </c>
      <c r="L3" s="40" t="s">
        <v>8</v>
      </c>
      <c r="R3" s="40" t="str">
        <f>A3</f>
        <v>Month</v>
      </c>
      <c r="S3" s="40" t="str">
        <f>B3</f>
        <v>Value</v>
      </c>
      <c r="T3" s="40" t="s">
        <v>9</v>
      </c>
      <c r="U3" s="40" t="s">
        <v>4</v>
      </c>
      <c r="V3" s="40" t="s">
        <v>5</v>
      </c>
      <c r="W3" s="40" t="s">
        <v>6</v>
      </c>
      <c r="X3" s="40" t="s">
        <v>7</v>
      </c>
      <c r="Y3" s="40" t="s">
        <v>8</v>
      </c>
      <c r="AE3" s="40" t="str">
        <f>E3</f>
        <v>Month</v>
      </c>
      <c r="AF3" s="40" t="str">
        <f>F3</f>
        <v>Value</v>
      </c>
      <c r="AG3" s="40" t="s">
        <v>10</v>
      </c>
      <c r="AH3" s="40" t="s">
        <v>4</v>
      </c>
      <c r="AI3" s="40" t="s">
        <v>5</v>
      </c>
      <c r="AJ3" s="40" t="s">
        <v>6</v>
      </c>
      <c r="AK3" s="40" t="s">
        <v>7</v>
      </c>
      <c r="AL3" s="40" t="s">
        <v>8</v>
      </c>
      <c r="AR3" s="40" t="str">
        <f>E3</f>
        <v>Month</v>
      </c>
      <c r="AS3" s="51" t="str">
        <f>[1]Forecasting!F3</f>
        <v>Units Sold</v>
      </c>
      <c r="AT3" s="51" t="s">
        <v>11</v>
      </c>
      <c r="AU3" s="51" t="s">
        <v>4</v>
      </c>
      <c r="AV3" s="51" t="s">
        <v>5</v>
      </c>
      <c r="AW3" s="51" t="s">
        <v>6</v>
      </c>
      <c r="AX3" s="51" t="s">
        <v>7</v>
      </c>
      <c r="AY3" s="51" t="s">
        <v>8</v>
      </c>
    </row>
    <row r="4" spans="1:55">
      <c r="A4" s="6">
        <v>1</v>
      </c>
      <c r="B4" s="41">
        <v>645932</v>
      </c>
      <c r="E4" s="7">
        <v>1</v>
      </c>
      <c r="F4" s="41">
        <v>645932</v>
      </c>
      <c r="G4" s="8"/>
      <c r="H4" s="8"/>
      <c r="I4" s="8"/>
      <c r="J4" s="8"/>
      <c r="K4" s="9"/>
      <c r="L4" s="8"/>
      <c r="O4" s="10" t="s">
        <v>12</v>
      </c>
      <c r="R4" s="7">
        <v>1</v>
      </c>
      <c r="S4" s="41">
        <v>645932</v>
      </c>
      <c r="T4" s="7"/>
      <c r="U4" s="7"/>
      <c r="V4" s="7"/>
      <c r="W4" s="7"/>
      <c r="X4" s="37"/>
      <c r="Y4" s="7"/>
      <c r="AB4" s="10" t="s">
        <v>13</v>
      </c>
      <c r="AE4" s="7">
        <v>1</v>
      </c>
      <c r="AF4" s="41">
        <v>645932</v>
      </c>
      <c r="AG4" s="2"/>
      <c r="AH4" s="42"/>
      <c r="AI4" s="42"/>
      <c r="AJ4" s="42"/>
      <c r="AK4" s="43"/>
      <c r="AL4" s="42"/>
      <c r="AO4" s="10" t="s">
        <v>14</v>
      </c>
      <c r="AR4" s="7">
        <v>1</v>
      </c>
      <c r="AS4" s="41">
        <v>645932</v>
      </c>
      <c r="AT4" s="2"/>
      <c r="AU4" s="42"/>
      <c r="AV4" s="42"/>
      <c r="AW4" s="42"/>
      <c r="AX4" s="43"/>
      <c r="AY4" s="42"/>
      <c r="BB4" s="38" t="s">
        <v>15</v>
      </c>
    </row>
    <row r="5" spans="1:55">
      <c r="A5" s="6">
        <v>2</v>
      </c>
      <c r="B5" s="41">
        <v>674469</v>
      </c>
      <c r="E5" s="7">
        <v>2</v>
      </c>
      <c r="F5" s="41">
        <v>674469</v>
      </c>
      <c r="G5" s="41">
        <v>645932</v>
      </c>
      <c r="H5" s="44">
        <f>F5-G5</f>
        <v>28537</v>
      </c>
      <c r="I5" s="44">
        <f>ABS(H5)</f>
        <v>28537</v>
      </c>
      <c r="J5" s="44">
        <f>H5^2</f>
        <v>814360369</v>
      </c>
      <c r="K5" s="43">
        <f>ROUND((I5/F5)*100,2)</f>
        <v>4.2300000000000004</v>
      </c>
      <c r="L5" s="43">
        <f>ABS(K5)</f>
        <v>4.2300000000000004</v>
      </c>
      <c r="O5" s="16" t="s">
        <v>16</v>
      </c>
      <c r="P5" s="17">
        <f>ROUND(AVERAGE(I5:I63),2)</f>
        <v>173730.72</v>
      </c>
      <c r="R5" s="7">
        <v>2</v>
      </c>
      <c r="S5" s="41">
        <v>674469</v>
      </c>
      <c r="T5" s="44">
        <f>AVERAGE($S$4:S4)</f>
        <v>645932</v>
      </c>
      <c r="U5" s="44">
        <f>S5-T5</f>
        <v>28537</v>
      </c>
      <c r="V5" s="44">
        <f>ABS(U5)</f>
        <v>28537</v>
      </c>
      <c r="W5" s="44">
        <f>U5^2</f>
        <v>814360369</v>
      </c>
      <c r="X5" s="43">
        <f>ROUND((V5/S5)*100,2)</f>
        <v>4.2300000000000004</v>
      </c>
      <c r="Y5" s="43">
        <f>ABS(X5)</f>
        <v>4.2300000000000004</v>
      </c>
      <c r="AB5" s="16" t="s">
        <v>16</v>
      </c>
      <c r="AC5" s="17">
        <f>ROUND(AVERAGE(V5:V63),2)</f>
        <v>146052.13</v>
      </c>
      <c r="AE5" s="7">
        <v>2</v>
      </c>
      <c r="AF5" s="41">
        <v>674469</v>
      </c>
      <c r="AG5" s="2"/>
      <c r="AH5" s="43"/>
      <c r="AI5" s="43"/>
      <c r="AJ5" s="43"/>
      <c r="AK5" s="43"/>
      <c r="AL5" s="43"/>
      <c r="AO5" s="16" t="s">
        <v>16</v>
      </c>
      <c r="AP5" s="17">
        <f>ROUND(AVERAGE(AI7:AI63),2)</f>
        <v>160468.31</v>
      </c>
      <c r="AR5" s="7">
        <v>2</v>
      </c>
      <c r="AS5" s="41">
        <v>674469</v>
      </c>
      <c r="AT5" s="49">
        <f>AS4</f>
        <v>645932</v>
      </c>
      <c r="AU5" s="44">
        <f>AS5-AT5</f>
        <v>28537</v>
      </c>
      <c r="AV5" s="44">
        <f>ABS(AU5)</f>
        <v>28537</v>
      </c>
      <c r="AW5" s="44">
        <f>AU5^2</f>
        <v>814360369</v>
      </c>
      <c r="AX5" s="43">
        <f>ROUND((AV5/AS5)*100,2)</f>
        <v>4.2300000000000004</v>
      </c>
      <c r="AY5" s="43">
        <f>ABS(AX5)</f>
        <v>4.2300000000000004</v>
      </c>
      <c r="BB5" s="16" t="s">
        <v>16</v>
      </c>
      <c r="BC5" s="17">
        <f>ROUND(AVERAGE(AV5:AV63),2)</f>
        <v>161483.81</v>
      </c>
    </row>
    <row r="6" spans="1:55">
      <c r="A6" s="6">
        <v>3</v>
      </c>
      <c r="B6" s="41">
        <v>535523</v>
      </c>
      <c r="E6" s="7">
        <v>3</v>
      </c>
      <c r="F6" s="41">
        <v>535523</v>
      </c>
      <c r="G6" s="41">
        <v>674469</v>
      </c>
      <c r="H6" s="44">
        <f t="shared" ref="H6:H63" si="0">F6-G6</f>
        <v>-138946</v>
      </c>
      <c r="I6" s="44">
        <f t="shared" ref="I6:I63" si="1">ABS(H6)</f>
        <v>138946</v>
      </c>
      <c r="J6" s="44">
        <f t="shared" ref="J6:J19" si="2">H6^2</f>
        <v>19305990916</v>
      </c>
      <c r="K6" s="43">
        <f t="shared" ref="K6:K63" si="3">ROUND((I6/F6)*100,2)</f>
        <v>25.95</v>
      </c>
      <c r="L6" s="43">
        <f t="shared" ref="L6:L63" si="4">ABS(K6)</f>
        <v>25.95</v>
      </c>
      <c r="O6" s="16" t="s">
        <v>17</v>
      </c>
      <c r="P6" s="17">
        <f>ROUND(AVERAGE(J5:J63),2)</f>
        <v>83165318538.979996</v>
      </c>
      <c r="R6" s="7">
        <v>3</v>
      </c>
      <c r="S6" s="41">
        <v>535523</v>
      </c>
      <c r="T6" s="44">
        <f>AVERAGE($S$4:S5)</f>
        <v>660200.5</v>
      </c>
      <c r="U6" s="44">
        <f t="shared" ref="U6:U63" si="5">S6-T6</f>
        <v>-124677.5</v>
      </c>
      <c r="V6" s="44">
        <f t="shared" ref="V6:V63" si="6">ABS(U6)</f>
        <v>124677.5</v>
      </c>
      <c r="W6" s="44">
        <f t="shared" ref="W6:W63" si="7">U6^2</f>
        <v>15544479006.25</v>
      </c>
      <c r="X6" s="43">
        <f t="shared" ref="X6:X63" si="8">ROUND((V6/S6)*100,2)</f>
        <v>23.28</v>
      </c>
      <c r="Y6" s="43">
        <f t="shared" ref="Y6:Y63" si="9">ABS(X6)</f>
        <v>23.28</v>
      </c>
      <c r="AB6" s="16" t="s">
        <v>17</v>
      </c>
      <c r="AC6" s="17">
        <f>ROUND(AVERAGE(W5:W63),2)</f>
        <v>58428332488.379997</v>
      </c>
      <c r="AE6" s="7">
        <v>3</v>
      </c>
      <c r="AF6" s="41">
        <v>535523</v>
      </c>
      <c r="AG6" s="2"/>
      <c r="AH6" s="43"/>
      <c r="AI6" s="43"/>
      <c r="AJ6" s="43"/>
      <c r="AK6" s="43"/>
      <c r="AL6" s="43"/>
      <c r="AO6" s="16" t="s">
        <v>17</v>
      </c>
      <c r="AP6" s="17">
        <f>ROUND(AVERAGE(AJ7:AJ63),2)</f>
        <v>64212831654.120003</v>
      </c>
      <c r="AR6" s="7">
        <v>3</v>
      </c>
      <c r="AS6" s="41">
        <v>535523</v>
      </c>
      <c r="AT6" s="49">
        <f t="shared" ref="AT6:AT64" si="10">0.8*AS5+0.2*AT5</f>
        <v>668761.60000000009</v>
      </c>
      <c r="AU6" s="44">
        <f t="shared" ref="AU6:AU63" si="11">AS6-AT6</f>
        <v>-133238.60000000009</v>
      </c>
      <c r="AV6" s="44">
        <f t="shared" ref="AV6:AV63" si="12">ABS(AU6)</f>
        <v>133238.60000000009</v>
      </c>
      <c r="AW6" s="44">
        <f t="shared" ref="AW6:AW63" si="13">AU6^2</f>
        <v>17752524529.960026</v>
      </c>
      <c r="AX6" s="43">
        <f t="shared" ref="AX6:AX63" si="14">ROUND((AV6/AS6)*100,2)</f>
        <v>24.88</v>
      </c>
      <c r="AY6" s="43">
        <f t="shared" ref="AY6:AY63" si="15">ABS(AX6)</f>
        <v>24.88</v>
      </c>
      <c r="BB6" s="16" t="s">
        <v>17</v>
      </c>
      <c r="BC6" s="17">
        <f>ROUND(AVERAGE(AW5:AW63),2)</f>
        <v>72183091183.779999</v>
      </c>
    </row>
    <row r="7" spans="1:55">
      <c r="A7" s="6">
        <v>4</v>
      </c>
      <c r="B7" s="41">
        <v>40978</v>
      </c>
      <c r="E7" s="7">
        <v>4</v>
      </c>
      <c r="F7" s="41">
        <v>40978</v>
      </c>
      <c r="G7" s="41">
        <v>535523</v>
      </c>
      <c r="H7" s="44">
        <f>F7-G7</f>
        <v>-494545</v>
      </c>
      <c r="I7" s="44">
        <f t="shared" si="1"/>
        <v>494545</v>
      </c>
      <c r="J7" s="44">
        <f t="shared" si="2"/>
        <v>244574757025</v>
      </c>
      <c r="K7" s="43">
        <f>ROUND((I7/F7)*100,2)</f>
        <v>1206.8499999999999</v>
      </c>
      <c r="L7" s="43">
        <f t="shared" si="4"/>
        <v>1206.8499999999999</v>
      </c>
      <c r="O7" s="16" t="s">
        <v>19</v>
      </c>
      <c r="P7" s="24">
        <f>ROUND(AVERAGE(L5:L63)/100,2)</f>
        <v>0.44</v>
      </c>
      <c r="R7" s="7">
        <v>4</v>
      </c>
      <c r="S7" s="41">
        <v>40978</v>
      </c>
      <c r="T7" s="44">
        <f>AVERAGE($S$4:S6)</f>
        <v>618641.33333333337</v>
      </c>
      <c r="U7" s="44">
        <f t="shared" si="5"/>
        <v>-577663.33333333337</v>
      </c>
      <c r="V7" s="44">
        <f t="shared" si="6"/>
        <v>577663.33333333337</v>
      </c>
      <c r="W7" s="44">
        <f t="shared" si="7"/>
        <v>333694926677.77783</v>
      </c>
      <c r="X7" s="43">
        <f t="shared" si="8"/>
        <v>1409.69</v>
      </c>
      <c r="Y7" s="43">
        <f t="shared" si="9"/>
        <v>1409.69</v>
      </c>
      <c r="AB7" s="16" t="s">
        <v>19</v>
      </c>
      <c r="AC7" s="24">
        <f>ROUND(AVERAGE(Y5:Y63)/100,2)</f>
        <v>0.42</v>
      </c>
      <c r="AE7" s="7">
        <v>4</v>
      </c>
      <c r="AF7" s="41">
        <v>40978</v>
      </c>
      <c r="AG7" s="49">
        <f t="shared" ref="AG7:AG64" si="16">AVERAGE(AF4:AF6)</f>
        <v>618641.33333333337</v>
      </c>
      <c r="AH7" s="44">
        <f>AF7-AG7</f>
        <v>-577663.33333333337</v>
      </c>
      <c r="AI7" s="44">
        <f>ABS(AH7)</f>
        <v>577663.33333333337</v>
      </c>
      <c r="AJ7" s="44">
        <f>AH7^2</f>
        <v>333694926677.77783</v>
      </c>
      <c r="AK7" s="43">
        <f t="shared" ref="AK7:AK63" si="17">ROUND((AI7/AF7)*100,2)</f>
        <v>1409.69</v>
      </c>
      <c r="AL7" s="43">
        <f t="shared" ref="AL7:AL63" si="18">ABS(AK7)</f>
        <v>1409.69</v>
      </c>
      <c r="AO7" s="16" t="s">
        <v>19</v>
      </c>
      <c r="AP7" s="24">
        <f>ROUND(AVERAGE(AL7:AL63)/100,2)</f>
        <v>0.46</v>
      </c>
      <c r="AR7" s="7">
        <v>4</v>
      </c>
      <c r="AS7" s="41">
        <v>40978</v>
      </c>
      <c r="AT7" s="49">
        <f t="shared" si="10"/>
        <v>562170.72000000009</v>
      </c>
      <c r="AU7" s="44">
        <f t="shared" si="11"/>
        <v>-521192.72000000009</v>
      </c>
      <c r="AV7" s="44">
        <f t="shared" si="12"/>
        <v>521192.72000000009</v>
      </c>
      <c r="AW7" s="44">
        <f t="shared" si="13"/>
        <v>271641851380.9985</v>
      </c>
      <c r="AX7" s="43">
        <f t="shared" si="14"/>
        <v>1271.8800000000001</v>
      </c>
      <c r="AY7" s="43">
        <f t="shared" si="15"/>
        <v>1271.8800000000001</v>
      </c>
      <c r="BB7" s="16" t="s">
        <v>19</v>
      </c>
      <c r="BC7" s="24">
        <f>ROUND(AVERAGE(AY5:AY63)/100,2)</f>
        <v>0.43</v>
      </c>
    </row>
    <row r="8" spans="1:55">
      <c r="A8" s="6">
        <v>5</v>
      </c>
      <c r="B8" s="41">
        <v>232196</v>
      </c>
      <c r="E8" s="7">
        <v>5</v>
      </c>
      <c r="F8" s="41">
        <v>232196</v>
      </c>
      <c r="G8" s="41">
        <v>40978</v>
      </c>
      <c r="H8" s="44">
        <f t="shared" si="0"/>
        <v>191218</v>
      </c>
      <c r="I8" s="44">
        <f t="shared" si="1"/>
        <v>191218</v>
      </c>
      <c r="J8" s="44">
        <f t="shared" si="2"/>
        <v>36564323524</v>
      </c>
      <c r="K8" s="43">
        <f t="shared" si="3"/>
        <v>82.35</v>
      </c>
      <c r="L8" s="43">
        <f t="shared" si="4"/>
        <v>82.35</v>
      </c>
      <c r="O8" s="16" t="s">
        <v>20</v>
      </c>
      <c r="P8" s="46">
        <f>G64</f>
        <v>669329.92599999998</v>
      </c>
      <c r="R8" s="7">
        <v>5</v>
      </c>
      <c r="S8" s="41">
        <v>232196</v>
      </c>
      <c r="T8" s="44">
        <f>AVERAGE($S$4:S7)</f>
        <v>474225.5</v>
      </c>
      <c r="U8" s="44">
        <f t="shared" si="5"/>
        <v>-242029.5</v>
      </c>
      <c r="V8" s="44">
        <f t="shared" si="6"/>
        <v>242029.5</v>
      </c>
      <c r="W8" s="44">
        <f t="shared" si="7"/>
        <v>58578278870.25</v>
      </c>
      <c r="X8" s="43">
        <f t="shared" si="8"/>
        <v>104.23</v>
      </c>
      <c r="Y8" s="43">
        <f t="shared" si="9"/>
        <v>104.23</v>
      </c>
      <c r="AB8" s="16" t="s">
        <v>20</v>
      </c>
      <c r="AC8" s="46">
        <f>T64</f>
        <v>706892.37018333352</v>
      </c>
      <c r="AE8" s="7">
        <v>5</v>
      </c>
      <c r="AF8" s="41">
        <v>232196</v>
      </c>
      <c r="AG8" s="49">
        <f t="shared" si="16"/>
        <v>416990</v>
      </c>
      <c r="AH8" s="44">
        <f t="shared" ref="AH8:AH63" si="19">AF8-AG8</f>
        <v>-184794</v>
      </c>
      <c r="AI8" s="44">
        <f t="shared" ref="AI8:AI63" si="20">ABS(AH8)</f>
        <v>184794</v>
      </c>
      <c r="AJ8" s="44">
        <f t="shared" ref="AJ8:AJ63" si="21">AH8^2</f>
        <v>34148822436</v>
      </c>
      <c r="AK8" s="43">
        <f t="shared" si="17"/>
        <v>79.59</v>
      </c>
      <c r="AL8" s="43">
        <f t="shared" si="18"/>
        <v>79.59</v>
      </c>
      <c r="AO8" s="16" t="s">
        <v>20</v>
      </c>
      <c r="AP8" s="46">
        <f>AG21</f>
        <v>766707.33333333337</v>
      </c>
      <c r="AR8" s="7">
        <v>5</v>
      </c>
      <c r="AS8" s="41">
        <v>232196</v>
      </c>
      <c r="AT8" s="49">
        <f t="shared" si="10"/>
        <v>145216.54400000002</v>
      </c>
      <c r="AU8" s="44">
        <f t="shared" si="11"/>
        <v>86979.455999999976</v>
      </c>
      <c r="AV8" s="44">
        <f t="shared" si="12"/>
        <v>86979.455999999976</v>
      </c>
      <c r="AW8" s="44">
        <f t="shared" si="13"/>
        <v>7565425766.055932</v>
      </c>
      <c r="AX8" s="43">
        <f t="shared" si="14"/>
        <v>37.46</v>
      </c>
      <c r="AY8" s="43">
        <f t="shared" si="15"/>
        <v>37.46</v>
      </c>
      <c r="BB8" s="16" t="s">
        <v>20</v>
      </c>
      <c r="BC8" s="46">
        <f>AT64</f>
        <v>667747.00431942148</v>
      </c>
    </row>
    <row r="9" spans="1:55">
      <c r="A9" s="6">
        <v>6</v>
      </c>
      <c r="B9" s="41">
        <v>734965</v>
      </c>
      <c r="E9" s="7">
        <v>6</v>
      </c>
      <c r="F9" s="41">
        <v>734965</v>
      </c>
      <c r="G9" s="41">
        <v>232196</v>
      </c>
      <c r="H9" s="44">
        <f t="shared" si="0"/>
        <v>502769</v>
      </c>
      <c r="I9" s="44">
        <f t="shared" si="1"/>
        <v>502769</v>
      </c>
      <c r="J9" s="44">
        <f t="shared" si="2"/>
        <v>252776667361</v>
      </c>
      <c r="K9" s="43">
        <f t="shared" si="3"/>
        <v>68.41</v>
      </c>
      <c r="L9" s="43">
        <f t="shared" si="4"/>
        <v>68.41</v>
      </c>
      <c r="R9" s="7">
        <v>6</v>
      </c>
      <c r="S9" s="41">
        <v>734965</v>
      </c>
      <c r="T9" s="44">
        <f>AVERAGE($S$4:S8)</f>
        <v>425819.6</v>
      </c>
      <c r="U9" s="44">
        <f t="shared" si="5"/>
        <v>309145.40000000002</v>
      </c>
      <c r="V9" s="44">
        <f t="shared" si="6"/>
        <v>309145.40000000002</v>
      </c>
      <c r="W9" s="44">
        <f t="shared" si="7"/>
        <v>95570878341.160019</v>
      </c>
      <c r="X9" s="43">
        <f t="shared" si="8"/>
        <v>42.06</v>
      </c>
      <c r="Y9" s="43">
        <f t="shared" si="9"/>
        <v>42.06</v>
      </c>
      <c r="AE9" s="7">
        <v>6</v>
      </c>
      <c r="AF9" s="41">
        <v>734965</v>
      </c>
      <c r="AG9" s="49">
        <f t="shared" si="16"/>
        <v>269565.66666666669</v>
      </c>
      <c r="AH9" s="44">
        <f t="shared" si="19"/>
        <v>465399.33333333331</v>
      </c>
      <c r="AI9" s="44">
        <f t="shared" si="20"/>
        <v>465399.33333333331</v>
      </c>
      <c r="AJ9" s="44">
        <f t="shared" si="21"/>
        <v>216596539467.11108</v>
      </c>
      <c r="AK9" s="43">
        <f t="shared" si="17"/>
        <v>63.32</v>
      </c>
      <c r="AL9" s="43">
        <f t="shared" si="18"/>
        <v>63.32</v>
      </c>
      <c r="AR9" s="7">
        <v>6</v>
      </c>
      <c r="AS9" s="41">
        <v>734965</v>
      </c>
      <c r="AT9" s="49">
        <f t="shared" si="10"/>
        <v>214800.10880000002</v>
      </c>
      <c r="AU9" s="44">
        <f t="shared" si="11"/>
        <v>520164.89119999995</v>
      </c>
      <c r="AV9" s="44">
        <f t="shared" si="12"/>
        <v>520164.89119999995</v>
      </c>
      <c r="AW9" s="44">
        <f t="shared" si="13"/>
        <v>270571514037.10779</v>
      </c>
      <c r="AX9" s="43">
        <f t="shared" si="14"/>
        <v>70.77</v>
      </c>
      <c r="AY9" s="43">
        <f t="shared" si="15"/>
        <v>70.77</v>
      </c>
    </row>
    <row r="10" spans="1:55">
      <c r="A10" s="6">
        <v>7</v>
      </c>
      <c r="B10" s="41">
        <v>762656</v>
      </c>
      <c r="E10" s="7">
        <v>7</v>
      </c>
      <c r="F10" s="41">
        <v>762656</v>
      </c>
      <c r="G10" s="41">
        <v>734965</v>
      </c>
      <c r="H10" s="44">
        <f t="shared" si="0"/>
        <v>27691</v>
      </c>
      <c r="I10" s="44">
        <f t="shared" si="1"/>
        <v>27691</v>
      </c>
      <c r="J10" s="44">
        <f t="shared" si="2"/>
        <v>766791481</v>
      </c>
      <c r="K10" s="43">
        <f t="shared" si="3"/>
        <v>3.63</v>
      </c>
      <c r="L10" s="43">
        <f t="shared" si="4"/>
        <v>3.63</v>
      </c>
      <c r="R10" s="7">
        <v>7</v>
      </c>
      <c r="S10" s="41">
        <v>762656</v>
      </c>
      <c r="T10" s="44">
        <f>AVERAGE($S$4:S9)</f>
        <v>477343.83333333331</v>
      </c>
      <c r="U10" s="44">
        <f t="shared" si="5"/>
        <v>285312.16666666669</v>
      </c>
      <c r="V10" s="44">
        <f t="shared" si="6"/>
        <v>285312.16666666669</v>
      </c>
      <c r="W10" s="44">
        <f t="shared" si="7"/>
        <v>81403032448.027786</v>
      </c>
      <c r="X10" s="43">
        <f t="shared" si="8"/>
        <v>37.409999999999997</v>
      </c>
      <c r="Y10" s="43">
        <f t="shared" si="9"/>
        <v>37.409999999999997</v>
      </c>
      <c r="AE10" s="7">
        <v>7</v>
      </c>
      <c r="AF10" s="41">
        <v>762656</v>
      </c>
      <c r="AG10" s="49">
        <f t="shared" si="16"/>
        <v>336046.33333333331</v>
      </c>
      <c r="AH10" s="44">
        <f t="shared" si="19"/>
        <v>426609.66666666669</v>
      </c>
      <c r="AI10" s="44">
        <f t="shared" si="20"/>
        <v>426609.66666666669</v>
      </c>
      <c r="AJ10" s="44">
        <f t="shared" si="21"/>
        <v>181995807693.44446</v>
      </c>
      <c r="AK10" s="43">
        <f t="shared" si="17"/>
        <v>55.94</v>
      </c>
      <c r="AL10" s="43">
        <f t="shared" si="18"/>
        <v>55.94</v>
      </c>
      <c r="AR10" s="7">
        <v>7</v>
      </c>
      <c r="AS10" s="41">
        <v>762656</v>
      </c>
      <c r="AT10" s="49">
        <f t="shared" si="10"/>
        <v>630932.02176000003</v>
      </c>
      <c r="AU10" s="44">
        <f t="shared" si="11"/>
        <v>131723.97823999997</v>
      </c>
      <c r="AV10" s="44">
        <f t="shared" si="12"/>
        <v>131723.97823999997</v>
      </c>
      <c r="AW10" s="44">
        <f t="shared" si="13"/>
        <v>17351206443.371986</v>
      </c>
      <c r="AX10" s="43">
        <f t="shared" si="14"/>
        <v>17.27</v>
      </c>
      <c r="AY10" s="43">
        <f t="shared" si="15"/>
        <v>17.27</v>
      </c>
    </row>
    <row r="11" spans="1:55">
      <c r="A11" s="6">
        <v>8</v>
      </c>
      <c r="B11" s="41">
        <v>455582</v>
      </c>
      <c r="E11" s="7">
        <v>8</v>
      </c>
      <c r="F11" s="41">
        <v>455582</v>
      </c>
      <c r="G11" s="41">
        <v>762656</v>
      </c>
      <c r="H11" s="44">
        <f t="shared" si="0"/>
        <v>-307074</v>
      </c>
      <c r="I11" s="44">
        <f t="shared" si="1"/>
        <v>307074</v>
      </c>
      <c r="J11" s="44">
        <f t="shared" si="2"/>
        <v>94294441476</v>
      </c>
      <c r="K11" s="43">
        <f t="shared" si="3"/>
        <v>67.400000000000006</v>
      </c>
      <c r="L11" s="43">
        <f t="shared" si="4"/>
        <v>67.400000000000006</v>
      </c>
      <c r="R11" s="7">
        <v>8</v>
      </c>
      <c r="S11" s="41">
        <v>455582</v>
      </c>
      <c r="T11" s="44">
        <f>AVERAGE($S$4:S10)</f>
        <v>518102.71428571426</v>
      </c>
      <c r="U11" s="44">
        <f t="shared" si="5"/>
        <v>-62520.714285714261</v>
      </c>
      <c r="V11" s="44">
        <f t="shared" si="6"/>
        <v>62520.714285714261</v>
      </c>
      <c r="W11" s="44">
        <f t="shared" si="7"/>
        <v>3908839714.7959151</v>
      </c>
      <c r="X11" s="43">
        <f t="shared" si="8"/>
        <v>13.72</v>
      </c>
      <c r="Y11" s="43">
        <f t="shared" si="9"/>
        <v>13.72</v>
      </c>
      <c r="AE11" s="7">
        <v>8</v>
      </c>
      <c r="AF11" s="41">
        <v>455582</v>
      </c>
      <c r="AG11" s="49">
        <f t="shared" si="16"/>
        <v>576605.66666666663</v>
      </c>
      <c r="AH11" s="44">
        <f t="shared" si="19"/>
        <v>-121023.66666666663</v>
      </c>
      <c r="AI11" s="44">
        <f t="shared" si="20"/>
        <v>121023.66666666663</v>
      </c>
      <c r="AJ11" s="44">
        <f t="shared" si="21"/>
        <v>14646727893.444435</v>
      </c>
      <c r="AK11" s="43">
        <f t="shared" si="17"/>
        <v>26.56</v>
      </c>
      <c r="AL11" s="43">
        <f t="shared" si="18"/>
        <v>26.56</v>
      </c>
      <c r="AR11" s="7">
        <v>8</v>
      </c>
      <c r="AS11" s="41">
        <v>455582</v>
      </c>
      <c r="AT11" s="49">
        <f t="shared" si="10"/>
        <v>736311.20435200003</v>
      </c>
      <c r="AU11" s="44">
        <f t="shared" si="11"/>
        <v>-280729.20435200003</v>
      </c>
      <c r="AV11" s="44">
        <f t="shared" si="12"/>
        <v>280729.20435200003</v>
      </c>
      <c r="AW11" s="44">
        <f t="shared" si="13"/>
        <v>78808886176.106995</v>
      </c>
      <c r="AX11" s="43">
        <f t="shared" si="14"/>
        <v>61.62</v>
      </c>
      <c r="AY11" s="43">
        <f t="shared" si="15"/>
        <v>61.62</v>
      </c>
    </row>
    <row r="12" spans="1:55">
      <c r="A12" s="6">
        <v>9</v>
      </c>
      <c r="B12" s="41">
        <v>522514</v>
      </c>
      <c r="E12" s="7">
        <v>9</v>
      </c>
      <c r="F12" s="41">
        <v>522514</v>
      </c>
      <c r="G12" s="41">
        <v>455582</v>
      </c>
      <c r="H12" s="44">
        <f t="shared" si="0"/>
        <v>66932</v>
      </c>
      <c r="I12" s="44">
        <f t="shared" si="1"/>
        <v>66932</v>
      </c>
      <c r="J12" s="44">
        <f t="shared" si="2"/>
        <v>4479892624</v>
      </c>
      <c r="K12" s="43">
        <f t="shared" si="3"/>
        <v>12.81</v>
      </c>
      <c r="L12" s="43">
        <f t="shared" si="4"/>
        <v>12.81</v>
      </c>
      <c r="R12" s="7">
        <v>9</v>
      </c>
      <c r="S12" s="41">
        <v>522514</v>
      </c>
      <c r="T12" s="44">
        <f>AVERAGE($S$4:S11)</f>
        <v>510287.625</v>
      </c>
      <c r="U12" s="44">
        <f t="shared" si="5"/>
        <v>12226.375</v>
      </c>
      <c r="V12" s="44">
        <f t="shared" si="6"/>
        <v>12226.375</v>
      </c>
      <c r="W12" s="44">
        <f t="shared" si="7"/>
        <v>149484245.640625</v>
      </c>
      <c r="X12" s="43">
        <f t="shared" si="8"/>
        <v>2.34</v>
      </c>
      <c r="Y12" s="43">
        <f t="shared" si="9"/>
        <v>2.34</v>
      </c>
      <c r="AE12" s="7">
        <v>9</v>
      </c>
      <c r="AF12" s="41">
        <v>522514</v>
      </c>
      <c r="AG12" s="49">
        <f t="shared" si="16"/>
        <v>651067.66666666663</v>
      </c>
      <c r="AH12" s="44">
        <f t="shared" si="19"/>
        <v>-128553.66666666663</v>
      </c>
      <c r="AI12" s="44">
        <f t="shared" si="20"/>
        <v>128553.66666666663</v>
      </c>
      <c r="AJ12" s="44">
        <f t="shared" si="21"/>
        <v>16526045213.444435</v>
      </c>
      <c r="AK12" s="43">
        <f t="shared" si="17"/>
        <v>24.6</v>
      </c>
      <c r="AL12" s="43">
        <f t="shared" si="18"/>
        <v>24.6</v>
      </c>
      <c r="AR12" s="7">
        <v>9</v>
      </c>
      <c r="AS12" s="41">
        <v>522514</v>
      </c>
      <c r="AT12" s="49">
        <f t="shared" si="10"/>
        <v>511727.84087040008</v>
      </c>
      <c r="AU12" s="44">
        <f t="shared" si="11"/>
        <v>10786.159129599924</v>
      </c>
      <c r="AV12" s="44">
        <f t="shared" si="12"/>
        <v>10786.159129599924</v>
      </c>
      <c r="AW12" s="44">
        <f t="shared" si="13"/>
        <v>116341228.76905179</v>
      </c>
      <c r="AX12" s="43">
        <f t="shared" si="14"/>
        <v>2.06</v>
      </c>
      <c r="AY12" s="43">
        <f t="shared" si="15"/>
        <v>2.06</v>
      </c>
    </row>
    <row r="13" spans="1:55">
      <c r="A13" s="6">
        <v>10</v>
      </c>
      <c r="B13" s="57">
        <v>662244</v>
      </c>
      <c r="E13" s="7">
        <v>10</v>
      </c>
      <c r="F13" s="57">
        <v>662244</v>
      </c>
      <c r="G13" s="41">
        <v>522514</v>
      </c>
      <c r="H13" s="44">
        <f t="shared" si="0"/>
        <v>139730</v>
      </c>
      <c r="I13" s="44">
        <f t="shared" si="1"/>
        <v>139730</v>
      </c>
      <c r="J13" s="44">
        <f t="shared" si="2"/>
        <v>19524472900</v>
      </c>
      <c r="K13" s="43">
        <f t="shared" si="3"/>
        <v>21.1</v>
      </c>
      <c r="L13" s="43">
        <f t="shared" si="4"/>
        <v>21.1</v>
      </c>
      <c r="R13" s="7">
        <v>10</v>
      </c>
      <c r="S13" s="57">
        <v>662244</v>
      </c>
      <c r="T13" s="44">
        <f>AVERAGE($S$4:S12)</f>
        <v>511646.11111111112</v>
      </c>
      <c r="U13" s="44">
        <f t="shared" si="5"/>
        <v>150597.88888888888</v>
      </c>
      <c r="V13" s="44">
        <f t="shared" si="6"/>
        <v>150597.88888888888</v>
      </c>
      <c r="W13" s="44">
        <f t="shared" si="7"/>
        <v>22679724137.790119</v>
      </c>
      <c r="X13" s="43">
        <f t="shared" si="8"/>
        <v>22.74</v>
      </c>
      <c r="Y13" s="43">
        <f t="shared" si="9"/>
        <v>22.74</v>
      </c>
      <c r="AE13" s="7">
        <v>10</v>
      </c>
      <c r="AF13" s="57">
        <v>662244</v>
      </c>
      <c r="AG13" s="49">
        <f t="shared" si="16"/>
        <v>580250.66666666663</v>
      </c>
      <c r="AH13" s="44">
        <f t="shared" si="19"/>
        <v>81993.333333333372</v>
      </c>
      <c r="AI13" s="44">
        <f t="shared" si="20"/>
        <v>81993.333333333372</v>
      </c>
      <c r="AJ13" s="44">
        <f t="shared" si="21"/>
        <v>6722906711.1111174</v>
      </c>
      <c r="AK13" s="43">
        <f t="shared" si="17"/>
        <v>12.38</v>
      </c>
      <c r="AL13" s="43">
        <f t="shared" si="18"/>
        <v>12.38</v>
      </c>
      <c r="AR13" s="7">
        <v>10</v>
      </c>
      <c r="AS13" s="57">
        <v>662244</v>
      </c>
      <c r="AT13" s="49">
        <f t="shared" si="10"/>
        <v>520356.76817408006</v>
      </c>
      <c r="AU13" s="44">
        <f t="shared" si="11"/>
        <v>141887.23182591994</v>
      </c>
      <c r="AV13" s="44">
        <f t="shared" si="12"/>
        <v>141887.23182591994</v>
      </c>
      <c r="AW13" s="44">
        <f t="shared" si="13"/>
        <v>20131986555.222347</v>
      </c>
      <c r="AX13" s="43">
        <f t="shared" si="14"/>
        <v>21.43</v>
      </c>
      <c r="AY13" s="43">
        <f t="shared" si="15"/>
        <v>21.43</v>
      </c>
    </row>
    <row r="14" spans="1:55">
      <c r="A14" s="6">
        <v>11</v>
      </c>
      <c r="B14" s="41">
        <v>620116</v>
      </c>
      <c r="E14" s="7">
        <v>11</v>
      </c>
      <c r="F14" s="41">
        <v>620116</v>
      </c>
      <c r="G14" s="57">
        <v>662244</v>
      </c>
      <c r="H14" s="44">
        <f t="shared" si="0"/>
        <v>-42128</v>
      </c>
      <c r="I14" s="44">
        <f t="shared" si="1"/>
        <v>42128</v>
      </c>
      <c r="J14" s="44">
        <f t="shared" si="2"/>
        <v>1774768384</v>
      </c>
      <c r="K14" s="43">
        <f t="shared" si="3"/>
        <v>6.79</v>
      </c>
      <c r="L14" s="43">
        <f t="shared" si="4"/>
        <v>6.79</v>
      </c>
      <c r="R14" s="7">
        <v>11</v>
      </c>
      <c r="S14" s="41">
        <v>620116</v>
      </c>
      <c r="T14" s="44">
        <f>AVERAGE($S$4:S13)</f>
        <v>526705.9</v>
      </c>
      <c r="U14" s="44">
        <f t="shared" si="5"/>
        <v>93410.099999999977</v>
      </c>
      <c r="V14" s="44">
        <f t="shared" si="6"/>
        <v>93410.099999999977</v>
      </c>
      <c r="W14" s="44">
        <f t="shared" si="7"/>
        <v>8725446782.0099964</v>
      </c>
      <c r="X14" s="43">
        <f t="shared" si="8"/>
        <v>15.06</v>
      </c>
      <c r="Y14" s="43">
        <f t="shared" si="9"/>
        <v>15.06</v>
      </c>
      <c r="AE14" s="7">
        <v>11</v>
      </c>
      <c r="AF14" s="41">
        <v>620116</v>
      </c>
      <c r="AG14" s="49">
        <f t="shared" si="16"/>
        <v>546780</v>
      </c>
      <c r="AH14" s="44">
        <f t="shared" si="19"/>
        <v>73336</v>
      </c>
      <c r="AI14" s="44">
        <f t="shared" si="20"/>
        <v>73336</v>
      </c>
      <c r="AJ14" s="44">
        <f t="shared" si="21"/>
        <v>5378168896</v>
      </c>
      <c r="AK14" s="43">
        <f t="shared" si="17"/>
        <v>11.83</v>
      </c>
      <c r="AL14" s="43">
        <f t="shared" si="18"/>
        <v>11.83</v>
      </c>
      <c r="AR14" s="7">
        <v>11</v>
      </c>
      <c r="AS14" s="41">
        <v>620116</v>
      </c>
      <c r="AT14" s="49">
        <f t="shared" si="10"/>
        <v>633866.55363481608</v>
      </c>
      <c r="AU14" s="44">
        <f t="shared" si="11"/>
        <v>-13750.553634816082</v>
      </c>
      <c r="AV14" s="44">
        <f t="shared" si="12"/>
        <v>13750.553634816082</v>
      </c>
      <c r="AW14" s="44">
        <f t="shared" si="13"/>
        <v>189077725.26395378</v>
      </c>
      <c r="AX14" s="43">
        <f t="shared" si="14"/>
        <v>2.2200000000000002</v>
      </c>
      <c r="AY14" s="43">
        <f t="shared" si="15"/>
        <v>2.2200000000000002</v>
      </c>
    </row>
    <row r="15" spans="1:55">
      <c r="A15" s="6">
        <v>12</v>
      </c>
      <c r="B15" s="41">
        <v>648790</v>
      </c>
      <c r="E15" s="7">
        <v>12</v>
      </c>
      <c r="F15" s="41">
        <v>648790</v>
      </c>
      <c r="G15" s="41">
        <v>620116</v>
      </c>
      <c r="H15" s="44">
        <f t="shared" si="0"/>
        <v>28674</v>
      </c>
      <c r="I15" s="44">
        <f t="shared" si="1"/>
        <v>28674</v>
      </c>
      <c r="J15" s="44">
        <f t="shared" si="2"/>
        <v>822198276</v>
      </c>
      <c r="K15" s="43">
        <f t="shared" si="3"/>
        <v>4.42</v>
      </c>
      <c r="L15" s="43">
        <f t="shared" si="4"/>
        <v>4.42</v>
      </c>
      <c r="R15" s="7">
        <v>12</v>
      </c>
      <c r="S15" s="41">
        <v>648790</v>
      </c>
      <c r="T15" s="44">
        <f>AVERAGE($S$4:S14)</f>
        <v>535197.72727272729</v>
      </c>
      <c r="U15" s="44">
        <f t="shared" si="5"/>
        <v>113592.27272727271</v>
      </c>
      <c r="V15" s="44">
        <f t="shared" si="6"/>
        <v>113592.27272727271</v>
      </c>
      <c r="W15" s="44">
        <f t="shared" si="7"/>
        <v>12903204423.347103</v>
      </c>
      <c r="X15" s="43">
        <f t="shared" si="8"/>
        <v>17.510000000000002</v>
      </c>
      <c r="Y15" s="43">
        <f t="shared" si="9"/>
        <v>17.510000000000002</v>
      </c>
      <c r="AE15" s="7">
        <v>12</v>
      </c>
      <c r="AF15" s="41">
        <v>648790</v>
      </c>
      <c r="AG15" s="49">
        <f t="shared" si="16"/>
        <v>601624.66666666663</v>
      </c>
      <c r="AH15" s="44">
        <f t="shared" si="19"/>
        <v>47165.333333333372</v>
      </c>
      <c r="AI15" s="44">
        <f t="shared" si="20"/>
        <v>47165.333333333372</v>
      </c>
      <c r="AJ15" s="44">
        <f t="shared" si="21"/>
        <v>2224568668.444448</v>
      </c>
      <c r="AK15" s="43">
        <f t="shared" si="17"/>
        <v>7.27</v>
      </c>
      <c r="AL15" s="43">
        <f t="shared" si="18"/>
        <v>7.27</v>
      </c>
      <c r="AR15" s="7">
        <v>12</v>
      </c>
      <c r="AS15" s="41">
        <v>648790</v>
      </c>
      <c r="AT15" s="49">
        <f t="shared" si="10"/>
        <v>622866.11072696326</v>
      </c>
      <c r="AU15" s="44">
        <f t="shared" si="11"/>
        <v>25923.889273036737</v>
      </c>
      <c r="AV15" s="44">
        <f t="shared" si="12"/>
        <v>25923.889273036737</v>
      </c>
      <c r="AW15" s="44">
        <f t="shared" si="13"/>
        <v>672048035.0406692</v>
      </c>
      <c r="AX15" s="43">
        <f t="shared" si="14"/>
        <v>4</v>
      </c>
      <c r="AY15" s="43">
        <f t="shared" si="15"/>
        <v>4</v>
      </c>
    </row>
    <row r="16" spans="1:55">
      <c r="A16" s="6">
        <v>13</v>
      </c>
      <c r="B16" s="41">
        <v>660792</v>
      </c>
      <c r="E16" s="7">
        <v>13</v>
      </c>
      <c r="F16" s="41">
        <v>660792</v>
      </c>
      <c r="G16" s="41">
        <v>648790</v>
      </c>
      <c r="H16" s="44">
        <f t="shared" si="0"/>
        <v>12002</v>
      </c>
      <c r="I16" s="44">
        <f t="shared" si="1"/>
        <v>12002</v>
      </c>
      <c r="J16" s="44">
        <f t="shared" si="2"/>
        <v>144048004</v>
      </c>
      <c r="K16" s="43">
        <f t="shared" si="3"/>
        <v>1.82</v>
      </c>
      <c r="L16" s="43">
        <f t="shared" si="4"/>
        <v>1.82</v>
      </c>
      <c r="R16" s="7">
        <v>13</v>
      </c>
      <c r="S16" s="41">
        <v>660792</v>
      </c>
      <c r="T16" s="44">
        <f>AVERAGE($S$4:S15)</f>
        <v>544663.75</v>
      </c>
      <c r="U16" s="44">
        <f t="shared" si="5"/>
        <v>116128.25</v>
      </c>
      <c r="V16" s="44">
        <f t="shared" si="6"/>
        <v>116128.25</v>
      </c>
      <c r="W16" s="44">
        <f t="shared" si="7"/>
        <v>13485770448.0625</v>
      </c>
      <c r="X16" s="43">
        <f t="shared" si="8"/>
        <v>17.57</v>
      </c>
      <c r="Y16" s="43">
        <f t="shared" si="9"/>
        <v>17.57</v>
      </c>
      <c r="AE16" s="7">
        <v>13</v>
      </c>
      <c r="AF16" s="41">
        <v>660792</v>
      </c>
      <c r="AG16" s="49">
        <f t="shared" si="16"/>
        <v>643716.66666666663</v>
      </c>
      <c r="AH16" s="44">
        <f t="shared" si="19"/>
        <v>17075.333333333372</v>
      </c>
      <c r="AI16" s="44">
        <f t="shared" si="20"/>
        <v>17075.333333333372</v>
      </c>
      <c r="AJ16" s="44">
        <f t="shared" si="21"/>
        <v>291567008.44444579</v>
      </c>
      <c r="AK16" s="43">
        <f t="shared" si="17"/>
        <v>2.58</v>
      </c>
      <c r="AL16" s="43">
        <f t="shared" si="18"/>
        <v>2.58</v>
      </c>
      <c r="AR16" s="7">
        <v>13</v>
      </c>
      <c r="AS16" s="41">
        <v>660792</v>
      </c>
      <c r="AT16" s="49">
        <f t="shared" si="10"/>
        <v>643605.22214539268</v>
      </c>
      <c r="AU16" s="44">
        <f t="shared" si="11"/>
        <v>17186.777854607324</v>
      </c>
      <c r="AV16" s="44">
        <f t="shared" si="12"/>
        <v>17186.777854607324</v>
      </c>
      <c r="AW16" s="44">
        <f t="shared" si="13"/>
        <v>295385333.02362072</v>
      </c>
      <c r="AX16" s="43">
        <f t="shared" si="14"/>
        <v>2.6</v>
      </c>
      <c r="AY16" s="43">
        <f t="shared" si="15"/>
        <v>2.6</v>
      </c>
    </row>
    <row r="17" spans="1:51">
      <c r="A17" s="6">
        <v>14</v>
      </c>
      <c r="B17" s="41">
        <v>631297</v>
      </c>
      <c r="E17" s="7">
        <v>14</v>
      </c>
      <c r="F17" s="41">
        <v>631297</v>
      </c>
      <c r="G17" s="41">
        <v>660792</v>
      </c>
      <c r="H17" s="44">
        <f t="shared" si="0"/>
        <v>-29495</v>
      </c>
      <c r="I17" s="44">
        <f t="shared" si="1"/>
        <v>29495</v>
      </c>
      <c r="J17" s="44">
        <f t="shared" si="2"/>
        <v>869955025</v>
      </c>
      <c r="K17" s="43">
        <f t="shared" si="3"/>
        <v>4.67</v>
      </c>
      <c r="L17" s="43">
        <f t="shared" si="4"/>
        <v>4.67</v>
      </c>
      <c r="R17" s="7">
        <v>14</v>
      </c>
      <c r="S17" s="41">
        <v>631297</v>
      </c>
      <c r="T17" s="44">
        <f>AVERAGE($S$4:S16)</f>
        <v>553596.69230769225</v>
      </c>
      <c r="U17" s="44">
        <f t="shared" si="5"/>
        <v>77700.307692307746</v>
      </c>
      <c r="V17" s="44">
        <f t="shared" si="6"/>
        <v>77700.307692307746</v>
      </c>
      <c r="W17" s="44">
        <f t="shared" si="7"/>
        <v>6037337815.4792986</v>
      </c>
      <c r="X17" s="43">
        <f t="shared" si="8"/>
        <v>12.31</v>
      </c>
      <c r="Y17" s="43">
        <f t="shared" si="9"/>
        <v>12.31</v>
      </c>
      <c r="AE17" s="7">
        <v>14</v>
      </c>
      <c r="AF17" s="41">
        <v>631297</v>
      </c>
      <c r="AG17" s="49">
        <f t="shared" si="16"/>
        <v>643232.66666666663</v>
      </c>
      <c r="AH17" s="44">
        <f t="shared" si="19"/>
        <v>-11935.666666666628</v>
      </c>
      <c r="AI17" s="44">
        <f t="shared" si="20"/>
        <v>11935.666666666628</v>
      </c>
      <c r="AJ17" s="44">
        <f t="shared" si="21"/>
        <v>142460138.77777684</v>
      </c>
      <c r="AK17" s="43">
        <f t="shared" si="17"/>
        <v>1.89</v>
      </c>
      <c r="AL17" s="43">
        <f t="shared" si="18"/>
        <v>1.89</v>
      </c>
      <c r="AR17" s="7">
        <v>14</v>
      </c>
      <c r="AS17" s="41">
        <v>631297</v>
      </c>
      <c r="AT17" s="49">
        <f t="shared" si="10"/>
        <v>657354.64442907856</v>
      </c>
      <c r="AU17" s="44">
        <f t="shared" si="11"/>
        <v>-26057.644429078558</v>
      </c>
      <c r="AV17" s="44">
        <f t="shared" si="12"/>
        <v>26057.644429078558</v>
      </c>
      <c r="AW17" s="44">
        <f t="shared" si="13"/>
        <v>679000833.19228888</v>
      </c>
      <c r="AX17" s="43">
        <f t="shared" si="14"/>
        <v>4.13</v>
      </c>
      <c r="AY17" s="43">
        <f t="shared" si="15"/>
        <v>4.13</v>
      </c>
    </row>
    <row r="18" spans="1:51">
      <c r="A18" s="6">
        <v>15</v>
      </c>
      <c r="B18" s="41">
        <v>623288</v>
      </c>
      <c r="E18" s="7">
        <v>15</v>
      </c>
      <c r="F18" s="41">
        <v>623288</v>
      </c>
      <c r="G18" s="41">
        <v>631297</v>
      </c>
      <c r="H18" s="44">
        <f t="shared" si="0"/>
        <v>-8009</v>
      </c>
      <c r="I18" s="44">
        <f t="shared" si="1"/>
        <v>8009</v>
      </c>
      <c r="J18" s="44">
        <f t="shared" si="2"/>
        <v>64144081</v>
      </c>
      <c r="K18" s="43">
        <f t="shared" si="3"/>
        <v>1.28</v>
      </c>
      <c r="L18" s="43">
        <f t="shared" si="4"/>
        <v>1.28</v>
      </c>
      <c r="R18" s="7">
        <v>15</v>
      </c>
      <c r="S18" s="41">
        <v>623288</v>
      </c>
      <c r="T18" s="44">
        <f>AVERAGE($S$4:S17)</f>
        <v>559146.71428571432</v>
      </c>
      <c r="U18" s="44">
        <f t="shared" si="5"/>
        <v>64141.285714285681</v>
      </c>
      <c r="V18" s="44">
        <f t="shared" si="6"/>
        <v>64141.285714285681</v>
      </c>
      <c r="W18" s="44">
        <f t="shared" si="7"/>
        <v>4114104533.0816283</v>
      </c>
      <c r="X18" s="43">
        <f t="shared" si="8"/>
        <v>10.29</v>
      </c>
      <c r="Y18" s="43">
        <f t="shared" si="9"/>
        <v>10.29</v>
      </c>
      <c r="AE18" s="7">
        <v>15</v>
      </c>
      <c r="AF18" s="41">
        <v>623288</v>
      </c>
      <c r="AG18" s="49">
        <f t="shared" si="16"/>
        <v>646959.66666666663</v>
      </c>
      <c r="AH18" s="44">
        <f t="shared" si="19"/>
        <v>-23671.666666666628</v>
      </c>
      <c r="AI18" s="44">
        <f t="shared" si="20"/>
        <v>23671.666666666628</v>
      </c>
      <c r="AJ18" s="44">
        <f t="shared" si="21"/>
        <v>560347802.77777588</v>
      </c>
      <c r="AK18" s="43">
        <f t="shared" si="17"/>
        <v>3.8</v>
      </c>
      <c r="AL18" s="43">
        <f t="shared" si="18"/>
        <v>3.8</v>
      </c>
      <c r="AR18" s="7">
        <v>15</v>
      </c>
      <c r="AS18" s="41">
        <v>623288</v>
      </c>
      <c r="AT18" s="49">
        <f t="shared" si="10"/>
        <v>636508.52888581576</v>
      </c>
      <c r="AU18" s="44">
        <f t="shared" si="11"/>
        <v>-13220.528885815758</v>
      </c>
      <c r="AV18" s="44">
        <f t="shared" si="12"/>
        <v>13220.528885815758</v>
      </c>
      <c r="AW18" s="44">
        <f t="shared" si="13"/>
        <v>174782384.02068886</v>
      </c>
      <c r="AX18" s="43">
        <f t="shared" si="14"/>
        <v>2.12</v>
      </c>
      <c r="AY18" s="43">
        <f t="shared" si="15"/>
        <v>2.12</v>
      </c>
    </row>
    <row r="19" spans="1:51">
      <c r="A19" s="6">
        <v>16</v>
      </c>
      <c r="B19" s="41">
        <v>740392</v>
      </c>
      <c r="E19" s="7">
        <v>16</v>
      </c>
      <c r="F19" s="41">
        <v>740392</v>
      </c>
      <c r="G19" s="41">
        <v>623288</v>
      </c>
      <c r="H19" s="44">
        <f t="shared" si="0"/>
        <v>117104</v>
      </c>
      <c r="I19" s="44">
        <f t="shared" si="1"/>
        <v>117104</v>
      </c>
      <c r="J19" s="44">
        <f t="shared" si="2"/>
        <v>13713346816</v>
      </c>
      <c r="K19" s="43">
        <f t="shared" si="3"/>
        <v>15.82</v>
      </c>
      <c r="L19" s="43">
        <f t="shared" si="4"/>
        <v>15.82</v>
      </c>
      <c r="R19" s="7">
        <v>16</v>
      </c>
      <c r="S19" s="41">
        <v>740392</v>
      </c>
      <c r="T19" s="44">
        <f>AVERAGE($S$4:S18)</f>
        <v>563422.80000000005</v>
      </c>
      <c r="U19" s="44">
        <f t="shared" si="5"/>
        <v>176969.19999999995</v>
      </c>
      <c r="V19" s="44">
        <f t="shared" si="6"/>
        <v>176969.19999999995</v>
      </c>
      <c r="W19" s="44">
        <f t="shared" si="7"/>
        <v>31318097748.639984</v>
      </c>
      <c r="X19" s="43">
        <f t="shared" si="8"/>
        <v>23.9</v>
      </c>
      <c r="Y19" s="43">
        <f t="shared" si="9"/>
        <v>23.9</v>
      </c>
      <c r="AE19" s="7">
        <v>16</v>
      </c>
      <c r="AF19" s="41">
        <v>740392</v>
      </c>
      <c r="AG19" s="49">
        <f t="shared" si="16"/>
        <v>638459</v>
      </c>
      <c r="AH19" s="44">
        <f t="shared" si="19"/>
        <v>101933</v>
      </c>
      <c r="AI19" s="44">
        <f t="shared" si="20"/>
        <v>101933</v>
      </c>
      <c r="AJ19" s="44">
        <f t="shared" si="21"/>
        <v>10390336489</v>
      </c>
      <c r="AK19" s="43">
        <f t="shared" si="17"/>
        <v>13.77</v>
      </c>
      <c r="AL19" s="43">
        <f t="shared" si="18"/>
        <v>13.77</v>
      </c>
      <c r="AR19" s="7">
        <v>16</v>
      </c>
      <c r="AS19" s="41">
        <v>740392</v>
      </c>
      <c r="AT19" s="49">
        <f t="shared" si="10"/>
        <v>625932.10577716317</v>
      </c>
      <c r="AU19" s="44">
        <f t="shared" si="11"/>
        <v>114459.89422283683</v>
      </c>
      <c r="AV19" s="44">
        <f t="shared" si="12"/>
        <v>114459.89422283683</v>
      </c>
      <c r="AW19" s="44">
        <f t="shared" si="13"/>
        <v>13101067385.502995</v>
      </c>
      <c r="AX19" s="43">
        <f t="shared" si="14"/>
        <v>15.46</v>
      </c>
      <c r="AY19" s="43">
        <f t="shared" si="15"/>
        <v>15.46</v>
      </c>
    </row>
    <row r="20" spans="1:51">
      <c r="A20" s="6">
        <v>17</v>
      </c>
      <c r="B20" s="41">
        <v>936442</v>
      </c>
      <c r="E20" s="7">
        <v>17</v>
      </c>
      <c r="F20" s="41">
        <v>936442</v>
      </c>
      <c r="G20" s="41">
        <v>740392</v>
      </c>
      <c r="H20" s="44">
        <f t="shared" si="0"/>
        <v>196050</v>
      </c>
      <c r="I20" s="44">
        <f t="shared" si="1"/>
        <v>196050</v>
      </c>
      <c r="J20" s="44">
        <f>H20^2</f>
        <v>38435602500</v>
      </c>
      <c r="K20" s="43">
        <f t="shared" si="3"/>
        <v>20.94</v>
      </c>
      <c r="L20" s="43">
        <f t="shared" si="4"/>
        <v>20.94</v>
      </c>
      <c r="R20" s="7">
        <v>17</v>
      </c>
      <c r="S20" s="41">
        <v>936442</v>
      </c>
      <c r="T20" s="44">
        <f>AVERAGE($S$4:S19)</f>
        <v>574483.375</v>
      </c>
      <c r="U20" s="44">
        <f t="shared" si="5"/>
        <v>361958.625</v>
      </c>
      <c r="V20" s="44">
        <f t="shared" si="6"/>
        <v>361958.625</v>
      </c>
      <c r="W20" s="44">
        <f t="shared" si="7"/>
        <v>131014046211.89063</v>
      </c>
      <c r="X20" s="43">
        <f t="shared" si="8"/>
        <v>38.65</v>
      </c>
      <c r="Y20" s="43">
        <f t="shared" si="9"/>
        <v>38.65</v>
      </c>
      <c r="AE20" s="7">
        <v>17</v>
      </c>
      <c r="AF20" s="41">
        <v>936442</v>
      </c>
      <c r="AG20" s="49">
        <f t="shared" si="16"/>
        <v>664992.33333333337</v>
      </c>
      <c r="AH20" s="44">
        <f t="shared" si="19"/>
        <v>271449.66666666663</v>
      </c>
      <c r="AI20" s="44">
        <f t="shared" si="20"/>
        <v>271449.66666666663</v>
      </c>
      <c r="AJ20" s="44">
        <f t="shared" si="21"/>
        <v>73684921533.444427</v>
      </c>
      <c r="AK20" s="43">
        <f t="shared" si="17"/>
        <v>28.99</v>
      </c>
      <c r="AL20" s="43">
        <f t="shared" si="18"/>
        <v>28.99</v>
      </c>
      <c r="AR20" s="7">
        <v>17</v>
      </c>
      <c r="AS20" s="41">
        <v>936442</v>
      </c>
      <c r="AT20" s="49">
        <f t="shared" si="10"/>
        <v>717500.02115543257</v>
      </c>
      <c r="AU20" s="44">
        <f t="shared" si="11"/>
        <v>218941.97884456743</v>
      </c>
      <c r="AV20" s="44">
        <f t="shared" si="12"/>
        <v>218941.97884456743</v>
      </c>
      <c r="AW20" s="44">
        <f t="shared" si="13"/>
        <v>47935590100.375015</v>
      </c>
      <c r="AX20" s="43">
        <f t="shared" si="14"/>
        <v>23.38</v>
      </c>
      <c r="AY20" s="43">
        <f t="shared" si="15"/>
        <v>23.38</v>
      </c>
    </row>
    <row r="21" spans="1:51">
      <c r="A21" s="6">
        <v>18</v>
      </c>
      <c r="B21" s="41">
        <v>397099</v>
      </c>
      <c r="E21" s="7">
        <v>18</v>
      </c>
      <c r="F21" s="41">
        <v>397099</v>
      </c>
      <c r="G21" s="41">
        <v>936442</v>
      </c>
      <c r="H21" s="44">
        <f t="shared" si="0"/>
        <v>-539343</v>
      </c>
      <c r="I21" s="44">
        <f t="shared" si="1"/>
        <v>539343</v>
      </c>
      <c r="J21" s="44">
        <f t="shared" ref="J21:J63" si="22">H21^2</f>
        <v>290890871649</v>
      </c>
      <c r="K21" s="43">
        <f t="shared" si="3"/>
        <v>135.82</v>
      </c>
      <c r="L21" s="43">
        <f t="shared" si="4"/>
        <v>135.82</v>
      </c>
      <c r="R21" s="7">
        <v>18</v>
      </c>
      <c r="S21" s="41">
        <v>397099</v>
      </c>
      <c r="T21" s="44">
        <f>AVERAGE($S$4:S20)</f>
        <v>595775.0588235294</v>
      </c>
      <c r="U21" s="44">
        <f t="shared" si="5"/>
        <v>-198676.0588235294</v>
      </c>
      <c r="V21" s="44">
        <f t="shared" si="6"/>
        <v>198676.0588235294</v>
      </c>
      <c r="W21" s="44">
        <f t="shared" si="7"/>
        <v>39472176349.650513</v>
      </c>
      <c r="X21" s="43">
        <f t="shared" si="8"/>
        <v>50.03</v>
      </c>
      <c r="Y21" s="43">
        <f t="shared" si="9"/>
        <v>50.03</v>
      </c>
      <c r="AE21" s="7">
        <v>18</v>
      </c>
      <c r="AF21" s="41">
        <v>397099</v>
      </c>
      <c r="AG21" s="49">
        <f t="shared" si="16"/>
        <v>766707.33333333337</v>
      </c>
      <c r="AH21" s="44">
        <f t="shared" si="19"/>
        <v>-369608.33333333337</v>
      </c>
      <c r="AI21" s="44">
        <f t="shared" si="20"/>
        <v>369608.33333333337</v>
      </c>
      <c r="AJ21" s="44">
        <f t="shared" si="21"/>
        <v>136610320069.44447</v>
      </c>
      <c r="AK21" s="43">
        <f t="shared" si="17"/>
        <v>93.08</v>
      </c>
      <c r="AL21" s="43">
        <f t="shared" si="18"/>
        <v>93.08</v>
      </c>
      <c r="AR21" s="7">
        <v>18</v>
      </c>
      <c r="AS21" s="41">
        <v>397099</v>
      </c>
      <c r="AT21" s="49">
        <f t="shared" si="10"/>
        <v>892653.60423108656</v>
      </c>
      <c r="AU21" s="44">
        <f t="shared" si="11"/>
        <v>-495554.60423108656</v>
      </c>
      <c r="AV21" s="44">
        <f t="shared" si="12"/>
        <v>495554.60423108656</v>
      </c>
      <c r="AW21" s="44">
        <f t="shared" si="13"/>
        <v>245574365774.62885</v>
      </c>
      <c r="AX21" s="43">
        <f t="shared" si="14"/>
        <v>124.79</v>
      </c>
      <c r="AY21" s="43">
        <f t="shared" si="15"/>
        <v>124.79</v>
      </c>
    </row>
    <row r="22" spans="1:51">
      <c r="A22" s="6">
        <v>19</v>
      </c>
      <c r="B22" s="41">
        <v>722871</v>
      </c>
      <c r="E22" s="7">
        <v>19</v>
      </c>
      <c r="F22" s="41">
        <v>722871</v>
      </c>
      <c r="G22" s="41">
        <v>397099</v>
      </c>
      <c r="H22" s="44">
        <f t="shared" si="0"/>
        <v>325772</v>
      </c>
      <c r="I22" s="44">
        <f t="shared" si="1"/>
        <v>325772</v>
      </c>
      <c r="J22" s="44">
        <f t="shared" si="22"/>
        <v>106127395984</v>
      </c>
      <c r="K22" s="43">
        <f t="shared" si="3"/>
        <v>45.07</v>
      </c>
      <c r="L22" s="43">
        <f t="shared" si="4"/>
        <v>45.07</v>
      </c>
      <c r="R22" s="7">
        <v>19</v>
      </c>
      <c r="S22" s="41">
        <v>722871</v>
      </c>
      <c r="T22" s="44">
        <f>AVERAGE($S$4:S21)</f>
        <v>584737.5</v>
      </c>
      <c r="U22" s="44">
        <f t="shared" si="5"/>
        <v>138133.5</v>
      </c>
      <c r="V22" s="44">
        <f t="shared" si="6"/>
        <v>138133.5</v>
      </c>
      <c r="W22" s="44">
        <f t="shared" si="7"/>
        <v>19080863822.25</v>
      </c>
      <c r="X22" s="43">
        <f t="shared" si="8"/>
        <v>19.11</v>
      </c>
      <c r="Y22" s="43">
        <f t="shared" si="9"/>
        <v>19.11</v>
      </c>
      <c r="AE22" s="7">
        <v>19</v>
      </c>
      <c r="AF22" s="41">
        <v>722871</v>
      </c>
      <c r="AG22" s="49">
        <f t="shared" si="16"/>
        <v>691311</v>
      </c>
      <c r="AH22" s="44">
        <f t="shared" si="19"/>
        <v>31560</v>
      </c>
      <c r="AI22" s="44">
        <f t="shared" si="20"/>
        <v>31560</v>
      </c>
      <c r="AJ22" s="44">
        <f t="shared" si="21"/>
        <v>996033600</v>
      </c>
      <c r="AK22" s="43">
        <f t="shared" si="17"/>
        <v>4.37</v>
      </c>
      <c r="AL22" s="43">
        <f t="shared" si="18"/>
        <v>4.37</v>
      </c>
      <c r="AR22" s="7">
        <v>19</v>
      </c>
      <c r="AS22" s="41">
        <v>722871</v>
      </c>
      <c r="AT22" s="49">
        <f t="shared" si="10"/>
        <v>496209.92084621731</v>
      </c>
      <c r="AU22" s="44">
        <f t="shared" si="11"/>
        <v>226661.07915378269</v>
      </c>
      <c r="AV22" s="44">
        <f t="shared" si="12"/>
        <v>226661.07915378269</v>
      </c>
      <c r="AW22" s="44">
        <f t="shared" si="13"/>
        <v>51375244803.157341</v>
      </c>
      <c r="AX22" s="43">
        <f t="shared" si="14"/>
        <v>31.36</v>
      </c>
      <c r="AY22" s="43">
        <f t="shared" si="15"/>
        <v>31.36</v>
      </c>
    </row>
    <row r="23" spans="1:51">
      <c r="A23" s="6">
        <v>20</v>
      </c>
      <c r="B23" s="41">
        <v>868434</v>
      </c>
      <c r="E23" s="7">
        <v>20</v>
      </c>
      <c r="F23" s="41">
        <v>868434</v>
      </c>
      <c r="G23" s="41">
        <v>722871</v>
      </c>
      <c r="H23" s="44">
        <f t="shared" si="0"/>
        <v>145563</v>
      </c>
      <c r="I23" s="44">
        <f t="shared" si="1"/>
        <v>145563</v>
      </c>
      <c r="J23" s="44">
        <f t="shared" si="22"/>
        <v>21188586969</v>
      </c>
      <c r="K23" s="43">
        <f t="shared" si="3"/>
        <v>16.760000000000002</v>
      </c>
      <c r="L23" s="43">
        <f t="shared" si="4"/>
        <v>16.760000000000002</v>
      </c>
      <c r="R23" s="7">
        <v>20</v>
      </c>
      <c r="S23" s="41">
        <v>868434</v>
      </c>
      <c r="T23" s="44">
        <f>AVERAGE($S$4:S22)</f>
        <v>592007.68421052629</v>
      </c>
      <c r="U23" s="44">
        <f t="shared" si="5"/>
        <v>276426.31578947371</v>
      </c>
      <c r="V23" s="44">
        <f t="shared" si="6"/>
        <v>276426.31578947371</v>
      </c>
      <c r="W23" s="44">
        <f t="shared" si="7"/>
        <v>76411508060.941849</v>
      </c>
      <c r="X23" s="43">
        <f t="shared" si="8"/>
        <v>31.83</v>
      </c>
      <c r="Y23" s="43">
        <f t="shared" si="9"/>
        <v>31.83</v>
      </c>
      <c r="AE23" s="7">
        <v>20</v>
      </c>
      <c r="AF23" s="41">
        <v>868434</v>
      </c>
      <c r="AG23" s="49">
        <f t="shared" si="16"/>
        <v>685470.66666666663</v>
      </c>
      <c r="AH23" s="44">
        <f t="shared" si="19"/>
        <v>182963.33333333337</v>
      </c>
      <c r="AI23" s="44">
        <f t="shared" si="20"/>
        <v>182963.33333333337</v>
      </c>
      <c r="AJ23" s="44">
        <f t="shared" si="21"/>
        <v>33475581344.444458</v>
      </c>
      <c r="AK23" s="43">
        <f t="shared" si="17"/>
        <v>21.07</v>
      </c>
      <c r="AL23" s="43">
        <f t="shared" si="18"/>
        <v>21.07</v>
      </c>
      <c r="AR23" s="7">
        <v>20</v>
      </c>
      <c r="AS23" s="41">
        <v>868434</v>
      </c>
      <c r="AT23" s="49">
        <f t="shared" si="10"/>
        <v>677538.78416924353</v>
      </c>
      <c r="AU23" s="44">
        <f t="shared" si="11"/>
        <v>190895.21583075647</v>
      </c>
      <c r="AV23" s="44">
        <f t="shared" si="12"/>
        <v>190895.21583075647</v>
      </c>
      <c r="AW23" s="44">
        <f t="shared" si="13"/>
        <v>36440983427.071098</v>
      </c>
      <c r="AX23" s="43">
        <f t="shared" si="14"/>
        <v>21.98</v>
      </c>
      <c r="AY23" s="43">
        <f t="shared" si="15"/>
        <v>21.98</v>
      </c>
    </row>
    <row r="24" spans="1:51">
      <c r="A24" s="6">
        <v>21</v>
      </c>
      <c r="B24" s="41">
        <v>647324</v>
      </c>
      <c r="E24" s="7">
        <v>21</v>
      </c>
      <c r="F24" s="41">
        <v>647324</v>
      </c>
      <c r="G24" s="41">
        <v>868434</v>
      </c>
      <c r="H24" s="44">
        <f t="shared" si="0"/>
        <v>-221110</v>
      </c>
      <c r="I24" s="44">
        <f t="shared" si="1"/>
        <v>221110</v>
      </c>
      <c r="J24" s="44">
        <f t="shared" si="22"/>
        <v>48889632100</v>
      </c>
      <c r="K24" s="43">
        <f t="shared" si="3"/>
        <v>34.159999999999997</v>
      </c>
      <c r="L24" s="43">
        <f t="shared" si="4"/>
        <v>34.159999999999997</v>
      </c>
      <c r="R24" s="7">
        <v>21</v>
      </c>
      <c r="S24" s="41">
        <v>647324</v>
      </c>
      <c r="T24" s="44">
        <f>AVERAGE($S$4:S23)</f>
        <v>605829</v>
      </c>
      <c r="U24" s="44">
        <f t="shared" si="5"/>
        <v>41495</v>
      </c>
      <c r="V24" s="44">
        <f t="shared" si="6"/>
        <v>41495</v>
      </c>
      <c r="W24" s="44">
        <f t="shared" si="7"/>
        <v>1721835025</v>
      </c>
      <c r="X24" s="43">
        <f t="shared" si="8"/>
        <v>6.41</v>
      </c>
      <c r="Y24" s="43">
        <f t="shared" si="9"/>
        <v>6.41</v>
      </c>
      <c r="AE24" s="7">
        <v>21</v>
      </c>
      <c r="AF24" s="41">
        <v>647324</v>
      </c>
      <c r="AG24" s="49">
        <f t="shared" si="16"/>
        <v>662801.33333333337</v>
      </c>
      <c r="AH24" s="44">
        <f t="shared" si="19"/>
        <v>-15477.333333333372</v>
      </c>
      <c r="AI24" s="44">
        <f t="shared" si="20"/>
        <v>15477.333333333372</v>
      </c>
      <c r="AJ24" s="44">
        <f t="shared" si="21"/>
        <v>239547847.11111233</v>
      </c>
      <c r="AK24" s="43">
        <f t="shared" si="17"/>
        <v>2.39</v>
      </c>
      <c r="AL24" s="43">
        <f t="shared" si="18"/>
        <v>2.39</v>
      </c>
      <c r="AR24" s="7">
        <v>21</v>
      </c>
      <c r="AS24" s="41">
        <v>647324</v>
      </c>
      <c r="AT24" s="49">
        <f t="shared" si="10"/>
        <v>830254.95683384873</v>
      </c>
      <c r="AU24" s="44">
        <f t="shared" si="11"/>
        <v>-182930.95683384873</v>
      </c>
      <c r="AV24" s="44">
        <f t="shared" si="12"/>
        <v>182930.95683384873</v>
      </c>
      <c r="AW24" s="44">
        <f t="shared" si="13"/>
        <v>33463734968.147427</v>
      </c>
      <c r="AX24" s="43">
        <f t="shared" si="14"/>
        <v>28.26</v>
      </c>
      <c r="AY24" s="43">
        <f t="shared" si="15"/>
        <v>28.26</v>
      </c>
    </row>
    <row r="25" spans="1:51">
      <c r="A25" s="6">
        <v>22</v>
      </c>
      <c r="B25" s="41">
        <v>746254</v>
      </c>
      <c r="E25" s="7">
        <v>22</v>
      </c>
      <c r="F25" s="41">
        <v>746254</v>
      </c>
      <c r="G25" s="41">
        <v>647324</v>
      </c>
      <c r="H25" s="44">
        <f t="shared" si="0"/>
        <v>98930</v>
      </c>
      <c r="I25" s="44">
        <f t="shared" si="1"/>
        <v>98930</v>
      </c>
      <c r="J25" s="44">
        <f t="shared" si="22"/>
        <v>9787144900</v>
      </c>
      <c r="K25" s="43">
        <f t="shared" si="3"/>
        <v>13.26</v>
      </c>
      <c r="L25" s="43">
        <f t="shared" si="4"/>
        <v>13.26</v>
      </c>
      <c r="R25" s="7">
        <v>22</v>
      </c>
      <c r="S25" s="41">
        <v>746254</v>
      </c>
      <c r="T25" s="44">
        <f>AVERAGE($S$4:S24)</f>
        <v>607804.95238095243</v>
      </c>
      <c r="U25" s="44">
        <f t="shared" si="5"/>
        <v>138449.04761904757</v>
      </c>
      <c r="V25" s="44">
        <f t="shared" si="6"/>
        <v>138449.04761904757</v>
      </c>
      <c r="W25" s="44">
        <f t="shared" si="7"/>
        <v>19168138786.621304</v>
      </c>
      <c r="X25" s="43">
        <f t="shared" si="8"/>
        <v>18.55</v>
      </c>
      <c r="Y25" s="43">
        <f t="shared" si="9"/>
        <v>18.55</v>
      </c>
      <c r="AE25" s="7">
        <v>22</v>
      </c>
      <c r="AF25" s="41">
        <v>746254</v>
      </c>
      <c r="AG25" s="49">
        <f t="shared" si="16"/>
        <v>746209.66666666663</v>
      </c>
      <c r="AH25" s="44">
        <f t="shared" si="19"/>
        <v>44.333333333372138</v>
      </c>
      <c r="AI25" s="44">
        <f t="shared" si="20"/>
        <v>44.333333333372138</v>
      </c>
      <c r="AJ25" s="44">
        <f t="shared" si="21"/>
        <v>1965.4444444478852</v>
      </c>
      <c r="AK25" s="43">
        <f t="shared" si="17"/>
        <v>0.01</v>
      </c>
      <c r="AL25" s="43">
        <f t="shared" si="18"/>
        <v>0.01</v>
      </c>
      <c r="AR25" s="7">
        <v>22</v>
      </c>
      <c r="AS25" s="41">
        <v>746254</v>
      </c>
      <c r="AT25" s="49">
        <f t="shared" si="10"/>
        <v>683910.19136676984</v>
      </c>
      <c r="AU25" s="44">
        <f t="shared" si="11"/>
        <v>62343.808633230161</v>
      </c>
      <c r="AV25" s="44">
        <f t="shared" si="12"/>
        <v>62343.808633230161</v>
      </c>
      <c r="AW25" s="44">
        <f t="shared" si="13"/>
        <v>3886750474.8968234</v>
      </c>
      <c r="AX25" s="43">
        <f t="shared" si="14"/>
        <v>8.35</v>
      </c>
      <c r="AY25" s="43">
        <f t="shared" si="15"/>
        <v>8.35</v>
      </c>
    </row>
    <row r="26" spans="1:51">
      <c r="A26" s="6">
        <v>23</v>
      </c>
      <c r="B26" s="41">
        <v>685325</v>
      </c>
      <c r="E26" s="7">
        <v>23</v>
      </c>
      <c r="F26" s="41">
        <v>685325</v>
      </c>
      <c r="G26" s="41">
        <v>746254</v>
      </c>
      <c r="H26" s="44">
        <f t="shared" si="0"/>
        <v>-60929</v>
      </c>
      <c r="I26" s="44">
        <f t="shared" si="1"/>
        <v>60929</v>
      </c>
      <c r="J26" s="44">
        <f t="shared" si="22"/>
        <v>3712343041</v>
      </c>
      <c r="K26" s="43">
        <f t="shared" si="3"/>
        <v>8.89</v>
      </c>
      <c r="L26" s="43">
        <f t="shared" si="4"/>
        <v>8.89</v>
      </c>
      <c r="R26" s="7">
        <v>23</v>
      </c>
      <c r="S26" s="41">
        <v>685325</v>
      </c>
      <c r="T26" s="44">
        <f>AVERAGE($S$4:S25)</f>
        <v>614098.09090909094</v>
      </c>
      <c r="U26" s="44">
        <f t="shared" si="5"/>
        <v>71226.909090909059</v>
      </c>
      <c r="V26" s="44">
        <f t="shared" si="6"/>
        <v>71226.909090909059</v>
      </c>
      <c r="W26" s="44">
        <f t="shared" si="7"/>
        <v>5073272578.6446238</v>
      </c>
      <c r="X26" s="43">
        <f t="shared" si="8"/>
        <v>10.39</v>
      </c>
      <c r="Y26" s="43">
        <f t="shared" si="9"/>
        <v>10.39</v>
      </c>
      <c r="AE26" s="7">
        <v>23</v>
      </c>
      <c r="AF26" s="41">
        <v>685325</v>
      </c>
      <c r="AG26" s="49">
        <f t="shared" si="16"/>
        <v>754004</v>
      </c>
      <c r="AH26" s="44">
        <f t="shared" si="19"/>
        <v>-68679</v>
      </c>
      <c r="AI26" s="44">
        <f t="shared" si="20"/>
        <v>68679</v>
      </c>
      <c r="AJ26" s="44">
        <f t="shared" si="21"/>
        <v>4716805041</v>
      </c>
      <c r="AK26" s="43">
        <f t="shared" si="17"/>
        <v>10.02</v>
      </c>
      <c r="AL26" s="43">
        <f t="shared" si="18"/>
        <v>10.02</v>
      </c>
      <c r="AR26" s="7">
        <v>23</v>
      </c>
      <c r="AS26" s="41">
        <v>685325</v>
      </c>
      <c r="AT26" s="49">
        <f t="shared" si="10"/>
        <v>733785.23827335401</v>
      </c>
      <c r="AU26" s="44">
        <f t="shared" si="11"/>
        <v>-48460.238273354014</v>
      </c>
      <c r="AV26" s="44">
        <f t="shared" si="12"/>
        <v>48460.238273354014</v>
      </c>
      <c r="AW26" s="44">
        <f t="shared" si="13"/>
        <v>2348394693.5102453</v>
      </c>
      <c r="AX26" s="43">
        <f t="shared" si="14"/>
        <v>7.07</v>
      </c>
      <c r="AY26" s="43">
        <f t="shared" si="15"/>
        <v>7.07</v>
      </c>
    </row>
    <row r="27" spans="1:51">
      <c r="A27" s="6">
        <v>24</v>
      </c>
      <c r="B27" s="41">
        <v>739881</v>
      </c>
      <c r="E27" s="7">
        <v>24</v>
      </c>
      <c r="F27" s="41">
        <v>739881</v>
      </c>
      <c r="G27" s="41">
        <v>685325</v>
      </c>
      <c r="H27" s="44">
        <f t="shared" si="0"/>
        <v>54556</v>
      </c>
      <c r="I27" s="44">
        <f t="shared" si="1"/>
        <v>54556</v>
      </c>
      <c r="J27" s="44">
        <f t="shared" si="22"/>
        <v>2976357136</v>
      </c>
      <c r="K27" s="43">
        <f t="shared" si="3"/>
        <v>7.37</v>
      </c>
      <c r="L27" s="43">
        <f t="shared" si="4"/>
        <v>7.37</v>
      </c>
      <c r="R27" s="7">
        <v>24</v>
      </c>
      <c r="S27" s="41">
        <v>739881</v>
      </c>
      <c r="T27" s="44">
        <f>AVERAGE($S$4:S26)</f>
        <v>617194.91304347827</v>
      </c>
      <c r="U27" s="44">
        <f t="shared" si="5"/>
        <v>122686.08695652173</v>
      </c>
      <c r="V27" s="44">
        <f t="shared" si="6"/>
        <v>122686.08695652173</v>
      </c>
      <c r="W27" s="44">
        <f t="shared" si="7"/>
        <v>15051875932.703211</v>
      </c>
      <c r="X27" s="43">
        <f t="shared" si="8"/>
        <v>16.579999999999998</v>
      </c>
      <c r="Y27" s="43">
        <f t="shared" si="9"/>
        <v>16.579999999999998</v>
      </c>
      <c r="AE27" s="7">
        <v>24</v>
      </c>
      <c r="AF27" s="41">
        <v>739881</v>
      </c>
      <c r="AG27" s="49">
        <f t="shared" si="16"/>
        <v>692967.66666666663</v>
      </c>
      <c r="AH27" s="44">
        <f t="shared" si="19"/>
        <v>46913.333333333372</v>
      </c>
      <c r="AI27" s="44">
        <f t="shared" si="20"/>
        <v>46913.333333333372</v>
      </c>
      <c r="AJ27" s="44">
        <f t="shared" si="21"/>
        <v>2200860844.444448</v>
      </c>
      <c r="AK27" s="43">
        <f t="shared" si="17"/>
        <v>6.34</v>
      </c>
      <c r="AL27" s="43">
        <f t="shared" si="18"/>
        <v>6.34</v>
      </c>
      <c r="AR27" s="7">
        <v>24</v>
      </c>
      <c r="AS27" s="41">
        <v>739881</v>
      </c>
      <c r="AT27" s="49">
        <f t="shared" si="10"/>
        <v>695017.04765467078</v>
      </c>
      <c r="AU27" s="44">
        <f t="shared" si="11"/>
        <v>44863.95234532922</v>
      </c>
      <c r="AV27" s="44">
        <f t="shared" si="12"/>
        <v>44863.95234532922</v>
      </c>
      <c r="AW27" s="44">
        <f t="shared" si="13"/>
        <v>2012774220.0439713</v>
      </c>
      <c r="AX27" s="43">
        <f t="shared" si="14"/>
        <v>6.06</v>
      </c>
      <c r="AY27" s="43">
        <f t="shared" si="15"/>
        <v>6.06</v>
      </c>
    </row>
    <row r="28" spans="1:51">
      <c r="A28" s="6">
        <v>25</v>
      </c>
      <c r="B28" s="41">
        <v>882675</v>
      </c>
      <c r="E28" s="7">
        <v>25</v>
      </c>
      <c r="F28" s="41">
        <v>882675</v>
      </c>
      <c r="G28" s="41">
        <v>739881</v>
      </c>
      <c r="H28" s="44">
        <f t="shared" si="0"/>
        <v>142794</v>
      </c>
      <c r="I28" s="44">
        <f t="shared" si="1"/>
        <v>142794</v>
      </c>
      <c r="J28" s="44">
        <f t="shared" si="22"/>
        <v>20390126436</v>
      </c>
      <c r="K28" s="43">
        <f t="shared" si="3"/>
        <v>16.18</v>
      </c>
      <c r="L28" s="43">
        <f t="shared" si="4"/>
        <v>16.18</v>
      </c>
      <c r="R28" s="7">
        <v>25</v>
      </c>
      <c r="S28" s="41">
        <v>882675</v>
      </c>
      <c r="T28" s="44">
        <f>AVERAGE($S$4:S27)</f>
        <v>622306.83333333337</v>
      </c>
      <c r="U28" s="44">
        <f t="shared" si="5"/>
        <v>260368.16666666663</v>
      </c>
      <c r="V28" s="44">
        <f t="shared" si="6"/>
        <v>260368.16666666663</v>
      </c>
      <c r="W28" s="44">
        <f t="shared" si="7"/>
        <v>67791582213.361092</v>
      </c>
      <c r="X28" s="43">
        <f t="shared" si="8"/>
        <v>29.5</v>
      </c>
      <c r="Y28" s="43">
        <f t="shared" si="9"/>
        <v>29.5</v>
      </c>
      <c r="AE28" s="7">
        <v>25</v>
      </c>
      <c r="AF28" s="41">
        <v>882675</v>
      </c>
      <c r="AG28" s="49">
        <f t="shared" si="16"/>
        <v>723820</v>
      </c>
      <c r="AH28" s="44">
        <f t="shared" si="19"/>
        <v>158855</v>
      </c>
      <c r="AI28" s="44">
        <f t="shared" si="20"/>
        <v>158855</v>
      </c>
      <c r="AJ28" s="44">
        <f t="shared" si="21"/>
        <v>25234911025</v>
      </c>
      <c r="AK28" s="43">
        <f t="shared" si="17"/>
        <v>18</v>
      </c>
      <c r="AL28" s="43">
        <f t="shared" si="18"/>
        <v>18</v>
      </c>
      <c r="AR28" s="7">
        <v>25</v>
      </c>
      <c r="AS28" s="41">
        <v>882675</v>
      </c>
      <c r="AT28" s="49">
        <f t="shared" si="10"/>
        <v>730908.20953093423</v>
      </c>
      <c r="AU28" s="44">
        <f t="shared" si="11"/>
        <v>151766.79046906577</v>
      </c>
      <c r="AV28" s="44">
        <f t="shared" si="12"/>
        <v>151766.79046906577</v>
      </c>
      <c r="AW28" s="44">
        <f t="shared" si="13"/>
        <v>23033158689.281315</v>
      </c>
      <c r="AX28" s="43">
        <f t="shared" si="14"/>
        <v>17.190000000000001</v>
      </c>
      <c r="AY28" s="43">
        <f t="shared" si="15"/>
        <v>17.190000000000001</v>
      </c>
    </row>
    <row r="29" spans="1:51">
      <c r="A29" s="6">
        <v>26</v>
      </c>
      <c r="B29" s="41">
        <v>714220</v>
      </c>
      <c r="E29" s="7">
        <v>26</v>
      </c>
      <c r="F29" s="41">
        <v>714220</v>
      </c>
      <c r="G29" s="41">
        <v>882675</v>
      </c>
      <c r="H29" s="44">
        <f t="shared" si="0"/>
        <v>-168455</v>
      </c>
      <c r="I29" s="44">
        <f t="shared" si="1"/>
        <v>168455</v>
      </c>
      <c r="J29" s="44">
        <f t="shared" si="22"/>
        <v>28377087025</v>
      </c>
      <c r="K29" s="43">
        <f t="shared" si="3"/>
        <v>23.59</v>
      </c>
      <c r="L29" s="43">
        <f t="shared" si="4"/>
        <v>23.59</v>
      </c>
      <c r="R29" s="7">
        <v>26</v>
      </c>
      <c r="S29" s="41">
        <v>714220</v>
      </c>
      <c r="T29" s="44">
        <f>AVERAGE($S$4:S28)</f>
        <v>632721.56000000006</v>
      </c>
      <c r="U29" s="44">
        <f t="shared" si="5"/>
        <v>81498.439999999944</v>
      </c>
      <c r="V29" s="44">
        <f t="shared" si="6"/>
        <v>81498.439999999944</v>
      </c>
      <c r="W29" s="44">
        <f t="shared" si="7"/>
        <v>6641995722.4335909</v>
      </c>
      <c r="X29" s="43">
        <f t="shared" si="8"/>
        <v>11.41</v>
      </c>
      <c r="Y29" s="43">
        <f t="shared" si="9"/>
        <v>11.41</v>
      </c>
      <c r="AE29" s="7">
        <v>26</v>
      </c>
      <c r="AF29" s="41">
        <v>714220</v>
      </c>
      <c r="AG29" s="49">
        <f t="shared" si="16"/>
        <v>769293.66666666663</v>
      </c>
      <c r="AH29" s="44">
        <f t="shared" si="19"/>
        <v>-55073.666666666628</v>
      </c>
      <c r="AI29" s="44">
        <f t="shared" si="20"/>
        <v>55073.666666666628</v>
      </c>
      <c r="AJ29" s="44">
        <f t="shared" si="21"/>
        <v>3033108760.1111069</v>
      </c>
      <c r="AK29" s="43">
        <f t="shared" si="17"/>
        <v>7.71</v>
      </c>
      <c r="AL29" s="43">
        <f t="shared" si="18"/>
        <v>7.71</v>
      </c>
      <c r="AR29" s="7">
        <v>26</v>
      </c>
      <c r="AS29" s="41">
        <v>714220</v>
      </c>
      <c r="AT29" s="49">
        <f t="shared" si="10"/>
        <v>852321.64190618682</v>
      </c>
      <c r="AU29" s="44">
        <f t="shared" si="11"/>
        <v>-138101.64190618682</v>
      </c>
      <c r="AV29" s="44">
        <f t="shared" si="12"/>
        <v>138101.64190618682</v>
      </c>
      <c r="AW29" s="44">
        <f t="shared" si="13"/>
        <v>19072063497.184654</v>
      </c>
      <c r="AX29" s="43">
        <f t="shared" si="14"/>
        <v>19.34</v>
      </c>
      <c r="AY29" s="43">
        <f t="shared" si="15"/>
        <v>19.34</v>
      </c>
    </row>
    <row r="30" spans="1:51">
      <c r="A30" s="6">
        <v>27</v>
      </c>
      <c r="B30" s="41">
        <v>756265</v>
      </c>
      <c r="E30" s="7">
        <v>27</v>
      </c>
      <c r="F30" s="41">
        <v>756265</v>
      </c>
      <c r="G30" s="41">
        <v>714220</v>
      </c>
      <c r="H30" s="44">
        <f t="shared" si="0"/>
        <v>42045</v>
      </c>
      <c r="I30" s="44">
        <f t="shared" si="1"/>
        <v>42045</v>
      </c>
      <c r="J30" s="44">
        <f t="shared" si="22"/>
        <v>1767782025</v>
      </c>
      <c r="K30" s="43">
        <f t="shared" si="3"/>
        <v>5.56</v>
      </c>
      <c r="L30" s="43">
        <f t="shared" si="4"/>
        <v>5.56</v>
      </c>
      <c r="R30" s="7">
        <v>27</v>
      </c>
      <c r="S30" s="41">
        <v>756265</v>
      </c>
      <c r="T30" s="44">
        <f>AVERAGE($S$4:S29)</f>
        <v>635856.11538461538</v>
      </c>
      <c r="U30" s="44">
        <f t="shared" si="5"/>
        <v>120408.88461538462</v>
      </c>
      <c r="V30" s="44">
        <f t="shared" si="6"/>
        <v>120408.88461538462</v>
      </c>
      <c r="W30" s="44">
        <f t="shared" si="7"/>
        <v>14498299494.321009</v>
      </c>
      <c r="X30" s="43">
        <f t="shared" si="8"/>
        <v>15.92</v>
      </c>
      <c r="Y30" s="43">
        <f t="shared" si="9"/>
        <v>15.92</v>
      </c>
      <c r="AE30" s="7">
        <v>27</v>
      </c>
      <c r="AF30" s="41">
        <v>756265</v>
      </c>
      <c r="AG30" s="49">
        <f t="shared" si="16"/>
        <v>778925.33333333337</v>
      </c>
      <c r="AH30" s="44">
        <f t="shared" si="19"/>
        <v>-22660.333333333372</v>
      </c>
      <c r="AI30" s="44">
        <f t="shared" si="20"/>
        <v>22660.333333333372</v>
      </c>
      <c r="AJ30" s="44">
        <f t="shared" si="21"/>
        <v>513490706.77777952</v>
      </c>
      <c r="AK30" s="43">
        <f t="shared" si="17"/>
        <v>3</v>
      </c>
      <c r="AL30" s="43">
        <f t="shared" si="18"/>
        <v>3</v>
      </c>
      <c r="AR30" s="7">
        <v>27</v>
      </c>
      <c r="AS30" s="41">
        <v>756265</v>
      </c>
      <c r="AT30" s="49">
        <f t="shared" si="10"/>
        <v>741840.32838123734</v>
      </c>
      <c r="AU30" s="44">
        <f t="shared" si="11"/>
        <v>14424.671618762659</v>
      </c>
      <c r="AV30" s="44">
        <f t="shared" si="12"/>
        <v>14424.671618762659</v>
      </c>
      <c r="AW30" s="44">
        <f t="shared" si="13"/>
        <v>208071151.30913696</v>
      </c>
      <c r="AX30" s="43">
        <f t="shared" si="14"/>
        <v>1.91</v>
      </c>
      <c r="AY30" s="43">
        <f t="shared" si="15"/>
        <v>1.91</v>
      </c>
    </row>
    <row r="31" spans="1:51">
      <c r="A31" s="6">
        <v>28</v>
      </c>
      <c r="B31" s="41">
        <v>2018651</v>
      </c>
      <c r="E31" s="7">
        <v>28</v>
      </c>
      <c r="F31" s="41">
        <v>2018651</v>
      </c>
      <c r="G31" s="41">
        <v>756265</v>
      </c>
      <c r="H31" s="44">
        <f t="shared" si="0"/>
        <v>1262386</v>
      </c>
      <c r="I31" s="44">
        <f t="shared" si="1"/>
        <v>1262386</v>
      </c>
      <c r="J31" s="44">
        <f t="shared" si="22"/>
        <v>1593618412996</v>
      </c>
      <c r="K31" s="43">
        <f t="shared" si="3"/>
        <v>62.54</v>
      </c>
      <c r="L31" s="43">
        <f t="shared" si="4"/>
        <v>62.54</v>
      </c>
      <c r="R31" s="7">
        <v>28</v>
      </c>
      <c r="S31" s="41">
        <v>2018651</v>
      </c>
      <c r="T31" s="44">
        <f>AVERAGE($S$4:S30)</f>
        <v>640315.70370370371</v>
      </c>
      <c r="U31" s="44">
        <f t="shared" si="5"/>
        <v>1378335.2962962962</v>
      </c>
      <c r="V31" s="44">
        <f t="shared" si="6"/>
        <v>1378335.2962962962</v>
      </c>
      <c r="W31" s="44">
        <f t="shared" si="7"/>
        <v>1899808189016.1985</v>
      </c>
      <c r="X31" s="43">
        <f t="shared" si="8"/>
        <v>68.28</v>
      </c>
      <c r="Y31" s="43">
        <f t="shared" si="9"/>
        <v>68.28</v>
      </c>
      <c r="AE31" s="7">
        <v>28</v>
      </c>
      <c r="AF31" s="41">
        <v>2018651</v>
      </c>
      <c r="AG31" s="49">
        <f t="shared" si="16"/>
        <v>784386.66666666663</v>
      </c>
      <c r="AH31" s="44">
        <f t="shared" si="19"/>
        <v>1234264.3333333335</v>
      </c>
      <c r="AI31" s="44">
        <f t="shared" si="20"/>
        <v>1234264.3333333335</v>
      </c>
      <c r="AJ31" s="44">
        <f t="shared" si="21"/>
        <v>1523408444538.7781</v>
      </c>
      <c r="AK31" s="43">
        <f t="shared" si="17"/>
        <v>61.14</v>
      </c>
      <c r="AL31" s="43">
        <f t="shared" si="18"/>
        <v>61.14</v>
      </c>
      <c r="AR31" s="7">
        <v>28</v>
      </c>
      <c r="AS31" s="41">
        <v>2018651</v>
      </c>
      <c r="AT31" s="49">
        <f t="shared" si="10"/>
        <v>753380.06567624747</v>
      </c>
      <c r="AU31" s="44">
        <f t="shared" si="11"/>
        <v>1265270.9343237525</v>
      </c>
      <c r="AV31" s="44">
        <f t="shared" si="12"/>
        <v>1265270.9343237525</v>
      </c>
      <c r="AW31" s="44">
        <f t="shared" si="13"/>
        <v>1600910537244.5017</v>
      </c>
      <c r="AX31" s="43">
        <f t="shared" si="14"/>
        <v>62.68</v>
      </c>
      <c r="AY31" s="43">
        <f t="shared" si="15"/>
        <v>62.68</v>
      </c>
    </row>
    <row r="32" spans="1:51">
      <c r="A32" s="6">
        <v>29</v>
      </c>
      <c r="B32" s="41">
        <v>839027</v>
      </c>
      <c r="E32" s="7">
        <v>29</v>
      </c>
      <c r="F32" s="41">
        <v>839027</v>
      </c>
      <c r="G32" s="41">
        <v>2018651</v>
      </c>
      <c r="H32" s="44">
        <f t="shared" si="0"/>
        <v>-1179624</v>
      </c>
      <c r="I32" s="44">
        <f t="shared" si="1"/>
        <v>1179624</v>
      </c>
      <c r="J32" s="44">
        <f t="shared" si="22"/>
        <v>1391512781376</v>
      </c>
      <c r="K32" s="43">
        <f t="shared" si="3"/>
        <v>140.59</v>
      </c>
      <c r="L32" s="43">
        <f t="shared" si="4"/>
        <v>140.59</v>
      </c>
      <c r="R32" s="7">
        <v>29</v>
      </c>
      <c r="S32" s="41">
        <v>839027</v>
      </c>
      <c r="T32" s="44">
        <f>AVERAGE($S$4:S31)</f>
        <v>689541.96428571432</v>
      </c>
      <c r="U32" s="44">
        <f t="shared" si="5"/>
        <v>149485.03571428568</v>
      </c>
      <c r="V32" s="44">
        <f t="shared" si="6"/>
        <v>149485.03571428568</v>
      </c>
      <c r="W32" s="44">
        <f t="shared" si="7"/>
        <v>22345775902.501266</v>
      </c>
      <c r="X32" s="43">
        <f t="shared" si="8"/>
        <v>17.82</v>
      </c>
      <c r="Y32" s="43">
        <f t="shared" si="9"/>
        <v>17.82</v>
      </c>
      <c r="AE32" s="7">
        <v>29</v>
      </c>
      <c r="AF32" s="41">
        <v>839027</v>
      </c>
      <c r="AG32" s="49">
        <f t="shared" si="16"/>
        <v>1163045.3333333333</v>
      </c>
      <c r="AH32" s="44">
        <f t="shared" si="19"/>
        <v>-324018.33333333326</v>
      </c>
      <c r="AI32" s="44">
        <f t="shared" si="20"/>
        <v>324018.33333333326</v>
      </c>
      <c r="AJ32" s="44">
        <f t="shared" si="21"/>
        <v>104987880336.11105</v>
      </c>
      <c r="AK32" s="43">
        <f t="shared" si="17"/>
        <v>38.619999999999997</v>
      </c>
      <c r="AL32" s="43">
        <f t="shared" si="18"/>
        <v>38.619999999999997</v>
      </c>
      <c r="AR32" s="7">
        <v>29</v>
      </c>
      <c r="AS32" s="41">
        <v>839027</v>
      </c>
      <c r="AT32" s="49">
        <f t="shared" si="10"/>
        <v>1765596.8131352495</v>
      </c>
      <c r="AU32" s="44">
        <f t="shared" si="11"/>
        <v>-926569.81313524954</v>
      </c>
      <c r="AV32" s="44">
        <f t="shared" si="12"/>
        <v>926569.81313524954</v>
      </c>
      <c r="AW32" s="44">
        <f t="shared" si="13"/>
        <v>858531618613.49121</v>
      </c>
      <c r="AX32" s="43">
        <f t="shared" si="14"/>
        <v>110.43</v>
      </c>
      <c r="AY32" s="43">
        <f t="shared" si="15"/>
        <v>110.43</v>
      </c>
    </row>
    <row r="33" spans="1:51">
      <c r="A33" s="6">
        <v>30</v>
      </c>
      <c r="B33" s="41">
        <v>736523</v>
      </c>
      <c r="E33" s="7">
        <v>30</v>
      </c>
      <c r="F33" s="41">
        <v>736523</v>
      </c>
      <c r="G33" s="41">
        <v>839027</v>
      </c>
      <c r="H33" s="44">
        <f t="shared" si="0"/>
        <v>-102504</v>
      </c>
      <c r="I33" s="44">
        <f t="shared" si="1"/>
        <v>102504</v>
      </c>
      <c r="J33" s="44">
        <f t="shared" si="22"/>
        <v>10507070016</v>
      </c>
      <c r="K33" s="43">
        <f t="shared" si="3"/>
        <v>13.92</v>
      </c>
      <c r="L33" s="43">
        <f t="shared" si="4"/>
        <v>13.92</v>
      </c>
      <c r="R33" s="7">
        <v>30</v>
      </c>
      <c r="S33" s="41">
        <v>736523</v>
      </c>
      <c r="T33" s="44">
        <f>AVERAGE($S$4:S32)</f>
        <v>694696.62068965519</v>
      </c>
      <c r="U33" s="44">
        <f t="shared" si="5"/>
        <v>41826.379310344812</v>
      </c>
      <c r="V33" s="44">
        <f t="shared" si="6"/>
        <v>41826.379310344812</v>
      </c>
      <c r="W33" s="44">
        <f t="shared" si="7"/>
        <v>1749446006.2128406</v>
      </c>
      <c r="X33" s="43">
        <f t="shared" si="8"/>
        <v>5.68</v>
      </c>
      <c r="Y33" s="43">
        <f t="shared" si="9"/>
        <v>5.68</v>
      </c>
      <c r="AE33" s="7">
        <v>30</v>
      </c>
      <c r="AF33" s="41">
        <v>736523</v>
      </c>
      <c r="AG33" s="49">
        <f t="shared" si="16"/>
        <v>1204647.6666666667</v>
      </c>
      <c r="AH33" s="44">
        <f t="shared" si="19"/>
        <v>-468124.66666666674</v>
      </c>
      <c r="AI33" s="44">
        <f t="shared" si="20"/>
        <v>468124.66666666674</v>
      </c>
      <c r="AJ33" s="44">
        <f t="shared" si="21"/>
        <v>219140703541.77786</v>
      </c>
      <c r="AK33" s="43">
        <f t="shared" si="17"/>
        <v>63.56</v>
      </c>
      <c r="AL33" s="43">
        <f t="shared" si="18"/>
        <v>63.56</v>
      </c>
      <c r="AR33" s="7">
        <v>30</v>
      </c>
      <c r="AS33" s="41">
        <v>736523</v>
      </c>
      <c r="AT33" s="49">
        <f t="shared" si="10"/>
        <v>1024340.96262705</v>
      </c>
      <c r="AU33" s="44">
        <f t="shared" si="11"/>
        <v>-287817.96262705</v>
      </c>
      <c r="AV33" s="44">
        <f t="shared" si="12"/>
        <v>287817.96262705</v>
      </c>
      <c r="AW33" s="44">
        <f t="shared" si="13"/>
        <v>82839179610.78595</v>
      </c>
      <c r="AX33" s="43">
        <f t="shared" si="14"/>
        <v>39.08</v>
      </c>
      <c r="AY33" s="43">
        <f t="shared" si="15"/>
        <v>39.08</v>
      </c>
    </row>
    <row r="34" spans="1:51">
      <c r="A34" s="6">
        <v>31</v>
      </c>
      <c r="B34" s="41">
        <v>799581</v>
      </c>
      <c r="E34" s="7">
        <v>31</v>
      </c>
      <c r="F34" s="41">
        <v>799581</v>
      </c>
      <c r="G34" s="41">
        <v>736523</v>
      </c>
      <c r="H34" s="44">
        <f t="shared" si="0"/>
        <v>63058</v>
      </c>
      <c r="I34" s="44">
        <f t="shared" si="1"/>
        <v>63058</v>
      </c>
      <c r="J34" s="44">
        <f t="shared" si="22"/>
        <v>3976311364</v>
      </c>
      <c r="K34" s="43">
        <f t="shared" si="3"/>
        <v>7.89</v>
      </c>
      <c r="L34" s="43">
        <f t="shared" si="4"/>
        <v>7.89</v>
      </c>
      <c r="R34" s="7">
        <v>31</v>
      </c>
      <c r="S34" s="41">
        <v>799581</v>
      </c>
      <c r="T34" s="44">
        <f>AVERAGE($S$4:S33)</f>
        <v>696090.83333333337</v>
      </c>
      <c r="U34" s="44">
        <f t="shared" si="5"/>
        <v>103490.16666666663</v>
      </c>
      <c r="V34" s="44">
        <f t="shared" si="6"/>
        <v>103490.16666666663</v>
      </c>
      <c r="W34" s="44">
        <f t="shared" si="7"/>
        <v>10710214596.694437</v>
      </c>
      <c r="X34" s="43">
        <f t="shared" si="8"/>
        <v>12.94</v>
      </c>
      <c r="Y34" s="43">
        <f t="shared" si="9"/>
        <v>12.94</v>
      </c>
      <c r="AE34" s="7">
        <v>31</v>
      </c>
      <c r="AF34" s="41">
        <v>799581</v>
      </c>
      <c r="AG34" s="49">
        <f t="shared" si="16"/>
        <v>1198067</v>
      </c>
      <c r="AH34" s="44">
        <f t="shared" si="19"/>
        <v>-398486</v>
      </c>
      <c r="AI34" s="44">
        <f t="shared" si="20"/>
        <v>398486</v>
      </c>
      <c r="AJ34" s="44">
        <f t="shared" si="21"/>
        <v>158791092196</v>
      </c>
      <c r="AK34" s="43">
        <f t="shared" si="17"/>
        <v>49.84</v>
      </c>
      <c r="AL34" s="43">
        <f t="shared" si="18"/>
        <v>49.84</v>
      </c>
      <c r="AR34" s="7">
        <v>31</v>
      </c>
      <c r="AS34" s="41">
        <v>799581</v>
      </c>
      <c r="AT34" s="49">
        <f t="shared" si="10"/>
        <v>794086.59252541</v>
      </c>
      <c r="AU34" s="44">
        <f t="shared" si="11"/>
        <v>5494.4074745899998</v>
      </c>
      <c r="AV34" s="44">
        <f t="shared" si="12"/>
        <v>5494.4074745899998</v>
      </c>
      <c r="AW34" s="44">
        <f t="shared" si="13"/>
        <v>30188513.49683046</v>
      </c>
      <c r="AX34" s="43">
        <f t="shared" si="14"/>
        <v>0.69</v>
      </c>
      <c r="AY34" s="43">
        <f t="shared" si="15"/>
        <v>0.69</v>
      </c>
    </row>
    <row r="35" spans="1:51">
      <c r="A35" s="6">
        <v>32</v>
      </c>
      <c r="B35" s="41">
        <v>830009</v>
      </c>
      <c r="E35" s="7">
        <v>32</v>
      </c>
      <c r="F35" s="41">
        <v>830009</v>
      </c>
      <c r="G35" s="41">
        <v>799581</v>
      </c>
      <c r="H35" s="44">
        <f t="shared" si="0"/>
        <v>30428</v>
      </c>
      <c r="I35" s="44">
        <f t="shared" si="1"/>
        <v>30428</v>
      </c>
      <c r="J35" s="44">
        <f t="shared" si="22"/>
        <v>925863184</v>
      </c>
      <c r="K35" s="43">
        <f t="shared" si="3"/>
        <v>3.67</v>
      </c>
      <c r="L35" s="43">
        <f t="shared" si="4"/>
        <v>3.67</v>
      </c>
      <c r="R35" s="7">
        <v>32</v>
      </c>
      <c r="S35" s="41">
        <v>830009</v>
      </c>
      <c r="T35" s="44">
        <f>AVERAGE($S$4:S34)</f>
        <v>699429.22580645164</v>
      </c>
      <c r="U35" s="44">
        <f t="shared" si="5"/>
        <v>130579.77419354836</v>
      </c>
      <c r="V35" s="44">
        <f t="shared" si="6"/>
        <v>130579.77419354836</v>
      </c>
      <c r="W35" s="44">
        <f t="shared" si="7"/>
        <v>17051077428.43808</v>
      </c>
      <c r="X35" s="43">
        <f t="shared" si="8"/>
        <v>15.73</v>
      </c>
      <c r="Y35" s="43">
        <f t="shared" si="9"/>
        <v>15.73</v>
      </c>
      <c r="AE35" s="7">
        <v>32</v>
      </c>
      <c r="AF35" s="41">
        <v>830009</v>
      </c>
      <c r="AG35" s="49">
        <f t="shared" si="16"/>
        <v>791710.33333333337</v>
      </c>
      <c r="AH35" s="44">
        <f t="shared" si="19"/>
        <v>38298.666666666628</v>
      </c>
      <c r="AI35" s="44">
        <f t="shared" si="20"/>
        <v>38298.666666666628</v>
      </c>
      <c r="AJ35" s="44">
        <f t="shared" si="21"/>
        <v>1466787868.4444416</v>
      </c>
      <c r="AK35" s="43">
        <f t="shared" si="17"/>
        <v>4.6100000000000003</v>
      </c>
      <c r="AL35" s="43">
        <f t="shared" si="18"/>
        <v>4.6100000000000003</v>
      </c>
      <c r="AR35" s="7">
        <v>32</v>
      </c>
      <c r="AS35" s="41">
        <v>830009</v>
      </c>
      <c r="AT35" s="49">
        <f t="shared" si="10"/>
        <v>798482.11850508209</v>
      </c>
      <c r="AU35" s="44">
        <f t="shared" si="11"/>
        <v>31526.881494917907</v>
      </c>
      <c r="AV35" s="44">
        <f t="shared" si="12"/>
        <v>31526.881494917907</v>
      </c>
      <c r="AW35" s="44">
        <f t="shared" si="13"/>
        <v>993944256.79459715</v>
      </c>
      <c r="AX35" s="43">
        <f t="shared" si="14"/>
        <v>3.8</v>
      </c>
      <c r="AY35" s="43">
        <f t="shared" si="15"/>
        <v>3.8</v>
      </c>
    </row>
    <row r="36" spans="1:51">
      <c r="A36" s="6">
        <v>33</v>
      </c>
      <c r="B36" s="41">
        <v>653718</v>
      </c>
      <c r="E36" s="7">
        <v>33</v>
      </c>
      <c r="F36" s="41">
        <v>653718</v>
      </c>
      <c r="G36" s="41">
        <v>830009</v>
      </c>
      <c r="H36" s="44">
        <f t="shared" si="0"/>
        <v>-176291</v>
      </c>
      <c r="I36" s="44">
        <f t="shared" si="1"/>
        <v>176291</v>
      </c>
      <c r="J36" s="44">
        <f t="shared" si="22"/>
        <v>31078516681</v>
      </c>
      <c r="K36" s="43">
        <f t="shared" si="3"/>
        <v>26.97</v>
      </c>
      <c r="L36" s="43">
        <f t="shared" si="4"/>
        <v>26.97</v>
      </c>
      <c r="R36" s="7">
        <v>33</v>
      </c>
      <c r="S36" s="41">
        <v>653718</v>
      </c>
      <c r="T36" s="44">
        <f>AVERAGE($S$4:S35)</f>
        <v>703509.84375</v>
      </c>
      <c r="U36" s="44">
        <f t="shared" si="5"/>
        <v>-49791.84375</v>
      </c>
      <c r="V36" s="44">
        <f t="shared" si="6"/>
        <v>49791.84375</v>
      </c>
      <c r="W36" s="44">
        <f t="shared" si="7"/>
        <v>2479227704.0244141</v>
      </c>
      <c r="X36" s="43">
        <f t="shared" si="8"/>
        <v>7.62</v>
      </c>
      <c r="Y36" s="43">
        <f t="shared" si="9"/>
        <v>7.62</v>
      </c>
      <c r="AE36" s="7">
        <v>33</v>
      </c>
      <c r="AF36" s="41">
        <v>653718</v>
      </c>
      <c r="AG36" s="49">
        <f t="shared" si="16"/>
        <v>788704.33333333337</v>
      </c>
      <c r="AH36" s="44">
        <f t="shared" si="19"/>
        <v>-134986.33333333337</v>
      </c>
      <c r="AI36" s="44">
        <f t="shared" si="20"/>
        <v>134986.33333333337</v>
      </c>
      <c r="AJ36" s="44">
        <f t="shared" si="21"/>
        <v>18221310186.77779</v>
      </c>
      <c r="AK36" s="43">
        <f t="shared" si="17"/>
        <v>20.65</v>
      </c>
      <c r="AL36" s="43">
        <f t="shared" si="18"/>
        <v>20.65</v>
      </c>
      <c r="AR36" s="7">
        <v>33</v>
      </c>
      <c r="AS36" s="41">
        <v>653718</v>
      </c>
      <c r="AT36" s="49">
        <f t="shared" si="10"/>
        <v>823703.62370101654</v>
      </c>
      <c r="AU36" s="44">
        <f t="shared" si="11"/>
        <v>-169985.62370101654</v>
      </c>
      <c r="AV36" s="44">
        <f t="shared" si="12"/>
        <v>169985.62370101654</v>
      </c>
      <c r="AW36" s="44">
        <f t="shared" si="13"/>
        <v>28895112265.023594</v>
      </c>
      <c r="AX36" s="43">
        <f t="shared" si="14"/>
        <v>26</v>
      </c>
      <c r="AY36" s="43">
        <f t="shared" si="15"/>
        <v>26</v>
      </c>
    </row>
    <row r="37" spans="1:51">
      <c r="A37" s="6">
        <v>34</v>
      </c>
      <c r="B37" s="41">
        <v>664588</v>
      </c>
      <c r="E37" s="7">
        <v>34</v>
      </c>
      <c r="F37" s="41">
        <v>664588</v>
      </c>
      <c r="G37" s="41">
        <v>653718</v>
      </c>
      <c r="H37" s="44">
        <f t="shared" si="0"/>
        <v>10870</v>
      </c>
      <c r="I37" s="44">
        <f t="shared" si="1"/>
        <v>10870</v>
      </c>
      <c r="J37" s="44">
        <f t="shared" si="22"/>
        <v>118156900</v>
      </c>
      <c r="K37" s="43">
        <f t="shared" si="3"/>
        <v>1.64</v>
      </c>
      <c r="L37" s="43">
        <f t="shared" si="4"/>
        <v>1.64</v>
      </c>
      <c r="R37" s="7">
        <v>34</v>
      </c>
      <c r="S37" s="41">
        <v>664588</v>
      </c>
      <c r="T37" s="44">
        <f>AVERAGE($S$4:S36)</f>
        <v>702001</v>
      </c>
      <c r="U37" s="44">
        <f t="shared" si="5"/>
        <v>-37413</v>
      </c>
      <c r="V37" s="44">
        <f t="shared" si="6"/>
        <v>37413</v>
      </c>
      <c r="W37" s="44">
        <f t="shared" si="7"/>
        <v>1399732569</v>
      </c>
      <c r="X37" s="43">
        <f t="shared" si="8"/>
        <v>5.63</v>
      </c>
      <c r="Y37" s="43">
        <f t="shared" si="9"/>
        <v>5.63</v>
      </c>
      <c r="AE37" s="7">
        <v>34</v>
      </c>
      <c r="AF37" s="41">
        <v>664588</v>
      </c>
      <c r="AG37" s="49">
        <f t="shared" si="16"/>
        <v>761102.66666666663</v>
      </c>
      <c r="AH37" s="44">
        <f t="shared" si="19"/>
        <v>-96514.666666666628</v>
      </c>
      <c r="AI37" s="44">
        <f t="shared" si="20"/>
        <v>96514.666666666628</v>
      </c>
      <c r="AJ37" s="44">
        <f t="shared" si="21"/>
        <v>9315080881.777771</v>
      </c>
      <c r="AK37" s="43">
        <f t="shared" si="17"/>
        <v>14.52</v>
      </c>
      <c r="AL37" s="43">
        <f t="shared" si="18"/>
        <v>14.52</v>
      </c>
      <c r="AR37" s="7">
        <v>34</v>
      </c>
      <c r="AS37" s="41">
        <v>664588</v>
      </c>
      <c r="AT37" s="49">
        <f t="shared" si="10"/>
        <v>687715.12474020338</v>
      </c>
      <c r="AU37" s="44">
        <f t="shared" si="11"/>
        <v>-23127.124740203377</v>
      </c>
      <c r="AV37" s="44">
        <f t="shared" si="12"/>
        <v>23127.124740203377</v>
      </c>
      <c r="AW37" s="44">
        <f t="shared" si="13"/>
        <v>534863898.74892712</v>
      </c>
      <c r="AX37" s="43">
        <f t="shared" si="14"/>
        <v>3.48</v>
      </c>
      <c r="AY37" s="43">
        <f t="shared" si="15"/>
        <v>3.48</v>
      </c>
    </row>
    <row r="38" spans="1:51">
      <c r="A38" s="6">
        <v>35</v>
      </c>
      <c r="B38" s="41">
        <v>612642</v>
      </c>
      <c r="E38" s="7">
        <v>35</v>
      </c>
      <c r="F38" s="41">
        <v>612642</v>
      </c>
      <c r="G38" s="41">
        <v>664588</v>
      </c>
      <c r="H38" s="44">
        <f t="shared" si="0"/>
        <v>-51946</v>
      </c>
      <c r="I38" s="44">
        <f t="shared" si="1"/>
        <v>51946</v>
      </c>
      <c r="J38" s="44">
        <f t="shared" si="22"/>
        <v>2698386916</v>
      </c>
      <c r="K38" s="43">
        <f t="shared" si="3"/>
        <v>8.48</v>
      </c>
      <c r="L38" s="43">
        <f t="shared" si="4"/>
        <v>8.48</v>
      </c>
      <c r="R38" s="7">
        <v>35</v>
      </c>
      <c r="S38" s="41">
        <v>612642</v>
      </c>
      <c r="T38" s="44">
        <f>AVERAGE($S$4:S37)</f>
        <v>700900.6176470588</v>
      </c>
      <c r="U38" s="44">
        <f t="shared" si="5"/>
        <v>-88258.617647058796</v>
      </c>
      <c r="V38" s="44">
        <f t="shared" si="6"/>
        <v>88258.617647058796</v>
      </c>
      <c r="W38" s="44">
        <f t="shared" si="7"/>
        <v>7789583588.969718</v>
      </c>
      <c r="X38" s="43">
        <f t="shared" si="8"/>
        <v>14.41</v>
      </c>
      <c r="Y38" s="43">
        <f t="shared" si="9"/>
        <v>14.41</v>
      </c>
      <c r="AE38" s="7">
        <v>35</v>
      </c>
      <c r="AF38" s="41">
        <v>612642</v>
      </c>
      <c r="AG38" s="49">
        <f t="shared" si="16"/>
        <v>716105</v>
      </c>
      <c r="AH38" s="44">
        <f t="shared" si="19"/>
        <v>-103463</v>
      </c>
      <c r="AI38" s="44">
        <f t="shared" si="20"/>
        <v>103463</v>
      </c>
      <c r="AJ38" s="44">
        <f t="shared" si="21"/>
        <v>10704592369</v>
      </c>
      <c r="AK38" s="43">
        <f t="shared" si="17"/>
        <v>16.89</v>
      </c>
      <c r="AL38" s="43">
        <f t="shared" si="18"/>
        <v>16.89</v>
      </c>
      <c r="AR38" s="7">
        <v>35</v>
      </c>
      <c r="AS38" s="41">
        <v>612642</v>
      </c>
      <c r="AT38" s="49">
        <f t="shared" si="10"/>
        <v>669213.42494804075</v>
      </c>
      <c r="AU38" s="44">
        <f t="shared" si="11"/>
        <v>-56571.424948040745</v>
      </c>
      <c r="AV38" s="44">
        <f t="shared" si="12"/>
        <v>56571.424948040745</v>
      </c>
      <c r="AW38" s="44">
        <f t="shared" si="13"/>
        <v>3200326120.6518068</v>
      </c>
      <c r="AX38" s="43">
        <f t="shared" si="14"/>
        <v>9.23</v>
      </c>
      <c r="AY38" s="43">
        <f t="shared" si="15"/>
        <v>9.23</v>
      </c>
    </row>
    <row r="39" spans="1:51">
      <c r="A39" s="6">
        <v>36</v>
      </c>
      <c r="B39" s="41">
        <v>682245</v>
      </c>
      <c r="E39" s="7">
        <v>36</v>
      </c>
      <c r="F39" s="41">
        <v>682245</v>
      </c>
      <c r="G39" s="41">
        <v>612642</v>
      </c>
      <c r="H39" s="44">
        <f t="shared" si="0"/>
        <v>69603</v>
      </c>
      <c r="I39" s="44">
        <f t="shared" si="1"/>
        <v>69603</v>
      </c>
      <c r="J39" s="44">
        <f t="shared" si="22"/>
        <v>4844577609</v>
      </c>
      <c r="K39" s="43">
        <f t="shared" si="3"/>
        <v>10.199999999999999</v>
      </c>
      <c r="L39" s="43">
        <f t="shared" si="4"/>
        <v>10.199999999999999</v>
      </c>
      <c r="R39" s="7">
        <v>36</v>
      </c>
      <c r="S39" s="41">
        <v>682245</v>
      </c>
      <c r="T39" s="44">
        <f>AVERAGE($S$4:S38)</f>
        <v>698378.94285714289</v>
      </c>
      <c r="U39" s="44">
        <f t="shared" si="5"/>
        <v>-16133.942857142887</v>
      </c>
      <c r="V39" s="44">
        <f t="shared" si="6"/>
        <v>16133.942857142887</v>
      </c>
      <c r="W39" s="44">
        <f t="shared" si="7"/>
        <v>260304112.11755198</v>
      </c>
      <c r="X39" s="43">
        <f t="shared" si="8"/>
        <v>2.36</v>
      </c>
      <c r="Y39" s="43">
        <f t="shared" si="9"/>
        <v>2.36</v>
      </c>
      <c r="AE39" s="7">
        <v>36</v>
      </c>
      <c r="AF39" s="41">
        <v>682245</v>
      </c>
      <c r="AG39" s="49">
        <f t="shared" si="16"/>
        <v>643649.33333333337</v>
      </c>
      <c r="AH39" s="44">
        <f t="shared" si="19"/>
        <v>38595.666666666628</v>
      </c>
      <c r="AI39" s="44">
        <f t="shared" si="20"/>
        <v>38595.666666666628</v>
      </c>
      <c r="AJ39" s="44">
        <f t="shared" si="21"/>
        <v>1489625485.4444416</v>
      </c>
      <c r="AK39" s="43">
        <f t="shared" si="17"/>
        <v>5.66</v>
      </c>
      <c r="AL39" s="43">
        <f t="shared" si="18"/>
        <v>5.66</v>
      </c>
      <c r="AR39" s="7">
        <v>36</v>
      </c>
      <c r="AS39" s="41">
        <v>682245</v>
      </c>
      <c r="AT39" s="49">
        <f t="shared" si="10"/>
        <v>623956.28498960822</v>
      </c>
      <c r="AU39" s="44">
        <f t="shared" si="11"/>
        <v>58288.715010391781</v>
      </c>
      <c r="AV39" s="44">
        <f t="shared" si="12"/>
        <v>58288.715010391781</v>
      </c>
      <c r="AW39" s="44">
        <f t="shared" si="13"/>
        <v>3397574297.5626721</v>
      </c>
      <c r="AX39" s="43">
        <f t="shared" si="14"/>
        <v>8.5399999999999991</v>
      </c>
      <c r="AY39" s="43">
        <f t="shared" si="15"/>
        <v>8.5399999999999991</v>
      </c>
    </row>
    <row r="40" spans="1:51">
      <c r="A40" s="6">
        <v>37</v>
      </c>
      <c r="B40" s="41">
        <v>647902.55599999998</v>
      </c>
      <c r="E40" s="7">
        <v>37</v>
      </c>
      <c r="F40" s="41">
        <v>647902.55599999998</v>
      </c>
      <c r="G40" s="41">
        <v>682245</v>
      </c>
      <c r="H40" s="44">
        <f t="shared" si="0"/>
        <v>-34342.444000000018</v>
      </c>
      <c r="I40" s="44">
        <f t="shared" si="1"/>
        <v>34342.444000000018</v>
      </c>
      <c r="J40" s="44">
        <f t="shared" si="22"/>
        <v>1179403459.8931372</v>
      </c>
      <c r="K40" s="43">
        <f t="shared" si="3"/>
        <v>5.3</v>
      </c>
      <c r="L40" s="43">
        <f t="shared" si="4"/>
        <v>5.3</v>
      </c>
      <c r="R40" s="7">
        <v>37</v>
      </c>
      <c r="S40" s="41">
        <v>647902.55599999998</v>
      </c>
      <c r="T40" s="44">
        <f>AVERAGE($S$4:S39)</f>
        <v>697930.77777777775</v>
      </c>
      <c r="U40" s="44">
        <f t="shared" si="5"/>
        <v>-50028.22177777777</v>
      </c>
      <c r="V40" s="44">
        <f t="shared" si="6"/>
        <v>50028.22177777777</v>
      </c>
      <c r="W40" s="44">
        <f t="shared" si="7"/>
        <v>2502822974.2465181</v>
      </c>
      <c r="X40" s="43">
        <f t="shared" si="8"/>
        <v>7.72</v>
      </c>
      <c r="Y40" s="43">
        <f t="shared" si="9"/>
        <v>7.72</v>
      </c>
      <c r="AE40" s="7">
        <v>37</v>
      </c>
      <c r="AF40" s="41">
        <v>647902.55599999998</v>
      </c>
      <c r="AG40" s="49">
        <f t="shared" si="16"/>
        <v>653158.33333333337</v>
      </c>
      <c r="AH40" s="44">
        <f t="shared" si="19"/>
        <v>-5255.7773333333898</v>
      </c>
      <c r="AI40" s="44">
        <f t="shared" si="20"/>
        <v>5255.7773333333898</v>
      </c>
      <c r="AJ40" s="44">
        <f t="shared" si="21"/>
        <v>27623195.377581038</v>
      </c>
      <c r="AK40" s="43">
        <f t="shared" si="17"/>
        <v>0.81</v>
      </c>
      <c r="AL40" s="43">
        <f t="shared" si="18"/>
        <v>0.81</v>
      </c>
      <c r="AR40" s="7">
        <v>37</v>
      </c>
      <c r="AS40" s="41">
        <v>647902.55599999998</v>
      </c>
      <c r="AT40" s="49">
        <f t="shared" si="10"/>
        <v>670587.25699792162</v>
      </c>
      <c r="AU40" s="44">
        <f t="shared" si="11"/>
        <v>-22684.700997921638</v>
      </c>
      <c r="AV40" s="44">
        <f t="shared" si="12"/>
        <v>22684.700997921638</v>
      </c>
      <c r="AW40" s="44">
        <f t="shared" si="13"/>
        <v>514595659.36510694</v>
      </c>
      <c r="AX40" s="43">
        <f t="shared" si="14"/>
        <v>3.5</v>
      </c>
      <c r="AY40" s="43">
        <f t="shared" si="15"/>
        <v>3.5</v>
      </c>
    </row>
    <row r="41" spans="1:51">
      <c r="A41" s="6">
        <v>38</v>
      </c>
      <c r="B41" s="41">
        <v>676110.223</v>
      </c>
      <c r="E41" s="7">
        <v>38</v>
      </c>
      <c r="F41" s="41">
        <v>676110.223</v>
      </c>
      <c r="G41" s="41">
        <v>647902.55599999998</v>
      </c>
      <c r="H41" s="44">
        <f t="shared" si="0"/>
        <v>28207.667000000016</v>
      </c>
      <c r="I41" s="44">
        <f t="shared" si="1"/>
        <v>28207.667000000016</v>
      </c>
      <c r="J41" s="44">
        <f t="shared" si="22"/>
        <v>795672477.58288991</v>
      </c>
      <c r="K41" s="43">
        <f t="shared" si="3"/>
        <v>4.17</v>
      </c>
      <c r="L41" s="43">
        <f t="shared" si="4"/>
        <v>4.17</v>
      </c>
      <c r="R41" s="7">
        <v>38</v>
      </c>
      <c r="S41" s="41">
        <v>676110.223</v>
      </c>
      <c r="T41" s="44">
        <f>AVERAGE($S$4:S40)</f>
        <v>696578.66367567575</v>
      </c>
      <c r="U41" s="44">
        <f t="shared" si="5"/>
        <v>-20468.440675675753</v>
      </c>
      <c r="V41" s="44">
        <f t="shared" si="6"/>
        <v>20468.440675675753</v>
      </c>
      <c r="W41" s="44">
        <f t="shared" si="7"/>
        <v>418957063.69365764</v>
      </c>
      <c r="X41" s="43">
        <f t="shared" si="8"/>
        <v>3.03</v>
      </c>
      <c r="Y41" s="43">
        <f t="shared" si="9"/>
        <v>3.03</v>
      </c>
      <c r="AE41" s="7">
        <v>38</v>
      </c>
      <c r="AF41" s="41">
        <v>676110.223</v>
      </c>
      <c r="AG41" s="49">
        <f t="shared" si="16"/>
        <v>647596.51866666658</v>
      </c>
      <c r="AH41" s="44">
        <f t="shared" si="19"/>
        <v>28513.704333333415</v>
      </c>
      <c r="AI41" s="44">
        <f t="shared" si="20"/>
        <v>28513.704333333415</v>
      </c>
      <c r="AJ41" s="44">
        <f t="shared" si="21"/>
        <v>813031334.80875671</v>
      </c>
      <c r="AK41" s="43">
        <f t="shared" si="17"/>
        <v>4.22</v>
      </c>
      <c r="AL41" s="43">
        <f t="shared" si="18"/>
        <v>4.22</v>
      </c>
      <c r="AR41" s="7">
        <v>38</v>
      </c>
      <c r="AS41" s="41">
        <v>676110.223</v>
      </c>
      <c r="AT41" s="49">
        <f t="shared" si="10"/>
        <v>652439.49619958433</v>
      </c>
      <c r="AU41" s="44">
        <f t="shared" si="11"/>
        <v>23670.726800415665</v>
      </c>
      <c r="AV41" s="44">
        <f t="shared" si="12"/>
        <v>23670.726800415665</v>
      </c>
      <c r="AW41" s="44">
        <f t="shared" si="13"/>
        <v>560303307.25991642</v>
      </c>
      <c r="AX41" s="43">
        <f t="shared" si="14"/>
        <v>3.5</v>
      </c>
      <c r="AY41" s="43">
        <f t="shared" si="15"/>
        <v>3.5</v>
      </c>
    </row>
    <row r="42" spans="1:51">
      <c r="A42" s="6">
        <v>39</v>
      </c>
      <c r="B42" s="41">
        <v>898356.18500000006</v>
      </c>
      <c r="E42" s="7">
        <v>39</v>
      </c>
      <c r="F42" s="41">
        <v>898356.18500000006</v>
      </c>
      <c r="G42" s="41">
        <v>676110.223</v>
      </c>
      <c r="H42" s="44">
        <f t="shared" si="0"/>
        <v>222245.96200000006</v>
      </c>
      <c r="I42" s="44">
        <f t="shared" si="1"/>
        <v>222245.96200000006</v>
      </c>
      <c r="J42" s="44">
        <f t="shared" si="22"/>
        <v>49393267625.305473</v>
      </c>
      <c r="K42" s="43">
        <f t="shared" si="3"/>
        <v>24.74</v>
      </c>
      <c r="L42" s="43">
        <f t="shared" si="4"/>
        <v>24.74</v>
      </c>
      <c r="R42" s="7">
        <v>39</v>
      </c>
      <c r="S42" s="41">
        <v>898356.18500000006</v>
      </c>
      <c r="T42" s="44">
        <f>AVERAGE($S$4:S41)</f>
        <v>696040.0205000001</v>
      </c>
      <c r="U42" s="44">
        <f t="shared" si="5"/>
        <v>202316.16449999996</v>
      </c>
      <c r="V42" s="44">
        <f t="shared" si="6"/>
        <v>202316.16449999996</v>
      </c>
      <c r="W42" s="44">
        <f t="shared" si="7"/>
        <v>40931830417.991043</v>
      </c>
      <c r="X42" s="43">
        <f t="shared" si="8"/>
        <v>22.52</v>
      </c>
      <c r="Y42" s="43">
        <f t="shared" si="9"/>
        <v>22.52</v>
      </c>
      <c r="AE42" s="7">
        <v>39</v>
      </c>
      <c r="AF42" s="41">
        <v>898356.18500000006</v>
      </c>
      <c r="AG42" s="49">
        <f t="shared" si="16"/>
        <v>668752.59299999999</v>
      </c>
      <c r="AH42" s="44">
        <f t="shared" si="19"/>
        <v>229603.59200000006</v>
      </c>
      <c r="AI42" s="44">
        <f t="shared" si="20"/>
        <v>229603.59200000006</v>
      </c>
      <c r="AJ42" s="44">
        <f t="shared" si="21"/>
        <v>52717809459.30249</v>
      </c>
      <c r="AK42" s="43">
        <f t="shared" si="17"/>
        <v>25.56</v>
      </c>
      <c r="AL42" s="43">
        <f t="shared" si="18"/>
        <v>25.56</v>
      </c>
      <c r="AR42" s="7">
        <v>39</v>
      </c>
      <c r="AS42" s="41">
        <v>898356.18500000006</v>
      </c>
      <c r="AT42" s="49">
        <f t="shared" si="10"/>
        <v>671376.07763991691</v>
      </c>
      <c r="AU42" s="44">
        <f t="shared" si="11"/>
        <v>226980.10736008314</v>
      </c>
      <c r="AV42" s="44">
        <f t="shared" si="12"/>
        <v>226980.10736008314</v>
      </c>
      <c r="AW42" s="44">
        <f t="shared" si="13"/>
        <v>51519969137.19487</v>
      </c>
      <c r="AX42" s="43">
        <f t="shared" si="14"/>
        <v>25.27</v>
      </c>
      <c r="AY42" s="43">
        <f t="shared" si="15"/>
        <v>25.27</v>
      </c>
    </row>
    <row r="43" spans="1:51">
      <c r="A43" s="6">
        <v>40</v>
      </c>
      <c r="B43" s="41">
        <v>773993.90300000005</v>
      </c>
      <c r="E43" s="7">
        <v>40</v>
      </c>
      <c r="F43" s="41">
        <v>773993.90300000005</v>
      </c>
      <c r="G43" s="41">
        <v>898356.18500000006</v>
      </c>
      <c r="H43" s="44">
        <f t="shared" si="0"/>
        <v>-124362.28200000001</v>
      </c>
      <c r="I43" s="44">
        <f t="shared" si="1"/>
        <v>124362.28200000001</v>
      </c>
      <c r="J43" s="44">
        <f t="shared" si="22"/>
        <v>15465977184.247526</v>
      </c>
      <c r="K43" s="43">
        <f t="shared" si="3"/>
        <v>16.07</v>
      </c>
      <c r="L43" s="43">
        <f t="shared" si="4"/>
        <v>16.07</v>
      </c>
      <c r="R43" s="7">
        <v>40</v>
      </c>
      <c r="S43" s="41">
        <v>773993.90300000005</v>
      </c>
      <c r="T43" s="44">
        <f>AVERAGE($S$4:S42)</f>
        <v>701227.6144615385</v>
      </c>
      <c r="U43" s="44">
        <f t="shared" si="5"/>
        <v>72766.288538461551</v>
      </c>
      <c r="V43" s="44">
        <f t="shared" si="6"/>
        <v>72766.288538461551</v>
      </c>
      <c r="W43" s="44">
        <f t="shared" si="7"/>
        <v>5294932747.6626406</v>
      </c>
      <c r="X43" s="43">
        <f t="shared" si="8"/>
        <v>9.4</v>
      </c>
      <c r="Y43" s="43">
        <f t="shared" si="9"/>
        <v>9.4</v>
      </c>
      <c r="AE43" s="7">
        <v>40</v>
      </c>
      <c r="AF43" s="41">
        <v>773993.90300000005</v>
      </c>
      <c r="AG43" s="49">
        <f t="shared" si="16"/>
        <v>740789.65466666676</v>
      </c>
      <c r="AH43" s="44">
        <f t="shared" si="19"/>
        <v>33204.248333333293</v>
      </c>
      <c r="AI43" s="44">
        <f t="shared" si="20"/>
        <v>33204.248333333293</v>
      </c>
      <c r="AJ43" s="44">
        <f t="shared" si="21"/>
        <v>1102522107.3816667</v>
      </c>
      <c r="AK43" s="43">
        <f t="shared" si="17"/>
        <v>4.29</v>
      </c>
      <c r="AL43" s="43">
        <f t="shared" si="18"/>
        <v>4.29</v>
      </c>
      <c r="AR43" s="7">
        <v>40</v>
      </c>
      <c r="AS43" s="41">
        <v>773993.90300000005</v>
      </c>
      <c r="AT43" s="49">
        <f t="shared" si="10"/>
        <v>852960.16352798347</v>
      </c>
      <c r="AU43" s="44">
        <f t="shared" si="11"/>
        <v>-78966.260527983424</v>
      </c>
      <c r="AV43" s="44">
        <f t="shared" si="12"/>
        <v>78966.260527983424</v>
      </c>
      <c r="AW43" s="44">
        <f t="shared" si="13"/>
        <v>6235670301.7733526</v>
      </c>
      <c r="AX43" s="43">
        <f t="shared" si="14"/>
        <v>10.199999999999999</v>
      </c>
      <c r="AY43" s="43">
        <f t="shared" si="15"/>
        <v>10.199999999999999</v>
      </c>
    </row>
    <row r="44" spans="1:51">
      <c r="A44" s="6">
        <v>41</v>
      </c>
      <c r="B44" s="41">
        <v>856776.652</v>
      </c>
      <c r="E44" s="7">
        <v>41</v>
      </c>
      <c r="F44" s="41">
        <v>856776.652</v>
      </c>
      <c r="G44" s="41">
        <v>773993.90300000005</v>
      </c>
      <c r="H44" s="44">
        <f t="shared" si="0"/>
        <v>82782.748999999953</v>
      </c>
      <c r="I44" s="44">
        <f t="shared" si="1"/>
        <v>82782.748999999953</v>
      </c>
      <c r="J44" s="44">
        <f t="shared" si="22"/>
        <v>6852983531.9969931</v>
      </c>
      <c r="K44" s="43">
        <f t="shared" si="3"/>
        <v>9.66</v>
      </c>
      <c r="L44" s="43">
        <f t="shared" si="4"/>
        <v>9.66</v>
      </c>
      <c r="R44" s="7">
        <v>41</v>
      </c>
      <c r="S44" s="41">
        <v>856776.652</v>
      </c>
      <c r="T44" s="44">
        <f>AVERAGE($S$4:S43)</f>
        <v>703046.77167500008</v>
      </c>
      <c r="U44" s="44">
        <f t="shared" si="5"/>
        <v>153729.88032499992</v>
      </c>
      <c r="V44" s="44">
        <f t="shared" si="6"/>
        <v>153729.88032499992</v>
      </c>
      <c r="W44" s="44">
        <f t="shared" si="7"/>
        <v>23632876104.738796</v>
      </c>
      <c r="X44" s="43">
        <f t="shared" si="8"/>
        <v>17.940000000000001</v>
      </c>
      <c r="Y44" s="43">
        <f t="shared" si="9"/>
        <v>17.940000000000001</v>
      </c>
      <c r="AE44" s="7">
        <v>41</v>
      </c>
      <c r="AF44" s="41">
        <v>856776.652</v>
      </c>
      <c r="AG44" s="49">
        <f t="shared" si="16"/>
        <v>782820.10366666678</v>
      </c>
      <c r="AH44" s="44">
        <f t="shared" si="19"/>
        <v>73956.548333333223</v>
      </c>
      <c r="AI44" s="44">
        <f t="shared" si="20"/>
        <v>73956.548333333223</v>
      </c>
      <c r="AJ44" s="44">
        <f t="shared" si="21"/>
        <v>5469571041.3806534</v>
      </c>
      <c r="AK44" s="43">
        <f t="shared" si="17"/>
        <v>8.6300000000000008</v>
      </c>
      <c r="AL44" s="43">
        <f t="shared" si="18"/>
        <v>8.6300000000000008</v>
      </c>
      <c r="AR44" s="7">
        <v>41</v>
      </c>
      <c r="AS44" s="41">
        <v>856776.652</v>
      </c>
      <c r="AT44" s="49">
        <f t="shared" si="10"/>
        <v>789787.15510559687</v>
      </c>
      <c r="AU44" s="44">
        <f t="shared" si="11"/>
        <v>66989.496894403128</v>
      </c>
      <c r="AV44" s="44">
        <f t="shared" si="12"/>
        <v>66989.496894403128</v>
      </c>
      <c r="AW44" s="44">
        <f t="shared" si="13"/>
        <v>4487592694.165246</v>
      </c>
      <c r="AX44" s="43">
        <f t="shared" si="14"/>
        <v>7.82</v>
      </c>
      <c r="AY44" s="43">
        <f t="shared" si="15"/>
        <v>7.82</v>
      </c>
    </row>
    <row r="45" spans="1:51">
      <c r="A45" s="6">
        <v>42</v>
      </c>
      <c r="B45" s="41">
        <v>719062.59299999999</v>
      </c>
      <c r="E45" s="7">
        <v>42</v>
      </c>
      <c r="F45" s="41">
        <v>719062.59299999999</v>
      </c>
      <c r="G45" s="41">
        <v>856776.652</v>
      </c>
      <c r="H45" s="44">
        <f t="shared" si="0"/>
        <v>-137714.05900000001</v>
      </c>
      <c r="I45" s="44">
        <f t="shared" si="1"/>
        <v>137714.05900000001</v>
      </c>
      <c r="J45" s="44">
        <f t="shared" si="22"/>
        <v>18965162046.255482</v>
      </c>
      <c r="K45" s="43">
        <f t="shared" si="3"/>
        <v>19.149999999999999</v>
      </c>
      <c r="L45" s="43">
        <f t="shared" si="4"/>
        <v>19.149999999999999</v>
      </c>
      <c r="R45" s="7">
        <v>42</v>
      </c>
      <c r="S45" s="41">
        <v>719062.59299999999</v>
      </c>
      <c r="T45" s="44">
        <f>AVERAGE($S$4:S44)</f>
        <v>706796.28095121949</v>
      </c>
      <c r="U45" s="44">
        <f t="shared" si="5"/>
        <v>12266.312048780499</v>
      </c>
      <c r="V45" s="44">
        <f t="shared" si="6"/>
        <v>12266.312048780499</v>
      </c>
      <c r="W45" s="44">
        <f t="shared" si="7"/>
        <v>150462411.27805763</v>
      </c>
      <c r="X45" s="43">
        <f t="shared" si="8"/>
        <v>1.71</v>
      </c>
      <c r="Y45" s="43">
        <f t="shared" si="9"/>
        <v>1.71</v>
      </c>
      <c r="AE45" s="7">
        <v>42</v>
      </c>
      <c r="AF45" s="41">
        <v>719062.59299999999</v>
      </c>
      <c r="AG45" s="49">
        <f t="shared" si="16"/>
        <v>843042.2466666667</v>
      </c>
      <c r="AH45" s="44">
        <f t="shared" si="19"/>
        <v>-123979.65366666671</v>
      </c>
      <c r="AI45" s="44">
        <f t="shared" si="20"/>
        <v>123979.65366666671</v>
      </c>
      <c r="AJ45" s="44">
        <f t="shared" si="21"/>
        <v>15370954523.306623</v>
      </c>
      <c r="AK45" s="43">
        <f t="shared" si="17"/>
        <v>17.239999999999998</v>
      </c>
      <c r="AL45" s="43">
        <f t="shared" si="18"/>
        <v>17.239999999999998</v>
      </c>
      <c r="AR45" s="7">
        <v>42</v>
      </c>
      <c r="AS45" s="41">
        <v>719062.59299999999</v>
      </c>
      <c r="AT45" s="49">
        <f t="shared" si="10"/>
        <v>843378.75262111938</v>
      </c>
      <c r="AU45" s="44">
        <f t="shared" si="11"/>
        <v>-124316.15962111938</v>
      </c>
      <c r="AV45" s="44">
        <f t="shared" si="12"/>
        <v>124316.15962111938</v>
      </c>
      <c r="AW45" s="44">
        <f t="shared" si="13"/>
        <v>15454507542.943634</v>
      </c>
      <c r="AX45" s="43">
        <f t="shared" si="14"/>
        <v>17.29</v>
      </c>
      <c r="AY45" s="43">
        <f t="shared" si="15"/>
        <v>17.29</v>
      </c>
    </row>
    <row r="46" spans="1:51">
      <c r="A46" s="6">
        <v>43</v>
      </c>
      <c r="B46" s="41">
        <v>813316.09900000005</v>
      </c>
      <c r="E46" s="7">
        <v>43</v>
      </c>
      <c r="F46" s="41">
        <v>813316.09900000005</v>
      </c>
      <c r="G46" s="41">
        <v>719062.59299999999</v>
      </c>
      <c r="H46" s="44">
        <f t="shared" si="0"/>
        <v>94253.506000000052</v>
      </c>
      <c r="I46" s="44">
        <f t="shared" si="1"/>
        <v>94253.506000000052</v>
      </c>
      <c r="J46" s="44">
        <f t="shared" si="22"/>
        <v>8883723393.2920456</v>
      </c>
      <c r="K46" s="43">
        <f t="shared" si="3"/>
        <v>11.59</v>
      </c>
      <c r="L46" s="43">
        <f t="shared" si="4"/>
        <v>11.59</v>
      </c>
      <c r="R46" s="7">
        <v>43</v>
      </c>
      <c r="S46" s="41">
        <v>813316.09900000005</v>
      </c>
      <c r="T46" s="44">
        <f>AVERAGE($S$4:S45)</f>
        <v>707088.33600000001</v>
      </c>
      <c r="U46" s="44">
        <f t="shared" si="5"/>
        <v>106227.76300000004</v>
      </c>
      <c r="V46" s="44">
        <f t="shared" si="6"/>
        <v>106227.76300000004</v>
      </c>
      <c r="W46" s="44">
        <f t="shared" si="7"/>
        <v>11284337631.984177</v>
      </c>
      <c r="X46" s="43">
        <f t="shared" si="8"/>
        <v>13.06</v>
      </c>
      <c r="Y46" s="43">
        <f t="shared" si="9"/>
        <v>13.06</v>
      </c>
      <c r="AE46" s="7">
        <v>43</v>
      </c>
      <c r="AF46" s="41">
        <v>813316.09900000005</v>
      </c>
      <c r="AG46" s="49">
        <f t="shared" si="16"/>
        <v>783277.71600000001</v>
      </c>
      <c r="AH46" s="44">
        <f t="shared" si="19"/>
        <v>30038.383000000031</v>
      </c>
      <c r="AI46" s="44">
        <f t="shared" si="20"/>
        <v>30038.383000000031</v>
      </c>
      <c r="AJ46" s="44">
        <f t="shared" si="21"/>
        <v>902304453.25469089</v>
      </c>
      <c r="AK46" s="43">
        <f t="shared" si="17"/>
        <v>3.69</v>
      </c>
      <c r="AL46" s="43">
        <f t="shared" si="18"/>
        <v>3.69</v>
      </c>
      <c r="AR46" s="7">
        <v>43</v>
      </c>
      <c r="AS46" s="41">
        <v>813316.09900000005</v>
      </c>
      <c r="AT46" s="49">
        <f t="shared" si="10"/>
        <v>743925.82492422394</v>
      </c>
      <c r="AU46" s="44">
        <f t="shared" si="11"/>
        <v>69390.274075776106</v>
      </c>
      <c r="AV46" s="44">
        <f t="shared" si="12"/>
        <v>69390.274075776106</v>
      </c>
      <c r="AW46" s="44">
        <f t="shared" si="13"/>
        <v>4815010136.3113251</v>
      </c>
      <c r="AX46" s="43">
        <f t="shared" si="14"/>
        <v>8.5299999999999994</v>
      </c>
      <c r="AY46" s="43">
        <f t="shared" si="15"/>
        <v>8.5299999999999994</v>
      </c>
    </row>
    <row r="47" spans="1:51">
      <c r="A47" s="6">
        <v>44</v>
      </c>
      <c r="B47" s="41">
        <v>522348.39399999997</v>
      </c>
      <c r="E47" s="7">
        <v>44</v>
      </c>
      <c r="F47" s="41">
        <v>522348.39399999997</v>
      </c>
      <c r="G47" s="41">
        <v>813316.09900000005</v>
      </c>
      <c r="H47" s="44">
        <f t="shared" si="0"/>
        <v>-290967.70500000007</v>
      </c>
      <c r="I47" s="44">
        <f t="shared" si="1"/>
        <v>290967.70500000007</v>
      </c>
      <c r="J47" s="44">
        <f t="shared" si="22"/>
        <v>84662205352.967072</v>
      </c>
      <c r="K47" s="43">
        <f t="shared" si="3"/>
        <v>55.7</v>
      </c>
      <c r="L47" s="43">
        <f t="shared" si="4"/>
        <v>55.7</v>
      </c>
      <c r="R47" s="7">
        <v>44</v>
      </c>
      <c r="S47" s="41">
        <v>522348.39399999997</v>
      </c>
      <c r="T47" s="44">
        <f>AVERAGE($S$4:S46)</f>
        <v>709558.74909302325</v>
      </c>
      <c r="U47" s="44">
        <f t="shared" si="5"/>
        <v>-187210.35509302327</v>
      </c>
      <c r="V47" s="44">
        <f t="shared" si="6"/>
        <v>187210.35509302327</v>
      </c>
      <c r="W47" s="44">
        <f t="shared" si="7"/>
        <v>35047717054.055862</v>
      </c>
      <c r="X47" s="43">
        <f t="shared" si="8"/>
        <v>35.840000000000003</v>
      </c>
      <c r="Y47" s="43">
        <f t="shared" si="9"/>
        <v>35.840000000000003</v>
      </c>
      <c r="AE47" s="7">
        <v>44</v>
      </c>
      <c r="AF47" s="41">
        <v>522348.39399999997</v>
      </c>
      <c r="AG47" s="49">
        <f t="shared" si="16"/>
        <v>796385.11466666672</v>
      </c>
      <c r="AH47" s="44">
        <f t="shared" si="19"/>
        <v>-274036.72066666675</v>
      </c>
      <c r="AI47" s="44">
        <f t="shared" si="20"/>
        <v>274036.72066666675</v>
      </c>
      <c r="AJ47" s="44">
        <f t="shared" si="21"/>
        <v>75096124273.740738</v>
      </c>
      <c r="AK47" s="43">
        <f t="shared" si="17"/>
        <v>52.46</v>
      </c>
      <c r="AL47" s="43">
        <f t="shared" si="18"/>
        <v>52.46</v>
      </c>
      <c r="AR47" s="7">
        <v>44</v>
      </c>
      <c r="AS47" s="41">
        <v>522348.39399999997</v>
      </c>
      <c r="AT47" s="49">
        <f t="shared" si="10"/>
        <v>799438.04418484494</v>
      </c>
      <c r="AU47" s="44">
        <f t="shared" si="11"/>
        <v>-277089.65018484497</v>
      </c>
      <c r="AV47" s="44">
        <f t="shared" si="12"/>
        <v>277089.65018484497</v>
      </c>
      <c r="AW47" s="44">
        <f t="shared" si="13"/>
        <v>76778674239.559753</v>
      </c>
      <c r="AX47" s="43">
        <f t="shared" si="14"/>
        <v>53.05</v>
      </c>
      <c r="AY47" s="43">
        <f t="shared" si="15"/>
        <v>53.05</v>
      </c>
    </row>
    <row r="48" spans="1:51">
      <c r="A48" s="6">
        <v>45</v>
      </c>
      <c r="B48" s="41">
        <v>705636.56499999994</v>
      </c>
      <c r="E48" s="7">
        <v>45</v>
      </c>
      <c r="F48" s="41">
        <v>705636.56499999994</v>
      </c>
      <c r="G48" s="41">
        <v>522348.39399999997</v>
      </c>
      <c r="H48" s="44">
        <f t="shared" si="0"/>
        <v>183288.17099999997</v>
      </c>
      <c r="I48" s="44">
        <f t="shared" si="1"/>
        <v>183288.17099999997</v>
      </c>
      <c r="J48" s="44">
        <f t="shared" si="22"/>
        <v>33594553628.52523</v>
      </c>
      <c r="K48" s="43">
        <f t="shared" si="3"/>
        <v>25.97</v>
      </c>
      <c r="L48" s="43">
        <f t="shared" si="4"/>
        <v>25.97</v>
      </c>
      <c r="R48" s="7">
        <v>45</v>
      </c>
      <c r="S48" s="41">
        <v>705636.56499999994</v>
      </c>
      <c r="T48" s="44">
        <f>AVERAGE($S$4:S47)</f>
        <v>705303.96829545451</v>
      </c>
      <c r="U48" s="44">
        <f t="shared" si="5"/>
        <v>332.59670454543084</v>
      </c>
      <c r="V48" s="44">
        <f t="shared" si="6"/>
        <v>332.59670454543084</v>
      </c>
      <c r="W48" s="44">
        <f t="shared" si="7"/>
        <v>110620.56787448062</v>
      </c>
      <c r="X48" s="43">
        <f t="shared" si="8"/>
        <v>0.05</v>
      </c>
      <c r="Y48" s="43">
        <f t="shared" si="9"/>
        <v>0.05</v>
      </c>
      <c r="AE48" s="7">
        <v>45</v>
      </c>
      <c r="AF48" s="41">
        <v>705636.56499999994</v>
      </c>
      <c r="AG48" s="49">
        <f t="shared" si="16"/>
        <v>684909.02866666671</v>
      </c>
      <c r="AH48" s="44">
        <f t="shared" si="19"/>
        <v>20727.536333333235</v>
      </c>
      <c r="AI48" s="44">
        <f t="shared" si="20"/>
        <v>20727.536333333235</v>
      </c>
      <c r="AJ48" s="44">
        <f t="shared" si="21"/>
        <v>429630762.44964939</v>
      </c>
      <c r="AK48" s="43">
        <f t="shared" si="17"/>
        <v>2.94</v>
      </c>
      <c r="AL48" s="43">
        <f t="shared" si="18"/>
        <v>2.94</v>
      </c>
      <c r="AR48" s="7">
        <v>45</v>
      </c>
      <c r="AS48" s="41">
        <v>705636.56499999994</v>
      </c>
      <c r="AT48" s="49">
        <f t="shared" si="10"/>
        <v>577766.32403696899</v>
      </c>
      <c r="AU48" s="44">
        <f t="shared" si="11"/>
        <v>127870.24096303096</v>
      </c>
      <c r="AV48" s="44">
        <f t="shared" si="12"/>
        <v>127870.24096303096</v>
      </c>
      <c r="AW48" s="44">
        <f t="shared" si="13"/>
        <v>16350798523.9436</v>
      </c>
      <c r="AX48" s="43">
        <f t="shared" si="14"/>
        <v>18.12</v>
      </c>
      <c r="AY48" s="43">
        <f t="shared" si="15"/>
        <v>18.12</v>
      </c>
    </row>
    <row r="49" spans="1:51">
      <c r="A49" s="6">
        <v>46</v>
      </c>
      <c r="B49" s="41">
        <v>708137.33400000003</v>
      </c>
      <c r="E49" s="7">
        <v>46</v>
      </c>
      <c r="F49" s="41">
        <v>708137.33400000003</v>
      </c>
      <c r="G49" s="41">
        <v>705636.56499999994</v>
      </c>
      <c r="H49" s="44">
        <f t="shared" si="0"/>
        <v>2500.7690000000875</v>
      </c>
      <c r="I49" s="44">
        <f t="shared" si="1"/>
        <v>2500.7690000000875</v>
      </c>
      <c r="J49" s="44">
        <f t="shared" si="22"/>
        <v>6253845.5913614379</v>
      </c>
      <c r="K49" s="43">
        <f t="shared" si="3"/>
        <v>0.35</v>
      </c>
      <c r="L49" s="43">
        <f t="shared" si="4"/>
        <v>0.35</v>
      </c>
      <c r="R49" s="7">
        <v>46</v>
      </c>
      <c r="S49" s="41">
        <v>708137.33400000003</v>
      </c>
      <c r="T49" s="44">
        <f>AVERAGE($S$4:S48)</f>
        <v>705311.35933333333</v>
      </c>
      <c r="U49" s="44">
        <f t="shared" si="5"/>
        <v>2825.9746666667052</v>
      </c>
      <c r="V49" s="44">
        <f t="shared" si="6"/>
        <v>2825.9746666667052</v>
      </c>
      <c r="W49" s="44">
        <f t="shared" si="7"/>
        <v>7986132.8166419957</v>
      </c>
      <c r="X49" s="43">
        <f t="shared" si="8"/>
        <v>0.4</v>
      </c>
      <c r="Y49" s="43">
        <f t="shared" si="9"/>
        <v>0.4</v>
      </c>
      <c r="AE49" s="7">
        <v>46</v>
      </c>
      <c r="AF49" s="41">
        <v>708137.33400000003</v>
      </c>
      <c r="AG49" s="49">
        <f t="shared" si="16"/>
        <v>680433.68599999999</v>
      </c>
      <c r="AH49" s="44">
        <f t="shared" si="19"/>
        <v>27703.648000000045</v>
      </c>
      <c r="AI49" s="44">
        <f t="shared" si="20"/>
        <v>27703.648000000045</v>
      </c>
      <c r="AJ49" s="44">
        <f t="shared" si="21"/>
        <v>767492112.50790644</v>
      </c>
      <c r="AK49" s="43">
        <f t="shared" si="17"/>
        <v>3.91</v>
      </c>
      <c r="AL49" s="43">
        <f t="shared" si="18"/>
        <v>3.91</v>
      </c>
      <c r="AR49" s="7">
        <v>46</v>
      </c>
      <c r="AS49" s="41">
        <v>708137.33400000003</v>
      </c>
      <c r="AT49" s="49">
        <f t="shared" si="10"/>
        <v>680062.51680739375</v>
      </c>
      <c r="AU49" s="44">
        <f t="shared" si="11"/>
        <v>28074.817192606279</v>
      </c>
      <c r="AV49" s="44">
        <f t="shared" si="12"/>
        <v>28074.817192606279</v>
      </c>
      <c r="AW49" s="44">
        <f t="shared" si="13"/>
        <v>788195360.39826107</v>
      </c>
      <c r="AX49" s="43">
        <f t="shared" si="14"/>
        <v>3.96</v>
      </c>
      <c r="AY49" s="43">
        <f t="shared" si="15"/>
        <v>3.96</v>
      </c>
    </row>
    <row r="50" spans="1:51">
      <c r="A50" s="6">
        <v>47</v>
      </c>
      <c r="B50" s="41">
        <v>731150.21499999997</v>
      </c>
      <c r="E50" s="7">
        <v>47</v>
      </c>
      <c r="F50" s="41">
        <v>731150.21499999997</v>
      </c>
      <c r="G50" s="41">
        <v>708137.33400000003</v>
      </c>
      <c r="H50" s="44">
        <f t="shared" si="0"/>
        <v>23012.880999999936</v>
      </c>
      <c r="I50" s="44">
        <f t="shared" si="1"/>
        <v>23012.880999999936</v>
      </c>
      <c r="J50" s="44">
        <f t="shared" si="22"/>
        <v>529592691.92015803</v>
      </c>
      <c r="K50" s="43">
        <f t="shared" si="3"/>
        <v>3.15</v>
      </c>
      <c r="L50" s="43">
        <f t="shared" si="4"/>
        <v>3.15</v>
      </c>
      <c r="R50" s="7">
        <v>47</v>
      </c>
      <c r="S50" s="41">
        <v>731150.21499999997</v>
      </c>
      <c r="T50" s="44">
        <f>AVERAGE($S$4:S49)</f>
        <v>705372.79356521741</v>
      </c>
      <c r="U50" s="44">
        <f t="shared" si="5"/>
        <v>25777.421434782562</v>
      </c>
      <c r="V50" s="44">
        <f t="shared" si="6"/>
        <v>25777.421434782562</v>
      </c>
      <c r="W50" s="44">
        <f t="shared" si="7"/>
        <v>664475455.82638752</v>
      </c>
      <c r="X50" s="43">
        <f t="shared" si="8"/>
        <v>3.53</v>
      </c>
      <c r="Y50" s="43">
        <f t="shared" si="9"/>
        <v>3.53</v>
      </c>
      <c r="AE50" s="7">
        <v>47</v>
      </c>
      <c r="AF50" s="41">
        <v>731150.21499999997</v>
      </c>
      <c r="AG50" s="49">
        <f t="shared" si="16"/>
        <v>645374.09766666661</v>
      </c>
      <c r="AH50" s="44">
        <f t="shared" si="19"/>
        <v>85776.117333333357</v>
      </c>
      <c r="AI50" s="44">
        <f t="shared" si="20"/>
        <v>85776.117333333357</v>
      </c>
      <c r="AJ50" s="44">
        <f t="shared" si="21"/>
        <v>7357542304.7817717</v>
      </c>
      <c r="AK50" s="43">
        <f t="shared" si="17"/>
        <v>11.73</v>
      </c>
      <c r="AL50" s="43">
        <f t="shared" si="18"/>
        <v>11.73</v>
      </c>
      <c r="AR50" s="7">
        <v>47</v>
      </c>
      <c r="AS50" s="41">
        <v>731150.21499999997</v>
      </c>
      <c r="AT50" s="49">
        <f t="shared" si="10"/>
        <v>702522.37056147889</v>
      </c>
      <c r="AU50" s="44">
        <f t="shared" si="11"/>
        <v>28627.844438521075</v>
      </c>
      <c r="AV50" s="44">
        <f t="shared" si="12"/>
        <v>28627.844438521075</v>
      </c>
      <c r="AW50" s="44">
        <f t="shared" si="13"/>
        <v>819553477.1961621</v>
      </c>
      <c r="AX50" s="43">
        <f t="shared" si="14"/>
        <v>3.92</v>
      </c>
      <c r="AY50" s="43">
        <f t="shared" si="15"/>
        <v>3.92</v>
      </c>
    </row>
    <row r="51" spans="1:51">
      <c r="A51" s="6">
        <v>48</v>
      </c>
      <c r="B51" s="41">
        <v>816664.70900000003</v>
      </c>
      <c r="E51" s="7">
        <v>48</v>
      </c>
      <c r="F51" s="41">
        <v>816664.70900000003</v>
      </c>
      <c r="G51" s="41">
        <v>731150.21499999997</v>
      </c>
      <c r="H51" s="44">
        <f t="shared" si="0"/>
        <v>85514.494000000064</v>
      </c>
      <c r="I51" s="44">
        <f t="shared" si="1"/>
        <v>85514.494000000064</v>
      </c>
      <c r="J51" s="44">
        <f t="shared" si="22"/>
        <v>7312728684.0760469</v>
      </c>
      <c r="K51" s="43">
        <f t="shared" si="3"/>
        <v>10.47</v>
      </c>
      <c r="L51" s="43">
        <f t="shared" si="4"/>
        <v>10.47</v>
      </c>
      <c r="R51" s="7">
        <v>48</v>
      </c>
      <c r="S51" s="41">
        <v>816664.70900000003</v>
      </c>
      <c r="T51" s="44">
        <f>AVERAGE($S$4:S50)</f>
        <v>705921.24934042559</v>
      </c>
      <c r="U51" s="44">
        <f t="shared" si="5"/>
        <v>110743.45965957444</v>
      </c>
      <c r="V51" s="44">
        <f t="shared" si="6"/>
        <v>110743.45965957444</v>
      </c>
      <c r="W51" s="44">
        <f t="shared" si="7"/>
        <v>12264113857.37179</v>
      </c>
      <c r="X51" s="43">
        <f t="shared" si="8"/>
        <v>13.56</v>
      </c>
      <c r="Y51" s="43">
        <f t="shared" si="9"/>
        <v>13.56</v>
      </c>
      <c r="AE51" s="7">
        <v>48</v>
      </c>
      <c r="AF51" s="41">
        <v>816664.70900000003</v>
      </c>
      <c r="AG51" s="49">
        <f t="shared" si="16"/>
        <v>714974.70466666669</v>
      </c>
      <c r="AH51" s="44">
        <f t="shared" si="19"/>
        <v>101690.00433333335</v>
      </c>
      <c r="AI51" s="44">
        <f t="shared" si="20"/>
        <v>101690.00433333335</v>
      </c>
      <c r="AJ51" s="44">
        <f t="shared" si="21"/>
        <v>10340856981.313354</v>
      </c>
      <c r="AK51" s="43">
        <f t="shared" si="17"/>
        <v>12.45</v>
      </c>
      <c r="AL51" s="43">
        <f t="shared" si="18"/>
        <v>12.45</v>
      </c>
      <c r="AR51" s="7">
        <v>48</v>
      </c>
      <c r="AS51" s="41">
        <v>816664.70900000003</v>
      </c>
      <c r="AT51" s="49">
        <f t="shared" si="10"/>
        <v>725424.6461122958</v>
      </c>
      <c r="AU51" s="44">
        <f t="shared" si="11"/>
        <v>91240.062887704233</v>
      </c>
      <c r="AV51" s="44">
        <f t="shared" si="12"/>
        <v>91240.062887704233</v>
      </c>
      <c r="AW51" s="44">
        <f t="shared" si="13"/>
        <v>8324749075.752223</v>
      </c>
      <c r="AX51" s="43">
        <f t="shared" si="14"/>
        <v>11.17</v>
      </c>
      <c r="AY51" s="43">
        <f t="shared" si="15"/>
        <v>11.17</v>
      </c>
    </row>
    <row r="52" spans="1:51">
      <c r="A52" s="6">
        <v>49</v>
      </c>
      <c r="B52" s="41">
        <v>569640.60800000001</v>
      </c>
      <c r="E52" s="7">
        <v>49</v>
      </c>
      <c r="F52" s="41">
        <v>569640.60800000001</v>
      </c>
      <c r="G52" s="41">
        <v>816664.70900000003</v>
      </c>
      <c r="H52" s="44">
        <f t="shared" si="0"/>
        <v>-247024.10100000002</v>
      </c>
      <c r="I52" s="44">
        <f t="shared" si="1"/>
        <v>247024.10100000002</v>
      </c>
      <c r="J52" s="44">
        <f t="shared" si="22"/>
        <v>61020906474.858215</v>
      </c>
      <c r="K52" s="43">
        <f t="shared" si="3"/>
        <v>43.36</v>
      </c>
      <c r="L52" s="43">
        <f t="shared" si="4"/>
        <v>43.36</v>
      </c>
      <c r="R52" s="7">
        <v>49</v>
      </c>
      <c r="S52" s="41">
        <v>569640.60800000001</v>
      </c>
      <c r="T52" s="44">
        <f>AVERAGE($S$4:S51)</f>
        <v>708228.4047500001</v>
      </c>
      <c r="U52" s="44">
        <f t="shared" si="5"/>
        <v>-138587.7967500001</v>
      </c>
      <c r="V52" s="44">
        <f t="shared" si="6"/>
        <v>138587.7967500001</v>
      </c>
      <c r="W52" s="44">
        <f t="shared" si="7"/>
        <v>19206577408.019337</v>
      </c>
      <c r="X52" s="43">
        <f t="shared" si="8"/>
        <v>24.33</v>
      </c>
      <c r="Y52" s="43">
        <f t="shared" si="9"/>
        <v>24.33</v>
      </c>
      <c r="AE52" s="7">
        <v>49</v>
      </c>
      <c r="AF52" s="41">
        <v>569640.60800000001</v>
      </c>
      <c r="AG52" s="49">
        <f t="shared" si="16"/>
        <v>751984.08600000013</v>
      </c>
      <c r="AH52" s="44">
        <f t="shared" si="19"/>
        <v>-182343.47800000012</v>
      </c>
      <c r="AI52" s="44">
        <f t="shared" si="20"/>
        <v>182343.47800000012</v>
      </c>
      <c r="AJ52" s="44">
        <f t="shared" si="21"/>
        <v>33249143969.136528</v>
      </c>
      <c r="AK52" s="43">
        <f t="shared" si="17"/>
        <v>32.01</v>
      </c>
      <c r="AL52" s="43">
        <f t="shared" si="18"/>
        <v>32.01</v>
      </c>
      <c r="AR52" s="7">
        <v>49</v>
      </c>
      <c r="AS52" s="41">
        <v>569640.60800000001</v>
      </c>
      <c r="AT52" s="49">
        <f t="shared" si="10"/>
        <v>798416.69642245932</v>
      </c>
      <c r="AU52" s="44">
        <f t="shared" si="11"/>
        <v>-228776.08842245932</v>
      </c>
      <c r="AV52" s="44">
        <f t="shared" si="12"/>
        <v>228776.08842245932</v>
      </c>
      <c r="AW52" s="44">
        <f t="shared" si="13"/>
        <v>52338498633.88092</v>
      </c>
      <c r="AX52" s="43">
        <f t="shared" si="14"/>
        <v>40.159999999999997</v>
      </c>
      <c r="AY52" s="43">
        <f t="shared" si="15"/>
        <v>40.159999999999997</v>
      </c>
    </row>
    <row r="53" spans="1:51">
      <c r="A53" s="6">
        <v>50</v>
      </c>
      <c r="B53" s="41">
        <v>415079.74200000003</v>
      </c>
      <c r="E53" s="7">
        <v>50</v>
      </c>
      <c r="F53" s="41">
        <v>415079.74200000003</v>
      </c>
      <c r="G53" s="41">
        <v>569640.60800000001</v>
      </c>
      <c r="H53" s="44">
        <f t="shared" si="0"/>
        <v>-154560.86599999998</v>
      </c>
      <c r="I53" s="44">
        <f t="shared" si="1"/>
        <v>154560.86599999998</v>
      </c>
      <c r="J53" s="44">
        <f t="shared" si="22"/>
        <v>23889061298.669949</v>
      </c>
      <c r="K53" s="43">
        <f t="shared" si="3"/>
        <v>37.24</v>
      </c>
      <c r="L53" s="43">
        <f t="shared" si="4"/>
        <v>37.24</v>
      </c>
      <c r="R53" s="7">
        <v>50</v>
      </c>
      <c r="S53" s="41">
        <v>415079.74200000003</v>
      </c>
      <c r="T53" s="44">
        <f>AVERAGE($S$4:S52)</f>
        <v>705400.08236734709</v>
      </c>
      <c r="U53" s="44">
        <f t="shared" si="5"/>
        <v>-290320.34036734706</v>
      </c>
      <c r="V53" s="44">
        <f t="shared" si="6"/>
        <v>290320.34036734706</v>
      </c>
      <c r="W53" s="44">
        <f t="shared" si="7"/>
        <v>84285900031.012253</v>
      </c>
      <c r="X53" s="43">
        <f t="shared" si="8"/>
        <v>69.94</v>
      </c>
      <c r="Y53" s="43">
        <f t="shared" si="9"/>
        <v>69.94</v>
      </c>
      <c r="AE53" s="7">
        <v>50</v>
      </c>
      <c r="AF53" s="41">
        <v>415079.74200000003</v>
      </c>
      <c r="AG53" s="49">
        <f t="shared" si="16"/>
        <v>705818.51066666667</v>
      </c>
      <c r="AH53" s="44">
        <f t="shared" si="19"/>
        <v>-290738.76866666664</v>
      </c>
      <c r="AI53" s="44">
        <f t="shared" si="20"/>
        <v>290738.76866666664</v>
      </c>
      <c r="AJ53" s="44">
        <f t="shared" si="21"/>
        <v>84529031605.809494</v>
      </c>
      <c r="AK53" s="43">
        <f t="shared" si="17"/>
        <v>70.040000000000006</v>
      </c>
      <c r="AL53" s="43">
        <f t="shared" si="18"/>
        <v>70.040000000000006</v>
      </c>
      <c r="AR53" s="7">
        <v>50</v>
      </c>
      <c r="AS53" s="41">
        <v>415079.74200000003</v>
      </c>
      <c r="AT53" s="49">
        <f t="shared" si="10"/>
        <v>615395.82568449189</v>
      </c>
      <c r="AU53" s="44">
        <f t="shared" si="11"/>
        <v>-200316.08368449187</v>
      </c>
      <c r="AV53" s="44">
        <f t="shared" si="12"/>
        <v>200316.08368449187</v>
      </c>
      <c r="AW53" s="44">
        <f t="shared" si="13"/>
        <v>40126533382.692352</v>
      </c>
      <c r="AX53" s="43">
        <f t="shared" si="14"/>
        <v>48.26</v>
      </c>
      <c r="AY53" s="43">
        <f t="shared" si="15"/>
        <v>48.26</v>
      </c>
    </row>
    <row r="54" spans="1:51">
      <c r="A54" s="6">
        <v>51</v>
      </c>
      <c r="B54" s="41">
        <v>568845.03300000005</v>
      </c>
      <c r="E54" s="7">
        <v>51</v>
      </c>
      <c r="F54" s="41">
        <v>568845.03300000005</v>
      </c>
      <c r="G54" s="41">
        <v>415079.74200000003</v>
      </c>
      <c r="H54" s="44">
        <f t="shared" si="0"/>
        <v>153765.29100000003</v>
      </c>
      <c r="I54" s="44">
        <f t="shared" si="1"/>
        <v>153765.29100000003</v>
      </c>
      <c r="J54" s="44">
        <f t="shared" si="22"/>
        <v>23643764716.31469</v>
      </c>
      <c r="K54" s="43">
        <f t="shared" si="3"/>
        <v>27.03</v>
      </c>
      <c r="L54" s="43">
        <f t="shared" si="4"/>
        <v>27.03</v>
      </c>
      <c r="R54" s="7">
        <v>51</v>
      </c>
      <c r="S54" s="41">
        <v>568845.03300000005</v>
      </c>
      <c r="T54" s="44">
        <f>AVERAGE($S$4:S53)</f>
        <v>699593.67556000012</v>
      </c>
      <c r="U54" s="44">
        <f t="shared" si="5"/>
        <v>-130748.64256000007</v>
      </c>
      <c r="V54" s="44">
        <f t="shared" si="6"/>
        <v>130748.64256000007</v>
      </c>
      <c r="W54" s="44">
        <f t="shared" si="7"/>
        <v>17095207531.282661</v>
      </c>
      <c r="X54" s="43">
        <f t="shared" si="8"/>
        <v>22.98</v>
      </c>
      <c r="Y54" s="43">
        <f t="shared" si="9"/>
        <v>22.98</v>
      </c>
      <c r="AE54" s="7">
        <v>51</v>
      </c>
      <c r="AF54" s="41">
        <v>568845.03300000005</v>
      </c>
      <c r="AG54" s="49">
        <f t="shared" si="16"/>
        <v>600461.68633333337</v>
      </c>
      <c r="AH54" s="44">
        <f t="shared" si="19"/>
        <v>-31616.653333333321</v>
      </c>
      <c r="AI54" s="44">
        <f t="shared" si="20"/>
        <v>31616.653333333321</v>
      </c>
      <c r="AJ54" s="44">
        <f t="shared" si="21"/>
        <v>999612768.00017703</v>
      </c>
      <c r="AK54" s="43">
        <f t="shared" si="17"/>
        <v>5.56</v>
      </c>
      <c r="AL54" s="43">
        <f t="shared" si="18"/>
        <v>5.56</v>
      </c>
      <c r="AR54" s="7">
        <v>51</v>
      </c>
      <c r="AS54" s="41">
        <v>568845.03300000005</v>
      </c>
      <c r="AT54" s="49">
        <f t="shared" si="10"/>
        <v>455142.95873689844</v>
      </c>
      <c r="AU54" s="44">
        <f t="shared" si="11"/>
        <v>113702.07426310162</v>
      </c>
      <c r="AV54" s="44">
        <f t="shared" si="12"/>
        <v>113702.07426310162</v>
      </c>
      <c r="AW54" s="44">
        <f t="shared" si="13"/>
        <v>12928161691.731874</v>
      </c>
      <c r="AX54" s="43">
        <f t="shared" si="14"/>
        <v>19.989999999999998</v>
      </c>
      <c r="AY54" s="43">
        <f t="shared" si="15"/>
        <v>19.989999999999998</v>
      </c>
    </row>
    <row r="55" spans="1:51">
      <c r="A55" s="6">
        <v>52</v>
      </c>
      <c r="B55" s="41">
        <v>691319.41299999994</v>
      </c>
      <c r="E55" s="7">
        <v>52</v>
      </c>
      <c r="F55" s="41">
        <v>691319.41299999994</v>
      </c>
      <c r="G55" s="41">
        <v>568845.03300000005</v>
      </c>
      <c r="H55" s="44">
        <f t="shared" si="0"/>
        <v>122474.37999999989</v>
      </c>
      <c r="I55" s="44">
        <f t="shared" si="1"/>
        <v>122474.37999999989</v>
      </c>
      <c r="J55" s="44">
        <f t="shared" si="22"/>
        <v>14999973756.384373</v>
      </c>
      <c r="K55" s="43">
        <f t="shared" si="3"/>
        <v>17.72</v>
      </c>
      <c r="L55" s="43">
        <f t="shared" si="4"/>
        <v>17.72</v>
      </c>
      <c r="R55" s="7">
        <v>52</v>
      </c>
      <c r="S55" s="41">
        <v>691319.41299999994</v>
      </c>
      <c r="T55" s="44">
        <f>AVERAGE($S$4:S54)</f>
        <v>697029.97668627463</v>
      </c>
      <c r="U55" s="44">
        <f t="shared" si="5"/>
        <v>-5710.5636862746906</v>
      </c>
      <c r="V55" s="44">
        <f t="shared" si="6"/>
        <v>5710.5636862746906</v>
      </c>
      <c r="W55" s="44">
        <f t="shared" si="7"/>
        <v>32610537.614999183</v>
      </c>
      <c r="X55" s="43">
        <f t="shared" si="8"/>
        <v>0.83</v>
      </c>
      <c r="Y55" s="43">
        <f t="shared" si="9"/>
        <v>0.83</v>
      </c>
      <c r="AE55" s="7">
        <v>52</v>
      </c>
      <c r="AF55" s="41">
        <v>691319.41299999994</v>
      </c>
      <c r="AG55" s="49">
        <f t="shared" si="16"/>
        <v>517855.1276666667</v>
      </c>
      <c r="AH55" s="44">
        <f t="shared" si="19"/>
        <v>173464.28533333325</v>
      </c>
      <c r="AI55" s="44">
        <f t="shared" si="20"/>
        <v>173464.28533333325</v>
      </c>
      <c r="AJ55" s="44">
        <f t="shared" si="21"/>
        <v>30089858286.204052</v>
      </c>
      <c r="AK55" s="43">
        <f t="shared" si="17"/>
        <v>25.09</v>
      </c>
      <c r="AL55" s="43">
        <f t="shared" si="18"/>
        <v>25.09</v>
      </c>
      <c r="AR55" s="7">
        <v>52</v>
      </c>
      <c r="AS55" s="41">
        <v>691319.41299999994</v>
      </c>
      <c r="AT55" s="49">
        <f t="shared" si="10"/>
        <v>546104.61814737972</v>
      </c>
      <c r="AU55" s="44">
        <f t="shared" si="11"/>
        <v>145214.79485262022</v>
      </c>
      <c r="AV55" s="44">
        <f t="shared" si="12"/>
        <v>145214.79485262022</v>
      </c>
      <c r="AW55" s="44">
        <f t="shared" si="13"/>
        <v>21087336644.088577</v>
      </c>
      <c r="AX55" s="43">
        <f t="shared" si="14"/>
        <v>21.01</v>
      </c>
      <c r="AY55" s="43">
        <f t="shared" si="15"/>
        <v>21.01</v>
      </c>
    </row>
    <row r="56" spans="1:51">
      <c r="A56" s="6">
        <v>53</v>
      </c>
      <c r="B56" s="41">
        <v>683657.6</v>
      </c>
      <c r="E56" s="7">
        <v>53</v>
      </c>
      <c r="F56" s="41">
        <v>683657.6</v>
      </c>
      <c r="G56" s="41">
        <v>691319.41299999994</v>
      </c>
      <c r="H56" s="44">
        <f t="shared" si="0"/>
        <v>-7661.8129999999655</v>
      </c>
      <c r="I56" s="44">
        <f t="shared" si="1"/>
        <v>7661.8129999999655</v>
      </c>
      <c r="J56" s="44">
        <f t="shared" si="22"/>
        <v>58703378.446968473</v>
      </c>
      <c r="K56" s="43">
        <f t="shared" si="3"/>
        <v>1.1200000000000001</v>
      </c>
      <c r="L56" s="43">
        <f t="shared" si="4"/>
        <v>1.1200000000000001</v>
      </c>
      <c r="R56" s="7">
        <v>53</v>
      </c>
      <c r="S56" s="41">
        <v>683657.6</v>
      </c>
      <c r="T56" s="44">
        <f>AVERAGE($S$4:S55)</f>
        <v>696920.15815384628</v>
      </c>
      <c r="U56" s="44">
        <f t="shared" si="5"/>
        <v>-13262.558153846301</v>
      </c>
      <c r="V56" s="44">
        <f t="shared" si="6"/>
        <v>13262.558153846301</v>
      </c>
      <c r="W56" s="44">
        <f t="shared" si="7"/>
        <v>175895448.78415501</v>
      </c>
      <c r="X56" s="43">
        <f t="shared" si="8"/>
        <v>1.94</v>
      </c>
      <c r="Y56" s="43">
        <f t="shared" si="9"/>
        <v>1.94</v>
      </c>
      <c r="AE56" s="7">
        <v>53</v>
      </c>
      <c r="AF56" s="41">
        <v>683657.6</v>
      </c>
      <c r="AG56" s="49">
        <f t="shared" si="16"/>
        <v>558414.72933333332</v>
      </c>
      <c r="AH56" s="44">
        <f t="shared" si="19"/>
        <v>125242.87066666665</v>
      </c>
      <c r="AI56" s="44">
        <f t="shared" si="20"/>
        <v>125242.87066666665</v>
      </c>
      <c r="AJ56" s="44">
        <f t="shared" si="21"/>
        <v>15685776652.827391</v>
      </c>
      <c r="AK56" s="43">
        <f t="shared" si="17"/>
        <v>18.32</v>
      </c>
      <c r="AL56" s="43">
        <f t="shared" si="18"/>
        <v>18.32</v>
      </c>
      <c r="AR56" s="7">
        <v>53</v>
      </c>
      <c r="AS56" s="41">
        <v>683657.6</v>
      </c>
      <c r="AT56" s="49">
        <f t="shared" si="10"/>
        <v>662276.45402947592</v>
      </c>
      <c r="AU56" s="44">
        <f t="shared" si="11"/>
        <v>21381.145970524056</v>
      </c>
      <c r="AV56" s="44">
        <f t="shared" si="12"/>
        <v>21381.145970524056</v>
      </c>
      <c r="AW56" s="44">
        <f t="shared" si="13"/>
        <v>457153403.01285708</v>
      </c>
      <c r="AX56" s="43">
        <f t="shared" si="14"/>
        <v>3.13</v>
      </c>
      <c r="AY56" s="43">
        <f t="shared" si="15"/>
        <v>3.13</v>
      </c>
    </row>
    <row r="57" spans="1:51">
      <c r="A57" s="6">
        <v>54</v>
      </c>
      <c r="B57" s="41">
        <v>887575.86600000004</v>
      </c>
      <c r="E57" s="7">
        <v>54</v>
      </c>
      <c r="F57" s="41">
        <v>887575.86600000004</v>
      </c>
      <c r="G57" s="41">
        <v>683657.6</v>
      </c>
      <c r="H57" s="44">
        <f t="shared" si="0"/>
        <v>203918.26600000006</v>
      </c>
      <c r="I57" s="44">
        <f t="shared" si="1"/>
        <v>203918.26600000006</v>
      </c>
      <c r="J57" s="44">
        <f t="shared" si="22"/>
        <v>41582659208.446777</v>
      </c>
      <c r="K57" s="43">
        <f t="shared" si="3"/>
        <v>22.97</v>
      </c>
      <c r="L57" s="43">
        <f t="shared" si="4"/>
        <v>22.97</v>
      </c>
      <c r="R57" s="7">
        <v>54</v>
      </c>
      <c r="S57" s="41">
        <v>887575.86600000004</v>
      </c>
      <c r="T57" s="44">
        <f>AVERAGE($S$4:S56)</f>
        <v>696669.9212075473</v>
      </c>
      <c r="U57" s="44">
        <f t="shared" si="5"/>
        <v>190905.94479245273</v>
      </c>
      <c r="V57" s="44">
        <f t="shared" si="6"/>
        <v>190905.94479245273</v>
      </c>
      <c r="W57" s="44">
        <f t="shared" si="7"/>
        <v>36445079757.099014</v>
      </c>
      <c r="X57" s="43">
        <f t="shared" si="8"/>
        <v>21.51</v>
      </c>
      <c r="Y57" s="43">
        <f t="shared" si="9"/>
        <v>21.51</v>
      </c>
      <c r="AE57" s="7">
        <v>54</v>
      </c>
      <c r="AF57" s="41">
        <v>887575.86600000004</v>
      </c>
      <c r="AG57" s="49">
        <f t="shared" si="16"/>
        <v>647940.68200000003</v>
      </c>
      <c r="AH57" s="44">
        <f t="shared" si="19"/>
        <v>239635.18400000001</v>
      </c>
      <c r="AI57" s="44">
        <f t="shared" si="20"/>
        <v>239635.18400000001</v>
      </c>
      <c r="AJ57" s="44">
        <f t="shared" si="21"/>
        <v>57425021410.71386</v>
      </c>
      <c r="AK57" s="43">
        <f t="shared" si="17"/>
        <v>27</v>
      </c>
      <c r="AL57" s="43">
        <f t="shared" si="18"/>
        <v>27</v>
      </c>
      <c r="AR57" s="7">
        <v>54</v>
      </c>
      <c r="AS57" s="41">
        <v>887575.86600000004</v>
      </c>
      <c r="AT57" s="49">
        <f t="shared" si="10"/>
        <v>679381.37080589519</v>
      </c>
      <c r="AU57" s="44">
        <f t="shared" si="11"/>
        <v>208194.49519410485</v>
      </c>
      <c r="AV57" s="44">
        <f t="shared" si="12"/>
        <v>208194.49519410485</v>
      </c>
      <c r="AW57" s="44">
        <f t="shared" si="13"/>
        <v>43344947829.128151</v>
      </c>
      <c r="AX57" s="43">
        <f t="shared" si="14"/>
        <v>23.46</v>
      </c>
      <c r="AY57" s="43">
        <f t="shared" si="15"/>
        <v>23.46</v>
      </c>
    </row>
    <row r="58" spans="1:51">
      <c r="A58" s="6">
        <v>55</v>
      </c>
      <c r="B58" s="41">
        <v>801331.321</v>
      </c>
      <c r="E58" s="7">
        <v>55</v>
      </c>
      <c r="F58" s="41">
        <v>801331.321</v>
      </c>
      <c r="G58" s="41">
        <v>887575.86600000004</v>
      </c>
      <c r="H58" s="44">
        <f t="shared" si="0"/>
        <v>-86244.545000000042</v>
      </c>
      <c r="I58" s="44">
        <f t="shared" si="1"/>
        <v>86244.545000000042</v>
      </c>
      <c r="J58" s="44">
        <f t="shared" si="22"/>
        <v>7438121542.2570324</v>
      </c>
      <c r="K58" s="43">
        <f t="shared" si="3"/>
        <v>10.76</v>
      </c>
      <c r="L58" s="43">
        <f t="shared" si="4"/>
        <v>10.76</v>
      </c>
      <c r="R58" s="7">
        <v>55</v>
      </c>
      <c r="S58" s="41">
        <v>801331.321</v>
      </c>
      <c r="T58" s="44">
        <f>AVERAGE($S$4:S57)</f>
        <v>700205.21648148156</v>
      </c>
      <c r="U58" s="44">
        <f t="shared" si="5"/>
        <v>101126.10451851843</v>
      </c>
      <c r="V58" s="44">
        <f t="shared" si="6"/>
        <v>101126.10451851843</v>
      </c>
      <c r="W58" s="44">
        <f t="shared" si="7"/>
        <v>10226489015.090315</v>
      </c>
      <c r="X58" s="43">
        <f t="shared" si="8"/>
        <v>12.62</v>
      </c>
      <c r="Y58" s="43">
        <f t="shared" si="9"/>
        <v>12.62</v>
      </c>
      <c r="AE58" s="7">
        <v>55</v>
      </c>
      <c r="AF58" s="41">
        <v>801331.321</v>
      </c>
      <c r="AG58" s="49">
        <f t="shared" si="16"/>
        <v>754184.29299999995</v>
      </c>
      <c r="AH58" s="44">
        <f t="shared" si="19"/>
        <v>47147.028000000049</v>
      </c>
      <c r="AI58" s="44">
        <f t="shared" si="20"/>
        <v>47147.028000000049</v>
      </c>
      <c r="AJ58" s="44">
        <f t="shared" si="21"/>
        <v>2222842249.2327886</v>
      </c>
      <c r="AK58" s="43">
        <f t="shared" si="17"/>
        <v>5.88</v>
      </c>
      <c r="AL58" s="43">
        <f t="shared" si="18"/>
        <v>5.88</v>
      </c>
      <c r="AR58" s="7">
        <v>55</v>
      </c>
      <c r="AS58" s="41">
        <v>801331.321</v>
      </c>
      <c r="AT58" s="49">
        <f t="shared" si="10"/>
        <v>845936.96696117916</v>
      </c>
      <c r="AU58" s="44">
        <f t="shared" si="11"/>
        <v>-44605.645961179165</v>
      </c>
      <c r="AV58" s="44">
        <f t="shared" si="12"/>
        <v>44605.645961179165</v>
      </c>
      <c r="AW58" s="44">
        <f t="shared" si="13"/>
        <v>1989663651.6140592</v>
      </c>
      <c r="AX58" s="43">
        <f t="shared" si="14"/>
        <v>5.57</v>
      </c>
      <c r="AY58" s="43">
        <f t="shared" si="15"/>
        <v>5.57</v>
      </c>
    </row>
    <row r="59" spans="1:51">
      <c r="A59" s="6">
        <v>56</v>
      </c>
      <c r="B59" s="41">
        <v>887512.78700000001</v>
      </c>
      <c r="E59" s="7">
        <v>56</v>
      </c>
      <c r="F59" s="41">
        <v>887512.78700000001</v>
      </c>
      <c r="G59" s="41">
        <v>801331.321</v>
      </c>
      <c r="H59" s="44">
        <f t="shared" si="0"/>
        <v>86181.466000000015</v>
      </c>
      <c r="I59" s="44">
        <f t="shared" si="1"/>
        <v>86181.466000000015</v>
      </c>
      <c r="J59" s="44">
        <f t="shared" si="22"/>
        <v>7427245081.9091587</v>
      </c>
      <c r="K59" s="43">
        <f t="shared" si="3"/>
        <v>9.7100000000000009</v>
      </c>
      <c r="L59" s="43">
        <f t="shared" si="4"/>
        <v>9.7100000000000009</v>
      </c>
      <c r="R59" s="7">
        <v>56</v>
      </c>
      <c r="S59" s="41">
        <v>887512.78700000001</v>
      </c>
      <c r="T59" s="44">
        <f>AVERAGE($S$4:S58)</f>
        <v>702043.87292727281</v>
      </c>
      <c r="U59" s="44">
        <f t="shared" si="5"/>
        <v>185468.9140727272</v>
      </c>
      <c r="V59" s="44">
        <f t="shared" si="6"/>
        <v>185468.9140727272</v>
      </c>
      <c r="W59" s="44">
        <f t="shared" si="7"/>
        <v>34398718087.316666</v>
      </c>
      <c r="X59" s="43">
        <f t="shared" si="8"/>
        <v>20.9</v>
      </c>
      <c r="Y59" s="43">
        <f t="shared" si="9"/>
        <v>20.9</v>
      </c>
      <c r="AE59" s="7">
        <v>56</v>
      </c>
      <c r="AF59" s="41">
        <v>887512.78700000001</v>
      </c>
      <c r="AG59" s="49">
        <f t="shared" si="16"/>
        <v>790854.929</v>
      </c>
      <c r="AH59" s="44">
        <f t="shared" si="19"/>
        <v>96657.858000000007</v>
      </c>
      <c r="AI59" s="44">
        <f t="shared" si="20"/>
        <v>96657.858000000007</v>
      </c>
      <c r="AJ59" s="44">
        <f t="shared" si="21"/>
        <v>9342741513.1481647</v>
      </c>
      <c r="AK59" s="43">
        <f t="shared" si="17"/>
        <v>10.89</v>
      </c>
      <c r="AL59" s="43">
        <f t="shared" si="18"/>
        <v>10.89</v>
      </c>
      <c r="AR59" s="7">
        <v>56</v>
      </c>
      <c r="AS59" s="41">
        <v>887512.78700000001</v>
      </c>
      <c r="AT59" s="49">
        <f t="shared" si="10"/>
        <v>810252.45019223588</v>
      </c>
      <c r="AU59" s="44">
        <f t="shared" si="11"/>
        <v>77260.336807764135</v>
      </c>
      <c r="AV59" s="44">
        <f t="shared" si="12"/>
        <v>77260.336807764135</v>
      </c>
      <c r="AW59" s="44">
        <f t="shared" si="13"/>
        <v>5969159643.6491537</v>
      </c>
      <c r="AX59" s="43">
        <f t="shared" si="14"/>
        <v>8.7100000000000009</v>
      </c>
      <c r="AY59" s="43">
        <f t="shared" si="15"/>
        <v>8.7100000000000009</v>
      </c>
    </row>
    <row r="60" spans="1:51">
      <c r="A60" s="6">
        <v>57</v>
      </c>
      <c r="B60" s="41">
        <v>707808.64</v>
      </c>
      <c r="E60" s="7">
        <v>57</v>
      </c>
      <c r="F60" s="41">
        <v>707808.64</v>
      </c>
      <c r="G60" s="41">
        <v>887512.78700000001</v>
      </c>
      <c r="H60" s="44">
        <f t="shared" si="0"/>
        <v>-179704.147</v>
      </c>
      <c r="I60" s="44">
        <f t="shared" si="1"/>
        <v>179704.147</v>
      </c>
      <c r="J60" s="44">
        <f t="shared" si="22"/>
        <v>32293580448.997608</v>
      </c>
      <c r="K60" s="43">
        <f t="shared" si="3"/>
        <v>25.39</v>
      </c>
      <c r="L60" s="43">
        <f t="shared" si="4"/>
        <v>25.39</v>
      </c>
      <c r="R60" s="7">
        <v>57</v>
      </c>
      <c r="S60" s="41">
        <v>707808.64</v>
      </c>
      <c r="T60" s="44">
        <f>AVERAGE($S$4:S59)</f>
        <v>705355.81782142876</v>
      </c>
      <c r="U60" s="44">
        <f t="shared" si="5"/>
        <v>2452.8221785712522</v>
      </c>
      <c r="V60" s="44">
        <f t="shared" si="6"/>
        <v>2452.8221785712522</v>
      </c>
      <c r="W60" s="44">
        <f t="shared" si="7"/>
        <v>6016336.6396910232</v>
      </c>
      <c r="X60" s="43">
        <f t="shared" si="8"/>
        <v>0.35</v>
      </c>
      <c r="Y60" s="43">
        <f t="shared" si="9"/>
        <v>0.35</v>
      </c>
      <c r="AE60" s="7">
        <v>57</v>
      </c>
      <c r="AF60" s="41">
        <v>707808.64</v>
      </c>
      <c r="AG60" s="49">
        <f t="shared" si="16"/>
        <v>858806.65799999994</v>
      </c>
      <c r="AH60" s="44">
        <f t="shared" si="19"/>
        <v>-150998.01799999992</v>
      </c>
      <c r="AI60" s="44">
        <f t="shared" si="20"/>
        <v>150998.01799999992</v>
      </c>
      <c r="AJ60" s="44">
        <f t="shared" si="21"/>
        <v>22800401439.928303</v>
      </c>
      <c r="AK60" s="43">
        <f t="shared" si="17"/>
        <v>21.33</v>
      </c>
      <c r="AL60" s="43">
        <f t="shared" si="18"/>
        <v>21.33</v>
      </c>
      <c r="AR60" s="7">
        <v>57</v>
      </c>
      <c r="AS60" s="41">
        <v>707808.64</v>
      </c>
      <c r="AT60" s="49">
        <f t="shared" si="10"/>
        <v>872060.71963844728</v>
      </c>
      <c r="AU60" s="44">
        <f t="shared" si="11"/>
        <v>-164252.07963844726</v>
      </c>
      <c r="AV60" s="44">
        <f t="shared" si="12"/>
        <v>164252.07963844726</v>
      </c>
      <c r="AW60" s="44">
        <f t="shared" si="13"/>
        <v>26978745665.554821</v>
      </c>
      <c r="AX60" s="43">
        <f t="shared" si="14"/>
        <v>23.21</v>
      </c>
      <c r="AY60" s="43">
        <f t="shared" si="15"/>
        <v>23.21</v>
      </c>
    </row>
    <row r="61" spans="1:51">
      <c r="A61" s="6">
        <v>58</v>
      </c>
      <c r="B61" s="41">
        <v>933427.06599999999</v>
      </c>
      <c r="E61" s="7">
        <v>58</v>
      </c>
      <c r="F61" s="41">
        <v>933427.06599999999</v>
      </c>
      <c r="G61" s="41">
        <v>707808.64</v>
      </c>
      <c r="H61" s="44">
        <f t="shared" si="0"/>
        <v>225618.42599999998</v>
      </c>
      <c r="I61" s="44">
        <f t="shared" si="1"/>
        <v>225618.42599999998</v>
      </c>
      <c r="J61" s="44">
        <f t="shared" si="22"/>
        <v>50903674150.717468</v>
      </c>
      <c r="K61" s="43">
        <f t="shared" si="3"/>
        <v>24.17</v>
      </c>
      <c r="L61" s="43">
        <f t="shared" si="4"/>
        <v>24.17</v>
      </c>
      <c r="R61" s="7">
        <v>58</v>
      </c>
      <c r="S61" s="41">
        <v>933427.06599999999</v>
      </c>
      <c r="T61" s="44">
        <f>AVERAGE($S$4:S60)</f>
        <v>705398.84978947381</v>
      </c>
      <c r="U61" s="44">
        <f t="shared" si="5"/>
        <v>228028.21621052618</v>
      </c>
      <c r="V61" s="44">
        <f t="shared" si="6"/>
        <v>228028.21621052618</v>
      </c>
      <c r="W61" s="44">
        <f t="shared" si="7"/>
        <v>51996867388.154472</v>
      </c>
      <c r="X61" s="43">
        <f t="shared" si="8"/>
        <v>24.43</v>
      </c>
      <c r="Y61" s="43">
        <f t="shared" si="9"/>
        <v>24.43</v>
      </c>
      <c r="AE61" s="7">
        <v>58</v>
      </c>
      <c r="AF61" s="41">
        <v>933427.06599999999</v>
      </c>
      <c r="AG61" s="49">
        <f t="shared" si="16"/>
        <v>798884.24933333334</v>
      </c>
      <c r="AH61" s="44">
        <f t="shared" si="19"/>
        <v>134542.81666666665</v>
      </c>
      <c r="AI61" s="44">
        <f t="shared" si="20"/>
        <v>134542.81666666665</v>
      </c>
      <c r="AJ61" s="44">
        <f t="shared" si="21"/>
        <v>18101769516.600273</v>
      </c>
      <c r="AK61" s="43">
        <f t="shared" si="17"/>
        <v>14.41</v>
      </c>
      <c r="AL61" s="43">
        <f t="shared" si="18"/>
        <v>14.41</v>
      </c>
      <c r="AR61" s="7">
        <v>58</v>
      </c>
      <c r="AS61" s="41">
        <v>933427.06599999999</v>
      </c>
      <c r="AT61" s="49">
        <f t="shared" si="10"/>
        <v>740659.05592768942</v>
      </c>
      <c r="AU61" s="44">
        <f t="shared" si="11"/>
        <v>192768.01007231057</v>
      </c>
      <c r="AV61" s="44">
        <f t="shared" si="12"/>
        <v>192768.01007231057</v>
      </c>
      <c r="AW61" s="44">
        <f t="shared" si="13"/>
        <v>37159505707.238426</v>
      </c>
      <c r="AX61" s="43">
        <f t="shared" si="14"/>
        <v>20.65</v>
      </c>
      <c r="AY61" s="43">
        <f t="shared" si="15"/>
        <v>20.65</v>
      </c>
    </row>
    <row r="62" spans="1:51">
      <c r="A62" s="6">
        <v>59</v>
      </c>
      <c r="B62" s="41">
        <v>603050.78099999996</v>
      </c>
      <c r="E62" s="7">
        <v>59</v>
      </c>
      <c r="F62" s="41">
        <v>603050.78099999996</v>
      </c>
      <c r="G62" s="41">
        <v>933427.06599999999</v>
      </c>
      <c r="H62" s="44">
        <f t="shared" si="0"/>
        <v>-330376.28500000003</v>
      </c>
      <c r="I62" s="44">
        <f t="shared" si="1"/>
        <v>330376.28500000003</v>
      </c>
      <c r="J62" s="44">
        <f t="shared" si="22"/>
        <v>109148489690.40125</v>
      </c>
      <c r="K62" s="43">
        <f t="shared" si="3"/>
        <v>54.78</v>
      </c>
      <c r="L62" s="43">
        <f t="shared" si="4"/>
        <v>54.78</v>
      </c>
      <c r="R62" s="7">
        <v>59</v>
      </c>
      <c r="S62" s="41">
        <v>603050.78099999996</v>
      </c>
      <c r="T62" s="44">
        <f>AVERAGE($S$4:S61)</f>
        <v>709330.37075862079</v>
      </c>
      <c r="U62" s="44">
        <f t="shared" si="5"/>
        <v>-106279.58975862083</v>
      </c>
      <c r="V62" s="44">
        <f t="shared" si="6"/>
        <v>106279.58975862083</v>
      </c>
      <c r="W62" s="44">
        <f t="shared" si="7"/>
        <v>11295351199.260742</v>
      </c>
      <c r="X62" s="43">
        <f t="shared" si="8"/>
        <v>17.62</v>
      </c>
      <c r="Y62" s="43">
        <f t="shared" si="9"/>
        <v>17.62</v>
      </c>
      <c r="AE62" s="7">
        <v>59</v>
      </c>
      <c r="AF62" s="41">
        <v>603050.78099999996</v>
      </c>
      <c r="AG62" s="49">
        <f t="shared" si="16"/>
        <v>842916.16433333338</v>
      </c>
      <c r="AH62" s="44">
        <f t="shared" si="19"/>
        <v>-239865.38333333342</v>
      </c>
      <c r="AI62" s="44">
        <f t="shared" si="20"/>
        <v>239865.38333333342</v>
      </c>
      <c r="AJ62" s="44">
        <f t="shared" si="21"/>
        <v>57535402121.646988</v>
      </c>
      <c r="AK62" s="43">
        <f t="shared" si="17"/>
        <v>39.78</v>
      </c>
      <c r="AL62" s="43">
        <f t="shared" si="18"/>
        <v>39.78</v>
      </c>
      <c r="AR62" s="7">
        <v>59</v>
      </c>
      <c r="AS62" s="41">
        <v>603050.78099999996</v>
      </c>
      <c r="AT62" s="49">
        <f t="shared" si="10"/>
        <v>894873.46398553788</v>
      </c>
      <c r="AU62" s="44">
        <f t="shared" si="11"/>
        <v>-291822.68298553792</v>
      </c>
      <c r="AV62" s="44">
        <f t="shared" si="12"/>
        <v>291822.68298553792</v>
      </c>
      <c r="AW62" s="44">
        <f t="shared" si="13"/>
        <v>85160478304.877762</v>
      </c>
      <c r="AX62" s="43">
        <f t="shared" si="14"/>
        <v>48.39</v>
      </c>
      <c r="AY62" s="43">
        <f t="shared" si="15"/>
        <v>48.39</v>
      </c>
    </row>
    <row r="63" spans="1:51">
      <c r="A63" s="6">
        <v>60</v>
      </c>
      <c r="B63" s="41">
        <v>669329.92599999998</v>
      </c>
      <c r="E63" s="7">
        <v>60</v>
      </c>
      <c r="F63" s="41">
        <v>669329.92599999998</v>
      </c>
      <c r="G63" s="41">
        <v>603050.78099999996</v>
      </c>
      <c r="H63" s="44">
        <f t="shared" si="0"/>
        <v>66279.145000000019</v>
      </c>
      <c r="I63" s="44">
        <f t="shared" si="1"/>
        <v>66279.145000000019</v>
      </c>
      <c r="J63" s="44">
        <f t="shared" si="22"/>
        <v>4392925061.9310274</v>
      </c>
      <c r="K63" s="43">
        <f t="shared" si="3"/>
        <v>9.9</v>
      </c>
      <c r="L63" s="43">
        <f t="shared" si="4"/>
        <v>9.9</v>
      </c>
      <c r="R63" s="7">
        <v>60</v>
      </c>
      <c r="S63" s="41">
        <v>669329.92599999998</v>
      </c>
      <c r="T63" s="44">
        <f>AVERAGE($S$4:S62)</f>
        <v>707529.02177966118</v>
      </c>
      <c r="U63" s="44">
        <f t="shared" si="5"/>
        <v>-38199.095779661206</v>
      </c>
      <c r="V63" s="44">
        <f t="shared" si="6"/>
        <v>38199.095779661206</v>
      </c>
      <c r="W63" s="44">
        <f t="shared" si="7"/>
        <v>1459170918.3837304</v>
      </c>
      <c r="X63" s="43">
        <f t="shared" si="8"/>
        <v>5.71</v>
      </c>
      <c r="Y63" s="43">
        <f t="shared" si="9"/>
        <v>5.71</v>
      </c>
      <c r="AE63" s="7">
        <v>60</v>
      </c>
      <c r="AF63" s="41">
        <v>669329.92599999998</v>
      </c>
      <c r="AG63" s="49">
        <f t="shared" si="16"/>
        <v>748095.49566666654</v>
      </c>
      <c r="AH63" s="44">
        <f t="shared" si="19"/>
        <v>-78765.569666666561</v>
      </c>
      <c r="AI63" s="44">
        <f t="shared" si="20"/>
        <v>78765.569666666561</v>
      </c>
      <c r="AJ63" s="44">
        <f t="shared" si="21"/>
        <v>6204014964.9145031</v>
      </c>
      <c r="AK63" s="43">
        <f t="shared" si="17"/>
        <v>11.77</v>
      </c>
      <c r="AL63" s="43">
        <f t="shared" si="18"/>
        <v>11.77</v>
      </c>
      <c r="AR63" s="7">
        <v>60</v>
      </c>
      <c r="AS63" s="41">
        <v>669329.92599999998</v>
      </c>
      <c r="AT63" s="49">
        <f t="shared" si="10"/>
        <v>661415.31759710761</v>
      </c>
      <c r="AU63" s="44">
        <f t="shared" si="11"/>
        <v>7914.6084028923651</v>
      </c>
      <c r="AV63" s="44">
        <f t="shared" si="12"/>
        <v>7914.6084028923651</v>
      </c>
      <c r="AW63" s="44">
        <f t="shared" si="13"/>
        <v>62641026.171134435</v>
      </c>
      <c r="AX63" s="43">
        <f t="shared" si="14"/>
        <v>1.18</v>
      </c>
      <c r="AY63" s="43">
        <f t="shared" si="15"/>
        <v>1.18</v>
      </c>
    </row>
    <row r="64" spans="1:51">
      <c r="E64" s="7">
        <v>61</v>
      </c>
      <c r="G64" s="41">
        <v>669329.92599999998</v>
      </c>
      <c r="H64" s="47"/>
      <c r="I64" s="47"/>
      <c r="J64" s="47"/>
      <c r="K64" s="47"/>
      <c r="L64" s="47"/>
      <c r="R64" s="7">
        <v>61</v>
      </c>
      <c r="T64" s="44">
        <f>AVERAGE($S$4:S63)</f>
        <v>706892.37018333352</v>
      </c>
      <c r="U64" s="49"/>
      <c r="V64" s="49"/>
      <c r="W64" s="49"/>
      <c r="X64" s="49"/>
      <c r="Y64" s="49"/>
      <c r="AE64" s="7">
        <v>61</v>
      </c>
      <c r="AG64" s="49">
        <f t="shared" si="16"/>
        <v>735269.25766666664</v>
      </c>
      <c r="AH64" s="49"/>
      <c r="AI64" s="49"/>
      <c r="AJ64" s="49"/>
      <c r="AK64" s="2"/>
      <c r="AL64" s="2"/>
      <c r="AR64" s="7">
        <v>61</v>
      </c>
      <c r="AS64" s="2"/>
      <c r="AT64" s="49">
        <f t="shared" si="10"/>
        <v>667747.00431942148</v>
      </c>
      <c r="AU64" s="49"/>
      <c r="AV64" s="49"/>
      <c r="AW64" s="49"/>
      <c r="AX64" s="2"/>
      <c r="AY64" s="2"/>
    </row>
    <row r="65" spans="4:51">
      <c r="G65" s="36" t="s">
        <v>21</v>
      </c>
      <c r="H65" s="48">
        <f>SUM(H5:H63)</f>
        <v>23397.925999999978</v>
      </c>
      <c r="I65" s="48">
        <f>SUM(I5:I63)</f>
        <v>10250112.419999998</v>
      </c>
      <c r="J65" s="48">
        <f>SUM(J5:J63)</f>
        <v>4906753793799.9893</v>
      </c>
      <c r="K65" s="45">
        <f>SUM(K5:K63)</f>
        <v>2601.4999999999991</v>
      </c>
      <c r="L65" s="45">
        <f>SUM(L5:L63)</f>
        <v>2601.4999999999991</v>
      </c>
      <c r="T65" s="36" t="s">
        <v>22</v>
      </c>
      <c r="U65" s="48">
        <f>SUM(U5:U63)</f>
        <v>3861115.6219601678</v>
      </c>
      <c r="V65" s="48">
        <f>SUM(V5:V63)</f>
        <v>8617075.8525581826</v>
      </c>
      <c r="W65" s="48">
        <f>SUM(W5:W63)</f>
        <v>3447271616814.1792</v>
      </c>
      <c r="X65" s="45">
        <f>SUM(X5:X63)</f>
        <v>2507.1100000000006</v>
      </c>
      <c r="Y65" s="45">
        <f>SUM(Y5:Y63)</f>
        <v>2507.1100000000006</v>
      </c>
      <c r="AG65" s="50" t="s">
        <v>22</v>
      </c>
      <c r="AH65" s="48">
        <f>SUM(AH7:AH63)</f>
        <v>182026.46866666677</v>
      </c>
      <c r="AI65" s="48">
        <f>SUM(AI7:AI63)</f>
        <v>9146693.8473333325</v>
      </c>
      <c r="AJ65" s="48">
        <f>SUM(AJ7:AJ63)</f>
        <v>3660131404284.8794</v>
      </c>
      <c r="AK65" s="45">
        <f>SUM(AK7:AK63)</f>
        <v>2613.6999999999994</v>
      </c>
      <c r="AL65" s="45">
        <f>SUM(AL7:AL63)</f>
        <v>2613.6999999999994</v>
      </c>
      <c r="AS65" s="2"/>
      <c r="AT65" s="50" t="s">
        <v>22</v>
      </c>
      <c r="AU65" s="48">
        <f>SUM(AU5:AU63)</f>
        <v>27268.755399273941</v>
      </c>
      <c r="AV65" s="48">
        <f>SUM(AV5:AV63)</f>
        <v>9527544.7428427376</v>
      </c>
      <c r="AW65" s="48">
        <f>SUM(AW5:AW63)</f>
        <v>4258802379842.8027</v>
      </c>
      <c r="AX65" s="45">
        <f>SUM(AX5:AX63)</f>
        <v>2525.8000000000006</v>
      </c>
      <c r="AY65" s="45">
        <f>SUM(AY5:AY63)</f>
        <v>2525.8000000000006</v>
      </c>
    </row>
    <row r="67" spans="4:51" ht="43.5">
      <c r="F67" s="3" t="s">
        <v>23</v>
      </c>
      <c r="G67" s="4" t="s">
        <v>24</v>
      </c>
      <c r="H67" s="4" t="s">
        <v>25</v>
      </c>
      <c r="I67" s="5" t="s">
        <v>26</v>
      </c>
    </row>
    <row r="68" spans="4:51">
      <c r="D68" s="11"/>
      <c r="E68" s="12" t="s">
        <v>27</v>
      </c>
      <c r="F68" s="13">
        <v>173730.72</v>
      </c>
      <c r="G68" s="14">
        <v>146052.13</v>
      </c>
      <c r="H68" s="13">
        <v>160468.31</v>
      </c>
      <c r="I68" s="15">
        <v>161483.81</v>
      </c>
    </row>
    <row r="69" spans="4:51">
      <c r="D69" s="18"/>
      <c r="E69" s="16" t="s">
        <v>28</v>
      </c>
      <c r="F69">
        <v>83165318538.979996</v>
      </c>
      <c r="G69" s="19">
        <v>58428332488.379997</v>
      </c>
      <c r="H69">
        <v>64212831654.120003</v>
      </c>
      <c r="I69" s="20">
        <v>72183091183.779999</v>
      </c>
    </row>
    <row r="70" spans="4:51">
      <c r="D70" s="18"/>
      <c r="E70" s="21" t="s">
        <v>29</v>
      </c>
      <c r="F70" s="22">
        <v>0.44</v>
      </c>
      <c r="G70" s="23">
        <v>0.42</v>
      </c>
      <c r="H70" s="22">
        <v>0.46</v>
      </c>
      <c r="I70" s="56">
        <v>0.43</v>
      </c>
    </row>
    <row r="71" spans="4:51">
      <c r="D71" s="25"/>
      <c r="E71" s="26" t="s">
        <v>30</v>
      </c>
      <c r="F71" s="52">
        <v>669329.92599999998</v>
      </c>
      <c r="G71" s="53">
        <v>706892.37018333352</v>
      </c>
      <c r="H71" s="52">
        <v>766707.33333333337</v>
      </c>
      <c r="I71" s="54">
        <v>667747.00431942148</v>
      </c>
    </row>
    <row r="74" spans="4:51">
      <c r="E74" s="27" t="s">
        <v>50</v>
      </c>
      <c r="F74" s="28"/>
      <c r="G74" s="28"/>
      <c r="H74" s="28"/>
      <c r="I74" s="29"/>
    </row>
    <row r="75" spans="4:51">
      <c r="F75" s="30"/>
    </row>
    <row r="76" spans="4:51">
      <c r="E76" s="31" t="s">
        <v>32</v>
      </c>
      <c r="F76" s="13"/>
      <c r="G76" s="15"/>
    </row>
    <row r="77" spans="4:51">
      <c r="E77" s="32"/>
      <c r="F77" t="s">
        <v>33</v>
      </c>
      <c r="G77" s="20"/>
    </row>
    <row r="78" spans="4:51">
      <c r="E78" s="33"/>
      <c r="F78" s="34" t="s">
        <v>34</v>
      </c>
      <c r="G78" s="3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B4940DD269E44EA6D957954A51193F" ma:contentTypeVersion="13" ma:contentTypeDescription="Create a new document." ma:contentTypeScope="" ma:versionID="ea7b82a3f86f9a736da5ae6630e9b215">
  <xsd:schema xmlns:xsd="http://www.w3.org/2001/XMLSchema" xmlns:xs="http://www.w3.org/2001/XMLSchema" xmlns:p="http://schemas.microsoft.com/office/2006/metadata/properties" xmlns:ns2="1cc5ffc0-26a8-439a-80dd-1d7420607ac1" xmlns:ns3="455d6827-42ab-438a-9c5e-eaf0b32de62b" targetNamespace="http://schemas.microsoft.com/office/2006/metadata/properties" ma:root="true" ma:fieldsID="0ebc830aa36ec1cce4d2357e5dc941a4" ns2:_="" ns3:_="">
    <xsd:import namespace="1cc5ffc0-26a8-439a-80dd-1d7420607ac1"/>
    <xsd:import namespace="455d6827-42ab-438a-9c5e-eaf0b32de62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5ffc0-26a8-439a-80dd-1d7420607ac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fa351f4-f4e6-408c-a50a-7195d3293e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5d6827-42ab-438a-9c5e-eaf0b32de62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a6451d3b-0756-42ad-b606-5c5a482851b6}" ma:internalName="TaxCatchAll" ma:showField="CatchAllData" ma:web="455d6827-42ab-438a-9c5e-eaf0b32de6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5d6827-42ab-438a-9c5e-eaf0b32de62b" xsi:nil="true"/>
    <ReferenceId xmlns="1cc5ffc0-26a8-439a-80dd-1d7420607ac1" xsi:nil="true"/>
    <lcf76f155ced4ddcb4097134ff3c332f xmlns="1cc5ffc0-26a8-439a-80dd-1d7420607a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96BC3A6-514E-4156-85D8-B08EF1DB154E}"/>
</file>

<file path=customXml/itemProps2.xml><?xml version="1.0" encoding="utf-8"?>
<ds:datastoreItem xmlns:ds="http://schemas.openxmlformats.org/officeDocument/2006/customXml" ds:itemID="{3BE9ACA7-6E06-4184-B12C-7B5F1658622E}"/>
</file>

<file path=customXml/itemProps3.xml><?xml version="1.0" encoding="utf-8"?>
<ds:datastoreItem xmlns:ds="http://schemas.openxmlformats.org/officeDocument/2006/customXml" ds:itemID="{D1225704-D81D-442E-AF4F-CFCB5A6A41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Jance Moira</dc:creator>
  <cp:keywords/>
  <dc:description/>
  <cp:lastModifiedBy>SHAINA MAE TOTISANO</cp:lastModifiedBy>
  <cp:revision/>
  <dcterms:created xsi:type="dcterms:W3CDTF">2025-04-11T21:13:59Z</dcterms:created>
  <dcterms:modified xsi:type="dcterms:W3CDTF">2025-05-17T03:46:40Z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0x010100D8B4940DD269E44EA6D957954A51193F</vt:lpwstr>
  </property>
  <property fmtid="{D5CDD505-2E9C-101B-9397-08002B2CF9AE}" pid="3" name="MediaServiceImageTags">
    <vt:lpwstr/>
  </property>
</Properties>
</file>