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ci\OneDrive\Documentos\Bolsa-Estudos\cursos\melver_opcoes\Monitoria\planilhas\"/>
    </mc:Choice>
  </mc:AlternateContent>
  <xr:revisionPtr revIDLastSave="0" documentId="13_ncr:1_{EB3FE645-0623-4E53-8CD6-88EFAE9B2459}" xr6:coauthVersionLast="47" xr6:coauthVersionMax="47" xr10:uidLastSave="{00000000-0000-0000-0000-000000000000}"/>
  <bookViews>
    <workbookView xWindow="-28920" yWindow="-120" windowWidth="29040" windowHeight="16440" xr2:uid="{B8AB7F0A-335C-4F08-88C4-7310DED97F14}"/>
  </bookViews>
  <sheets>
    <sheet name="Venda de 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 a="1"/>
  <c r="L8" i="1" s="1"/>
  <c r="O13" i="1"/>
  <c r="O12" i="1"/>
  <c r="O9" i="1"/>
  <c r="O10" i="1" s="1"/>
  <c r="O8" i="1" a="1"/>
  <c r="O8" i="1" s="1"/>
  <c r="N13" i="1"/>
  <c r="N12" i="1"/>
  <c r="N9" i="1"/>
  <c r="N10" i="1" s="1"/>
  <c r="N8" i="1" a="1"/>
  <c r="N8" i="1" s="1"/>
  <c r="M13" i="1"/>
  <c r="M12" i="1"/>
  <c r="M9" i="1"/>
  <c r="M10" i="1" s="1"/>
  <c r="M8" i="1" a="1"/>
  <c r="M8" i="1" s="1"/>
  <c r="D8" i="1" a="1"/>
  <c r="D8" i="1" s="1"/>
  <c r="F8" i="1" a="1"/>
  <c r="F8" i="1" s="1"/>
  <c r="G8" i="1" a="1"/>
  <c r="G8" i="1" s="1"/>
  <c r="H8" i="1" a="1"/>
  <c r="H8" i="1" s="1"/>
  <c r="I8" i="1" a="1"/>
  <c r="I8" i="1"/>
  <c r="J8" i="1" a="1"/>
  <c r="J8" i="1" s="1"/>
  <c r="K8" i="1" a="1"/>
  <c r="K8" i="1" s="1"/>
  <c r="E8" i="1" a="1"/>
  <c r="E8" i="1" s="1"/>
  <c r="I16" i="1"/>
  <c r="I17" i="1"/>
  <c r="I18" i="1"/>
  <c r="I19" i="1"/>
  <c r="I20" i="1"/>
  <c r="I21" i="1"/>
  <c r="I22" i="1"/>
  <c r="I23" i="1"/>
  <c r="L13" i="1"/>
  <c r="L12" i="1"/>
  <c r="L9" i="1"/>
  <c r="L10" i="1" s="1"/>
  <c r="K13" i="1"/>
  <c r="K12" i="1"/>
  <c r="J13" i="1"/>
  <c r="J12" i="1"/>
  <c r="K9" i="1"/>
  <c r="K10" i="1" s="1"/>
  <c r="J9" i="1"/>
  <c r="J10" i="1" s="1"/>
  <c r="I12" i="1"/>
  <c r="H12" i="1"/>
  <c r="G12" i="1"/>
  <c r="F12" i="1"/>
  <c r="E12" i="1"/>
  <c r="D12" i="1"/>
  <c r="I13" i="1"/>
  <c r="H13" i="1"/>
  <c r="G13" i="1"/>
  <c r="F13" i="1"/>
  <c r="E13" i="1"/>
  <c r="D13" i="1"/>
  <c r="I9" i="1"/>
  <c r="I10" i="1" s="1"/>
  <c r="H9" i="1"/>
  <c r="H10" i="1" s="1"/>
  <c r="G9" i="1"/>
  <c r="G10" i="1" s="1"/>
  <c r="F9" i="1"/>
  <c r="F10" i="1" s="1"/>
  <c r="E9" i="1"/>
  <c r="E10" i="1" s="1"/>
  <c r="C9" i="1"/>
  <c r="C10" i="1" s="1"/>
  <c r="D9" i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<sst xmlns="http://schemas.openxmlformats.org/spreadsheetml/2006/main" count="15" uniqueCount="15">
  <si>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Data</t>
  </si>
  <si>
    <t>Prêmio</t>
  </si>
  <si>
    <t>Valor intrínseco</t>
  </si>
  <si>
    <t>Valor extrínseco</t>
  </si>
  <si>
    <t>Moneyness</t>
  </si>
  <si>
    <t>Ticker</t>
  </si>
  <si>
    <t>Strike</t>
  </si>
  <si>
    <t>Preço do ativo-objeto</t>
  </si>
  <si>
    <t>ITM</t>
  </si>
  <si>
    <t>GGBRO259</t>
  </si>
  <si>
    <t>Variação da Opção</t>
  </si>
  <si>
    <t>Variação do Papel</t>
  </si>
  <si>
    <t>*25,91</t>
  </si>
  <si>
    <t>Pagamento de dividendos R$ 0,20</t>
  </si>
  <si>
    <t>Data Com: 07/03/22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</si>
</sst>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3" fontId="0" fillId="0" borderId="1" xfId="1" applyFont="1" applyBorder="1"/>
    <xf numFmtId="43" fontId="0" fillId="0" borderId="0" xfId="1" applyFont="1"/>
    <xf numFmtId="14" fontId="0" fillId="0" borderId="1" xfId="1" applyNumberFormat="1" applyFont="1" applyBorder="1"/>
    <xf numFmtId="43" fontId="0" fillId="2" borderId="1" xfId="1" applyFont="1" applyFill="1" applyBorder="1"/>
    <xf numFmtId="43" fontId="0" fillId="0" borderId="1" xfId="1" applyFont="1" applyFill="1" applyBorder="1"/>
    <xf numFmtId="164" fontId="0" fillId="0" borderId="0" xfId="2" applyNumberFormat="1" applyFont="1"/>
    <xf numFmtId="10" fontId="0" fillId="0" borderId="0" xfId="2" applyNumberFormat="1" applyFont="1"/>
    <xf numFmtId="0" fontId="2" fillId="0" borderId="0" xfId="0" applyFont="1" applyFill="1" applyBorder="1"/>
    <xf numFmtId="14" fontId="0" fillId="0" borderId="0" xfId="0" applyNumberFormat="1"/>
    <xf numFmtId="43" fontId="0" fillId="3" borderId="1" xfId="1" applyFont="1" applyFill="1" applyBorder="1"/>
    <xf numFmtId="43" fontId="0" fillId="0" borderId="0" xfId="0" applyNumberFormat="1"/>
    <xf numFmtId="0" fontId="0" fillId="0" borderId="1" xfId="0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34A-D97D-4B95-9BCF-DCFA92AF6187}">
  <dimension ref="B2:O24"/>
  <sheetViews>
    <sheetView showGridLines="0" tabSelected="1" zoomScale="150" zoomScaleNormal="150" workbookViewId="0">
      <selection activeCell="K18" sqref="K18"/>
    </sheetView>
  </sheetViews>
  <sheetFormatPr defaultRowHeight="15" x14ac:dyDescent="0.25"/>
  <cols>
    <col min="1" max="1" width="3.28515625" customWidth="1"/>
    <col min="2" max="2" width="19.5703125" bestFit="1" customWidth="1"/>
    <col min="3" max="5" width="10.85546875" bestFit="1" customWidth="1"/>
    <col min="6" max="12" width="11" bestFit="1" customWidth="1"/>
    <col min="13" max="15" width="11.140625" bestFit="1" customWidth="1"/>
  </cols>
  <sheetData>
    <row r="2" spans="2:15" x14ac:dyDescent="0.25">
      <c r="B2" s="1" t="s">
        <v>5</v>
      </c>
      <c r="C2" s="2" t="s">
        <v>9</v>
      </c>
      <c r="D2" s="3"/>
      <c r="E2" s="3"/>
      <c r="F2" s="3"/>
      <c r="G2" s="3"/>
      <c r="H2" s="3"/>
    </row>
    <row r="3" spans="2:15" x14ac:dyDescent="0.25">
      <c r="B3" s="1" t="s">
        <v>6</v>
      </c>
      <c r="C3" s="2">
        <v>25.71</v>
      </c>
      <c r="D3" s="3" t="s">
        <v>12</v>
      </c>
      <c r="E3" s="3" t="s">
        <v>13</v>
      </c>
      <c r="F3" s="3"/>
      <c r="G3" s="3"/>
      <c r="H3" s="3"/>
      <c r="I3" t="s">
        <v>14</v>
      </c>
    </row>
    <row r="4" spans="2:15" x14ac:dyDescent="0.25">
      <c r="C4" s="3"/>
      <c r="D4" s="3"/>
      <c r="E4" s="3"/>
      <c r="F4" s="3"/>
      <c r="G4" s="3"/>
      <c r="H4" s="3"/>
    </row>
    <row r="5" spans="2:15" x14ac:dyDescent="0.25">
      <c r="B5" s="1" t="s">
        <v>0</v>
      </c>
      <c r="C5" s="4">
        <v>44613</v>
      </c>
      <c r="D5" s="4">
        <v>44614</v>
      </c>
      <c r="E5" s="4">
        <v>44615</v>
      </c>
      <c r="F5" s="4">
        <v>44616</v>
      </c>
      <c r="G5" s="4">
        <v>44252</v>
      </c>
      <c r="H5" s="4">
        <v>44622</v>
      </c>
      <c r="I5" s="4">
        <v>44623</v>
      </c>
      <c r="J5" s="4">
        <v>44624</v>
      </c>
      <c r="K5" s="4">
        <v>44627</v>
      </c>
      <c r="L5" s="4">
        <v>44628</v>
      </c>
      <c r="M5" s="4">
        <v>44629</v>
      </c>
      <c r="N5" s="4">
        <v>44630</v>
      </c>
      <c r="O5" s="4">
        <v>44631</v>
      </c>
    </row>
    <row r="6" spans="2:15" x14ac:dyDescent="0.25">
      <c r="B6" s="1" t="s">
        <v>7</v>
      </c>
      <c r="C6" s="2">
        <v>25.76</v>
      </c>
      <c r="D6" s="13">
        <v>25.22</v>
      </c>
      <c r="E6" s="13">
        <v>24.38</v>
      </c>
      <c r="F6" s="13">
        <v>24.11</v>
      </c>
      <c r="G6" s="6">
        <v>25.28</v>
      </c>
      <c r="H6" s="13">
        <v>26.91</v>
      </c>
      <c r="I6" s="13">
        <v>28.1</v>
      </c>
      <c r="J6" s="13">
        <v>29.2</v>
      </c>
      <c r="K6" s="13">
        <v>28.67</v>
      </c>
      <c r="L6" s="13">
        <v>27.92</v>
      </c>
      <c r="M6" s="13">
        <v>28.86</v>
      </c>
      <c r="N6" s="13">
        <v>30.19</v>
      </c>
      <c r="O6" s="13">
        <v>30.22</v>
      </c>
    </row>
    <row r="7" spans="2:15" x14ac:dyDescent="0.25">
      <c r="B7" s="1" t="s">
        <v>1</v>
      </c>
      <c r="C7" s="5">
        <v>1.07</v>
      </c>
      <c r="D7" s="6">
        <v>1.23</v>
      </c>
      <c r="E7" s="2">
        <v>1.68</v>
      </c>
      <c r="F7" s="2">
        <v>2</v>
      </c>
      <c r="G7" s="2">
        <v>1.19</v>
      </c>
      <c r="H7" s="2">
        <v>0.39</v>
      </c>
      <c r="I7" s="2">
        <v>0.22</v>
      </c>
      <c r="J7" s="2">
        <v>0.13</v>
      </c>
      <c r="K7" s="2">
        <v>0.18</v>
      </c>
      <c r="L7" s="6">
        <v>0.21</v>
      </c>
      <c r="M7" s="2">
        <v>0.11</v>
      </c>
      <c r="N7" s="2">
        <v>0.05</v>
      </c>
      <c r="O7" s="11">
        <v>0.03</v>
      </c>
    </row>
    <row r="8" spans="2:15" x14ac:dyDescent="0.25">
      <c r="B8" s="1" t="s">
        <v>4</v>
      </c>
      <c r="C8" s="2" t="s">
        <v>8</v>
      </c>
      <c r="D8" s="2" t="str" cm="1">
        <f t="array" ref="D8">_xlfn.IFS(D6&lt;$C$3,"ITM",D6=$C$3,"ATM",D6&gt;$C$3,"OTM")</f>
        <v>ITM</v>
      </c>
      <c r="E8" s="2" t="str" cm="1">
        <f t="array" ref="E8">_xlfn.IFS(E6&lt;$C$3,"ITM",E6=$C$3,"ATM",E6&gt;$C$3,"OTM")</f>
        <v>ITM</v>
      </c>
      <c r="F8" s="2" t="str" cm="1">
        <f t="array" ref="F8">_xlfn.IFS(F6&lt;$C$3,"ITM",F6=$C$3,"ATM",F6&gt;$C$3,"OTM")</f>
        <v>ITM</v>
      </c>
      <c r="G8" s="2" t="str" cm="1">
        <f t="array" ref="G8">_xlfn.IFS(G6&lt;$C$3,"ITM",G6=$C$3,"ATM",G6&gt;$C$3,"OTM")</f>
        <v>ITM</v>
      </c>
      <c r="H8" s="2" t="str" cm="1">
        <f t="array" ref="H8">_xlfn.IFS(H6&lt;$C$3,"ITM",H6=$C$3,"ATM",H6&gt;$C$3,"OTM")</f>
        <v>OTM</v>
      </c>
      <c r="I8" s="2" t="str" cm="1">
        <f t="array" ref="I8">_xlfn.IFS(I6&lt;$C$3,"ITM",I6=$C$3,"ATM",I6&gt;$C$3,"OTM")</f>
        <v>OTM</v>
      </c>
      <c r="J8" s="2" t="str" cm="1">
        <f t="array" ref="J8">_xlfn.IFS(J6&lt;$C$3,"ITM",J6=$C$3,"ATM",J6&gt;$C$3,"OTM")</f>
        <v>OTM</v>
      </c>
      <c r="K8" s="2" t="str" cm="1">
        <f t="array" ref="K8">_xlfn.IFS(K6&lt;$C$3,"ITM",K6=$C$3,"ATM",K6&gt;$C$3,"OTM")</f>
        <v>OTM</v>
      </c>
      <c r="L8" s="6" t="str" cm="1">
        <f t="array" ref="L8">_xlfn.IFS(L6&lt;$C$3,"ITM",L6=$C$3,"ATM",L6&gt;$C$3,"OTM")</f>
        <v>OTM</v>
      </c>
      <c r="M8" s="2" t="str" cm="1">
        <f t="array" ref="M8">_xlfn.IFS(M6&lt;$C$3,"ITM",M6=$C$3,"ATM",M6&gt;$C$3,"OTM")</f>
        <v>OTM</v>
      </c>
      <c r="N8" s="2" t="str" cm="1">
        <f t="array" ref="N8">_xlfn.IFS(N6&lt;$C$3,"ITM",N6=$C$3,"ATM",N6&gt;$C$3,"OTM")</f>
        <v>OTM</v>
      </c>
      <c r="O8" s="11" t="str" cm="1">
        <f t="array" ref="O8">_xlfn.IFS(O6&lt;$C$3,"ITM",O6=$C$3,"ATM",O6&gt;$C$3,"OTM")</f>
        <v>OTM</v>
      </c>
    </row>
    <row r="9" spans="2:15" x14ac:dyDescent="0.25">
      <c r="B9" s="1" t="s">
        <v>2</v>
      </c>
      <c r="C9" s="2">
        <f t="shared" ref="C9:I9" si="0">IF($C$3-C6&gt;0,$C$3-C6,0)</f>
        <v>0</v>
      </c>
      <c r="D9" s="2">
        <f t="shared" si="0"/>
        <v>0.49000000000000199</v>
      </c>
      <c r="E9" s="2">
        <f t="shared" si="0"/>
        <v>1.3300000000000018</v>
      </c>
      <c r="F9" s="2">
        <f t="shared" si="0"/>
        <v>1.6000000000000014</v>
      </c>
      <c r="G9" s="2">
        <f t="shared" si="0"/>
        <v>0.42999999999999972</v>
      </c>
      <c r="H9" s="2">
        <f t="shared" si="0"/>
        <v>0</v>
      </c>
      <c r="I9" s="2">
        <f t="shared" si="0"/>
        <v>0</v>
      </c>
      <c r="J9" s="2">
        <f t="shared" ref="J9:K9" si="1">IF($C$3-J6&gt;0,$C$3-J6,0)</f>
        <v>0</v>
      </c>
      <c r="K9" s="2">
        <f t="shared" si="1"/>
        <v>0</v>
      </c>
      <c r="L9" s="2">
        <f t="shared" ref="L9:O9" si="2">IF($C$3-L6&gt;0,$C$3-L6,0)</f>
        <v>0</v>
      </c>
      <c r="M9" s="2">
        <f t="shared" si="2"/>
        <v>0</v>
      </c>
      <c r="N9" s="2">
        <f t="shared" si="2"/>
        <v>0</v>
      </c>
      <c r="O9" s="2">
        <f t="shared" si="2"/>
        <v>0</v>
      </c>
    </row>
    <row r="10" spans="2:15" x14ac:dyDescent="0.25">
      <c r="B10" s="1" t="s">
        <v>3</v>
      </c>
      <c r="C10" s="2">
        <f t="shared" ref="C10:K10" si="3">C7-C9</f>
        <v>1.07</v>
      </c>
      <c r="D10" s="2">
        <f t="shared" si="3"/>
        <v>0.73999999999999799</v>
      </c>
      <c r="E10" s="2">
        <f t="shared" si="3"/>
        <v>0.34999999999999809</v>
      </c>
      <c r="F10" s="2">
        <f t="shared" si="3"/>
        <v>0.39999999999999858</v>
      </c>
      <c r="G10" s="2">
        <f t="shared" si="3"/>
        <v>0.76000000000000023</v>
      </c>
      <c r="H10" s="2">
        <f t="shared" si="3"/>
        <v>0.39</v>
      </c>
      <c r="I10" s="2">
        <f t="shared" si="3"/>
        <v>0.22</v>
      </c>
      <c r="J10" s="2">
        <f t="shared" si="3"/>
        <v>0.13</v>
      </c>
      <c r="K10" s="2">
        <f t="shared" si="3"/>
        <v>0.18</v>
      </c>
      <c r="L10" s="2">
        <f t="shared" ref="L10:O10" si="4">L7-L9</f>
        <v>0.21</v>
      </c>
      <c r="M10" s="2">
        <f t="shared" si="4"/>
        <v>0.11</v>
      </c>
      <c r="N10" s="2">
        <f t="shared" si="4"/>
        <v>0.05</v>
      </c>
      <c r="O10" s="2">
        <f t="shared" si="4"/>
        <v>0.03</v>
      </c>
    </row>
    <row r="12" spans="2:15" x14ac:dyDescent="0.25">
      <c r="C12" s="9" t="s">
        <v>10</v>
      </c>
      <c r="D12" s="7">
        <f>D7/$C$7-1</f>
        <v>0.14953271028037385</v>
      </c>
      <c r="E12" s="7">
        <f t="shared" ref="E12:I12" si="5">E7/$C$7-1</f>
        <v>0.57009345794392519</v>
      </c>
      <c r="F12" s="7">
        <f t="shared" si="5"/>
        <v>0.86915887850467288</v>
      </c>
      <c r="G12" s="7">
        <f t="shared" si="5"/>
        <v>0.11214953271028016</v>
      </c>
      <c r="H12" s="7">
        <f t="shared" si="5"/>
        <v>-0.63551401869158886</v>
      </c>
      <c r="I12" s="7">
        <f t="shared" si="5"/>
        <v>-0.79439252336448596</v>
      </c>
      <c r="J12" s="7">
        <f t="shared" ref="J12:K12" si="6">J7/$C$7-1</f>
        <v>-0.87850467289719625</v>
      </c>
      <c r="K12" s="7">
        <f t="shared" si="6"/>
        <v>-0.83177570093457942</v>
      </c>
      <c r="L12" s="7">
        <f t="shared" ref="L12:O12" si="7">L7/$C$7-1</f>
        <v>-0.80373831775700932</v>
      </c>
      <c r="M12" s="7">
        <f t="shared" si="7"/>
        <v>-0.89719626168224298</v>
      </c>
      <c r="N12" s="7">
        <f t="shared" si="7"/>
        <v>-0.95327102803738317</v>
      </c>
      <c r="O12" s="7">
        <f t="shared" si="7"/>
        <v>-0.9719626168224299</v>
      </c>
    </row>
    <row r="13" spans="2:15" x14ac:dyDescent="0.25">
      <c r="C13" s="9" t="s">
        <v>11</v>
      </c>
      <c r="D13" s="8">
        <f>D6/$C$6-1</f>
        <v>-2.0962732919254767E-2</v>
      </c>
      <c r="E13" s="8">
        <f t="shared" ref="E13:I13" si="8">E6/$C$6-1</f>
        <v>-5.3571428571428714E-2</v>
      </c>
      <c r="F13" s="8">
        <f t="shared" si="8"/>
        <v>-6.4052795031055987E-2</v>
      </c>
      <c r="G13" s="8">
        <f t="shared" si="8"/>
        <v>-1.8633540372670843E-2</v>
      </c>
      <c r="H13" s="8">
        <f t="shared" si="8"/>
        <v>4.4642857142856984E-2</v>
      </c>
      <c r="I13" s="8">
        <f t="shared" si="8"/>
        <v>9.0838509316770066E-2</v>
      </c>
      <c r="J13" s="8">
        <f t="shared" ref="J13:K13" si="9">J6/$C$6-1</f>
        <v>0.13354037267080732</v>
      </c>
      <c r="K13" s="8">
        <f t="shared" si="9"/>
        <v>0.11296583850931685</v>
      </c>
      <c r="L13" s="8">
        <f t="shared" ref="L13:O13" si="10">L6/$C$6-1</f>
        <v>8.3850931677018625E-2</v>
      </c>
      <c r="M13" s="8">
        <f t="shared" si="10"/>
        <v>0.12034161490683215</v>
      </c>
      <c r="N13" s="8">
        <f t="shared" si="10"/>
        <v>0.17197204968944102</v>
      </c>
      <c r="O13" s="8">
        <f t="shared" si="10"/>
        <v>0.17313664596273282</v>
      </c>
    </row>
    <row r="15" spans="2:15" x14ac:dyDescent="0.25">
      <c r="G15" s="10">
        <v>44628</v>
      </c>
      <c r="H15">
        <v>27.92</v>
      </c>
    </row>
    <row r="16" spans="2:15" x14ac:dyDescent="0.25">
      <c r="G16" s="10">
        <v>44627</v>
      </c>
      <c r="H16">
        <v>28.67</v>
      </c>
      <c r="I16" s="12">
        <f>H16-K6</f>
        <v>0</v>
      </c>
    </row>
    <row r="17" spans="7:9" x14ac:dyDescent="0.25">
      <c r="G17" s="10">
        <v>44624</v>
      </c>
      <c r="H17">
        <v>29.2</v>
      </c>
      <c r="I17" s="12">
        <f>H17-J6</f>
        <v>0</v>
      </c>
    </row>
    <row r="18" spans="7:9" x14ac:dyDescent="0.25">
      <c r="G18" s="10">
        <v>44623</v>
      </c>
      <c r="H18">
        <v>28.1</v>
      </c>
      <c r="I18" s="12">
        <f>H18-I6</f>
        <v>0</v>
      </c>
    </row>
    <row r="19" spans="7:9" x14ac:dyDescent="0.25">
      <c r="G19" s="10">
        <v>44622</v>
      </c>
      <c r="H19">
        <v>26.91</v>
      </c>
      <c r="I19" s="12">
        <f>H19-H6</f>
        <v>0</v>
      </c>
    </row>
    <row r="20" spans="7:9" x14ac:dyDescent="0.25">
      <c r="G20" s="10">
        <v>44617</v>
      </c>
      <c r="H20">
        <v>25.28</v>
      </c>
      <c r="I20" s="12">
        <f>H20-G6</f>
        <v>0</v>
      </c>
    </row>
    <row r="21" spans="7:9" x14ac:dyDescent="0.25">
      <c r="G21" s="10">
        <v>44616</v>
      </c>
      <c r="H21">
        <v>24.11</v>
      </c>
      <c r="I21" s="12">
        <f>H21-F6</f>
        <v>0</v>
      </c>
    </row>
    <row r="22" spans="7:9" x14ac:dyDescent="0.25">
      <c r="G22" s="10">
        <v>44615</v>
      </c>
      <c r="H22">
        <v>24.38</v>
      </c>
      <c r="I22" s="12">
        <f>H22-E6</f>
        <v>0</v>
      </c>
    </row>
    <row r="23" spans="7:9" x14ac:dyDescent="0.25">
      <c r="G23" s="10">
        <v>44614</v>
      </c>
      <c r="H23">
        <v>25.22</v>
      </c>
      <c r="I23" s="12">
        <f>H23-D6</f>
        <v>0</v>
      </c>
    </row>
    <row r="24" spans="7:9" x14ac:dyDescent="0.25">
      <c r="G24" s="10">
        <v>44613</v>
      </c>
      <c r="H24">
        <v>25.07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 de 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Raony Bourscheidt Rossetti</dc:creator>
  <cp:lastModifiedBy>Inacio Cordeiro Alves</cp:lastModifiedBy>
  <dcterms:created xsi:type="dcterms:W3CDTF">2022-02-21T14:21:02Z</dcterms:created>
  <dcterms:modified xsi:type="dcterms:W3CDTF">2022-03-12T12:45:50Z</dcterms:modified>
</cp:coreProperties>
</file>