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santandernet-my.sharepoint.com/personal/x707728_santanderglobaltech_com/Documents/Escritorio/"/>
    </mc:Choice>
  </mc:AlternateContent>
  <xr:revisionPtr revIDLastSave="118" documentId="13_ncr:1_{A8AF4AF5-3C2E-454D-ABE2-AD6121897689}" xr6:coauthVersionLast="47" xr6:coauthVersionMax="47" xr10:uidLastSave="{63E583CA-F8BD-4EE5-8D45-9EEAA3DFDC95}"/>
  <bookViews>
    <workbookView xWindow="-110" yWindow="-110" windowWidth="19200" windowHeight="9020" xr2:uid="{09DE8DC4-2984-4168-89EC-A057E38457BB}"/>
  </bookViews>
  <sheets>
    <sheet name="Cuadrante" sheetId="1" r:id="rId1"/>
  </sheets>
  <definedNames>
    <definedName name="_xlnm._FilterDatabase" localSheetId="0" hidden="1">Cuadrante!$B$5:$L$33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H37" i="1"/>
  <c r="H31" i="1"/>
  <c r="H8" i="1"/>
  <c r="H5" i="1"/>
  <c r="H6" i="1"/>
  <c r="H7" i="1"/>
  <c r="H9" i="1"/>
  <c r="H10" i="1"/>
  <c r="H12" i="1"/>
  <c r="H13" i="1"/>
  <c r="H14" i="1"/>
  <c r="H15" i="1"/>
  <c r="H16" i="1"/>
  <c r="H17" i="1"/>
  <c r="H18" i="1"/>
  <c r="H19" i="1"/>
  <c r="H20" i="1"/>
  <c r="H21" i="1"/>
  <c r="H22" i="1"/>
  <c r="H23" i="1"/>
  <c r="H24" i="1"/>
  <c r="H25" i="1"/>
  <c r="H26" i="1"/>
  <c r="H27" i="1"/>
  <c r="H28" i="1"/>
  <c r="H29" i="1"/>
  <c r="H30" i="1"/>
  <c r="H32" i="1"/>
  <c r="H33" i="1"/>
  <c r="H41" i="1" l="1"/>
  <c r="I41" i="1" s="1"/>
  <c r="J41" i="1" s="1"/>
</calcChain>
</file>

<file path=xl/sharedStrings.xml><?xml version="1.0" encoding="utf-8"?>
<sst xmlns="http://schemas.openxmlformats.org/spreadsheetml/2006/main" count="185" uniqueCount="101">
  <si>
    <t>Carga de Trabajo Servicio Santander</t>
  </si>
  <si>
    <t>Tarea (Breve descripción)</t>
  </si>
  <si>
    <t>Frecuencia (Diaria/Semanal/Mensual)</t>
  </si>
  <si>
    <t>Horas dedicadas</t>
  </si>
  <si>
    <t>Personas</t>
  </si>
  <si>
    <t>Horas al mes</t>
  </si>
  <si>
    <t>Operativa inicial 1</t>
  </si>
  <si>
    <t>Diaria</t>
  </si>
  <si>
    <t>Operativa inicial 2</t>
  </si>
  <si>
    <t>Operativa Final</t>
  </si>
  <si>
    <t>Operativa Semanal</t>
  </si>
  <si>
    <t>Semanal</t>
  </si>
  <si>
    <t>Daily</t>
  </si>
  <si>
    <t>Daily Seguimiento del servicio</t>
  </si>
  <si>
    <t>Revisión de Monitorización</t>
  </si>
  <si>
    <t>Correo</t>
  </si>
  <si>
    <t>Gestiones administrativas</t>
  </si>
  <si>
    <t>Llamadas</t>
  </si>
  <si>
    <t>Peticiones de Internos del Santander</t>
  </si>
  <si>
    <t>Incidencias</t>
  </si>
  <si>
    <t>Peticiones</t>
  </si>
  <si>
    <t>Preparación de Cambios</t>
  </si>
  <si>
    <t>Aplicación de Cambios</t>
  </si>
  <si>
    <t>Operativa DNS/DHCP</t>
  </si>
  <si>
    <t>CAB Semanal</t>
  </si>
  <si>
    <t>Reunion Previa a la daily</t>
  </si>
  <si>
    <t>Reunión Operativa Semanal Soporte Campus Network (Telefonica)</t>
  </si>
  <si>
    <t>Formación</t>
  </si>
  <si>
    <t>Backups y Compliance</t>
  </si>
  <si>
    <t>Horas de Guardia</t>
  </si>
  <si>
    <t>Obtener Rogue APs</t>
  </si>
  <si>
    <t>Quinquenal</t>
  </si>
  <si>
    <t>Mensual</t>
  </si>
  <si>
    <t>Informe Equipamiento Meraki</t>
  </si>
  <si>
    <t>Informe Mensual</t>
  </si>
  <si>
    <t>Horas Extras</t>
  </si>
  <si>
    <t>Total Horas Mensuales</t>
  </si>
  <si>
    <t>Total horas diarias</t>
  </si>
  <si>
    <t>Total horas por persona</t>
  </si>
  <si>
    <t xml:space="preserve">80hs extras/año </t>
  </si>
  <si>
    <t xml:space="preserve">Descripción </t>
  </si>
  <si>
    <t xml:space="preserve">Posibilidad de automatizar </t>
  </si>
  <si>
    <t xml:space="preserve">epxlicar si hay posibilidad de automizacion y en tal caso qué trabajo tendria que hacer ST y que trabajo telefonica, en caso que ya se le haya informado a Fran, indicarlo. </t>
  </si>
  <si>
    <t>en las Horas dedicadas, no poner numeros redondos , poner el decimal que sale de calcular los minutos, por ejemplo si el promedio da 25 min indicar +25/60=0,42</t>
  </si>
  <si>
    <t>Esta operativa consiste en una revisión de la infraestructura de Clearpass, de DHCP y del estado de los edificios de Jose Ignacio Luca de Tena, Abelias, Josefa Valcárcel y Salia.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El tiempo de ejecucion es de 25 min cuando no hay anomalias pero con anomalias puede llevar a tomar entre 35 y 40 minutos. Por eso hemos consderamo un tiempo medio de 30min, siendo conservadores a la baja.</t>
  </si>
  <si>
    <t xml:space="preserve">Esta operativa consiste en:
- Revisión de toda la infraestructura del banco: Clearpass, DHCP, Bind, RIVCIX, VCIX, Centrales SCF, Centrales Unity, Centrales SD-WAN y estado de todos los edificios del banco
- Revisión de alertado en Netcool, SevOne, SD-WAN, Meraki.
- Estado de Incidencias y Peticiones en Service Now
- Revisión de los cambios del día anterior y los previstos para ese día.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El tiempo de ejecucion es de 55 min cuando no hay anomalias pero con anomalias puede llevar a tomar entre 35 y 40 minutos. Por eso hemos consderamos un tiempo medio de 30 min, siendo conservadores a la baja </t>
  </si>
  <si>
    <t xml:space="preserve">Esta operativa consiste en:
- Revisión de toda la infraestructura del banco: Clearpass, DHCP, Bind, RIVCIX, VCIX, Centrales SCF, Centrales Unity, Centrales SD-WAN y estado de todos los edificios del banco
- Revisión de alertado en Netcool, SevOne, SD-WAN, Meraki.
- Estado de Incidencias y Peticiones en Service Now
- Revisión de los cambios del día anterior y los previstos para ese día.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Al tratarse de la operativa final del día, la mayoría de problemas ya se están tratando, por lo que el tiempo de ejecucion estimado es de 30 minuntos </t>
  </si>
  <si>
    <t>Para automatizar la tarea se tendrían que dar permisos a las aplicaciones del banco a las herramientas de automatización de Telefónica 
Se ha comentado con Francisco Pastor, pero no ve correcto dar los permisos.</t>
  </si>
  <si>
    <t>No hay posibilidad de automatización. Es una reunión online.</t>
  </si>
  <si>
    <t>No hay posibilidad de automatización.</t>
  </si>
  <si>
    <t>La revisión de alarmado se hace de forma manual visualizando Netcool y SevOne.
La creación de tickets (y su eliminación en caso de falsa alarma) es gestionado de forma automática por las herramientas del banco.</t>
  </si>
  <si>
    <t xml:space="preserve">Esta tarea consiste en atender las llamadas, tenemos un promedio de 7 llamadas al dia, con una duracion de aproximada de 15 min lo que da un promedio de 105 min al día. En ocasiones las llamadas ascieden a 30 minutos. </t>
  </si>
  <si>
    <t>Esta tarea consiste en llevar el seguimiento de las incidencias diarias. Puede tratarse desde incidencias sencillas que no llevan más de 15 minutos a incidencias complejas que pueden alargarse durante días.</t>
  </si>
  <si>
    <t>Esta tarea consiste en aplicar los cambios previamente preparados. Los cambios dentro de horario se realizan entre las 16:00 y las 18:00 horas y se llevan a cabo entre 4 personas.</t>
  </si>
  <si>
    <t xml:space="preserve">Esta tarea consiste en aplicar los cambios repetitivos los martes y jueves de cada semana para llevar a cabo los cambios en DNS y DHCP. Estos cambios se realizan entre las 16:00 y las 17:00 </t>
  </si>
  <si>
    <t>Esta tarea consiste en entrar en el CAB semanal para defender los Cambios Normales previstos para la siguiente semana. Se realizan los miercoles de 16:a 17:00 y los Jueves de 10:00 a 11:00 siempre y cuando no exista algún cambio de UK que se defienden en CABs específicos de UK. No todas las semanas hay que estar en todos los CABs, por lo que la duración estimada es de 1 hora por semana.</t>
  </si>
  <si>
    <t>Creación/Gestión de Scripts</t>
  </si>
  <si>
    <t>Se trata de la creación de scripts para automatizar las tareas repetitivas</t>
  </si>
  <si>
    <t>Esta tarea consiste en la formación al grupo del servicio. No se realiza todas las semanas, pero cuando se realiza supera la hora semanal, por lo que la media estimada es de media hora semanal.</t>
  </si>
  <si>
    <t>Esta tarea consiste en recibir las llamadas y resolver las incidencias que sucedan fuera de horario de oficina.</t>
  </si>
  <si>
    <t>Se trató de asignar la tarea al CNCC y, posteriormente, a otro departamento de Telefónica, pero no se les llegaron a tramitar los permisos para acceder a la herramienta Meraki. Se comenzó a hacer hace un año. Estaba previsto que se tratara de una tarea temporal hasta que se pudiera automatizar por parte del Santander.</t>
  </si>
  <si>
    <t>Esta operativa consiste en: 
- Revisión los logs de los equipos RIVCIX y VCIX en busca de posibles anomalias.
- Estudio del estado de Disponibilidad, Uso de CPU y de Memoria de los equipos de la planta.
- Estudio de los Interfaces con mayor uso de ancho de banda de la planta.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El tiempo de ejecución es de 2 horas utilizando para ello 2 personas debido a los posibles casos a fabricante para revisar los logs anómalos encontrados en los equipos.</t>
  </si>
  <si>
    <t>Esta tarea consiste en una reunión diaria en la que se comentan los temas en vuelo de todo el departamento (problemas, incidencias, peticiones, tareas) en la que el coordinador y un técnico adicional deben estar presentes para resolver las dudas acerca de las tareas asignadas al servicio. Deben estar el coordinador y un técnico a petición de Francisco Pastor para que, en caso de que uno de los dos no esté disponible, el otro esté enterado de todo. Aunque está agendada como una reunión de 15 minutos, suele durar 1 hora.</t>
  </si>
  <si>
    <t>Se trata de una reunión interna de los integrates del servicio en la que se hace un repaso diario de las incidencias, peticiones, cambios y tareas del servicio. Aunque está agendada como una reunión de 30 minutos, suele durar 45.</t>
  </si>
  <si>
    <t>Esta tarea consiste en revisar las alarmas en Netcool y SevOne y gestionar los tickets generados por dichas alarmas. Todo el personal del servicio debe revisar el alarmado en todo momento, por lo que a lo largo día puede estimarse que estamos 30 minutos revisando la monitorización.</t>
  </si>
  <si>
    <t xml:space="preserve">Esta tarea consiste en leer y contestar correos, en promedio la cantidad de correos que llegan a diario son unos 100 con un promedio de lecura y respuesta de 5 min cada uno, por lo tanto el tiempo medio del tratamiento de correos es de 60min/persona. Este valor es a la baja, ya qye suele llevar más tiempo y en ocasiones el número de correos asciende a 150 al día. </t>
  </si>
  <si>
    <t>Esta tarea consiste en las tareas administrativas que tenemos que llevar a cabo dentro de las plataformas del banco (actualización de inventario, CMDB, monitorización, etc).</t>
  </si>
  <si>
    <t>Esta tarea consiste en atender las peticiones que realizan los internos del Santander al servicio. Estas peticiones pueden ir desde tareas sencillas que no llevan más de 10 minutos a proyectos complejos que necesiten de seguimiento durante días o meses. En promedio, cada integrante del servicio dedica 45 minutos diarios a este tipo de peticiones.</t>
  </si>
  <si>
    <t>Esta tarea consiste en llevar el seguimiento de las peticiones diarias. Puede tratarse desde peticiones sencillas que no llevan más de 15 minutos a peticiones complejas que pueden alargarse durante días.</t>
  </si>
  <si>
    <t>Esta tarea consiste en preparar los cambios, ya sean cambios dentro o fuera de la jornada laboral. Crear cada cambio lleva una media de 25 minutos. Los preparativos para llevar a cabo el cambio (calls para confirmarlo, búsqueda de ventanas de trabajo, scripts de configuración, tests, etc.) hacen que cada cambio lleve entre 1 y 4 horas</t>
  </si>
  <si>
    <t>Esta tarea consiste en una reunion entre el coordinador del servicio y el técnico que realiza las Operativas Iniciales 1 y 2 con el objetivo de informar al coordinador del servicio de todo lo sucedido fuera de horas y el estado actual de las comunicaciones para que éste pueda explicar a todo el departamento en la daily el estado global de las comunicaciones. Suele tardar unos 15 minutos.</t>
  </si>
  <si>
    <t>Esta tarea consiste en una reunion entre Francisco Pastor, Francisco Miralles y el resto del personal interno del Santander junto al coordinador del equipo del servicio y un técnico del servicio para hacer una revisión semanal a fondo de los temas pendientes (problemas, incidencias, peticiones, tareas) de todo el departamento. Suele durar una hora.</t>
  </si>
  <si>
    <t>Esta tarea consiste en una reunion entre Francisco Pastor, Francisco Miralles, Jorge Zamorano, e Israel Hurtado por parte del Santander y el coordinador de incidencias, el coordinador de cambios, el coordinador del equipo del servicio y un técnico del servicio por parte de Telefónica en la que se comentarán con el personal del Santander todos los problemas, incidencias, casos a fabricante, horas de trabajos fuera de horas, horas de H&amp;E y tareas llevadas a cabo por el servicio. Suele durar una hora.</t>
  </si>
  <si>
    <t>Esta tarea consiste en la creación/gestión de scripts y el traslado de información para levar a cabo tareas repetitivas. No se realiza todas las semanas, pero cuando se realiza supera la hora semanal, por lo que la media estimada es de una hora semanal.</t>
  </si>
  <si>
    <t>Esta tarea consiste en asegurar que todas las máquinas se encuentan correctamente dadas de alta en las herramientas de backup y que cumplen el compliance. No se realiza todas las semanas, pero cuando se realiza supera la hora semanal, por lo que la media estimada es de media hora semanal.</t>
  </si>
  <si>
    <t>Esta tarea consiste en lanzar el script para obtener el documento con la información acerca de los Aps conectados a electrónica Meraki para, posteriormente, subirlos a la unidad compartida. Esta tarea se hace una vez cada dos semanas y el tiempo estimado para llevarlo a cabo es de 30 minutos.</t>
  </si>
  <si>
    <t>Obtener los documentos está automatizado.</t>
  </si>
  <si>
    <t>Esta tarea consiste en realizar los informes a terceros de la plataforma Meraki. Se trata de los informes para los siguientes clientes:
CIB- Ed. AMSTERDAM -SCIB
CIB- Ed. POLONIA - WARSAW
Corporate Center (HQ)- Ed. LANDCO BARCELONA
Corporate Center (HQ)- Ed. LANDCO SEVILLA
Corporate Center (HQ)- Ed. LANDCO VALENCIA
Corporate Center (HQ)- Ed. LANDCO MADRID
Corporate Center (HQ)- Ed. RETAILCO - PL4 – QUINTANAVIDES
Pagonxt- Ed. Farol - Brazil
Wealth- Ed. Office SAM - Luxemburgo 
Se trata de una tarea que se dijo que se iba a hacer de forma temporal hace un año.
 Se entrega de forma mensual y el tiempo estimado para realizar el informe es de 3 horas.</t>
  </si>
  <si>
    <t>Esta tarea consiste en obtener el informe mensual que se presenta al Santander por parte de Telefónica.  Se entrega de forma mensual y el tiempo estimado para realizar el informe es de 12 horas.</t>
  </si>
  <si>
    <t>Atualización de estado de Certificados</t>
  </si>
  <si>
    <t>Esta tarea consiste en revisar el estado de los certificados y su caducidad y actualizar nuestros documentos internos para tenerlo controlado. Se hace cada dos semanas y el tiempo estimado es de 30 minutos.</t>
  </si>
  <si>
    <t>Nivel</t>
  </si>
  <si>
    <t>Posible automatizar?</t>
  </si>
  <si>
    <t>nivel 1</t>
  </si>
  <si>
    <t>PRIOridad</t>
  </si>
  <si>
    <t>si</t>
  </si>
  <si>
    <t>nivel1</t>
  </si>
  <si>
    <t xml:space="preserve">nivel 1 </t>
  </si>
  <si>
    <t>nivel 2</t>
  </si>
  <si>
    <t>no</t>
  </si>
  <si>
    <t>nivel 1-2</t>
  </si>
  <si>
    <t>nivel 2-1</t>
  </si>
  <si>
    <t>nivel1-2</t>
  </si>
  <si>
    <t>nivel2</t>
  </si>
  <si>
    <t>Biweekly Network</t>
  </si>
  <si>
    <t>nivl 1-2</t>
  </si>
  <si>
    <t xml:space="preserve">explicar si hay posibilidad de automizacion y en tal caso qué trabajo tendria que hacer ST y que trabajo telefonica, en caso que ya se le haya informado a Fran, indicarlo. </t>
  </si>
  <si>
    <t>n/a</t>
  </si>
  <si>
    <t>epxlicar si hay posibilidad de automizacion y en tal caso qué trabajo tendria que hacer ST y que trabajo telefonica, en caso que ya se le haya informado a Fran, indicarlo. La parte de Civir y la otra parte es de tf</t>
  </si>
  <si>
    <t>Proyectos y tareas de larga duracion</t>
  </si>
  <si>
    <t>Reunion interna Se trata de una reunión con el personal interno y tanto el coordinador como un nivel 2 del servicio para tratar todos los temas de larga duración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</si>
</sst>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1"/>
      <color rgb="FF000000"/>
      <name val="Calibri"/>
      <family val="2"/>
    </font>
  </fonts>
  <fills count="11">
    <fill>
      <patternFill patternType="none"/>
    </fill>
    <fill>
      <patternFill patternType="gray125"/>
    </fill>
    <fill>
      <patternFill patternType="solid">
        <fgColor rgb="FFA9D08E"/>
        <bgColor rgb="FF000000"/>
      </patternFill>
    </fill>
    <fill>
      <patternFill patternType="solid">
        <fgColor theme="9" tint="0.39997558519241921"/>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rgb="FF000000"/>
      </patternFill>
    </fill>
    <fill>
      <patternFill patternType="solid">
        <fgColor theme="2" tint="-9.9978637043366805E-2"/>
        <bgColor indexed="64"/>
      </patternFill>
    </fill>
    <fill>
      <patternFill patternType="solid">
        <fgColor theme="0"/>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1">
    <xf numFmtId="0" fontId="0" fillId="0" borderId="0" xfId="0"/>
    <xf numFmtId="0" fontId="1" fillId="0" borderId="0" xfId="0" applyFont="1"/>
    <xf numFmtId="0" fontId="1" fillId="0" borderId="0" xfId="0" applyFont="1" applyAlignment="1">
      <alignment horizontal="center"/>
    </xf>
    <xf numFmtId="0" fontId="1" fillId="2" borderId="1" xfId="0" applyFont="1" applyFill="1" applyBorder="1"/>
    <xf numFmtId="0" fontId="1"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xf numFmtId="0" fontId="1" fillId="0" borderId="2" xfId="0" applyFont="1" applyBorder="1"/>
    <xf numFmtId="2" fontId="1" fillId="0" borderId="2" xfId="0" applyNumberFormat="1" applyFont="1" applyBorder="1" applyAlignment="1">
      <alignment horizontal="center" vertic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1" fillId="4" borderId="4" xfId="0" applyFont="1" applyFill="1" applyBorder="1" applyAlignment="1">
      <alignment horizontal="center"/>
    </xf>
    <xf numFmtId="0" fontId="2" fillId="5" borderId="6" xfId="0" applyFont="1" applyFill="1" applyBorder="1"/>
    <xf numFmtId="0" fontId="2" fillId="5" borderId="8" xfId="0" applyFont="1" applyFill="1" applyBorder="1"/>
    <xf numFmtId="0" fontId="2" fillId="5" borderId="10" xfId="0" applyFont="1" applyFill="1" applyBorder="1"/>
    <xf numFmtId="0" fontId="2" fillId="5" borderId="11" xfId="0" applyFont="1" applyFill="1" applyBorder="1"/>
    <xf numFmtId="0" fontId="2" fillId="5" borderId="1" xfId="0" applyFont="1" applyFill="1" applyBorder="1" applyAlignment="1">
      <alignment vertical="center"/>
    </xf>
    <xf numFmtId="0" fontId="2" fillId="5" borderId="7" xfId="0" applyFont="1" applyFill="1" applyBorder="1" applyAlignment="1">
      <alignment vertical="center"/>
    </xf>
    <xf numFmtId="0" fontId="2" fillId="5" borderId="9" xfId="0" applyFont="1" applyFill="1" applyBorder="1" applyAlignment="1">
      <alignment vertical="center"/>
    </xf>
    <xf numFmtId="0" fontId="2" fillId="5" borderId="4" xfId="0" applyFont="1" applyFill="1" applyBorder="1" applyAlignment="1">
      <alignment vertical="center"/>
    </xf>
    <xf numFmtId="0" fontId="2" fillId="7" borderId="6" xfId="0" applyFont="1" applyFill="1" applyBorder="1"/>
    <xf numFmtId="0" fontId="2" fillId="7" borderId="8" xfId="0" applyFont="1" applyFill="1" applyBorder="1"/>
    <xf numFmtId="0" fontId="2" fillId="7" borderId="10" xfId="0" applyFont="1" applyFill="1" applyBorder="1"/>
    <xf numFmtId="0" fontId="2" fillId="7" borderId="11" xfId="0" applyFont="1" applyFill="1" applyBorder="1"/>
    <xf numFmtId="0" fontId="2" fillId="8" borderId="12" xfId="0" applyFont="1" applyFill="1" applyBorder="1"/>
    <xf numFmtId="0" fontId="2" fillId="8" borderId="13" xfId="0" applyFont="1" applyFill="1" applyBorder="1"/>
    <xf numFmtId="0" fontId="1" fillId="9" borderId="4" xfId="0" applyFont="1" applyFill="1" applyBorder="1" applyAlignment="1">
      <alignment horizontal="center"/>
    </xf>
    <xf numFmtId="0" fontId="1" fillId="6" borderId="0" xfId="0" applyFont="1" applyFill="1"/>
    <xf numFmtId="0" fontId="2" fillId="10" borderId="6" xfId="0" applyFont="1" applyFill="1" applyBorder="1" applyAlignment="1">
      <alignment vertical="center" wrapText="1"/>
    </xf>
    <xf numFmtId="0" fontId="2" fillId="10" borderId="8" xfId="0" applyFont="1" applyFill="1" applyBorder="1" applyAlignment="1">
      <alignment vertical="center" wrapText="1"/>
    </xf>
    <xf numFmtId="0" fontId="2" fillId="10" borderId="7" xfId="0" applyFont="1" applyFill="1" applyBorder="1" applyAlignment="1">
      <alignment vertical="center"/>
    </xf>
    <xf numFmtId="0" fontId="1" fillId="2" borderId="0" xfId="0" applyFont="1" applyFill="1" applyAlignment="1">
      <alignment horizontal="center"/>
    </xf>
    <xf numFmtId="0" fontId="0" fillId="3" borderId="1" xfId="0" applyFill="1" applyBorder="1" applyAlignment="1">
      <alignment horizontal="center" vertical="center"/>
    </xf>
    <xf numFmtId="0" fontId="1" fillId="2" borderId="0" xfId="0" applyFont="1" applyFill="1" applyBorder="1" applyAlignment="1">
      <alignment horizontal="center"/>
    </xf>
    <xf numFmtId="0" fontId="2" fillId="5" borderId="0" xfId="0" applyFont="1" applyFill="1" applyBorder="1" applyAlignment="1">
      <alignment vertical="center"/>
    </xf>
    <xf numFmtId="0" fontId="2" fillId="10" borderId="0" xfId="0" applyFont="1" applyFill="1" applyBorder="1" applyAlignment="1">
      <alignment vertical="center" wrapText="1"/>
    </xf>
    <xf numFmtId="0" fontId="2" fillId="5" borderId="0" xfId="0" applyFont="1" applyFill="1" applyBorder="1"/>
    <xf numFmtId="0" fontId="2" fillId="7" borderId="0" xfId="0" applyFont="1" applyFill="1" applyBorder="1"/>
    <xf numFmtId="0" fontId="1"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1A41-966B-4ADB-92E1-AF4C54FE54A8}">
  <dimension ref="B1:L43"/>
  <sheetViews>
    <sheetView tabSelected="1" zoomScale="70" zoomScaleNormal="70" workbookViewId="0">
      <pane xSplit="2" ySplit="4" topLeftCell="C24" activePane="bottomRight" state="frozen"/>
      <selection pane="topRight" activeCell="C1" sqref="C1"/>
      <selection pane="bottomLeft" activeCell="A5" sqref="A5"/>
      <selection pane="bottomRight" activeCell="C25" sqref="C25"/>
    </sheetView>
  </sheetViews>
  <sheetFormatPr baseColWidth="10" defaultColWidth="11.453125" defaultRowHeight="14.5" x14ac:dyDescent="0.35"/>
  <cols>
    <col min="1" max="1" width="2.1796875" customWidth="1"/>
    <col min="2" max="4" width="58.81640625" customWidth="1"/>
    <col min="5" max="5" width="16.54296875" customWidth="1"/>
    <col min="6" max="6" width="15.1796875" customWidth="1"/>
    <col min="7" max="7" width="11.453125" customWidth="1"/>
    <col min="8" max="8" width="20.81640625" customWidth="1"/>
    <col min="9" max="9" width="16.453125" customWidth="1"/>
    <col min="10" max="10" width="21.81640625" customWidth="1"/>
  </cols>
  <sheetData>
    <row r="1" spans="2:12" ht="8" customHeight="1" x14ac:dyDescent="0.35"/>
    <row r="2" spans="2:12" ht="23.5" customHeight="1" x14ac:dyDescent="0.35">
      <c r="B2" s="34" t="s">
        <v>0</v>
      </c>
      <c r="C2" s="34"/>
      <c r="D2" s="34"/>
      <c r="E2" s="34"/>
      <c r="F2" s="34"/>
      <c r="G2" s="34"/>
      <c r="H2" s="34"/>
    </row>
    <row r="3" spans="2:12" ht="8" customHeight="1" x14ac:dyDescent="0.35"/>
    <row r="4" spans="2:12" x14ac:dyDescent="0.35">
      <c r="B4" s="3" t="s">
        <v>1</v>
      </c>
      <c r="C4" s="3" t="s">
        <v>40</v>
      </c>
      <c r="D4" s="3" t="s">
        <v>41</v>
      </c>
      <c r="E4" s="3" t="s">
        <v>2</v>
      </c>
      <c r="F4" s="4" t="s">
        <v>3</v>
      </c>
      <c r="G4" s="4" t="s">
        <v>4</v>
      </c>
      <c r="H4" s="4" t="s">
        <v>5</v>
      </c>
      <c r="I4" s="1"/>
      <c r="J4" s="4" t="s">
        <v>81</v>
      </c>
      <c r="K4" s="33" t="s">
        <v>82</v>
      </c>
      <c r="L4" s="35" t="s">
        <v>84</v>
      </c>
    </row>
    <row r="5" spans="2:12" ht="188.5" x14ac:dyDescent="0.35">
      <c r="B5" s="18" t="s">
        <v>6</v>
      </c>
      <c r="C5" s="30" t="s">
        <v>44</v>
      </c>
      <c r="D5" s="30" t="s">
        <v>47</v>
      </c>
      <c r="E5" s="14" t="s">
        <v>7</v>
      </c>
      <c r="F5" s="22">
        <v>0.5</v>
      </c>
      <c r="G5" s="14">
        <v>1</v>
      </c>
      <c r="H5" s="11">
        <f>IF(E5="Diaria",F5*20,IF(E5="Semanal",F5*4,IF(E5="Quinquenal",F5*2,F5)))*G5</f>
        <v>10</v>
      </c>
      <c r="I5" s="29" t="s">
        <v>43</v>
      </c>
      <c r="J5" s="1" t="s">
        <v>83</v>
      </c>
      <c r="K5" t="s">
        <v>85</v>
      </c>
      <c r="L5">
        <v>6</v>
      </c>
    </row>
    <row r="6" spans="2:12" ht="275.5" x14ac:dyDescent="0.35">
      <c r="B6" s="19" t="s">
        <v>8</v>
      </c>
      <c r="C6" s="30" t="s">
        <v>45</v>
      </c>
      <c r="D6" s="30" t="s">
        <v>47</v>
      </c>
      <c r="E6" s="15" t="s">
        <v>7</v>
      </c>
      <c r="F6" s="23">
        <v>0.5</v>
      </c>
      <c r="G6" s="15">
        <v>1</v>
      </c>
      <c r="H6" s="11">
        <f t="shared" ref="H6:H32" si="0">IF(E6="Diaria",F6*20,IF(E6="Semanal",F6*4,IF(E6="Quinquenal",F6*2,F6)))*G6</f>
        <v>10</v>
      </c>
      <c r="I6" s="1"/>
      <c r="J6" s="1" t="s">
        <v>86</v>
      </c>
      <c r="K6" t="s">
        <v>85</v>
      </c>
      <c r="L6">
        <v>5</v>
      </c>
    </row>
    <row r="7" spans="2:12" ht="266.39999999999998" customHeight="1" x14ac:dyDescent="0.35">
      <c r="B7" s="19" t="s">
        <v>9</v>
      </c>
      <c r="C7" s="30" t="s">
        <v>46</v>
      </c>
      <c r="D7" s="30" t="s">
        <v>47</v>
      </c>
      <c r="E7" s="15" t="s">
        <v>7</v>
      </c>
      <c r="F7" s="23">
        <v>0.5</v>
      </c>
      <c r="G7" s="15">
        <v>1</v>
      </c>
      <c r="H7" s="11">
        <f t="shared" si="0"/>
        <v>10</v>
      </c>
      <c r="I7" s="1"/>
      <c r="J7" s="1" t="s">
        <v>87</v>
      </c>
      <c r="K7" t="s">
        <v>85</v>
      </c>
      <c r="L7">
        <v>4</v>
      </c>
    </row>
    <row r="8" spans="2:12" ht="259.75" customHeight="1" x14ac:dyDescent="0.35">
      <c r="B8" s="19" t="s">
        <v>10</v>
      </c>
      <c r="C8" s="30" t="s">
        <v>61</v>
      </c>
      <c r="D8" s="30" t="s">
        <v>47</v>
      </c>
      <c r="E8" s="15" t="s">
        <v>11</v>
      </c>
      <c r="F8" s="23">
        <v>2</v>
      </c>
      <c r="G8" s="15">
        <v>2</v>
      </c>
      <c r="H8" s="11">
        <f t="shared" si="0"/>
        <v>16</v>
      </c>
      <c r="I8" s="1"/>
      <c r="J8" s="1" t="s">
        <v>83</v>
      </c>
      <c r="K8" t="s">
        <v>85</v>
      </c>
      <c r="L8">
        <v>3</v>
      </c>
    </row>
    <row r="9" spans="2:12" ht="138.65" customHeight="1" x14ac:dyDescent="0.35">
      <c r="B9" s="19" t="s">
        <v>12</v>
      </c>
      <c r="C9" s="31" t="s">
        <v>62</v>
      </c>
      <c r="D9" s="30" t="s">
        <v>48</v>
      </c>
      <c r="E9" s="15" t="s">
        <v>7</v>
      </c>
      <c r="F9" s="23">
        <v>1</v>
      </c>
      <c r="G9" s="15">
        <v>2</v>
      </c>
      <c r="H9" s="11">
        <f t="shared" si="0"/>
        <v>40</v>
      </c>
      <c r="I9" s="1"/>
      <c r="J9" s="1" t="s">
        <v>88</v>
      </c>
      <c r="K9" t="s">
        <v>89</v>
      </c>
    </row>
    <row r="10" spans="2:12" ht="62.4" customHeight="1" x14ac:dyDescent="0.35">
      <c r="B10" s="19" t="s">
        <v>13</v>
      </c>
      <c r="C10" s="31" t="s">
        <v>63</v>
      </c>
      <c r="D10" s="30" t="s">
        <v>48</v>
      </c>
      <c r="E10" s="15" t="s">
        <v>7</v>
      </c>
      <c r="F10" s="23">
        <v>0.75</v>
      </c>
      <c r="G10" s="15">
        <v>7</v>
      </c>
      <c r="H10" s="11">
        <f t="shared" si="0"/>
        <v>105</v>
      </c>
      <c r="I10" s="1"/>
      <c r="J10" s="1" t="s">
        <v>91</v>
      </c>
      <c r="K10" t="s">
        <v>89</v>
      </c>
    </row>
    <row r="11" spans="2:12" ht="62.4" customHeight="1" x14ac:dyDescent="0.35">
      <c r="B11" s="19" t="s">
        <v>99</v>
      </c>
      <c r="C11" s="31" t="s">
        <v>100</v>
      </c>
      <c r="D11" s="30" t="s">
        <v>48</v>
      </c>
      <c r="E11" s="15" t="s">
        <v>11</v>
      </c>
      <c r="F11" s="23">
        <v>1</v>
      </c>
      <c r="G11" s="15">
        <v>2</v>
      </c>
      <c r="H11" s="11">
        <f t="shared" si="0"/>
        <v>8</v>
      </c>
      <c r="I11" s="1"/>
      <c r="J11" s="1">
        <v>2</v>
      </c>
      <c r="K11" t="s">
        <v>89</v>
      </c>
    </row>
    <row r="12" spans="2:12" ht="72.5" x14ac:dyDescent="0.35">
      <c r="B12" s="19" t="s">
        <v>14</v>
      </c>
      <c r="C12" s="31" t="s">
        <v>64</v>
      </c>
      <c r="D12" s="30" t="s">
        <v>50</v>
      </c>
      <c r="E12" s="15" t="s">
        <v>7</v>
      </c>
      <c r="F12" s="23">
        <v>0.5</v>
      </c>
      <c r="G12" s="15">
        <v>7</v>
      </c>
      <c r="H12" s="11">
        <f t="shared" ref="H12:H21" si="1">IF(E12="Diaria",F12*20,IF(E12="Semanal",F12*4,IF(E12="Quinquenal",F12*2,F12)))*G12</f>
        <v>70</v>
      </c>
      <c r="I12" s="1"/>
      <c r="J12" s="1" t="s">
        <v>83</v>
      </c>
      <c r="K12" t="s">
        <v>89</v>
      </c>
    </row>
    <row r="13" spans="2:12" ht="87" x14ac:dyDescent="0.35">
      <c r="B13" s="19" t="s">
        <v>15</v>
      </c>
      <c r="C13" s="31" t="s">
        <v>65</v>
      </c>
      <c r="D13" s="30" t="s">
        <v>49</v>
      </c>
      <c r="E13" s="15" t="s">
        <v>7</v>
      </c>
      <c r="F13" s="23">
        <v>0.75</v>
      </c>
      <c r="G13" s="15">
        <v>7</v>
      </c>
      <c r="H13" s="11">
        <f t="shared" si="1"/>
        <v>105</v>
      </c>
      <c r="I13" s="1"/>
      <c r="J13" s="1" t="s">
        <v>90</v>
      </c>
      <c r="K13" t="s">
        <v>89</v>
      </c>
    </row>
    <row r="14" spans="2:12" ht="43.5" x14ac:dyDescent="0.35">
      <c r="B14" s="19" t="s">
        <v>16</v>
      </c>
      <c r="C14" s="30" t="s">
        <v>66</v>
      </c>
      <c r="D14" s="30" t="s">
        <v>49</v>
      </c>
      <c r="E14" s="15" t="s">
        <v>7</v>
      </c>
      <c r="F14" s="23">
        <v>0.5</v>
      </c>
      <c r="G14" s="15">
        <v>7</v>
      </c>
      <c r="H14" s="11">
        <f t="shared" si="1"/>
        <v>70</v>
      </c>
      <c r="I14" s="1"/>
      <c r="J14" s="1" t="s">
        <v>92</v>
      </c>
      <c r="K14" t="s">
        <v>89</v>
      </c>
    </row>
    <row r="15" spans="2:12" ht="58" x14ac:dyDescent="0.35">
      <c r="B15" s="19" t="s">
        <v>17</v>
      </c>
      <c r="C15" s="31" t="s">
        <v>51</v>
      </c>
      <c r="D15" s="30" t="s">
        <v>49</v>
      </c>
      <c r="E15" s="15" t="s">
        <v>7</v>
      </c>
      <c r="F15" s="23">
        <v>0.25</v>
      </c>
      <c r="G15" s="15">
        <v>7</v>
      </c>
      <c r="H15" s="11">
        <f t="shared" si="1"/>
        <v>35</v>
      </c>
      <c r="I15" s="1"/>
      <c r="J15" s="1" t="s">
        <v>92</v>
      </c>
      <c r="K15" t="s">
        <v>89</v>
      </c>
    </row>
    <row r="16" spans="2:12" ht="97.25" customHeight="1" x14ac:dyDescent="0.35">
      <c r="B16" s="19" t="s">
        <v>18</v>
      </c>
      <c r="C16" s="31" t="s">
        <v>67</v>
      </c>
      <c r="D16" s="30" t="s">
        <v>49</v>
      </c>
      <c r="E16" s="15" t="s">
        <v>7</v>
      </c>
      <c r="F16" s="23">
        <v>1</v>
      </c>
      <c r="G16" s="15">
        <v>7</v>
      </c>
      <c r="H16" s="11">
        <f t="shared" si="1"/>
        <v>140</v>
      </c>
      <c r="I16" s="1"/>
      <c r="J16" s="1" t="s">
        <v>92</v>
      </c>
      <c r="K16" t="s">
        <v>89</v>
      </c>
    </row>
    <row r="17" spans="2:12" ht="65.400000000000006" customHeight="1" x14ac:dyDescent="0.35">
      <c r="B17" s="19" t="s">
        <v>19</v>
      </c>
      <c r="C17" s="31" t="s">
        <v>52</v>
      </c>
      <c r="D17" s="30" t="s">
        <v>49</v>
      </c>
      <c r="E17" s="15" t="s">
        <v>7</v>
      </c>
      <c r="F17" s="23">
        <v>1</v>
      </c>
      <c r="G17" s="15">
        <v>7</v>
      </c>
      <c r="H17" s="11">
        <f t="shared" si="1"/>
        <v>140</v>
      </c>
      <c r="I17" s="1"/>
      <c r="J17" s="1" t="s">
        <v>92</v>
      </c>
      <c r="K17" t="s">
        <v>89</v>
      </c>
    </row>
    <row r="18" spans="2:12" ht="69.650000000000006" customHeight="1" x14ac:dyDescent="0.35">
      <c r="B18" s="19" t="s">
        <v>20</v>
      </c>
      <c r="C18" s="31" t="s">
        <v>68</v>
      </c>
      <c r="D18" s="30" t="s">
        <v>49</v>
      </c>
      <c r="E18" s="15" t="s">
        <v>7</v>
      </c>
      <c r="F18" s="23">
        <v>0.5</v>
      </c>
      <c r="G18" s="15">
        <v>7</v>
      </c>
      <c r="H18" s="11">
        <f t="shared" si="1"/>
        <v>70</v>
      </c>
      <c r="I18" s="1"/>
      <c r="J18" s="1" t="s">
        <v>92</v>
      </c>
      <c r="K18" t="s">
        <v>89</v>
      </c>
    </row>
    <row r="19" spans="2:12" ht="104.4" customHeight="1" x14ac:dyDescent="0.35">
      <c r="B19" s="19" t="s">
        <v>21</v>
      </c>
      <c r="C19" s="31" t="s">
        <v>69</v>
      </c>
      <c r="D19" s="30" t="s">
        <v>49</v>
      </c>
      <c r="E19" s="15" t="s">
        <v>7</v>
      </c>
      <c r="F19" s="23">
        <v>2</v>
      </c>
      <c r="G19" s="15">
        <v>5</v>
      </c>
      <c r="H19" s="11">
        <f t="shared" si="1"/>
        <v>200</v>
      </c>
      <c r="I19" s="1"/>
      <c r="J19" s="1" t="s">
        <v>92</v>
      </c>
      <c r="K19" t="s">
        <v>89</v>
      </c>
    </row>
    <row r="20" spans="2:12" ht="55.75" customHeight="1" x14ac:dyDescent="0.35">
      <c r="B20" s="19" t="s">
        <v>22</v>
      </c>
      <c r="C20" s="31" t="s">
        <v>53</v>
      </c>
      <c r="D20" s="30" t="s">
        <v>49</v>
      </c>
      <c r="E20" s="15" t="s">
        <v>7</v>
      </c>
      <c r="F20" s="23">
        <v>1.5</v>
      </c>
      <c r="G20" s="15">
        <v>4</v>
      </c>
      <c r="H20" s="11">
        <f t="shared" si="1"/>
        <v>120</v>
      </c>
      <c r="I20" s="1"/>
      <c r="J20" s="1" t="s">
        <v>92</v>
      </c>
      <c r="K20" t="s">
        <v>89</v>
      </c>
    </row>
    <row r="21" spans="2:12" ht="51" customHeight="1" x14ac:dyDescent="0.35">
      <c r="B21" s="19" t="s">
        <v>23</v>
      </c>
      <c r="C21" s="31" t="s">
        <v>54</v>
      </c>
      <c r="D21" s="30" t="s">
        <v>49</v>
      </c>
      <c r="E21" s="15" t="s">
        <v>11</v>
      </c>
      <c r="F21" s="23">
        <v>1</v>
      </c>
      <c r="G21" s="15">
        <v>1</v>
      </c>
      <c r="H21" s="11">
        <f t="shared" si="1"/>
        <v>4</v>
      </c>
      <c r="I21" s="1"/>
      <c r="J21" s="1" t="s">
        <v>86</v>
      </c>
      <c r="K21" t="s">
        <v>89</v>
      </c>
    </row>
    <row r="22" spans="2:12" ht="108" customHeight="1" x14ac:dyDescent="0.35">
      <c r="B22" s="19" t="s">
        <v>24</v>
      </c>
      <c r="C22" s="31" t="s">
        <v>55</v>
      </c>
      <c r="D22" s="30" t="s">
        <v>48</v>
      </c>
      <c r="E22" s="15" t="s">
        <v>11</v>
      </c>
      <c r="F22" s="23">
        <v>1</v>
      </c>
      <c r="G22" s="15">
        <v>1</v>
      </c>
      <c r="H22" s="11">
        <f t="shared" si="0"/>
        <v>4</v>
      </c>
      <c r="I22" s="1"/>
      <c r="J22" s="1" t="s">
        <v>92</v>
      </c>
      <c r="K22" t="s">
        <v>89</v>
      </c>
    </row>
    <row r="23" spans="2:12" ht="107.4" customHeight="1" x14ac:dyDescent="0.35">
      <c r="B23" s="19" t="s">
        <v>25</v>
      </c>
      <c r="C23" s="31" t="s">
        <v>70</v>
      </c>
      <c r="D23" s="30" t="s">
        <v>48</v>
      </c>
      <c r="E23" s="15" t="s">
        <v>7</v>
      </c>
      <c r="F23" s="23">
        <v>0.25</v>
      </c>
      <c r="G23" s="15">
        <v>2</v>
      </c>
      <c r="H23" s="11">
        <f t="shared" si="0"/>
        <v>10</v>
      </c>
      <c r="I23" s="1"/>
      <c r="J23" s="1" t="s">
        <v>92</v>
      </c>
      <c r="K23" t="s">
        <v>89</v>
      </c>
    </row>
    <row r="24" spans="2:12" ht="97.75" customHeight="1" x14ac:dyDescent="0.35">
      <c r="B24" s="19" t="s">
        <v>94</v>
      </c>
      <c r="C24" s="31" t="s">
        <v>71</v>
      </c>
      <c r="D24" s="30" t="s">
        <v>48</v>
      </c>
      <c r="E24" s="15" t="s">
        <v>11</v>
      </c>
      <c r="F24" s="23">
        <v>0.5</v>
      </c>
      <c r="G24" s="15">
        <v>2</v>
      </c>
      <c r="H24" s="11">
        <f t="shared" si="0"/>
        <v>4</v>
      </c>
      <c r="I24" s="1"/>
      <c r="J24" s="1" t="s">
        <v>93</v>
      </c>
      <c r="K24" t="s">
        <v>89</v>
      </c>
    </row>
    <row r="25" spans="2:12" ht="116" x14ac:dyDescent="0.35">
      <c r="B25" s="19" t="s">
        <v>26</v>
      </c>
      <c r="C25" s="31" t="s">
        <v>72</v>
      </c>
      <c r="D25" s="30" t="s">
        <v>48</v>
      </c>
      <c r="E25" s="15" t="s">
        <v>11</v>
      </c>
      <c r="F25" s="23">
        <v>1</v>
      </c>
      <c r="G25" s="15">
        <v>2</v>
      </c>
      <c r="H25" s="11">
        <f t="shared" si="0"/>
        <v>8</v>
      </c>
      <c r="I25" s="1"/>
      <c r="J25" s="1" t="s">
        <v>88</v>
      </c>
      <c r="K25" t="s">
        <v>89</v>
      </c>
    </row>
    <row r="26" spans="2:12" ht="73.75" customHeight="1" x14ac:dyDescent="0.35">
      <c r="B26" s="19" t="s">
        <v>56</v>
      </c>
      <c r="C26" s="31" t="s">
        <v>73</v>
      </c>
      <c r="D26" s="30" t="s">
        <v>57</v>
      </c>
      <c r="E26" s="15" t="s">
        <v>11</v>
      </c>
      <c r="F26" s="23">
        <v>1</v>
      </c>
      <c r="G26" s="15">
        <v>1</v>
      </c>
      <c r="H26" s="11">
        <f>IF(E26="Diaria",F26*20,IF(E26="Semanal",F26*4,IF(E26="Quinquenal",F26*2,F26)))*G26</f>
        <v>4</v>
      </c>
      <c r="I26" s="1"/>
      <c r="J26" s="1" t="s">
        <v>90</v>
      </c>
      <c r="K26" t="s">
        <v>85</v>
      </c>
      <c r="L26">
        <v>1</v>
      </c>
    </row>
    <row r="27" spans="2:12" ht="43.5" x14ac:dyDescent="0.35">
      <c r="B27" s="19" t="s">
        <v>27</v>
      </c>
      <c r="C27" s="31" t="s">
        <v>58</v>
      </c>
      <c r="D27" s="30" t="s">
        <v>42</v>
      </c>
      <c r="E27" s="15" t="s">
        <v>11</v>
      </c>
      <c r="F27" s="23">
        <v>1</v>
      </c>
      <c r="G27" s="15">
        <v>7</v>
      </c>
      <c r="H27" s="11">
        <f>IF(E27="Diaria",F27*20,IF(E27="Semanal",F27*4,IF(E27="Quinquenal",F27*2,F27)))*G27</f>
        <v>28</v>
      </c>
      <c r="I27" s="1"/>
      <c r="J27" s="1" t="s">
        <v>95</v>
      </c>
      <c r="K27" t="s">
        <v>89</v>
      </c>
    </row>
    <row r="28" spans="2:12" ht="72.5" x14ac:dyDescent="0.35">
      <c r="B28" s="20" t="s">
        <v>28</v>
      </c>
      <c r="C28" s="31" t="s">
        <v>74</v>
      </c>
      <c r="D28" s="30" t="s">
        <v>96</v>
      </c>
      <c r="E28" s="16" t="s">
        <v>11</v>
      </c>
      <c r="F28" s="24">
        <v>1</v>
      </c>
      <c r="G28" s="16">
        <v>1</v>
      </c>
      <c r="H28" s="12">
        <f>IF(E28="Diaria",F28*20,IF(E28="Semanal",F28*4,IF(E28="Quinquenal",F28*2,F28)))*G28</f>
        <v>4</v>
      </c>
      <c r="I28" s="1"/>
      <c r="J28" s="1">
        <v>1</v>
      </c>
      <c r="K28" t="s">
        <v>89</v>
      </c>
    </row>
    <row r="29" spans="2:12" ht="29" x14ac:dyDescent="0.35">
      <c r="B29" s="21" t="s">
        <v>29</v>
      </c>
      <c r="C29" s="31" t="s">
        <v>59</v>
      </c>
      <c r="D29" s="30" t="s">
        <v>49</v>
      </c>
      <c r="E29" s="17" t="s">
        <v>11</v>
      </c>
      <c r="F29" s="25">
        <v>1</v>
      </c>
      <c r="G29" s="17">
        <v>1</v>
      </c>
      <c r="H29" s="13">
        <f t="shared" ref="H29" si="2">IF(E29="Diaria",F29*20,IF(E29="Semanal",F29*4,IF(E29="Quinquenal",F29*2,F29)))*G29</f>
        <v>4</v>
      </c>
      <c r="I29" s="1"/>
      <c r="J29" s="1">
        <v>1</v>
      </c>
      <c r="K29" t="s">
        <v>89</v>
      </c>
    </row>
    <row r="30" spans="2:12" ht="72.5" x14ac:dyDescent="0.35">
      <c r="B30" s="32" t="s">
        <v>30</v>
      </c>
      <c r="C30" s="31" t="s">
        <v>75</v>
      </c>
      <c r="D30" s="30" t="s">
        <v>76</v>
      </c>
      <c r="E30" s="15" t="s">
        <v>31</v>
      </c>
      <c r="F30" s="23">
        <v>0.5</v>
      </c>
      <c r="G30" s="15">
        <v>1</v>
      </c>
      <c r="H30" s="11">
        <f>IF(E30="Diaria",F30*20,IF(E30="Semanal",F30*4,IF(E30="Quinquenal",F30*2,F30)))*G30</f>
        <v>1</v>
      </c>
      <c r="I30" s="1"/>
      <c r="J30" s="1">
        <v>1</v>
      </c>
      <c r="K30" t="s">
        <v>97</v>
      </c>
    </row>
    <row r="31" spans="2:12" ht="58" x14ac:dyDescent="0.35">
      <c r="B31" s="32" t="s">
        <v>79</v>
      </c>
      <c r="C31" s="31" t="s">
        <v>80</v>
      </c>
      <c r="D31" s="30" t="s">
        <v>49</v>
      </c>
      <c r="E31" s="15" t="s">
        <v>31</v>
      </c>
      <c r="F31" s="23">
        <v>0.5</v>
      </c>
      <c r="G31" s="15">
        <v>1</v>
      </c>
      <c r="H31" s="11">
        <f>IF(E31="Diaria",F31*20,IF(E31="Semanal",F31*4,IF(E31="Quinquenal",F31*2,F31)))*G31</f>
        <v>1</v>
      </c>
      <c r="I31" s="1"/>
      <c r="J31" s="1">
        <v>1</v>
      </c>
      <c r="K31" t="s">
        <v>89</v>
      </c>
    </row>
    <row r="32" spans="2:12" ht="232" x14ac:dyDescent="0.35">
      <c r="B32" s="19" t="s">
        <v>33</v>
      </c>
      <c r="C32" s="31" t="s">
        <v>77</v>
      </c>
      <c r="D32" s="30" t="s">
        <v>60</v>
      </c>
      <c r="E32" s="15" t="s">
        <v>32</v>
      </c>
      <c r="F32" s="23">
        <v>4</v>
      </c>
      <c r="G32" s="15">
        <v>1</v>
      </c>
      <c r="H32" s="11">
        <f t="shared" si="0"/>
        <v>4</v>
      </c>
      <c r="I32" s="1"/>
      <c r="J32" s="1">
        <v>2</v>
      </c>
      <c r="K32" t="s">
        <v>85</v>
      </c>
      <c r="L32">
        <v>2</v>
      </c>
    </row>
    <row r="33" spans="2:12" ht="58" x14ac:dyDescent="0.35">
      <c r="B33" s="19" t="s">
        <v>34</v>
      </c>
      <c r="C33" s="31" t="s">
        <v>78</v>
      </c>
      <c r="D33" s="30" t="s">
        <v>98</v>
      </c>
      <c r="E33" s="15" t="s">
        <v>32</v>
      </c>
      <c r="F33" s="23">
        <v>12</v>
      </c>
      <c r="G33" s="15">
        <v>1</v>
      </c>
      <c r="H33" s="11">
        <f>IF(E33="Diaria",F33*20,IF(E33="Semanal",F33*4,IF(E33="Quinquenal",F33*2,F33)))*G33</f>
        <v>12</v>
      </c>
      <c r="I33" s="1"/>
      <c r="J33" s="1">
        <v>2</v>
      </c>
      <c r="K33" t="s">
        <v>89</v>
      </c>
    </row>
    <row r="34" spans="2:12" x14ac:dyDescent="0.35">
      <c r="B34" s="36"/>
      <c r="C34" s="37"/>
      <c r="D34" s="37"/>
      <c r="E34" s="38"/>
      <c r="F34" s="39"/>
      <c r="G34" s="38"/>
      <c r="H34" s="40"/>
      <c r="I34" s="1"/>
      <c r="J34" s="1"/>
    </row>
    <row r="35" spans="2:12" x14ac:dyDescent="0.35">
      <c r="B35" s="36"/>
      <c r="C35" s="37"/>
      <c r="D35" s="37"/>
      <c r="E35" s="38"/>
      <c r="F35" s="39"/>
      <c r="G35" s="38"/>
      <c r="H35" s="40"/>
      <c r="I35" s="1"/>
      <c r="J35" s="1"/>
    </row>
    <row r="36" spans="2:12" x14ac:dyDescent="0.35">
      <c r="B36" s="36"/>
      <c r="C36" s="37"/>
      <c r="D36" s="37"/>
      <c r="E36" s="38"/>
      <c r="F36" s="39"/>
      <c r="G36" s="38"/>
      <c r="H36" s="40"/>
      <c r="I36" s="1"/>
      <c r="J36" s="1"/>
    </row>
    <row r="37" spans="2:12" x14ac:dyDescent="0.35">
      <c r="B37" s="26" t="s">
        <v>35</v>
      </c>
      <c r="C37" s="27"/>
      <c r="D37" s="27"/>
      <c r="E37" s="27" t="s">
        <v>32</v>
      </c>
      <c r="F37" s="27">
        <v>60</v>
      </c>
      <c r="G37" s="27">
        <v>1</v>
      </c>
      <c r="H37" s="28">
        <f>IF(E37="Diaria",F37*20,IF(E37="Semanal",F37*4,IF(E37="Quinquenal",F37*2,F37)))*G37</f>
        <v>60</v>
      </c>
      <c r="I37" s="1"/>
      <c r="J37" s="1"/>
    </row>
    <row r="38" spans="2:12" x14ac:dyDescent="0.35">
      <c r="B38" s="1"/>
      <c r="C38" s="1"/>
      <c r="D38" s="1"/>
      <c r="E38" s="1"/>
      <c r="F38" s="2"/>
      <c r="G38" s="2"/>
      <c r="H38" s="2"/>
      <c r="I38" s="1"/>
      <c r="J38" s="1"/>
    </row>
    <row r="39" spans="2:12" x14ac:dyDescent="0.35">
      <c r="B39" s="1"/>
      <c r="C39" s="1"/>
      <c r="D39" s="1"/>
      <c r="E39" s="1"/>
      <c r="F39" s="2"/>
      <c r="G39" s="2"/>
    </row>
    <row r="40" spans="2:12" x14ac:dyDescent="0.35">
      <c r="B40" s="1"/>
      <c r="C40" s="1"/>
      <c r="D40" s="1"/>
      <c r="E40" s="1"/>
      <c r="F40" s="2"/>
      <c r="G40" s="2"/>
      <c r="H40" s="5" t="s">
        <v>36</v>
      </c>
      <c r="I40" s="8" t="s">
        <v>37</v>
      </c>
      <c r="J40" s="9" t="s">
        <v>38</v>
      </c>
    </row>
    <row r="41" spans="2:12" x14ac:dyDescent="0.35">
      <c r="H41" s="6">
        <f>SUM(H5:H40)</f>
        <v>1297</v>
      </c>
      <c r="I41" s="7">
        <f>H41/20</f>
        <v>64.849999999999994</v>
      </c>
      <c r="J41" s="10">
        <f>I41/7</f>
        <v>9.2642857142857142</v>
      </c>
    </row>
    <row r="43" spans="2:12" x14ac:dyDescent="0.35">
      <c r="J43">
        <v>8.36</v>
      </c>
      <c r="L43" t="s">
        <v>39</v>
      </c>
    </row>
  </sheetData>
  <autoFilter ref="B5:L33" xr:uid="{A5561A41-966B-4ADB-92E1-AF4C54FE54A8}"/>
  <mergeCells count="1">
    <mergeCell ref="B2: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9BAEC752AE244F9502C06005F084A1" ma:contentTypeVersion="14" ma:contentTypeDescription="Create a new document." ma:contentTypeScope="" ma:versionID="5816f9439d6cd75df551d0b30a6a3b3d">
  <xsd:schema xmlns:xsd="http://www.w3.org/2001/XMLSchema" xmlns:xs="http://www.w3.org/2001/XMLSchema" xmlns:p="http://schemas.microsoft.com/office/2006/metadata/properties" xmlns:ns2="36660219-c962-45e7-9872-519fc2973fce" xmlns:ns3="24a51a34-0d7a-4e58-9404-102f636d12d4" targetNamespace="http://schemas.microsoft.com/office/2006/metadata/properties" ma:root="true" ma:fieldsID="ea7cf353ebb31e00bdf00fb8dd08c203" ns2:_="" ns3:_="">
    <xsd:import namespace="36660219-c962-45e7-9872-519fc2973fce"/>
    <xsd:import namespace="24a51a34-0d7a-4e58-9404-102f636d12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660219-c962-45e7-9872-519fc2973f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a51a34-0d7a-4e58-9404-102f636d12d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2bb2e78-c1d4-4fd9-bf9f-1dd5c5498f66}" ma:internalName="TaxCatchAll" ma:showField="CatchAllData" ma:web="24a51a34-0d7a-4e58-9404-102f636d12d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6660219-c962-45e7-9872-519fc2973fce">
      <Terms xmlns="http://schemas.microsoft.com/office/infopath/2007/PartnerControls"/>
    </lcf76f155ced4ddcb4097134ff3c332f>
    <TaxCatchAll xmlns="24a51a34-0d7a-4e58-9404-102f636d12d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AD0C1A-F1DD-4781-862D-00C46E59D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660219-c962-45e7-9872-519fc2973fce"/>
    <ds:schemaRef ds:uri="24a51a34-0d7a-4e58-9404-102f636d12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795A16-09E5-4CE0-9F74-D9A12F067917}">
  <ds:schemaRefs>
    <ds:schemaRef ds:uri="http://schemas.microsoft.com/office/2006/metadata/properties"/>
    <ds:schemaRef ds:uri="http://schemas.microsoft.com/office/infopath/2007/PartnerControls"/>
    <ds:schemaRef ds:uri="36660219-c962-45e7-9872-519fc2973fce"/>
    <ds:schemaRef ds:uri="24a51a34-0d7a-4e58-9404-102f636d12d4"/>
  </ds:schemaRefs>
</ds:datastoreItem>
</file>

<file path=customXml/itemProps3.xml><?xml version="1.0" encoding="utf-8"?>
<ds:datastoreItem xmlns:ds="http://schemas.openxmlformats.org/officeDocument/2006/customXml" ds:itemID="{3BC8902D-17D9-4E22-84E0-35487208B9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Cuadrante</vt:lpstr>
    </vt:vector>
  </TitlesOfParts>
  <Manager/>
  <Company>Grupo Santander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 Garcia Hector</dc:creator>
  <cp:keywords/>
  <dc:description/>
  <cp:lastModifiedBy>Benitez Gonzalez Inmaculada</cp:lastModifiedBy>
  <cp:revision/>
  <dcterms:created xsi:type="dcterms:W3CDTF">2024-05-31T09:35:11Z</dcterms:created>
  <dcterms:modified xsi:type="dcterms:W3CDTF">2025-07-22T12:17:35Z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b88ec2-a72b-4523-9e84-0458a1764731_Enabled">
    <vt:lpwstr>true</vt:lpwstr>
  </property>
  <property fmtid="{D5CDD505-2E9C-101B-9397-08002B2CF9AE}" pid="3" name="MSIP_Label_41b88ec2-a72b-4523-9e84-0458a1764731_SetDate">
    <vt:lpwstr>2024-05-31T09:41:55Z</vt:lpwstr>
  </property>
  <property fmtid="{D5CDD505-2E9C-101B-9397-08002B2CF9AE}" pid="4" name="MSIP_Label_41b88ec2-a72b-4523-9e84-0458a1764731_Method">
    <vt:lpwstr>Privileged</vt:lpwstr>
  </property>
  <property fmtid="{D5CDD505-2E9C-101B-9397-08002B2CF9AE}" pid="5" name="MSIP_Label_41b88ec2-a72b-4523-9e84-0458a1764731_Name">
    <vt:lpwstr>Public O365</vt:lpwstr>
  </property>
  <property fmtid="{D5CDD505-2E9C-101B-9397-08002B2CF9AE}" pid="6" name="MSIP_Label_41b88ec2-a72b-4523-9e84-0458a1764731_SiteId">
    <vt:lpwstr>35595a02-4d6d-44ac-99e1-f9ab4cd872db</vt:lpwstr>
  </property>
  <property fmtid="{D5CDD505-2E9C-101B-9397-08002B2CF9AE}" pid="7" name="MSIP_Label_41b88ec2-a72b-4523-9e84-0458a1764731_ActionId">
    <vt:lpwstr>609ec108-0217-43ff-a6ec-0399f9d4f39e</vt:lpwstr>
  </property>
  <property fmtid="{D5CDD505-2E9C-101B-9397-08002B2CF9AE}" pid="8" name="MSIP_Label_41b88ec2-a72b-4523-9e84-0458a1764731_ContentBits">
    <vt:lpwstr>0</vt:lpwstr>
  </property>
  <property fmtid="{D5CDD505-2E9C-101B-9397-08002B2CF9AE}" pid="9" name="ContentTypeId">
    <vt:lpwstr>0x010100809BAEC752AE244F9502C06005F084A1</vt:lpwstr>
  </property>
  <property fmtid="{D5CDD505-2E9C-101B-9397-08002B2CF9AE}" pid="10" name="MediaServiceImageTags">
    <vt:lpwstr/>
  </property>
</Properties>
</file>