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ck\Projects\"/>
    </mc:Choice>
  </mc:AlternateContent>
  <xr:revisionPtr revIDLastSave="0" documentId="8_{1F21B169-2983-4FC3-9C3C-D8096F6F0FC0}" xr6:coauthVersionLast="47" xr6:coauthVersionMax="47" xr10:uidLastSave="{00000000-0000-0000-0000-000000000000}"/>
  <bookViews>
    <workbookView xWindow="-108" yWindow="-108" windowWidth="19656" windowHeight="12456" xr2:uid="{AA246D76-770F-41D2-859C-823AA8A6B575}"/>
  </bookViews>
  <sheets>
    <sheet name="Sheet1" sheetId="1" r:id="rId1"/>
    <sheet name="Sheet2" sheetId="2" r:id="rId2"/>
  </sheets>
  <definedNames>
    <definedName name="solver_adj" localSheetId="0" hidden="1">Sheet1!$J$2:$L$2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Sheet1!$J$2</definedName>
    <definedName name="solver_lhs2" localSheetId="0" hidden="1">Sheet1!$J$2</definedName>
    <definedName name="solver_lhs3" localSheetId="0" hidden="1">Sheet1!$K$2</definedName>
    <definedName name="solver_lhs4" localSheetId="0" hidden="1">Sheet1!$K$2</definedName>
    <definedName name="solver_lhs5" localSheetId="0" hidden="1">Sheet1!$L$2</definedName>
    <definedName name="solver_lhs6" localSheetId="0" hidden="1">Sheet1!$L$2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Sheet1!$M$2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12" i="1"/>
  <c r="E13" i="1"/>
  <c r="E14" i="1"/>
  <c r="E11" i="1"/>
  <c r="E8" i="1"/>
  <c r="E9" i="1"/>
  <c r="E10" i="1"/>
  <c r="E7" i="1"/>
  <c r="E4" i="1"/>
  <c r="F4" i="1" s="1"/>
  <c r="E5" i="1"/>
  <c r="F5" i="1" s="1"/>
  <c r="E6" i="1"/>
  <c r="F6" i="1" s="1"/>
  <c r="E3" i="1"/>
  <c r="F3" i="1" s="1"/>
  <c r="E7" i="2"/>
  <c r="E8" i="2"/>
  <c r="E9" i="2"/>
  <c r="E10" i="2"/>
  <c r="E11" i="2"/>
  <c r="E12" i="2"/>
  <c r="E13" i="2"/>
  <c r="E6" i="2"/>
  <c r="E3" i="2"/>
  <c r="E4" i="2"/>
  <c r="E5" i="2"/>
  <c r="E2" i="2"/>
  <c r="D11" i="2"/>
  <c r="D12" i="2"/>
  <c r="D13" i="2"/>
  <c r="D10" i="2"/>
  <c r="D7" i="2"/>
  <c r="D8" i="2"/>
  <c r="D9" i="2"/>
  <c r="D6" i="2"/>
  <c r="D3" i="2"/>
  <c r="D4" i="2"/>
  <c r="D5" i="2"/>
  <c r="D2" i="2"/>
  <c r="C6" i="2"/>
  <c r="C10" i="2"/>
  <c r="C2" i="2"/>
  <c r="F7" i="1" l="1"/>
  <c r="G3" i="1"/>
  <c r="C4" i="1" l="1"/>
  <c r="F8" i="1" s="1"/>
  <c r="G4" i="1" l="1"/>
  <c r="H3" i="1"/>
  <c r="H4" i="1" l="1"/>
  <c r="D4" i="1" l="1"/>
  <c r="C5" i="1" s="1"/>
  <c r="G5" i="1" l="1"/>
  <c r="H5" i="1" s="1"/>
  <c r="D5" i="1" l="1"/>
  <c r="F9" i="1"/>
  <c r="G6" i="1" l="1"/>
  <c r="H6" i="1" s="1"/>
  <c r="C6" i="1"/>
  <c r="F10" i="1" s="1"/>
  <c r="D6" i="1" l="1"/>
  <c r="G7" i="1" s="1"/>
  <c r="H7" i="1" s="1"/>
  <c r="C7" i="1" l="1"/>
  <c r="D7" i="1" l="1"/>
  <c r="G8" i="1" s="1"/>
  <c r="H8" i="1" s="1"/>
  <c r="F11" i="1"/>
  <c r="C8" i="1" l="1"/>
  <c r="D8" i="1" l="1"/>
  <c r="C9" i="1" s="1"/>
  <c r="F12" i="1"/>
  <c r="F13" i="1" l="1"/>
  <c r="D9" i="1"/>
  <c r="G10" i="1" s="1"/>
  <c r="H10" i="1" s="1"/>
  <c r="G9" i="1"/>
  <c r="H9" i="1" s="1"/>
  <c r="C10" i="1" l="1"/>
  <c r="F14" i="1" l="1"/>
  <c r="D10" i="1"/>
  <c r="G11" i="1" s="1"/>
  <c r="H11" i="1" s="1"/>
  <c r="C11" i="1" l="1"/>
  <c r="F15" i="1" l="1"/>
  <c r="D11" i="1"/>
  <c r="G12" i="1" s="1"/>
  <c r="H12" i="1" s="1"/>
  <c r="C12" i="1" l="1"/>
  <c r="D12" i="1" s="1"/>
  <c r="G13" i="1" s="1"/>
  <c r="H13" i="1" s="1"/>
  <c r="C13" i="1" l="1"/>
  <c r="D13" i="1" s="1"/>
  <c r="G14" i="1" s="1"/>
  <c r="H14" i="1" s="1"/>
  <c r="M2" i="1" s="1"/>
  <c r="C14" i="1" l="1"/>
  <c r="D14" i="1" s="1"/>
  <c r="G15" i="1" s="1"/>
</calcChain>
</file>

<file path=xl/sharedStrings.xml><?xml version="1.0" encoding="utf-8"?>
<sst xmlns="http://schemas.openxmlformats.org/spreadsheetml/2006/main" count="17" uniqueCount="14">
  <si>
    <t>기간(t)</t>
    <phoneticPr fontId="1" type="noConversion"/>
  </si>
  <si>
    <t>수요(Dt)</t>
    <phoneticPr fontId="1" type="noConversion"/>
  </si>
  <si>
    <t>수준(Lt)</t>
    <phoneticPr fontId="1" type="noConversion"/>
  </si>
  <si>
    <t>예측(Ft)</t>
    <phoneticPr fontId="1" type="noConversion"/>
  </si>
  <si>
    <t>예측오차(|Ft-Dt|)</t>
    <phoneticPr fontId="1" type="noConversion"/>
  </si>
  <si>
    <t>alpha</t>
    <phoneticPr fontId="1" type="noConversion"/>
  </si>
  <si>
    <t>추세(Tt)</t>
    <phoneticPr fontId="1" type="noConversion"/>
  </si>
  <si>
    <t>beta</t>
    <phoneticPr fontId="1" type="noConversion"/>
  </si>
  <si>
    <t>MAD</t>
    <phoneticPr fontId="1" type="noConversion"/>
  </si>
  <si>
    <t>주기별 평균수요(Dj)</t>
    <phoneticPr fontId="1" type="noConversion"/>
  </si>
  <si>
    <t>계절지수(St)</t>
    <phoneticPr fontId="1" type="noConversion"/>
  </si>
  <si>
    <t>수정된 계절지수(St')</t>
    <phoneticPr fontId="1" type="noConversion"/>
  </si>
  <si>
    <t>계절지수(St')</t>
    <phoneticPr fontId="1" type="noConversion"/>
  </si>
  <si>
    <t>gamma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</si>
</sst>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수요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수요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699715352482347"/>
                  <c:y val="-6.8920251493986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Sheet1!$B$3:$B$15</c:f>
              <c:numCache>
                <c:formatCode>General</c:formatCode>
                <c:ptCount val="13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C-4CA5-8D8B-8D8BCCF335D1}"/>
            </c:ext>
          </c:extLst>
        </c:ser>
        <c:ser>
          <c:idx val="1"/>
          <c:order val="1"/>
          <c:tx>
            <c:v>예측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Sheet1!$G$3:$G$15</c:f>
              <c:numCache>
                <c:formatCode>General</c:formatCode>
                <c:ptCount val="13"/>
                <c:pt idx="0">
                  <c:v>6103.8</c:v>
                </c:pt>
                <c:pt idx="1">
                  <c:v>11142.1</c:v>
                </c:pt>
                <c:pt idx="2">
                  <c:v>23004.539999999997</c:v>
                </c:pt>
                <c:pt idx="3">
                  <c:v>37643.94</c:v>
                </c:pt>
                <c:pt idx="4">
                  <c:v>12271.48</c:v>
                </c:pt>
                <c:pt idx="5">
                  <c:v>17617.09</c:v>
                </c:pt>
                <c:pt idx="6">
                  <c:v>30332.249999999996</c:v>
                </c:pt>
                <c:pt idx="7">
                  <c:v>41037.840000000004</c:v>
                </c:pt>
                <c:pt idx="8">
                  <c:v>12031.529999999999</c:v>
                </c:pt>
                <c:pt idx="9">
                  <c:v>19462.739999999998</c:v>
                </c:pt>
                <c:pt idx="10">
                  <c:v>24349.439999999999</c:v>
                </c:pt>
                <c:pt idx="11">
                  <c:v>41003.040000000001</c:v>
                </c:pt>
                <c:pt idx="12">
                  <c:v>12623.73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C-4CA5-8D8B-8D8BCCF3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38319"/>
        <c:axId val="1624150735"/>
      </c:lineChart>
      <c:catAx>
        <c:axId val="20543383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150735"/>
        <c:crosses val="autoZero"/>
        <c:auto val="1"/>
        <c:lblAlgn val="ctr"/>
        <c:lblOffset val="100"/>
        <c:noMultiLvlLbl val="0"/>
      </c:catAx>
      <c:valAx>
        <c:axId val="16241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43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</xdr:row>
      <xdr:rowOff>190500</xdr:rowOff>
    </xdr:from>
    <xdr:to>
      <xdr:col>16</xdr:col>
      <xdr:colOff>41910</xdr:colOff>
      <xdr:row>15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E498256-F86D-2C07-72FA-BD7DC5BD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1FAF-1878-469C-85E0-9C29A603790A}">
  <dimension ref="A1:M16"/>
  <sheetViews>
    <sheetView tabSelected="1" workbookViewId="0">
      <selection activeCell="H17" sqref="H17"/>
    </sheetView>
  </sheetViews>
  <sheetFormatPr defaultRowHeight="17.399999999999999" x14ac:dyDescent="0.4"/>
  <cols>
    <col min="1" max="4" width="8.796875" style="1"/>
    <col min="5" max="5" width="12.5" style="1" customWidth="1"/>
    <col min="6" max="6" width="14.19921875" style="1" customWidth="1"/>
    <col min="7" max="7" width="8.796875" style="1"/>
    <col min="8" max="8" width="15.59765625" style="1" customWidth="1"/>
  </cols>
  <sheetData>
    <row r="1" spans="1:13" ht="18" thickBot="1" x14ac:dyDescent="0.45">
      <c r="A1" s="2" t="s">
        <v>0</v>
      </c>
      <c r="B1" s="3" t="s">
        <v>1</v>
      </c>
      <c r="C1" s="3" t="s">
        <v>2</v>
      </c>
      <c r="D1" s="3" t="s">
        <v>6</v>
      </c>
      <c r="E1" s="3" t="s">
        <v>10</v>
      </c>
      <c r="F1" s="3" t="s">
        <v>12</v>
      </c>
      <c r="G1" s="3" t="s">
        <v>3</v>
      </c>
      <c r="H1" s="4" t="s">
        <v>4</v>
      </c>
      <c r="J1" s="11" t="s">
        <v>5</v>
      </c>
      <c r="K1" s="11" t="s">
        <v>7</v>
      </c>
      <c r="L1" s="11" t="s">
        <v>13</v>
      </c>
      <c r="M1" s="13" t="s">
        <v>8</v>
      </c>
    </row>
    <row r="2" spans="1:13" ht="18" thickTop="1" x14ac:dyDescent="0.4">
      <c r="A2" s="5">
        <v>0</v>
      </c>
      <c r="B2" s="6"/>
      <c r="C2" s="6">
        <v>12015</v>
      </c>
      <c r="D2" s="6">
        <v>1549</v>
      </c>
      <c r="E2" s="6"/>
      <c r="F2" s="6"/>
      <c r="G2" s="6"/>
      <c r="H2" s="7"/>
      <c r="J2" s="1">
        <v>0.24497878675920517</v>
      </c>
      <c r="K2">
        <v>0.4704065023892508</v>
      </c>
      <c r="L2">
        <v>0.67906179064923078</v>
      </c>
      <c r="M2" s="14">
        <f>SUM(H3:H14)/12</f>
        <v>2881.2441666666668</v>
      </c>
    </row>
    <row r="3" spans="1:13" x14ac:dyDescent="0.4">
      <c r="A3" s="5">
        <v>1</v>
      </c>
      <c r="B3" s="6">
        <v>8000</v>
      </c>
      <c r="C3" s="6">
        <f>ROUND($J$2*(B3/F3)+(1-$J$2)*(C2+D2),0)</f>
        <v>14596</v>
      </c>
      <c r="D3" s="6">
        <f>ROUND($K$2*(C3-C2)+(1-$K$2)*D2,0)</f>
        <v>2034</v>
      </c>
      <c r="E3" s="6">
        <f>ROUND(B3/(SUM($B$3:$B$6)/4), 2)</f>
        <v>0.41</v>
      </c>
      <c r="F3" s="6">
        <f>ROUND(SUM(E3,E7,E11)/3,2)</f>
        <v>0.45</v>
      </c>
      <c r="G3" s="6">
        <f>(C2+D2)*F3</f>
        <v>6103.8</v>
      </c>
      <c r="H3" s="7">
        <f>ABS(G3-B3)</f>
        <v>1896.1999999999998</v>
      </c>
      <c r="M3" s="1"/>
    </row>
    <row r="4" spans="1:13" x14ac:dyDescent="0.4">
      <c r="A4" s="5">
        <v>2</v>
      </c>
      <c r="B4" s="6">
        <v>13000</v>
      </c>
      <c r="C4" s="6">
        <f t="shared" ref="C4:C14" si="0">ROUND($J$2*(B4/F4)+(1-$J$2)*(C3+D3),0)</f>
        <v>17309</v>
      </c>
      <c r="D4" s="6">
        <f>ROUND($K$2*(C4-C3)+(1-$K$2)*D3,0)</f>
        <v>2353</v>
      </c>
      <c r="E4" s="6">
        <f t="shared" ref="E4:E6" si="1">ROUND(B4/(SUM($B$3:$B$6)/4), 2)</f>
        <v>0.67</v>
      </c>
      <c r="F4" s="6">
        <f t="shared" ref="F4:F6" si="2">ROUND(SUM(E4,E8,E12)/3,2)</f>
        <v>0.67</v>
      </c>
      <c r="G4" s="6">
        <f t="shared" ref="G4:G15" si="3">(C3+D3)*F4</f>
        <v>11142.1</v>
      </c>
      <c r="H4" s="7">
        <f>ABS(G4-B4)</f>
        <v>1857.8999999999996</v>
      </c>
    </row>
    <row r="5" spans="1:13" x14ac:dyDescent="0.4">
      <c r="A5" s="5">
        <v>3</v>
      </c>
      <c r="B5" s="6">
        <v>23000</v>
      </c>
      <c r="C5" s="6">
        <f t="shared" si="0"/>
        <v>19661</v>
      </c>
      <c r="D5" s="6">
        <f>ROUND($K$2*(C5-C4)+(1-$K$2)*D4,0)</f>
        <v>2353</v>
      </c>
      <c r="E5" s="6">
        <f t="shared" si="1"/>
        <v>1.18</v>
      </c>
      <c r="F5" s="6">
        <f t="shared" si="2"/>
        <v>1.17</v>
      </c>
      <c r="G5" s="6">
        <f t="shared" si="3"/>
        <v>23004.539999999997</v>
      </c>
      <c r="H5" s="7">
        <f>ABS(G5-B5)</f>
        <v>4.5399999999972351</v>
      </c>
    </row>
    <row r="6" spans="1:13" x14ac:dyDescent="0.4">
      <c r="A6" s="5">
        <v>4</v>
      </c>
      <c r="B6" s="6">
        <v>34000</v>
      </c>
      <c r="C6" s="6">
        <f t="shared" si="0"/>
        <v>21492</v>
      </c>
      <c r="D6" s="6">
        <f>ROUND($K$2*(C6-C5)+(1-$K$2)*D5,0)</f>
        <v>2107</v>
      </c>
      <c r="E6" s="6">
        <f t="shared" si="1"/>
        <v>1.74</v>
      </c>
      <c r="F6" s="6">
        <f t="shared" si="2"/>
        <v>1.71</v>
      </c>
      <c r="G6" s="6">
        <f t="shared" si="3"/>
        <v>37643.94</v>
      </c>
      <c r="H6" s="7">
        <f>ABS(G6-B6)</f>
        <v>3643.9400000000023</v>
      </c>
    </row>
    <row r="7" spans="1:13" x14ac:dyDescent="0.4">
      <c r="A7" s="5">
        <v>5</v>
      </c>
      <c r="B7" s="6">
        <v>10000</v>
      </c>
      <c r="C7" s="6">
        <f t="shared" si="0"/>
        <v>22529</v>
      </c>
      <c r="D7" s="6">
        <f>ROUND($K$2*(C7-C6)+(1-$K$2)*D6,0)</f>
        <v>1604</v>
      </c>
      <c r="E7" s="6">
        <f>ROUND(B7/(SUM($B$7:$B$10)/4), 2)</f>
        <v>0.45</v>
      </c>
      <c r="F7" s="6">
        <f>ROUND($L$2*(B3/C3)+(1-$L$2)*F3, 2)</f>
        <v>0.52</v>
      </c>
      <c r="G7" s="6">
        <f t="shared" si="3"/>
        <v>12271.48</v>
      </c>
      <c r="H7" s="7">
        <f>ABS(G7-B7)</f>
        <v>2271.4799999999996</v>
      </c>
    </row>
    <row r="8" spans="1:13" x14ac:dyDescent="0.4">
      <c r="A8" s="5">
        <v>6</v>
      </c>
      <c r="B8" s="6">
        <v>18000</v>
      </c>
      <c r="C8" s="6">
        <f t="shared" si="0"/>
        <v>24261</v>
      </c>
      <c r="D8" s="6">
        <f>ROUND($K$2*(C8-C7)+(1-$K$2)*D7,0)</f>
        <v>1664</v>
      </c>
      <c r="E8" s="6">
        <f t="shared" ref="E8:E10" si="4">ROUND(B8/(SUM($B$7:$B$10)/4), 2)</f>
        <v>0.81</v>
      </c>
      <c r="F8" s="6">
        <f t="shared" ref="F8:F15" si="5">ROUND($L$2*(B4/C4)+(1-$L$2)*F4, 2)</f>
        <v>0.73</v>
      </c>
      <c r="G8" s="6">
        <f t="shared" si="3"/>
        <v>17617.09</v>
      </c>
      <c r="H8" s="7">
        <f>ABS(G8-B8)</f>
        <v>382.90999999999985</v>
      </c>
    </row>
    <row r="9" spans="1:13" x14ac:dyDescent="0.4">
      <c r="A9" s="5">
        <v>7</v>
      </c>
      <c r="B9" s="6">
        <v>23000</v>
      </c>
      <c r="C9" s="6">
        <f t="shared" si="0"/>
        <v>24390</v>
      </c>
      <c r="D9" s="6">
        <f>ROUND($K$2*(C9-C8)+(1-$K$2)*D8,0)</f>
        <v>942</v>
      </c>
      <c r="E9" s="6">
        <f t="shared" si="4"/>
        <v>1.03</v>
      </c>
      <c r="F9" s="6">
        <f t="shared" si="5"/>
        <v>1.17</v>
      </c>
      <c r="G9" s="6">
        <f t="shared" si="3"/>
        <v>30332.249999999996</v>
      </c>
      <c r="H9" s="7">
        <f>ABS(G9-B9)</f>
        <v>7332.2499999999964</v>
      </c>
    </row>
    <row r="10" spans="1:13" x14ac:dyDescent="0.4">
      <c r="A10" s="5">
        <v>8</v>
      </c>
      <c r="B10" s="6">
        <v>38000</v>
      </c>
      <c r="C10" s="6">
        <f t="shared" si="0"/>
        <v>24873</v>
      </c>
      <c r="D10" s="6">
        <f>ROUND($K$2*(C10-C9)+(1-$K$2)*D9,0)</f>
        <v>726</v>
      </c>
      <c r="E10" s="6">
        <f t="shared" si="4"/>
        <v>1.71</v>
      </c>
      <c r="F10" s="6">
        <f t="shared" si="5"/>
        <v>1.62</v>
      </c>
      <c r="G10" s="6">
        <f t="shared" si="3"/>
        <v>41037.840000000004</v>
      </c>
      <c r="H10" s="7">
        <f>ABS(G10-B10)</f>
        <v>3037.8400000000038</v>
      </c>
    </row>
    <row r="11" spans="1:13" x14ac:dyDescent="0.4">
      <c r="A11" s="5">
        <v>9</v>
      </c>
      <c r="B11" s="6">
        <v>12000</v>
      </c>
      <c r="C11" s="6">
        <f t="shared" si="0"/>
        <v>25583</v>
      </c>
      <c r="D11" s="6">
        <f>ROUND($K$2*(C11-C10)+(1-$K$2)*D10,0)</f>
        <v>718</v>
      </c>
      <c r="E11" s="6">
        <f>ROUND(B11/(SUM($B$11:$B$14)/4), 2)</f>
        <v>0.49</v>
      </c>
      <c r="F11" s="6">
        <f t="shared" si="5"/>
        <v>0.47</v>
      </c>
      <c r="G11" s="6">
        <f t="shared" si="3"/>
        <v>12031.529999999999</v>
      </c>
      <c r="H11" s="7">
        <f>ABS(G11-B11)</f>
        <v>31.529999999998836</v>
      </c>
    </row>
    <row r="12" spans="1:13" x14ac:dyDescent="0.4">
      <c r="A12" s="5">
        <v>10</v>
      </c>
      <c r="B12" s="6">
        <v>13000</v>
      </c>
      <c r="C12" s="6">
        <f t="shared" si="0"/>
        <v>24161</v>
      </c>
      <c r="D12" s="6">
        <f>ROUND($K$2*(C12-C11)+(1-$K$2)*D11,0)</f>
        <v>-289</v>
      </c>
      <c r="E12" s="6">
        <f t="shared" ref="E12:E14" si="6">ROUND(B12/(SUM($B$11:$B$14)/4), 2)</f>
        <v>0.53</v>
      </c>
      <c r="F12" s="6">
        <f t="shared" si="5"/>
        <v>0.74</v>
      </c>
      <c r="G12" s="6">
        <f t="shared" si="3"/>
        <v>19462.739999999998</v>
      </c>
      <c r="H12" s="7">
        <f>ABS(G12-B12)</f>
        <v>6462.739999999998</v>
      </c>
    </row>
    <row r="13" spans="1:13" x14ac:dyDescent="0.4">
      <c r="A13" s="5">
        <v>11</v>
      </c>
      <c r="B13" s="6">
        <v>32000</v>
      </c>
      <c r="C13" s="6">
        <f t="shared" si="0"/>
        <v>25709</v>
      </c>
      <c r="D13" s="6">
        <f>ROUND($K$2*(C13-C12)+(1-$K$2)*D12,0)</f>
        <v>575</v>
      </c>
      <c r="E13" s="6">
        <f t="shared" si="6"/>
        <v>1.31</v>
      </c>
      <c r="F13" s="6">
        <f t="shared" si="5"/>
        <v>1.02</v>
      </c>
      <c r="G13" s="6">
        <f t="shared" si="3"/>
        <v>24349.439999999999</v>
      </c>
      <c r="H13" s="7">
        <f>ABS(G13-B13)</f>
        <v>7650.5600000000013</v>
      </c>
    </row>
    <row r="14" spans="1:13" x14ac:dyDescent="0.4">
      <c r="A14" s="5">
        <v>12</v>
      </c>
      <c r="B14" s="6">
        <v>41000</v>
      </c>
      <c r="C14" s="6">
        <f t="shared" si="0"/>
        <v>26284</v>
      </c>
      <c r="D14" s="6">
        <f>ROUND($K$2*(C14-C13)+(1-$K$2)*D13,0)</f>
        <v>575</v>
      </c>
      <c r="E14" s="6">
        <f t="shared" si="6"/>
        <v>1.67</v>
      </c>
      <c r="F14" s="6">
        <f t="shared" si="5"/>
        <v>1.56</v>
      </c>
      <c r="G14" s="6">
        <f t="shared" si="3"/>
        <v>41003.040000000001</v>
      </c>
      <c r="H14" s="7">
        <f t="shared" ref="H14" si="7">ABS(G14-B14)</f>
        <v>3.0400000000008731</v>
      </c>
    </row>
    <row r="15" spans="1:13" ht="18" thickBot="1" x14ac:dyDescent="0.45">
      <c r="A15" s="8">
        <v>13</v>
      </c>
      <c r="B15" s="9"/>
      <c r="C15" s="9"/>
      <c r="D15" s="9"/>
      <c r="E15" s="6"/>
      <c r="F15" s="6">
        <f t="shared" si="5"/>
        <v>0.47</v>
      </c>
      <c r="G15" s="6">
        <f t="shared" si="3"/>
        <v>12623.73</v>
      </c>
      <c r="H15" s="10"/>
    </row>
    <row r="16" spans="1:13" x14ac:dyDescent="0.4">
      <c r="I1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2CD2-E028-44F5-95F8-6A5A0537B9EE}">
  <dimension ref="A1:E13"/>
  <sheetViews>
    <sheetView workbookViewId="0">
      <selection activeCell="F5" sqref="F5"/>
    </sheetView>
  </sheetViews>
  <sheetFormatPr defaultRowHeight="17.399999999999999" x14ac:dyDescent="0.4"/>
  <cols>
    <col min="3" max="3" width="23.3984375" customWidth="1"/>
    <col min="4" max="4" width="19.796875" customWidth="1"/>
  </cols>
  <sheetData>
    <row r="1" spans="1:5" x14ac:dyDescent="0.4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5" x14ac:dyDescent="0.4">
      <c r="A2">
        <v>1</v>
      </c>
      <c r="B2" s="6">
        <v>8000</v>
      </c>
      <c r="C2" s="15">
        <f>SUM(B2:B5)/4</f>
        <v>19500</v>
      </c>
      <c r="D2">
        <f>ROUND(B2/$C$2, 2)</f>
        <v>0.41</v>
      </c>
      <c r="E2">
        <f>ROUND((D2+D6+D10)/3, 2)</f>
        <v>0.45</v>
      </c>
    </row>
    <row r="3" spans="1:5" x14ac:dyDescent="0.4">
      <c r="A3">
        <v>2</v>
      </c>
      <c r="B3" s="6">
        <v>13000</v>
      </c>
      <c r="C3" s="15"/>
      <c r="D3">
        <f t="shared" ref="D3:D5" si="0">ROUND(B3/$C$2, 2)</f>
        <v>0.67</v>
      </c>
      <c r="E3">
        <f t="shared" ref="E3:E5" si="1">ROUND((D3+D7+D11)/3, 2)</f>
        <v>0.67</v>
      </c>
    </row>
    <row r="4" spans="1:5" x14ac:dyDescent="0.4">
      <c r="A4">
        <v>3</v>
      </c>
      <c r="B4" s="6">
        <v>23000</v>
      </c>
      <c r="C4" s="15"/>
      <c r="D4">
        <f t="shared" si="0"/>
        <v>1.18</v>
      </c>
      <c r="E4">
        <f t="shared" si="1"/>
        <v>1.17</v>
      </c>
    </row>
    <row r="5" spans="1:5" x14ac:dyDescent="0.4">
      <c r="A5">
        <v>4</v>
      </c>
      <c r="B5" s="6">
        <v>34000</v>
      </c>
      <c r="C5" s="15"/>
      <c r="D5">
        <f t="shared" si="0"/>
        <v>1.74</v>
      </c>
      <c r="E5">
        <f t="shared" si="1"/>
        <v>1.71</v>
      </c>
    </row>
    <row r="6" spans="1:5" x14ac:dyDescent="0.4">
      <c r="A6">
        <v>5</v>
      </c>
      <c r="B6" s="6">
        <v>10000</v>
      </c>
      <c r="C6" s="15">
        <f t="shared" ref="C6" si="2">SUM(B6:B9)/4</f>
        <v>22250</v>
      </c>
      <c r="D6">
        <f>ROUND(B6/$C$6, 2)</f>
        <v>0.45</v>
      </c>
      <c r="E6">
        <f>D6</f>
        <v>0.45</v>
      </c>
    </row>
    <row r="7" spans="1:5" x14ac:dyDescent="0.4">
      <c r="A7">
        <v>6</v>
      </c>
      <c r="B7" s="6">
        <v>18000</v>
      </c>
      <c r="C7" s="15"/>
      <c r="D7">
        <f t="shared" ref="D7:E9" si="3">ROUND(B7/$C$6, 2)</f>
        <v>0.81</v>
      </c>
      <c r="E7">
        <f t="shared" ref="E7:E13" si="4">D7</f>
        <v>0.81</v>
      </c>
    </row>
    <row r="8" spans="1:5" x14ac:dyDescent="0.4">
      <c r="A8">
        <v>7</v>
      </c>
      <c r="B8" s="6">
        <v>23000</v>
      </c>
      <c r="C8" s="15"/>
      <c r="D8">
        <f t="shared" si="3"/>
        <v>1.03</v>
      </c>
      <c r="E8">
        <f t="shared" si="4"/>
        <v>1.03</v>
      </c>
    </row>
    <row r="9" spans="1:5" x14ac:dyDescent="0.4">
      <c r="A9">
        <v>8</v>
      </c>
      <c r="B9" s="6">
        <v>38000</v>
      </c>
      <c r="C9" s="15"/>
      <c r="D9">
        <f t="shared" si="3"/>
        <v>1.71</v>
      </c>
      <c r="E9">
        <f t="shared" si="4"/>
        <v>1.71</v>
      </c>
    </row>
    <row r="10" spans="1:5" x14ac:dyDescent="0.4">
      <c r="A10">
        <v>9</v>
      </c>
      <c r="B10" s="6">
        <v>12000</v>
      </c>
      <c r="C10" s="15">
        <f t="shared" ref="C10" si="5">SUM(B10:B13)/4</f>
        <v>24500</v>
      </c>
      <c r="D10">
        <f>ROUND(B10/$C$10, 2)</f>
        <v>0.49</v>
      </c>
      <c r="E10">
        <f t="shared" si="4"/>
        <v>0.49</v>
      </c>
    </row>
    <row r="11" spans="1:5" x14ac:dyDescent="0.4">
      <c r="A11">
        <v>10</v>
      </c>
      <c r="B11" s="6">
        <v>13000</v>
      </c>
      <c r="C11" s="15"/>
      <c r="D11">
        <f t="shared" ref="D11:E13" si="6">ROUND(B11/$C$10, 2)</f>
        <v>0.53</v>
      </c>
      <c r="E11">
        <f t="shared" si="4"/>
        <v>0.53</v>
      </c>
    </row>
    <row r="12" spans="1:5" x14ac:dyDescent="0.4">
      <c r="A12">
        <v>11</v>
      </c>
      <c r="B12" s="6">
        <v>32000</v>
      </c>
      <c r="C12" s="15"/>
      <c r="D12">
        <f t="shared" si="6"/>
        <v>1.31</v>
      </c>
      <c r="E12">
        <f t="shared" si="4"/>
        <v>1.31</v>
      </c>
    </row>
    <row r="13" spans="1:5" x14ac:dyDescent="0.4">
      <c r="A13">
        <v>12</v>
      </c>
      <c r="B13" s="6">
        <v>41000</v>
      </c>
      <c r="C13" s="15"/>
      <c r="D13">
        <f t="shared" si="6"/>
        <v>1.67</v>
      </c>
      <c r="E13">
        <f t="shared" si="4"/>
        <v>1.67</v>
      </c>
    </row>
  </sheetData>
  <mergeCells count="3">
    <mergeCell ref="C2:C5"/>
    <mergeCell ref="C6:C9"/>
    <mergeCell ref="C10:C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김민규</dc:creator>
  <cp:lastModifiedBy>김민규</cp:lastModifiedBy>
  <cp:lastPrinted>2024-08-25T04:56:23Z</cp:lastPrinted>
  <dcterms:created xsi:type="dcterms:W3CDTF">2024-08-25T01:13:30Z</dcterms:created>
  <dcterms:modified xsi:type="dcterms:W3CDTF">2024-08-25T04:56:31Z</dcterms:modified>
</cp:coreProperties>
</file>