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bookViews>
    <workbookView xWindow="0" yWindow="0" windowWidth="15345" windowHeight="4635"/>
  </bookViews>
  <sheets>
    <sheet name="Past Exp and Current Project" sheetId="1" r:id="rId1"/>
  </sheets>
  <definedNames>
    <definedName name="_xlnm.Print_Area" localSheetId="0">'Past Exp and Current Project'!$B$2:$K$41</definedName>
  </definedNames>
  <calcPr calcId="152511" iterate="1"/>
</workbook>
</file>

<file path=xl/calcChain.xml><?xml version="1.0" encoding="utf-8"?>
<calcChain xmlns="http://schemas.openxmlformats.org/spreadsheetml/2006/main">
  <c r="H7" i="1" l="1"/>
  <c r="H9" i="1" l="1"/>
  <c r="H12" i="1"/>
  <c r="H14" i="1"/>
  <c r="H20" i="1"/>
  <c r="H21" i="1"/>
  <c r="H22" i="1"/>
  <c r="H23" i="1"/>
  <c r="H29" i="1"/>
  <c r="H42" i="1" l="1"/>
</calcChain>
</file>

<file path=xl/sharedStrings.xml><?xml version="1.0" encoding="utf-8"?>
<sst xmlns="http://schemas.openxmlformats.org/spreadsheetml/2006/main" count="187" uniqueCount="142">
  <si>
    <t>Project Name</t>
  </si>
  <si>
    <t>Year Awarded</t>
  </si>
  <si>
    <t>Year Completed</t>
  </si>
  <si>
    <t>Indonesia</t>
  </si>
  <si>
    <t>Carrefour Foundation Paris &amp; Carrefour Indonesia</t>
  </si>
  <si>
    <t>Carrefour Indonesia</t>
  </si>
  <si>
    <t xml:space="preserve">Jakarta, Bandung, Surabaya, Medan, Palembang, Yogyakarta, Makassar </t>
  </si>
  <si>
    <t>Greater Jakarta</t>
  </si>
  <si>
    <t>Danone Ecosystem &amp; Danone Dairy Indonesia</t>
  </si>
  <si>
    <t>Support of Poor Small Cocoa Farmers</t>
  </si>
  <si>
    <t>W.P. Schmitz-Stiftung &amp; World Vision Indonesia (WVI)</t>
  </si>
  <si>
    <t>Sikka Flores, East Nusa Tenggara</t>
  </si>
  <si>
    <t>Kampung Maju Kamal Muara</t>
  </si>
  <si>
    <t>Kapuk Naga Indah</t>
  </si>
  <si>
    <t>Kamal Muara, North Jakarta</t>
  </si>
  <si>
    <t>Technical, Management &amp; Business Assistance for Rumah Kreatif Balikpapan</t>
  </si>
  <si>
    <t>Chevron Indonesia Company</t>
  </si>
  <si>
    <t>Balikpapan, East Kalimantan</t>
  </si>
  <si>
    <t>Mobil Cepu Ltd. (ExxonMobil)</t>
  </si>
  <si>
    <t>Penajam Paser Utara, East Kalimantan</t>
  </si>
  <si>
    <t>Bojonegoro, East Java</t>
  </si>
  <si>
    <t>Indonesia Forest and Climate Support (IFACS) USAID</t>
  </si>
  <si>
    <t>Aceh Province (Aceh Tenggara, Aceh Selatan, Gayo Lues)</t>
  </si>
  <si>
    <t>Tambora (West Jakarta), Polokarto and Ungaran (Central Java)</t>
  </si>
  <si>
    <t xml:space="preserve">Coconut Sector Enhancement for Sustainable Livelihood </t>
  </si>
  <si>
    <t>German Technical Cooperation Agency (GIZ)</t>
  </si>
  <si>
    <t>Palembang, Surakarta, Malang, Surabaya, Batam, Banjarmasin, Denpasar, Yogyakarta</t>
  </si>
  <si>
    <t>Dessert Research Institute (DRI)/US Environmental Protection Agency</t>
  </si>
  <si>
    <t>The World Bank</t>
  </si>
  <si>
    <t>Grass Root Business Fund</t>
  </si>
  <si>
    <t>Holcim Indonesia</t>
  </si>
  <si>
    <t>Grassroot Business Fund (IFC Project) and PT. Social Entrepreneur Indonesia</t>
  </si>
  <si>
    <t>Lembaga Pengelola Dana Bergulir (LPDB)</t>
  </si>
  <si>
    <t>Swiss International Development Initiatives (SIDI) Association</t>
  </si>
  <si>
    <t>Bank BTPN</t>
  </si>
  <si>
    <t>Training for Bank Perkreditan Rakyat (BPR)</t>
  </si>
  <si>
    <t>Clean Air Asia</t>
  </si>
  <si>
    <t>Jakarta</t>
  </si>
  <si>
    <t>Garut, West Java</t>
  </si>
  <si>
    <t>Banten, Greater Jakarta, West Java, Central Java, Yogyakarta and East Java</t>
  </si>
  <si>
    <t>Central Java (Solo, Sukoharjo, South Semarang)</t>
  </si>
  <si>
    <t>Java</t>
  </si>
  <si>
    <t>Kulon Progo, Yogyakarta</t>
  </si>
  <si>
    <t>PT. Nestle Indonesia</t>
  </si>
  <si>
    <t>Mamuju, West Sulawesi</t>
  </si>
  <si>
    <t>MICRA (Microfinance Innovation Center for Resources &amp; Alternatives)</t>
  </si>
  <si>
    <t>Ende and East Flores, Flores, East Nusa Tenggara</t>
  </si>
  <si>
    <t>West Java, East Java, Central Java</t>
  </si>
  <si>
    <t>Mercy Corps/AIP-PRISMA</t>
  </si>
  <si>
    <t>Flores Timur, East Nusa Tenggara</t>
  </si>
  <si>
    <t>Ford Foundation</t>
  </si>
  <si>
    <t>Ende and Nagekeo, East Nusa Tenggara</t>
  </si>
  <si>
    <t xml:space="preserve">Chevron </t>
  </si>
  <si>
    <t>Cocoa</t>
  </si>
  <si>
    <t>Cocoa &amp; pepper</t>
  </si>
  <si>
    <t xml:space="preserve">Cocoa, coffee, patchouli, citronella, nutmeg, forest honey, pine, candlenut, freshwater fishery </t>
  </si>
  <si>
    <t>Aceh Tenggara, Aceh Selatan, Gayo Lues, Aceh Barat Daya regencies</t>
  </si>
  <si>
    <t xml:space="preserve">Cattle, goat, laying duck, quail, poultry, freshwater fish, seafood products, cassava, coconut, coffee, horticulture, mushroom, batik &amp; woven cloth, handicrafts, snack foods </t>
  </si>
  <si>
    <t>Seaweed</t>
  </si>
  <si>
    <t>Cattle, freshwater fish, pineapple sweets/toffee, poultry</t>
  </si>
  <si>
    <t>Cashew, forest honey, candlenut</t>
  </si>
  <si>
    <t>Intellectual property (communal product protection): tenun ikat, salt, milkfish, mandarin (oranges)</t>
  </si>
  <si>
    <t>Air quality management, public health</t>
  </si>
  <si>
    <t>Tobacco control, public health</t>
  </si>
  <si>
    <t>Batik, recycled handicrafts</t>
  </si>
  <si>
    <t xml:space="preserve">Riau (14 sub-districts in 7 regencies); East Kalimantan (5 sub-districts in 3 regencies); West Java (4 sub-districst in 3 regencies) </t>
  </si>
  <si>
    <t>Cocoa, cashew</t>
  </si>
  <si>
    <t>Cattle, cassava, maize</t>
  </si>
  <si>
    <t>Coconut (oil, sugar)</t>
  </si>
  <si>
    <t>Socio-economic assessment</t>
  </si>
  <si>
    <t>Microfinance, micro-small business development</t>
  </si>
  <si>
    <t>Dairy, access to clean water, nutrition</t>
  </si>
  <si>
    <t>Garment, micro-small business development, youth skills training</t>
  </si>
  <si>
    <t>Bio-slurry study</t>
  </si>
  <si>
    <t>Garment, micro-small business development</t>
  </si>
  <si>
    <t>Micro-small business development, microfinance</t>
  </si>
  <si>
    <t>Small business development, financial services</t>
  </si>
  <si>
    <t>Microfinance</t>
  </si>
  <si>
    <t>Cattle, maize, cassava</t>
  </si>
  <si>
    <t>Sustainable transport</t>
  </si>
  <si>
    <t>Micro-small business development</t>
  </si>
  <si>
    <t>Market survey</t>
  </si>
  <si>
    <t>Technical training</t>
  </si>
  <si>
    <t>Environmental study</t>
  </si>
  <si>
    <t xml:space="preserve">Technical training </t>
  </si>
  <si>
    <t>Palm sugar</t>
  </si>
  <si>
    <t>Microfinance, rice</t>
  </si>
  <si>
    <t>Berau, East Kalimantan (5 sub-districts and 27 villages)</t>
  </si>
  <si>
    <t>Sector</t>
  </si>
  <si>
    <t>Number of beneficiaries</t>
  </si>
  <si>
    <t>Partner</t>
  </si>
  <si>
    <t>-</t>
  </si>
  <si>
    <t>Millenium Challenge Account-Indonesia</t>
  </si>
  <si>
    <t xml:space="preserve">Tetra Tech </t>
  </si>
  <si>
    <t>Swiss Federal Institute of Intellectual Property</t>
  </si>
  <si>
    <t>Cordaid</t>
  </si>
  <si>
    <t>International Union Against Tuberculosis and Lung Disease</t>
  </si>
  <si>
    <t>Hivos</t>
  </si>
  <si>
    <t>Work location</t>
  </si>
  <si>
    <t>Project's value (USD)</t>
  </si>
  <si>
    <t>Sikka and Ende, Flores</t>
  </si>
  <si>
    <t xml:space="preserve">Riau </t>
  </si>
  <si>
    <t>Flores Timur and Sikka, East Nusa Tenggara</t>
  </si>
  <si>
    <t>Jakarta and national</t>
  </si>
  <si>
    <t>Subang and North Bandung</t>
  </si>
  <si>
    <t>Greater Jakarta and Greater Bandung</t>
  </si>
  <si>
    <t>Greater Jakarta and Bandung</t>
  </si>
  <si>
    <t>Java and Bali</t>
  </si>
  <si>
    <t>Green Prosperity-Sustainable Cocoa Production (GP-SCPP) program</t>
  </si>
  <si>
    <t>Sustainable Agriculture Berau project</t>
  </si>
  <si>
    <t>LESTARI project</t>
  </si>
  <si>
    <t>Support Cocoa Farmer Access to Finance and Market (SCFAFM) project</t>
  </si>
  <si>
    <t>Promoting Sustainable Integrated Farming, Small Medium Enterprise Cluster and Microfinance Access (PRISMA) program</t>
  </si>
  <si>
    <t>Development of Seaweed Support Center (SSC) project</t>
  </si>
  <si>
    <t>Indonesian-Swiss Intellectual Property (ISIP) project</t>
  </si>
  <si>
    <t>Integrated Livelihood Improvement</t>
  </si>
  <si>
    <t>Flores Specialty Product Promotion project</t>
  </si>
  <si>
    <t>Cocoa for Better Livelihood and Ecosystem project</t>
  </si>
  <si>
    <t>Breathe Easy Jakarta program</t>
  </si>
  <si>
    <t>Smoke Free Jakarta program</t>
  </si>
  <si>
    <t>Clean Air for Smaller Cities project</t>
  </si>
  <si>
    <t>Agri Financing project</t>
  </si>
  <si>
    <t>Social Assessment</t>
  </si>
  <si>
    <t>Carrefour Capacity Building program</t>
  </si>
  <si>
    <t>Dairy Development in Ciater project</t>
  </si>
  <si>
    <t>Bio-slurry feasibility study</t>
  </si>
  <si>
    <t>Garment for Economic Empowerment project</t>
  </si>
  <si>
    <t>Job Access and Women Entrepreneurship project</t>
  </si>
  <si>
    <t>Local Venture Capital project</t>
  </si>
  <si>
    <t>Microfinance for Community program</t>
  </si>
  <si>
    <t>SEED project I</t>
  </si>
  <si>
    <t>Sector Enhancement for Economic Development (SEED) project II</t>
  </si>
  <si>
    <t>Microfinance for Associates project</t>
  </si>
  <si>
    <t>Sustainable Urban Mobility in Asia project</t>
  </si>
  <si>
    <t>Action Research in Rice Farmers</t>
  </si>
  <si>
    <t>Palm Sugar Market Improvement project</t>
  </si>
  <si>
    <t>Business Performance Review project</t>
  </si>
  <si>
    <t>Low Carbon Strategy-Fuel Quality and Vehicle Emissions Standard project</t>
  </si>
  <si>
    <t>Pensiun Sehat dan Sejahtera project</t>
  </si>
  <si>
    <t>Solusi Rumah Holcim project I</t>
  </si>
  <si>
    <t>Solusi Rumah Holcim project II</t>
  </si>
  <si>
    <t>Labor Market Demand Side survey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</si>
</sst>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5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Arial"/>
      <family val="2"/>
    </font>
    <font>
      <sz val="7.5"/>
      <color rgb="FF999999"/>
      <name val="Comic Sans MS"/>
      <family val="4"/>
    </font>
  </fonts>
  <fills count="5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1" fillId="0" borderId="0"/>
  </cellStyleXfs>
  <cellXfs count="48">
    <xf numFmtId="0" fontId="0" fillId="0" borderId="0" xfId="0"/>
    <xf numFmtId="0" fontId="2" fillId="3" borderId="3" xfId="0" applyFont="1" applyFill="1" applyBorder="1" applyAlignment="1" applyProtection="1">
      <alignment vertical="center" wrapText="1"/>
      <protection locked="0"/>
    </xf>
    <xf numFmtId="0" fontId="2" fillId="0" borderId="0" xfId="0" applyFont="1"/>
    <xf numFmtId="0" fontId="2" fillId="0" borderId="0" xfId="0" applyFont="1" applyAlignment="1">
      <alignment vertical="center" wrapText="1"/>
    </xf>
    <xf numFmtId="0" fontId="2" fillId="0" borderId="0" xfId="0" quotePrefix="1" applyNumberFormat="1" applyFont="1" applyAlignment="1">
      <alignment vertical="center" wrapText="1"/>
    </xf>
    <xf numFmtId="0" fontId="2" fillId="0" borderId="0" xfId="0" quotePrefix="1" applyNumberFormat="1" applyFont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 applyProtection="1">
      <alignment horizontal="center" vertical="center" wrapText="1"/>
      <protection locked="0"/>
    </xf>
    <xf numFmtId="0" fontId="2" fillId="2" borderId="1" xfId="0" applyFont="1" applyFill="1" applyBorder="1" applyAlignment="1" applyProtection="1">
      <alignment vertical="center" wrapText="1"/>
      <protection locked="0"/>
    </xf>
    <xf numFmtId="0" fontId="2" fillId="3" borderId="7" xfId="0" applyFont="1" applyFill="1" applyBorder="1" applyAlignment="1" applyProtection="1">
      <alignment vertical="center" wrapText="1"/>
      <protection locked="0"/>
    </xf>
    <xf numFmtId="0" fontId="2" fillId="3" borderId="7" xfId="0" applyFont="1" applyFill="1" applyBorder="1" applyAlignment="1" applyProtection="1">
      <alignment horizontal="center" vertical="center" wrapText="1"/>
      <protection locked="0"/>
    </xf>
    <xf numFmtId="0" fontId="2" fillId="2" borderId="4" xfId="0" applyFont="1" applyFill="1" applyBorder="1" applyAlignment="1" applyProtection="1">
      <alignment vertical="center" wrapText="1"/>
      <protection locked="0"/>
    </xf>
    <xf numFmtId="3" fontId="2" fillId="0" borderId="0" xfId="0" applyNumberFormat="1" applyFont="1"/>
    <xf numFmtId="3" fontId="2" fillId="0" borderId="0" xfId="0" applyNumberFormat="1" applyFont="1" applyAlignment="1">
      <alignment vertical="center" wrapText="1"/>
    </xf>
    <xf numFmtId="3" fontId="2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0" fontId="2" fillId="4" borderId="3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 applyProtection="1">
      <alignment vertical="center" wrapText="1"/>
      <protection locked="0"/>
    </xf>
    <xf numFmtId="0" fontId="2" fillId="3" borderId="9" xfId="0" applyFont="1" applyFill="1" applyBorder="1" applyAlignment="1" applyProtection="1">
      <alignment horizontal="center" vertical="center" wrapText="1"/>
      <protection locked="0"/>
    </xf>
    <xf numFmtId="0" fontId="2" fillId="2" borderId="10" xfId="0" applyFont="1" applyFill="1" applyBorder="1" applyAlignment="1" applyProtection="1">
      <alignment vertical="center" wrapText="1"/>
      <protection locked="0"/>
    </xf>
    <xf numFmtId="0" fontId="2" fillId="0" borderId="0" xfId="0" applyFont="1" applyAlignment="1">
      <alignment horizontal="center"/>
    </xf>
    <xf numFmtId="0" fontId="2" fillId="2" borderId="2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 applyProtection="1">
      <alignment horizontal="center" vertical="center" wrapText="1"/>
      <protection locked="0"/>
    </xf>
    <xf numFmtId="0" fontId="2" fillId="0" borderId="3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3" borderId="11" xfId="0" applyFont="1" applyFill="1" applyBorder="1" applyAlignment="1" applyProtection="1">
      <alignment horizontal="center" vertical="center" wrapText="1"/>
      <protection locked="0"/>
    </xf>
    <xf numFmtId="0" fontId="2" fillId="3" borderId="8" xfId="0" applyFont="1" applyFill="1" applyBorder="1" applyAlignment="1" applyProtection="1">
      <alignment horizontal="center" vertical="center" wrapText="1"/>
      <protection locked="0"/>
    </xf>
    <xf numFmtId="0" fontId="4" fillId="0" borderId="0" xfId="0" applyFont="1" applyAlignment="1">
      <alignment horizontal="center"/>
    </xf>
    <xf numFmtId="3" fontId="2" fillId="4" borderId="3" xfId="0" applyNumberFormat="1" applyFont="1" applyFill="1" applyBorder="1" applyAlignment="1">
      <alignment horizontal="center" vertical="center" wrapText="1"/>
    </xf>
    <xf numFmtId="3" fontId="2" fillId="3" borderId="3" xfId="0" applyNumberFormat="1" applyFont="1" applyFill="1" applyBorder="1" applyAlignment="1" applyProtection="1">
      <alignment horizontal="center" vertical="center" wrapText="1"/>
      <protection locked="0"/>
    </xf>
    <xf numFmtId="3" fontId="2" fillId="3" borderId="3" xfId="0" quotePrefix="1" applyNumberFormat="1" applyFont="1" applyFill="1" applyBorder="1" applyAlignment="1" applyProtection="1">
      <alignment horizontal="center" vertical="center" wrapText="1"/>
      <protection locked="0"/>
    </xf>
    <xf numFmtId="3" fontId="2" fillId="3" borderId="9" xfId="0" applyNumberFormat="1" applyFont="1" applyFill="1" applyBorder="1" applyAlignment="1" applyProtection="1">
      <alignment horizontal="center" vertical="center" wrapText="1"/>
      <protection locked="0"/>
    </xf>
    <xf numFmtId="3" fontId="2" fillId="3" borderId="7" xfId="0" quotePrefix="1" applyNumberFormat="1" applyFont="1" applyFill="1" applyBorder="1" applyAlignment="1" applyProtection="1">
      <alignment horizontal="center" vertical="center" wrapText="1"/>
      <protection locked="0"/>
    </xf>
    <xf numFmtId="0" fontId="2" fillId="0" borderId="0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3" fontId="2" fillId="4" borderId="3" xfId="0" applyNumberFormat="1" applyFont="1" applyFill="1" applyBorder="1" applyAlignment="1" applyProtection="1">
      <alignment horizontal="center" vertical="center" wrapText="1"/>
      <protection locked="0"/>
    </xf>
    <xf numFmtId="3" fontId="2" fillId="4" borderId="9" xfId="0" applyNumberFormat="1" applyFont="1" applyFill="1" applyBorder="1" applyAlignment="1" applyProtection="1">
      <alignment horizontal="center" vertical="center" wrapText="1"/>
      <protection locked="0"/>
    </xf>
    <xf numFmtId="3" fontId="2" fillId="4" borderId="3" xfId="1" applyNumberFormat="1" applyFont="1" applyFill="1" applyBorder="1" applyAlignment="1" applyProtection="1">
      <alignment horizontal="center" vertical="center" wrapText="1"/>
      <protection locked="0"/>
    </xf>
    <xf numFmtId="3" fontId="2" fillId="4" borderId="7" xfId="1" applyNumberFormat="1" applyFont="1" applyFill="1" applyBorder="1" applyAlignment="1" applyProtection="1">
      <alignment horizontal="center" vertical="center" wrapText="1"/>
      <protection locked="0"/>
    </xf>
    <xf numFmtId="3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</cellXfs>
  <cellStyles count="3">
    <cellStyle name="Comma" xfId="1" builtinId="3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:S44"/>
  <sheetViews>
    <sheetView showGridLines="0" showZeros="0" tabSelected="1" topLeftCell="A35" zoomScale="80" zoomScaleNormal="80" workbookViewId="0">
      <selection activeCell="Q39" sqref="Q39"/>
    </sheetView>
  </sheetViews>
  <sheetFormatPr defaultColWidth="9.140625" defaultRowHeight="12.75" x14ac:dyDescent="0.2"/>
  <cols>
    <col min="1" max="1" width="2.140625" style="2" customWidth="1"/>
    <col min="2" max="2" width="4.28515625" style="20" customWidth="1"/>
    <col min="3" max="3" width="25.28515625" style="2" customWidth="1"/>
    <col min="4" max="4" width="21.7109375" style="20" customWidth="1"/>
    <col min="5" max="5" width="19.28515625" style="20" customWidth="1"/>
    <col min="6" max="6" width="16.5703125" style="20" customWidth="1"/>
    <col min="7" max="7" width="25.28515625" style="20" customWidth="1"/>
    <col min="8" max="8" width="15.5703125" style="20" bestFit="1" customWidth="1"/>
    <col min="9" max="9" width="9.85546875" style="20" bestFit="1" customWidth="1"/>
    <col min="10" max="10" width="12.140625" style="20" bestFit="1" customWidth="1"/>
    <col min="11" max="11" width="2.140625" style="2" customWidth="1"/>
    <col min="12" max="12" width="4.28515625" style="2" customWidth="1"/>
    <col min="13" max="16" width="9.140625" style="2"/>
    <col min="17" max="17" width="12.28515625" style="2" customWidth="1"/>
    <col min="18" max="19" width="9.140625" style="15"/>
    <col min="20" max="16384" width="9.140625" style="2"/>
  </cols>
  <sheetData>
    <row r="2" spans="2:19" s="45" customFormat="1" ht="37.15" customHeight="1" x14ac:dyDescent="0.2">
      <c r="B2" s="46"/>
      <c r="C2" s="24" t="s">
        <v>0</v>
      </c>
      <c r="D2" s="25" t="s">
        <v>88</v>
      </c>
      <c r="E2" s="24" t="s">
        <v>90</v>
      </c>
      <c r="F2" s="24" t="s">
        <v>89</v>
      </c>
      <c r="G2" s="24" t="s">
        <v>98</v>
      </c>
      <c r="H2" s="24" t="s">
        <v>99</v>
      </c>
      <c r="I2" s="24" t="s">
        <v>1</v>
      </c>
      <c r="J2" s="24" t="s">
        <v>2</v>
      </c>
      <c r="K2" s="47"/>
    </row>
    <row r="3" spans="2:19" s="3" customFormat="1" ht="115.15" customHeight="1" x14ac:dyDescent="0.2">
      <c r="B3" s="21">
        <v>1</v>
      </c>
      <c r="C3" s="22" t="s">
        <v>108</v>
      </c>
      <c r="D3" s="26" t="s">
        <v>53</v>
      </c>
      <c r="E3" s="16" t="s">
        <v>92</v>
      </c>
      <c r="F3" s="33">
        <v>3200</v>
      </c>
      <c r="G3" s="16" t="s">
        <v>100</v>
      </c>
      <c r="H3" s="33">
        <v>670000</v>
      </c>
      <c r="I3" s="16">
        <v>2017</v>
      </c>
      <c r="J3" s="16">
        <v>2018</v>
      </c>
      <c r="K3" s="6"/>
    </row>
    <row r="4" spans="2:19" s="3" customFormat="1" ht="181.15" customHeight="1" x14ac:dyDescent="0.2">
      <c r="B4" s="21">
        <v>2</v>
      </c>
      <c r="C4" s="22" t="s">
        <v>109</v>
      </c>
      <c r="D4" s="26" t="s">
        <v>54</v>
      </c>
      <c r="E4" s="16" t="s">
        <v>92</v>
      </c>
      <c r="F4" s="33">
        <v>3000</v>
      </c>
      <c r="G4" s="16" t="s">
        <v>87</v>
      </c>
      <c r="H4" s="33">
        <v>1208617</v>
      </c>
      <c r="I4" s="16">
        <v>2016</v>
      </c>
      <c r="J4" s="16">
        <v>2017</v>
      </c>
      <c r="K4" s="6"/>
    </row>
    <row r="5" spans="2:19" s="3" customFormat="1" ht="82.15" customHeight="1" x14ac:dyDescent="0.2">
      <c r="B5" s="21">
        <v>3</v>
      </c>
      <c r="C5" s="1" t="s">
        <v>110</v>
      </c>
      <c r="D5" s="27" t="s">
        <v>55</v>
      </c>
      <c r="E5" s="7" t="s">
        <v>93</v>
      </c>
      <c r="F5" s="34">
        <v>10000</v>
      </c>
      <c r="G5" s="28" t="s">
        <v>56</v>
      </c>
      <c r="H5" s="34">
        <v>1083250</v>
      </c>
      <c r="I5" s="7">
        <v>2015</v>
      </c>
      <c r="J5" s="7">
        <v>2020</v>
      </c>
      <c r="K5" s="8"/>
      <c r="M5" s="13"/>
      <c r="Q5" s="13"/>
      <c r="R5" s="13"/>
    </row>
    <row r="6" spans="2:19" s="3" customFormat="1" ht="77.45" customHeight="1" x14ac:dyDescent="0.2">
      <c r="B6" s="21">
        <v>4</v>
      </c>
      <c r="C6" s="1" t="s">
        <v>111</v>
      </c>
      <c r="D6" s="27" t="s">
        <v>53</v>
      </c>
      <c r="E6" s="7" t="s">
        <v>50</v>
      </c>
      <c r="F6" s="34">
        <v>3000</v>
      </c>
      <c r="G6" s="28" t="s">
        <v>51</v>
      </c>
      <c r="H6" s="34">
        <v>264342</v>
      </c>
      <c r="I6" s="7">
        <v>2015</v>
      </c>
      <c r="J6" s="7">
        <v>2018</v>
      </c>
      <c r="K6" s="8"/>
      <c r="M6" s="13"/>
      <c r="Q6" s="13"/>
      <c r="R6" s="13"/>
    </row>
    <row r="7" spans="2:19" s="3" customFormat="1" ht="102.95" customHeight="1" x14ac:dyDescent="0.2">
      <c r="B7" s="21">
        <v>5</v>
      </c>
      <c r="C7" s="1" t="s">
        <v>112</v>
      </c>
      <c r="D7" s="28" t="s">
        <v>57</v>
      </c>
      <c r="E7" s="7" t="s">
        <v>52</v>
      </c>
      <c r="F7" s="34">
        <v>3000</v>
      </c>
      <c r="G7" s="38" t="s">
        <v>65</v>
      </c>
      <c r="H7" s="34">
        <f>1765719+1720051</f>
        <v>3485770</v>
      </c>
      <c r="I7" s="7">
        <v>2015</v>
      </c>
      <c r="J7" s="7">
        <v>2017</v>
      </c>
      <c r="K7" s="8"/>
      <c r="N7" s="13"/>
      <c r="Q7" s="13"/>
      <c r="R7" s="13"/>
    </row>
    <row r="8" spans="2:19" s="3" customFormat="1" ht="75" customHeight="1" x14ac:dyDescent="0.2">
      <c r="B8" s="21">
        <v>6</v>
      </c>
      <c r="C8" s="1" t="s">
        <v>113</v>
      </c>
      <c r="D8" s="28" t="s">
        <v>58</v>
      </c>
      <c r="E8" s="7" t="s">
        <v>48</v>
      </c>
      <c r="F8" s="35" t="s">
        <v>91</v>
      </c>
      <c r="G8" s="7" t="s">
        <v>49</v>
      </c>
      <c r="H8" s="34">
        <v>319668</v>
      </c>
      <c r="I8" s="7">
        <v>2014</v>
      </c>
      <c r="J8" s="7">
        <v>2016</v>
      </c>
      <c r="K8" s="8"/>
      <c r="M8" s="13"/>
      <c r="Q8" s="13"/>
      <c r="R8" s="13"/>
    </row>
    <row r="9" spans="2:19" ht="124.9" customHeight="1" x14ac:dyDescent="0.2">
      <c r="B9" s="21">
        <v>7</v>
      </c>
      <c r="C9" s="1" t="s">
        <v>114</v>
      </c>
      <c r="D9" s="27" t="s">
        <v>61</v>
      </c>
      <c r="E9" s="7" t="s">
        <v>94</v>
      </c>
      <c r="F9" s="35" t="s">
        <v>91</v>
      </c>
      <c r="G9" s="7" t="s">
        <v>3</v>
      </c>
      <c r="H9" s="40">
        <f>75197.5+35320</f>
        <v>110517.5</v>
      </c>
      <c r="I9" s="7">
        <v>2012</v>
      </c>
      <c r="J9" s="7">
        <v>2016</v>
      </c>
      <c r="K9" s="8"/>
      <c r="M9" s="12"/>
      <c r="P9" s="3"/>
      <c r="Q9" s="14"/>
      <c r="R9" s="14"/>
    </row>
    <row r="10" spans="2:19" ht="70.150000000000006" customHeight="1" x14ac:dyDescent="0.2">
      <c r="B10" s="21">
        <v>8</v>
      </c>
      <c r="C10" s="1" t="s">
        <v>115</v>
      </c>
      <c r="D10" s="27" t="s">
        <v>59</v>
      </c>
      <c r="E10" s="7" t="s">
        <v>16</v>
      </c>
      <c r="F10" s="35" t="s">
        <v>91</v>
      </c>
      <c r="G10" s="7" t="s">
        <v>101</v>
      </c>
      <c r="H10" s="40">
        <v>148622</v>
      </c>
      <c r="I10" s="7">
        <v>2014</v>
      </c>
      <c r="J10" s="7">
        <v>2015</v>
      </c>
      <c r="K10" s="8"/>
      <c r="N10" s="12"/>
      <c r="P10" s="3"/>
      <c r="Q10" s="14"/>
      <c r="R10" s="14"/>
      <c r="S10" s="14"/>
    </row>
    <row r="11" spans="2:19" ht="70.150000000000006" customHeight="1" x14ac:dyDescent="0.2">
      <c r="B11" s="21">
        <v>9</v>
      </c>
      <c r="C11" s="1" t="s">
        <v>116</v>
      </c>
      <c r="D11" s="27" t="s">
        <v>60</v>
      </c>
      <c r="E11" s="7" t="s">
        <v>95</v>
      </c>
      <c r="F11" s="34">
        <v>2000</v>
      </c>
      <c r="G11" s="7" t="s">
        <v>102</v>
      </c>
      <c r="H11" s="40">
        <v>529344</v>
      </c>
      <c r="I11" s="7">
        <v>2013</v>
      </c>
      <c r="J11" s="7">
        <v>2015</v>
      </c>
      <c r="K11" s="8"/>
      <c r="N11" s="12"/>
      <c r="P11" s="3"/>
      <c r="Q11" s="14"/>
      <c r="R11" s="14"/>
      <c r="S11" s="14"/>
    </row>
    <row r="12" spans="2:19" ht="72.599999999999994" customHeight="1" x14ac:dyDescent="0.2">
      <c r="B12" s="21">
        <v>10</v>
      </c>
      <c r="C12" s="1" t="s">
        <v>117</v>
      </c>
      <c r="D12" s="27" t="s">
        <v>53</v>
      </c>
      <c r="E12" s="7" t="s">
        <v>21</v>
      </c>
      <c r="F12" s="34">
        <v>2400</v>
      </c>
      <c r="G12" s="7" t="s">
        <v>22</v>
      </c>
      <c r="H12" s="40">
        <f>415628+452818+40000</f>
        <v>908446</v>
      </c>
      <c r="I12" s="7">
        <v>2012</v>
      </c>
      <c r="J12" s="7">
        <v>2015</v>
      </c>
      <c r="K12" s="8"/>
      <c r="P12" s="3"/>
      <c r="Q12" s="14"/>
    </row>
    <row r="13" spans="2:19" ht="64.5" customHeight="1" x14ac:dyDescent="0.2">
      <c r="B13" s="21">
        <v>11</v>
      </c>
      <c r="C13" s="1" t="s">
        <v>118</v>
      </c>
      <c r="D13" s="27" t="s">
        <v>62</v>
      </c>
      <c r="E13" s="7" t="s">
        <v>27</v>
      </c>
      <c r="F13" s="35" t="s">
        <v>91</v>
      </c>
      <c r="G13" s="7" t="s">
        <v>103</v>
      </c>
      <c r="H13" s="40">
        <v>232310</v>
      </c>
      <c r="I13" s="7">
        <v>2012</v>
      </c>
      <c r="J13" s="7">
        <v>2015</v>
      </c>
      <c r="K13" s="8"/>
      <c r="Q13" s="15"/>
    </row>
    <row r="14" spans="2:19" ht="69.599999999999994" customHeight="1" x14ac:dyDescent="0.2">
      <c r="B14" s="21">
        <v>12</v>
      </c>
      <c r="C14" s="1" t="s">
        <v>119</v>
      </c>
      <c r="D14" s="27" t="s">
        <v>63</v>
      </c>
      <c r="E14" s="7" t="s">
        <v>96</v>
      </c>
      <c r="F14" s="35" t="s">
        <v>91</v>
      </c>
      <c r="G14" s="7" t="s">
        <v>103</v>
      </c>
      <c r="H14" s="40">
        <f>660592+299950</f>
        <v>960542</v>
      </c>
      <c r="I14" s="7">
        <v>2009</v>
      </c>
      <c r="J14" s="7">
        <v>2015</v>
      </c>
      <c r="K14" s="8"/>
      <c r="M14" s="4"/>
      <c r="N14" s="5"/>
      <c r="Q14" s="15"/>
    </row>
    <row r="15" spans="2:19" ht="75.599999999999994" customHeight="1" x14ac:dyDescent="0.2">
      <c r="B15" s="21">
        <v>13</v>
      </c>
      <c r="C15" s="1" t="s">
        <v>120</v>
      </c>
      <c r="D15" s="27" t="s">
        <v>62</v>
      </c>
      <c r="E15" s="7" t="s">
        <v>25</v>
      </c>
      <c r="F15" s="35" t="s">
        <v>91</v>
      </c>
      <c r="G15" s="7" t="s">
        <v>26</v>
      </c>
      <c r="H15" s="40">
        <v>104761</v>
      </c>
      <c r="I15" s="7">
        <v>2009</v>
      </c>
      <c r="J15" s="7">
        <v>2015</v>
      </c>
      <c r="K15" s="8"/>
    </row>
    <row r="16" spans="2:19" ht="69.599999999999994" customHeight="1" x14ac:dyDescent="0.2">
      <c r="B16" s="21">
        <v>14</v>
      </c>
      <c r="C16" s="1" t="s">
        <v>15</v>
      </c>
      <c r="D16" s="27" t="s">
        <v>64</v>
      </c>
      <c r="E16" s="7" t="s">
        <v>16</v>
      </c>
      <c r="F16" s="35" t="s">
        <v>91</v>
      </c>
      <c r="G16" s="7" t="s">
        <v>17</v>
      </c>
      <c r="H16" s="40">
        <v>37515.1</v>
      </c>
      <c r="I16" s="7">
        <v>2014</v>
      </c>
      <c r="J16" s="7">
        <v>2014</v>
      </c>
      <c r="K16" s="19"/>
    </row>
    <row r="17" spans="2:11" ht="56.65" customHeight="1" x14ac:dyDescent="0.2">
      <c r="B17" s="21">
        <v>15</v>
      </c>
      <c r="C17" s="17" t="s">
        <v>121</v>
      </c>
      <c r="D17" s="29" t="s">
        <v>66</v>
      </c>
      <c r="E17" s="18" t="s">
        <v>45</v>
      </c>
      <c r="F17" s="36">
        <v>900</v>
      </c>
      <c r="G17" s="18" t="s">
        <v>46</v>
      </c>
      <c r="H17" s="41">
        <v>145034</v>
      </c>
      <c r="I17" s="18">
        <v>2013</v>
      </c>
      <c r="J17" s="18">
        <v>2014</v>
      </c>
      <c r="K17" s="8"/>
    </row>
    <row r="18" spans="2:11" ht="55.5" customHeight="1" x14ac:dyDescent="0.2">
      <c r="B18" s="21">
        <v>16</v>
      </c>
      <c r="C18" s="1" t="s">
        <v>131</v>
      </c>
      <c r="D18" s="27" t="s">
        <v>67</v>
      </c>
      <c r="E18" s="7" t="s">
        <v>18</v>
      </c>
      <c r="F18" s="35" t="s">
        <v>91</v>
      </c>
      <c r="G18" s="7" t="s">
        <v>20</v>
      </c>
      <c r="H18" s="40">
        <v>62231.9</v>
      </c>
      <c r="I18" s="7">
        <v>2013</v>
      </c>
      <c r="J18" s="7">
        <v>2014</v>
      </c>
      <c r="K18" s="8"/>
    </row>
    <row r="19" spans="2:11" ht="47.1" customHeight="1" x14ac:dyDescent="0.2">
      <c r="B19" s="21">
        <v>17</v>
      </c>
      <c r="C19" s="1" t="s">
        <v>122</v>
      </c>
      <c r="D19" s="27" t="s">
        <v>69</v>
      </c>
      <c r="E19" s="7" t="s">
        <v>43</v>
      </c>
      <c r="F19" s="35" t="s">
        <v>91</v>
      </c>
      <c r="G19" s="7" t="s">
        <v>44</v>
      </c>
      <c r="H19" s="40">
        <v>10432.799999999999</v>
      </c>
      <c r="I19" s="7">
        <v>2013</v>
      </c>
      <c r="J19" s="7">
        <v>2014</v>
      </c>
      <c r="K19" s="8"/>
    </row>
    <row r="20" spans="2:11" ht="73.900000000000006" customHeight="1" x14ac:dyDescent="0.2">
      <c r="B20" s="21">
        <v>18</v>
      </c>
      <c r="C20" s="1" t="s">
        <v>24</v>
      </c>
      <c r="D20" s="27" t="s">
        <v>68</v>
      </c>
      <c r="E20" s="7" t="s">
        <v>16</v>
      </c>
      <c r="F20" s="34">
        <v>1000</v>
      </c>
      <c r="G20" s="7" t="s">
        <v>19</v>
      </c>
      <c r="H20" s="40">
        <f>129355+ 169456</f>
        <v>298811</v>
      </c>
      <c r="I20" s="7">
        <v>2012</v>
      </c>
      <c r="J20" s="7">
        <v>2014</v>
      </c>
      <c r="K20" s="8"/>
    </row>
    <row r="21" spans="2:11" s="3" customFormat="1" ht="64.5" customHeight="1" x14ac:dyDescent="0.2">
      <c r="B21" s="21">
        <v>19</v>
      </c>
      <c r="C21" s="1" t="s">
        <v>123</v>
      </c>
      <c r="D21" s="27" t="s">
        <v>70</v>
      </c>
      <c r="E21" s="7" t="s">
        <v>4</v>
      </c>
      <c r="F21" s="35" t="s">
        <v>91</v>
      </c>
      <c r="G21" s="7" t="s">
        <v>6</v>
      </c>
      <c r="H21" s="40">
        <f>81530.7+136130</f>
        <v>217660.7</v>
      </c>
      <c r="I21" s="7">
        <v>2012</v>
      </c>
      <c r="J21" s="7">
        <v>2014</v>
      </c>
      <c r="K21" s="8"/>
    </row>
    <row r="22" spans="2:11" s="3" customFormat="1" ht="64.5" customHeight="1" x14ac:dyDescent="0.2">
      <c r="B22" s="21">
        <v>20</v>
      </c>
      <c r="C22" s="1" t="s">
        <v>124</v>
      </c>
      <c r="D22" s="27" t="s">
        <v>71</v>
      </c>
      <c r="E22" s="7" t="s">
        <v>8</v>
      </c>
      <c r="F22" s="34">
        <v>3000</v>
      </c>
      <c r="G22" s="7" t="s">
        <v>104</v>
      </c>
      <c r="H22" s="40">
        <f>355216+815616</f>
        <v>1170832</v>
      </c>
      <c r="I22" s="7">
        <v>2011</v>
      </c>
      <c r="J22" s="7">
        <v>2014</v>
      </c>
      <c r="K22" s="8"/>
    </row>
    <row r="23" spans="2:11" ht="81.599999999999994" customHeight="1" x14ac:dyDescent="0.2">
      <c r="B23" s="21">
        <v>21</v>
      </c>
      <c r="C23" s="1" t="s">
        <v>9</v>
      </c>
      <c r="D23" s="27" t="s">
        <v>53</v>
      </c>
      <c r="E23" s="7" t="s">
        <v>10</v>
      </c>
      <c r="F23" s="34">
        <v>5000</v>
      </c>
      <c r="G23" s="7" t="s">
        <v>11</v>
      </c>
      <c r="H23" s="40">
        <f>670857+150000</f>
        <v>820857</v>
      </c>
      <c r="I23" s="7">
        <v>2011</v>
      </c>
      <c r="J23" s="7">
        <v>2014</v>
      </c>
      <c r="K23" s="8"/>
    </row>
    <row r="24" spans="2:11" ht="58.15" customHeight="1" x14ac:dyDescent="0.2">
      <c r="B24" s="21">
        <v>22</v>
      </c>
      <c r="C24" s="1" t="s">
        <v>12</v>
      </c>
      <c r="D24" s="27" t="s">
        <v>72</v>
      </c>
      <c r="E24" s="7" t="s">
        <v>13</v>
      </c>
      <c r="F24" s="34">
        <v>450</v>
      </c>
      <c r="G24" s="7" t="s">
        <v>14</v>
      </c>
      <c r="H24" s="40">
        <v>107882</v>
      </c>
      <c r="I24" s="7">
        <v>2008</v>
      </c>
      <c r="J24" s="7">
        <v>2014</v>
      </c>
      <c r="K24" s="8"/>
    </row>
    <row r="25" spans="2:11" ht="49.9" customHeight="1" x14ac:dyDescent="0.2">
      <c r="B25" s="21">
        <v>23</v>
      </c>
      <c r="C25" s="1" t="s">
        <v>125</v>
      </c>
      <c r="D25" s="27" t="s">
        <v>73</v>
      </c>
      <c r="E25" s="7" t="s">
        <v>97</v>
      </c>
      <c r="F25" s="35" t="s">
        <v>91</v>
      </c>
      <c r="G25" s="7" t="s">
        <v>47</v>
      </c>
      <c r="H25" s="40">
        <v>15356.3</v>
      </c>
      <c r="I25" s="7">
        <v>2012</v>
      </c>
      <c r="J25" s="7">
        <v>2013</v>
      </c>
      <c r="K25" s="8"/>
    </row>
    <row r="26" spans="2:11" ht="60.6" customHeight="1" x14ac:dyDescent="0.2">
      <c r="B26" s="21">
        <v>24</v>
      </c>
      <c r="C26" s="1" t="s">
        <v>126</v>
      </c>
      <c r="D26" s="27" t="s">
        <v>74</v>
      </c>
      <c r="E26" s="7" t="s">
        <v>97</v>
      </c>
      <c r="F26" s="35" t="s">
        <v>91</v>
      </c>
      <c r="G26" s="7" t="s">
        <v>23</v>
      </c>
      <c r="H26" s="40">
        <v>138813</v>
      </c>
      <c r="I26" s="7">
        <v>2011</v>
      </c>
      <c r="J26" s="7">
        <v>2013</v>
      </c>
      <c r="K26" s="8"/>
    </row>
    <row r="27" spans="2:11" ht="54.6" customHeight="1" x14ac:dyDescent="0.2">
      <c r="B27" s="21">
        <v>25</v>
      </c>
      <c r="C27" s="1" t="s">
        <v>127</v>
      </c>
      <c r="D27" s="27" t="s">
        <v>75</v>
      </c>
      <c r="E27" s="7" t="s">
        <v>97</v>
      </c>
      <c r="F27" s="35" t="s">
        <v>91</v>
      </c>
      <c r="G27" s="7" t="s">
        <v>40</v>
      </c>
      <c r="H27" s="40">
        <v>175000</v>
      </c>
      <c r="I27" s="7">
        <v>2011</v>
      </c>
      <c r="J27" s="7">
        <v>2013</v>
      </c>
      <c r="K27" s="8"/>
    </row>
    <row r="28" spans="2:11" ht="47.65" customHeight="1" x14ac:dyDescent="0.2">
      <c r="B28" s="21">
        <v>26</v>
      </c>
      <c r="C28" s="1" t="s">
        <v>128</v>
      </c>
      <c r="D28" s="27" t="s">
        <v>76</v>
      </c>
      <c r="E28" s="7" t="s">
        <v>29</v>
      </c>
      <c r="F28" s="35" t="s">
        <v>91</v>
      </c>
      <c r="G28" s="7" t="s">
        <v>41</v>
      </c>
      <c r="H28" s="42">
        <v>40000</v>
      </c>
      <c r="I28" s="7">
        <v>2009</v>
      </c>
      <c r="J28" s="7">
        <v>2013</v>
      </c>
      <c r="K28" s="8"/>
    </row>
    <row r="29" spans="2:11" s="3" customFormat="1" ht="64.5" customHeight="1" x14ac:dyDescent="0.2">
      <c r="B29" s="21">
        <v>27</v>
      </c>
      <c r="C29" s="1" t="s">
        <v>129</v>
      </c>
      <c r="D29" s="27" t="s">
        <v>77</v>
      </c>
      <c r="E29" s="7" t="s">
        <v>4</v>
      </c>
      <c r="F29" s="34">
        <v>1327</v>
      </c>
      <c r="G29" s="39" t="s">
        <v>105</v>
      </c>
      <c r="H29" s="40">
        <f>260801+252658</f>
        <v>513459</v>
      </c>
      <c r="I29" s="7">
        <v>2011</v>
      </c>
      <c r="J29" s="7">
        <v>2012</v>
      </c>
      <c r="K29" s="19"/>
    </row>
    <row r="30" spans="2:11" ht="73.150000000000006" customHeight="1" x14ac:dyDescent="0.2">
      <c r="B30" s="21">
        <v>28</v>
      </c>
      <c r="C30" s="17" t="s">
        <v>130</v>
      </c>
      <c r="D30" s="30" t="s">
        <v>78</v>
      </c>
      <c r="E30" s="18" t="s">
        <v>18</v>
      </c>
      <c r="F30" s="36">
        <v>1000</v>
      </c>
      <c r="G30" s="18" t="s">
        <v>20</v>
      </c>
      <c r="H30" s="41">
        <v>830000</v>
      </c>
      <c r="I30" s="18">
        <v>2009</v>
      </c>
      <c r="J30" s="18">
        <v>2012</v>
      </c>
      <c r="K30" s="8"/>
    </row>
    <row r="31" spans="2:11" s="3" customFormat="1" ht="48.95" customHeight="1" x14ac:dyDescent="0.2">
      <c r="B31" s="21">
        <v>29</v>
      </c>
      <c r="C31" s="1" t="s">
        <v>132</v>
      </c>
      <c r="D31" s="27" t="s">
        <v>77</v>
      </c>
      <c r="E31" s="7" t="s">
        <v>5</v>
      </c>
      <c r="F31" s="34">
        <v>167</v>
      </c>
      <c r="G31" s="7" t="s">
        <v>7</v>
      </c>
      <c r="H31" s="40">
        <v>99180</v>
      </c>
      <c r="I31" s="7">
        <v>2011</v>
      </c>
      <c r="J31" s="7">
        <v>2011</v>
      </c>
      <c r="K31" s="8"/>
    </row>
    <row r="32" spans="2:11" ht="69" customHeight="1" x14ac:dyDescent="0.2">
      <c r="B32" s="21">
        <v>30</v>
      </c>
      <c r="C32" s="1" t="s">
        <v>133</v>
      </c>
      <c r="D32" s="27" t="s">
        <v>79</v>
      </c>
      <c r="E32" s="7" t="s">
        <v>36</v>
      </c>
      <c r="F32" s="35" t="s">
        <v>91</v>
      </c>
      <c r="G32" s="7" t="s">
        <v>37</v>
      </c>
      <c r="H32" s="40">
        <v>33000</v>
      </c>
      <c r="I32" s="7">
        <v>2009</v>
      </c>
      <c r="J32" s="7">
        <v>2011</v>
      </c>
      <c r="K32" s="8"/>
    </row>
    <row r="33" spans="2:11" ht="44.45" customHeight="1" x14ac:dyDescent="0.2">
      <c r="B33" s="21">
        <v>31</v>
      </c>
      <c r="C33" s="1" t="s">
        <v>35</v>
      </c>
      <c r="D33" s="27" t="s">
        <v>84</v>
      </c>
      <c r="E33" s="7" t="s">
        <v>34</v>
      </c>
      <c r="F33" s="35" t="s">
        <v>91</v>
      </c>
      <c r="G33" s="7" t="s">
        <v>106</v>
      </c>
      <c r="H33" s="40">
        <v>10000</v>
      </c>
      <c r="I33" s="7">
        <v>2010</v>
      </c>
      <c r="J33" s="7">
        <v>2010</v>
      </c>
      <c r="K33" s="8"/>
    </row>
    <row r="34" spans="2:11" ht="64.150000000000006" customHeight="1" x14ac:dyDescent="0.2">
      <c r="B34" s="21">
        <v>32</v>
      </c>
      <c r="C34" s="1" t="s">
        <v>136</v>
      </c>
      <c r="D34" s="27" t="s">
        <v>80</v>
      </c>
      <c r="E34" s="7" t="s">
        <v>31</v>
      </c>
      <c r="F34" s="34">
        <v>13</v>
      </c>
      <c r="G34" s="7" t="s">
        <v>107</v>
      </c>
      <c r="H34" s="40">
        <v>10000</v>
      </c>
      <c r="I34" s="7">
        <v>2009</v>
      </c>
      <c r="J34" s="7">
        <v>2010</v>
      </c>
      <c r="K34" s="8"/>
    </row>
    <row r="35" spans="2:11" ht="57" customHeight="1" x14ac:dyDescent="0.2">
      <c r="B35" s="21">
        <v>33</v>
      </c>
      <c r="C35" s="1" t="s">
        <v>140</v>
      </c>
      <c r="D35" s="27" t="s">
        <v>82</v>
      </c>
      <c r="E35" s="7" t="s">
        <v>30</v>
      </c>
      <c r="F35" s="35" t="s">
        <v>91</v>
      </c>
      <c r="G35" s="7" t="s">
        <v>39</v>
      </c>
      <c r="H35" s="40">
        <v>45000</v>
      </c>
      <c r="I35" s="7">
        <v>2009</v>
      </c>
      <c r="J35" s="7">
        <v>2010</v>
      </c>
      <c r="K35" s="8"/>
    </row>
    <row r="36" spans="2:11" ht="42" customHeight="1" x14ac:dyDescent="0.2">
      <c r="B36" s="21">
        <v>34</v>
      </c>
      <c r="C36" s="1" t="s">
        <v>135</v>
      </c>
      <c r="D36" s="27" t="s">
        <v>85</v>
      </c>
      <c r="E36" s="7" t="s">
        <v>97</v>
      </c>
      <c r="F36" s="35" t="s">
        <v>91</v>
      </c>
      <c r="G36" s="7" t="s">
        <v>42</v>
      </c>
      <c r="H36" s="42">
        <v>50000</v>
      </c>
      <c r="I36" s="7">
        <v>2008</v>
      </c>
      <c r="J36" s="7">
        <v>2010</v>
      </c>
      <c r="K36" s="8"/>
    </row>
    <row r="37" spans="2:11" ht="54.4" customHeight="1" x14ac:dyDescent="0.2">
      <c r="B37" s="21">
        <v>35</v>
      </c>
      <c r="C37" s="1" t="s">
        <v>134</v>
      </c>
      <c r="D37" s="27" t="s">
        <v>86</v>
      </c>
      <c r="E37" s="7" t="s">
        <v>32</v>
      </c>
      <c r="F37" s="35" t="s">
        <v>91</v>
      </c>
      <c r="G37" s="7" t="s">
        <v>38</v>
      </c>
      <c r="H37" s="40">
        <v>20000</v>
      </c>
      <c r="I37" s="7">
        <v>2009</v>
      </c>
      <c r="J37" s="7">
        <v>2009</v>
      </c>
      <c r="K37" s="8"/>
    </row>
    <row r="38" spans="2:11" ht="55.15" customHeight="1" x14ac:dyDescent="0.2">
      <c r="B38" s="21">
        <v>36</v>
      </c>
      <c r="C38" s="1" t="s">
        <v>137</v>
      </c>
      <c r="D38" s="27" t="s">
        <v>83</v>
      </c>
      <c r="E38" s="7" t="s">
        <v>28</v>
      </c>
      <c r="F38" s="35" t="s">
        <v>91</v>
      </c>
      <c r="G38" s="7" t="s">
        <v>37</v>
      </c>
      <c r="H38" s="40">
        <v>40000</v>
      </c>
      <c r="I38" s="7">
        <v>2008</v>
      </c>
      <c r="J38" s="7">
        <v>2009</v>
      </c>
      <c r="K38" s="8"/>
    </row>
    <row r="39" spans="2:11" ht="56.45" customHeight="1" x14ac:dyDescent="0.2">
      <c r="B39" s="21">
        <v>37</v>
      </c>
      <c r="C39" s="1" t="s">
        <v>138</v>
      </c>
      <c r="D39" s="27" t="s">
        <v>82</v>
      </c>
      <c r="E39" s="7" t="s">
        <v>34</v>
      </c>
      <c r="F39" s="35" t="s">
        <v>91</v>
      </c>
      <c r="G39" s="7" t="s">
        <v>7</v>
      </c>
      <c r="H39" s="40">
        <v>13000</v>
      </c>
      <c r="I39" s="7">
        <v>2009</v>
      </c>
      <c r="J39" s="7">
        <v>2009</v>
      </c>
      <c r="K39" s="8"/>
    </row>
    <row r="40" spans="2:11" ht="56.65" customHeight="1" x14ac:dyDescent="0.2">
      <c r="B40" s="21">
        <v>38</v>
      </c>
      <c r="C40" s="1" t="s">
        <v>139</v>
      </c>
      <c r="D40" s="27" t="s">
        <v>82</v>
      </c>
      <c r="E40" s="7" t="s">
        <v>30</v>
      </c>
      <c r="F40" s="35" t="s">
        <v>91</v>
      </c>
      <c r="G40" s="7" t="s">
        <v>39</v>
      </c>
      <c r="H40" s="40">
        <v>10000</v>
      </c>
      <c r="I40" s="7">
        <v>2008</v>
      </c>
      <c r="J40" s="7">
        <v>2008</v>
      </c>
      <c r="K40" s="8"/>
    </row>
    <row r="41" spans="2:11" ht="55.15" customHeight="1" thickBot="1" x14ac:dyDescent="0.25">
      <c r="B41" s="23">
        <v>39</v>
      </c>
      <c r="C41" s="9" t="s">
        <v>141</v>
      </c>
      <c r="D41" s="31" t="s">
        <v>81</v>
      </c>
      <c r="E41" s="10" t="s">
        <v>33</v>
      </c>
      <c r="F41" s="37" t="s">
        <v>91</v>
      </c>
      <c r="G41" s="10" t="s">
        <v>7</v>
      </c>
      <c r="H41" s="43">
        <v>14000</v>
      </c>
      <c r="I41" s="10">
        <v>2008</v>
      </c>
      <c r="J41" s="10">
        <v>2008</v>
      </c>
      <c r="K41" s="11"/>
    </row>
    <row r="42" spans="2:11" x14ac:dyDescent="0.2">
      <c r="H42" s="44">
        <f>SUM(H5:H41)</f>
        <v>13075637.300000001</v>
      </c>
    </row>
    <row r="44" spans="2:11" x14ac:dyDescent="0.2">
      <c r="D44" s="32"/>
    </row>
  </sheetData>
  <phoneticPr fontId="0" type="noConversion"/>
  <printOptions horizontalCentered="1"/>
  <pageMargins left="0.1" right="0.1" top="0.3" bottom="0.2" header="1.1811024E-2" footer="6.4960630000000005E-2"/>
  <pageSetup paperSize="9" scale="60" orientation="landscape" r:id="rId1"/>
  <headerFooter alignWithMargins="0">
    <oddFooter>&amp;L&amp;F/ &amp;A&amp;RPage &amp;P of &amp;N</oddFooter>
  </headerFooter>
  <ignoredErrors>
    <ignoredError sqref="H29 H14 H21:H23 H9 H12 H20 H7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Past Exp and Current Project</vt:lpstr>
      <vt:lpstr>'Past Exp and Current Project'!Print_Area</vt:lpstr>
    </vt:vector>
  </TitlesOfParts>
  <Company>BP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BPPassPort User</dc:creator>
  <cp:lastModifiedBy>DELL</cp:lastModifiedBy>
  <cp:lastPrinted>2016-04-04T02:23:51Z</cp:lastPrinted>
  <dcterms:created xsi:type="dcterms:W3CDTF">2007-07-03T11:09:27Z</dcterms:created>
  <dcterms:modified xsi:type="dcterms:W3CDTF">2017-06-20T07:40:14Z</dcterms:modified>
</cp:coreProperties>
</file>