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lient Cost " sheetId="3" r:id="rId1"/>
    <sheet name="Flash Mob" sheetId="5" r:id="rId2"/>
    <sheet name="Booth Activation" sheetId="6" r:id="rId3"/>
  </sheets>
  <calcPr calcId="124519"/>
</workbook>
</file>

<file path=xl/calcChain.xml><?xml version="1.0" encoding="utf-8"?>
<calcChain xmlns="http://schemas.openxmlformats.org/spreadsheetml/2006/main">
  <c r="F52" i="6"/>
  <c r="F54"/>
  <c r="F51"/>
  <c r="F47"/>
  <c r="F50"/>
  <c r="F57" i="5"/>
  <c r="F55"/>
  <c r="F54"/>
  <c r="F21" i="6"/>
  <c r="F23" s="1"/>
  <c r="F35"/>
  <c r="F34"/>
  <c r="F33"/>
  <c r="F32"/>
  <c r="F31"/>
  <c r="F30"/>
  <c r="F29"/>
  <c r="F28"/>
  <c r="F27"/>
  <c r="F26"/>
  <c r="F65"/>
  <c r="F64"/>
  <c r="F63"/>
  <c r="F62"/>
  <c r="F61"/>
  <c r="F60"/>
  <c r="F49"/>
  <c r="F41"/>
  <c r="F40"/>
  <c r="F22"/>
  <c r="F20"/>
  <c r="F19"/>
  <c r="F18"/>
  <c r="F17"/>
  <c r="F16"/>
  <c r="F15"/>
  <c r="F53" i="5"/>
  <c r="F45"/>
  <c r="F44"/>
  <c r="F22"/>
  <c r="F21"/>
  <c r="F20"/>
  <c r="F19"/>
  <c r="F18"/>
  <c r="F17"/>
  <c r="F16"/>
  <c r="F15"/>
  <c r="F39"/>
  <c r="F38"/>
  <c r="F37"/>
  <c r="F36"/>
  <c r="F35"/>
  <c r="F34"/>
  <c r="F33"/>
  <c r="F32"/>
  <c r="F31"/>
  <c r="F30"/>
  <c r="F29"/>
  <c r="F28"/>
  <c r="F26"/>
  <c r="F27"/>
  <c r="G12" i="3"/>
  <c r="G21"/>
  <c r="G20"/>
  <c r="G19"/>
  <c r="G18"/>
  <c r="G17"/>
  <c r="G16"/>
  <c r="F36" i="6" l="1"/>
  <c r="D47" s="1"/>
  <c r="F42"/>
  <c r="D48" s="1"/>
  <c r="F48" s="1"/>
  <c r="D46"/>
  <c r="F46" s="1"/>
  <c r="F46" i="5"/>
  <c r="D52" s="1"/>
  <c r="F52" s="1"/>
  <c r="F40"/>
  <c r="F23"/>
  <c r="G22" i="3"/>
  <c r="G23" s="1"/>
  <c r="G24" s="1"/>
  <c r="F53" i="6" l="1"/>
  <c r="D50" i="5"/>
  <c r="F50" s="1"/>
  <c r="D51"/>
  <c r="F51" s="1"/>
  <c r="G25" i="3"/>
  <c r="G26" s="1"/>
  <c r="F56" i="5" l="1"/>
  <c r="F58" s="1"/>
</calcChain>
</file>

<file path=xl/sharedStrings.xml><?xml version="1.0" encoding="utf-8"?>
<sst xmlns="http://schemas.openxmlformats.org/spreadsheetml/2006/main" count="211" uniqueCount="123">
  <si>
    <t xml:space="preserve">S.no </t>
  </si>
  <si>
    <t xml:space="preserve">Elements </t>
  </si>
  <si>
    <t xml:space="preserve">Quantity </t>
  </si>
  <si>
    <t xml:space="preserve">Rate </t>
  </si>
  <si>
    <t xml:space="preserve">Days </t>
  </si>
  <si>
    <t xml:space="preserve">Amount </t>
  </si>
  <si>
    <t xml:space="preserve">Remarks </t>
  </si>
  <si>
    <t>A</t>
  </si>
  <si>
    <t>B</t>
  </si>
  <si>
    <t xml:space="preserve">Others </t>
  </si>
  <si>
    <t>Supervisor</t>
  </si>
  <si>
    <t>Misl.</t>
  </si>
  <si>
    <t>Manpower F &amp; B</t>
  </si>
  <si>
    <t>Amount</t>
  </si>
  <si>
    <t>Agency 10%</t>
  </si>
  <si>
    <t>Service Tax 12.36%</t>
  </si>
  <si>
    <t xml:space="preserve">Total Amount </t>
  </si>
  <si>
    <t xml:space="preserve">Client </t>
  </si>
  <si>
    <t xml:space="preserve">Brand </t>
  </si>
  <si>
    <t xml:space="preserve">City </t>
  </si>
  <si>
    <t>Days</t>
  </si>
  <si>
    <t>Dates</t>
  </si>
  <si>
    <t>Daily water &amp; Food. Its 2 Hot outside</t>
  </si>
  <si>
    <t>If Required</t>
  </si>
  <si>
    <t xml:space="preserve">Branded T-Shirt </t>
  </si>
  <si>
    <t xml:space="preserve">Local Police permission </t>
  </si>
  <si>
    <t>Male Promoter</t>
  </si>
  <si>
    <t xml:space="preserve">Same can be handelled by the  store manager also. </t>
  </si>
  <si>
    <t>Please Note</t>
  </si>
  <si>
    <t>Service Tax to be charged as per government regulations</t>
  </si>
  <si>
    <t>PO along with 50% advance to be treated as event confirmation, balance within 15 days of event</t>
  </si>
  <si>
    <t>All costs associated with Venue / F&amp;B to be charged as per actuats</t>
  </si>
  <si>
    <t>Permission costs have been estimated and would be charged additional incase they exceed estimate</t>
  </si>
  <si>
    <t>Any change / cancellation post confirmation would attract 100 % payment</t>
  </si>
  <si>
    <r>
      <t xml:space="preserve">Cheque in favor of </t>
    </r>
    <r>
      <rPr>
        <b/>
        <sz val="10"/>
        <rFont val="VAG Rounded Std Light"/>
      </rPr>
      <t>WEDNESDAY BRAND SOLUTIONS PVT. LTD</t>
    </r>
  </si>
  <si>
    <t xml:space="preserve">Yum Restaurant </t>
  </si>
  <si>
    <t>KFC</t>
  </si>
  <si>
    <t xml:space="preserve">Pune </t>
  </si>
  <si>
    <t xml:space="preserve">15 Aug - 14Sept </t>
  </si>
  <si>
    <t xml:space="preserve">12 Promoters &amp; 2 Per Promoter </t>
  </si>
  <si>
    <t xml:space="preserve">Air Filled Balloons </t>
  </si>
  <si>
    <t>8 Hrs 12Pm - 8Pm</t>
  </si>
  <si>
    <t>Required 10 Days for Production. The balloons will last for 4-5 Days and we can re fill the air into the balloon</t>
  </si>
  <si>
    <t>Logistics</t>
  </si>
  <si>
    <t xml:space="preserve">No. Of Activity Days </t>
  </si>
  <si>
    <t>S.no</t>
  </si>
  <si>
    <t>Rate</t>
  </si>
  <si>
    <t>Total Fixed Cost</t>
  </si>
  <si>
    <t>Summary</t>
  </si>
  <si>
    <t>Cost Head</t>
  </si>
  <si>
    <t>Any element not mentioned above to be charged additional</t>
  </si>
  <si>
    <t xml:space="preserve">Exact fabrication cost to be provided once design is finalised </t>
  </si>
  <si>
    <t>Service Tax to be charge as per government regulations</t>
  </si>
  <si>
    <t xml:space="preserve">Fabrication to begin post receipt of PO along with 50% advance </t>
  </si>
  <si>
    <t>Yum Restaurant</t>
  </si>
  <si>
    <t xml:space="preserve">Venue </t>
  </si>
  <si>
    <t>Mall</t>
  </si>
  <si>
    <t>Shift timings  9 Hrs</t>
  </si>
  <si>
    <t>Fri, Sat &amp; Sun</t>
  </si>
  <si>
    <t>Fixed Cost</t>
  </si>
  <si>
    <t>Elements</t>
  </si>
  <si>
    <t>Unit</t>
  </si>
  <si>
    <t>Games Props</t>
  </si>
  <si>
    <t>Variable Cost per day</t>
  </si>
  <si>
    <t>Male promoters</t>
  </si>
  <si>
    <t xml:space="preserve">Sound </t>
  </si>
  <si>
    <t>Vehicle for crew travel</t>
  </si>
  <si>
    <t>Setup &amp; dismantling</t>
  </si>
  <si>
    <t>Transportation &amp; Set-up</t>
  </si>
  <si>
    <t>Miscellaneous &amp; Incidentals</t>
  </si>
  <si>
    <t xml:space="preserve"> Mall Cost</t>
  </si>
  <si>
    <t>S.No</t>
  </si>
  <si>
    <t>Location</t>
  </si>
  <si>
    <t>Cost</t>
  </si>
  <si>
    <t>Nos</t>
  </si>
  <si>
    <t>Total Variable Cost</t>
  </si>
  <si>
    <t xml:space="preserve">Sub Total </t>
  </si>
  <si>
    <t>Agency Handling@15%</t>
  </si>
  <si>
    <t>Grand Total</t>
  </si>
  <si>
    <t>Standees 6x3</t>
  </si>
  <si>
    <t xml:space="preserve">Emcee Male/Female </t>
  </si>
  <si>
    <t>SGS Mall</t>
  </si>
  <si>
    <t>Molidina road</t>
  </si>
  <si>
    <t>Pune Central 1</t>
  </si>
  <si>
    <t>Bund Garden</t>
  </si>
  <si>
    <t>Pune Central</t>
  </si>
  <si>
    <t>University road</t>
  </si>
  <si>
    <t>Mariplex Mall</t>
  </si>
  <si>
    <t xml:space="preserve">Kalyani Nagar </t>
  </si>
  <si>
    <t>Inorbit Mall</t>
  </si>
  <si>
    <t>Nagar Road</t>
  </si>
  <si>
    <t>Pulse Mall</t>
  </si>
  <si>
    <t>Service Tax 12.36 %</t>
  </si>
  <si>
    <t xml:space="preserve">Total Activation Cost </t>
  </si>
  <si>
    <t xml:space="preserve">Shef In KFC Attire </t>
  </si>
  <si>
    <t xml:space="preserve">Drama Artist </t>
  </si>
  <si>
    <t xml:space="preserve">Dance Artist with costume </t>
  </si>
  <si>
    <t xml:space="preserve">Software Cost </t>
  </si>
  <si>
    <t>Fabrication cost - Sitting Bench</t>
  </si>
  <si>
    <t>Floor Vinyl</t>
  </si>
  <si>
    <t>Tab</t>
  </si>
  <si>
    <t>Violin Artist with Attire</t>
  </si>
  <si>
    <t xml:space="preserve">Female promoters  </t>
  </si>
  <si>
    <t>Female Promoter Costumes</t>
  </si>
  <si>
    <t>Male promoters T-shirts</t>
  </si>
  <si>
    <t>Reporting &amp; communication</t>
  </si>
  <si>
    <t>Setup Dismentling</t>
  </si>
  <si>
    <t>Setup &amp; Dismentling</t>
  </si>
  <si>
    <t>Transportation</t>
  </si>
  <si>
    <t>Wednesday Person Travel</t>
  </si>
  <si>
    <t>One time</t>
  </si>
  <si>
    <t xml:space="preserve">12 - 8 Pm </t>
  </si>
  <si>
    <t>Fabrication cost - Booth Cost</t>
  </si>
  <si>
    <t>Helper</t>
  </si>
  <si>
    <t>Plasma</t>
  </si>
  <si>
    <t>Promoters inside the Booth</t>
  </si>
  <si>
    <t>Speaker for Buzzer sound</t>
  </si>
  <si>
    <t xml:space="preserve">Small </t>
  </si>
  <si>
    <t>Retouch up cost</t>
  </si>
  <si>
    <t>For one time</t>
  </si>
  <si>
    <t>Tentative Mall cost- For Your Reference</t>
  </si>
  <si>
    <t>Actual mall cost will be charged after the finalization</t>
  </si>
  <si>
    <t>One Mall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</si>
</sst>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G Rounded Std Light"/>
    </font>
    <font>
      <sz val="10"/>
      <name val="Arial"/>
      <family val="2"/>
    </font>
    <font>
      <sz val="10"/>
      <name val="VAG Rounded Std Light"/>
    </font>
    <font>
      <b/>
      <sz val="10"/>
      <color theme="1"/>
      <name val="VAG Rounded Std Light"/>
    </font>
    <font>
      <b/>
      <sz val="10"/>
      <name val="VAG Rounded Std Light"/>
    </font>
    <font>
      <sz val="10"/>
      <color rgb="FF000000"/>
      <name val="VAG Rounded Std Light"/>
    </font>
    <font>
      <b/>
      <sz val="10"/>
      <color rgb="FF000000"/>
      <name val="VAG Rounded Std Light"/>
    </font>
    <font>
      <sz val="11"/>
      <color rgb="FF000000"/>
      <name val="Calibri"/>
      <family val="2"/>
      <scheme val="minor"/>
    </font>
    <font>
      <b/>
      <sz val="1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49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/>
    <xf numFmtId="0" fontId="0" fillId="0" borderId="2" xfId="0" applyBorder="1" applyAlignment="1">
      <alignment horizontal="center"/>
    </xf>
    <xf numFmtId="0" fontId="2" fillId="2" borderId="12" xfId="0" applyFont="1" applyFill="1" applyBorder="1"/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9" xfId="0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13" xfId="0" applyFill="1" applyBorder="1"/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3" fillId="3" borderId="12" xfId="0" applyFont="1" applyFill="1" applyBorder="1"/>
    <xf numFmtId="0" fontId="3" fillId="3" borderId="19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2" fillId="0" borderId="20" xfId="0" applyFont="1" applyBorder="1"/>
    <xf numFmtId="0" fontId="2" fillId="0" borderId="4" xfId="0" applyFont="1" applyBorder="1"/>
    <xf numFmtId="0" fontId="0" fillId="0" borderId="4" xfId="0" applyBorder="1"/>
    <xf numFmtId="0" fontId="0" fillId="0" borderId="9" xfId="0" applyFill="1" applyBorder="1" applyAlignment="1">
      <alignment horizontal="center"/>
    </xf>
    <xf numFmtId="0" fontId="2" fillId="2" borderId="7" xfId="0" applyFont="1" applyFill="1" applyBorder="1"/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1" xfId="0" applyBorder="1"/>
    <xf numFmtId="0" fontId="2" fillId="2" borderId="2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2" xfId="0" applyBorder="1"/>
    <xf numFmtId="0" fontId="6" fillId="0" borderId="0" xfId="0" applyFont="1"/>
    <xf numFmtId="0" fontId="8" fillId="0" borderId="0" xfId="1" applyFont="1"/>
    <xf numFmtId="0" fontId="9" fillId="0" borderId="0" xfId="0" applyFont="1"/>
    <xf numFmtId="0" fontId="8" fillId="0" borderId="0" xfId="0" applyFont="1"/>
    <xf numFmtId="0" fontId="0" fillId="0" borderId="23" xfId="0" applyBorder="1"/>
    <xf numFmtId="0" fontId="0" fillId="0" borderId="24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/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8" fillId="0" borderId="3" xfId="2" applyFont="1" applyFill="1" applyBorder="1" applyAlignment="1">
      <alignment horizontal="center"/>
    </xf>
    <xf numFmtId="0" fontId="8" fillId="0" borderId="3" xfId="2" applyFont="1" applyFill="1" applyBorder="1"/>
    <xf numFmtId="0" fontId="8" fillId="0" borderId="0" xfId="2" applyFont="1" applyFill="1" applyAlignment="1">
      <alignment horizontal="center"/>
    </xf>
    <xf numFmtId="0" fontId="8" fillId="0" borderId="0" xfId="2" applyFont="1" applyFill="1"/>
    <xf numFmtId="0" fontId="8" fillId="0" borderId="0" xfId="2" applyFont="1" applyFill="1" applyBorder="1" applyAlignment="1">
      <alignment horizontal="right"/>
    </xf>
    <xf numFmtId="0" fontId="8" fillId="0" borderId="0" xfId="2" applyFont="1" applyFill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2" xfId="2" applyFont="1" applyFill="1" applyBorder="1" applyAlignment="1">
      <alignment horizontal="center"/>
    </xf>
    <xf numFmtId="0" fontId="10" fillId="3" borderId="37" xfId="2" applyFont="1" applyFill="1" applyBorder="1" applyAlignment="1">
      <alignment horizontal="center"/>
    </xf>
    <xf numFmtId="0" fontId="10" fillId="3" borderId="38" xfId="2" applyFont="1" applyFill="1" applyBorder="1" applyAlignment="1">
      <alignment horizontal="center"/>
    </xf>
    <xf numFmtId="0" fontId="10" fillId="3" borderId="39" xfId="2" applyFont="1" applyFill="1" applyBorder="1" applyAlignment="1">
      <alignment horizontal="center"/>
    </xf>
    <xf numFmtId="0" fontId="8" fillId="0" borderId="12" xfId="2" applyFont="1" applyFill="1" applyBorder="1"/>
    <xf numFmtId="0" fontId="8" fillId="0" borderId="2" xfId="2" applyFont="1" applyFill="1" applyBorder="1" applyAlignment="1">
      <alignment horizontal="center"/>
    </xf>
    <xf numFmtId="0" fontId="8" fillId="0" borderId="20" xfId="2" applyFont="1" applyFill="1" applyBorder="1" applyAlignment="1">
      <alignment horizontal="center"/>
    </xf>
    <xf numFmtId="0" fontId="8" fillId="0" borderId="5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8" fillId="0" borderId="8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6" xfId="2" applyFont="1" applyFill="1" applyBorder="1"/>
    <xf numFmtId="0" fontId="8" fillId="0" borderId="6" xfId="2" applyFont="1" applyFill="1" applyBorder="1" applyAlignment="1">
      <alignment horizontal="center"/>
    </xf>
    <xf numFmtId="0" fontId="8" fillId="0" borderId="40" xfId="2" applyFont="1" applyFill="1" applyBorder="1" applyAlignment="1">
      <alignment horizontal="center"/>
    </xf>
    <xf numFmtId="0" fontId="8" fillId="0" borderId="39" xfId="2" applyFont="1" applyFill="1" applyBorder="1" applyAlignment="1">
      <alignment horizontal="center"/>
    </xf>
    <xf numFmtId="0" fontId="8" fillId="0" borderId="34" xfId="2" applyFont="1" applyFill="1" applyBorder="1" applyAlignment="1">
      <alignment horizontal="center"/>
    </xf>
    <xf numFmtId="0" fontId="8" fillId="0" borderId="35" xfId="2" applyFont="1" applyFill="1" applyBorder="1" applyAlignment="1">
      <alignment horizontal="center"/>
    </xf>
    <xf numFmtId="0" fontId="8" fillId="0" borderId="36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8" fillId="3" borderId="4" xfId="2" applyFont="1" applyFill="1" applyBorder="1" applyAlignment="1">
      <alignment horizontal="center"/>
    </xf>
    <xf numFmtId="1" fontId="8" fillId="3" borderId="4" xfId="2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Font="1"/>
    <xf numFmtId="0" fontId="14" fillId="0" borderId="7" xfId="0" applyFont="1" applyBorder="1" applyAlignment="1">
      <alignment horizontal="left"/>
    </xf>
    <xf numFmtId="1" fontId="8" fillId="3" borderId="40" xfId="2" applyNumberFormat="1" applyFont="1" applyFill="1" applyBorder="1" applyAlignment="1">
      <alignment horizontal="center"/>
    </xf>
    <xf numFmtId="0" fontId="8" fillId="3" borderId="3" xfId="2" applyFont="1" applyFill="1" applyBorder="1" applyAlignment="1">
      <alignment horizontal="center"/>
    </xf>
    <xf numFmtId="1" fontId="0" fillId="3" borderId="3" xfId="0" applyNumberFormat="1" applyFill="1" applyBorder="1"/>
    <xf numFmtId="0" fontId="8" fillId="3" borderId="5" xfId="2" applyFont="1" applyFill="1" applyBorder="1" applyAlignment="1">
      <alignment horizontal="center"/>
    </xf>
    <xf numFmtId="0" fontId="8" fillId="3" borderId="3" xfId="2" applyFont="1" applyFill="1" applyBorder="1" applyAlignment="1">
      <alignment horizontal="center"/>
    </xf>
    <xf numFmtId="0" fontId="8" fillId="3" borderId="11" xfId="2" applyFont="1" applyFill="1" applyBorder="1" applyAlignment="1">
      <alignment horizontal="center"/>
    </xf>
    <xf numFmtId="0" fontId="8" fillId="3" borderId="6" xfId="2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7" xfId="2" applyFont="1" applyFill="1" applyBorder="1" applyAlignment="1">
      <alignment horizontal="center"/>
    </xf>
    <xf numFmtId="0" fontId="10" fillId="3" borderId="37" xfId="2" applyFont="1" applyFill="1" applyBorder="1" applyAlignment="1">
      <alignment horizontal="center"/>
    </xf>
    <xf numFmtId="0" fontId="10" fillId="3" borderId="38" xfId="2" applyFont="1" applyFill="1" applyBorder="1" applyAlignment="1">
      <alignment horizontal="center"/>
    </xf>
    <xf numFmtId="0" fontId="10" fillId="3" borderId="39" xfId="2" applyFont="1" applyFill="1" applyBorder="1" applyAlignment="1">
      <alignment horizontal="center"/>
    </xf>
    <xf numFmtId="0" fontId="8" fillId="0" borderId="37" xfId="2" applyFont="1" applyFill="1" applyBorder="1" applyAlignment="1">
      <alignment horizontal="center"/>
    </xf>
    <xf numFmtId="0" fontId="8" fillId="0" borderId="38" xfId="2" applyFont="1" applyFill="1" applyBorder="1" applyAlignment="1">
      <alignment horizontal="center"/>
    </xf>
    <xf numFmtId="0" fontId="9" fillId="3" borderId="37" xfId="2" applyFont="1" applyFill="1" applyBorder="1" applyAlignment="1">
      <alignment horizontal="center"/>
    </xf>
    <xf numFmtId="0" fontId="9" fillId="3" borderId="38" xfId="2" applyFont="1" applyFill="1" applyBorder="1" applyAlignment="1">
      <alignment horizontal="center"/>
    </xf>
    <xf numFmtId="0" fontId="9" fillId="3" borderId="39" xfId="2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" xfId="2" applyFont="1" applyFill="1" applyBorder="1"/>
    <xf numFmtId="0" fontId="8" fillId="0" borderId="1" xfId="2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0" fontId="6" fillId="0" borderId="11" xfId="2" applyFont="1" applyFill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6" fillId="0" borderId="40" xfId="2" applyFont="1" applyFill="1" applyBorder="1" applyAlignment="1">
      <alignment horizontal="center"/>
    </xf>
    <xf numFmtId="0" fontId="6" fillId="0" borderId="37" xfId="2" applyFont="1" applyFill="1" applyBorder="1" applyAlignment="1">
      <alignment horizontal="center"/>
    </xf>
    <xf numFmtId="0" fontId="15" fillId="0" borderId="38" xfId="0" applyFont="1" applyBorder="1" applyAlignment="1">
      <alignment horizontal="left"/>
    </xf>
    <xf numFmtId="0" fontId="0" fillId="0" borderId="38" xfId="0" applyFont="1" applyBorder="1" applyAlignment="1">
      <alignment horizontal="center"/>
    </xf>
    <xf numFmtId="0" fontId="8" fillId="0" borderId="38" xfId="2" applyFont="1" applyBorder="1" applyAlignment="1">
      <alignment horizontal="center"/>
    </xf>
    <xf numFmtId="0" fontId="6" fillId="0" borderId="39" xfId="2" applyFont="1" applyFill="1" applyBorder="1" applyAlignment="1">
      <alignment horizontal="center"/>
    </xf>
    <xf numFmtId="0" fontId="8" fillId="0" borderId="39" xfId="2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"/>
    </xf>
  </cellXfs>
  <cellStyles count="3">
    <cellStyle name="Normal" xfId="0" builtinId="0"/>
    <cellStyle name="Normal 11 3" xfId="1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190500</xdr:rowOff>
    </xdr:from>
    <xdr:to>
      <xdr:col>7</xdr:col>
      <xdr:colOff>514351</xdr:colOff>
      <xdr:row>3</xdr:row>
      <xdr:rowOff>150661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190500"/>
          <a:ext cx="3790951" cy="541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0</xdr:row>
      <xdr:rowOff>123825</xdr:rowOff>
    </xdr:from>
    <xdr:to>
      <xdr:col>4</xdr:col>
      <xdr:colOff>695325</xdr:colOff>
      <xdr:row>3</xdr:row>
      <xdr:rowOff>93511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8" y="123825"/>
          <a:ext cx="4800602" cy="541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0</xdr:row>
      <xdr:rowOff>123825</xdr:rowOff>
    </xdr:from>
    <xdr:to>
      <xdr:col>4</xdr:col>
      <xdr:colOff>695325</xdr:colOff>
      <xdr:row>3</xdr:row>
      <xdr:rowOff>93511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8" y="123825"/>
          <a:ext cx="4800602" cy="541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6" sqref="G6"/>
    </sheetView>
  </sheetViews>
  <sheetFormatPr defaultRowHeight="15"/>
  <cols>
    <col min="2" max="2" width="12.42578125" customWidth="1"/>
    <col min="3" max="3" width="43.42578125" bestFit="1" customWidth="1"/>
    <col min="4" max="4" width="8.5703125" customWidth="1"/>
    <col min="6" max="6" width="16" bestFit="1" customWidth="1"/>
    <col min="7" max="7" width="17.5703125" bestFit="1" customWidth="1"/>
    <col min="8" max="8" width="51.5703125" customWidth="1"/>
  </cols>
  <sheetData>
    <row r="1" spans="2:8" ht="15.75" thickBot="1"/>
    <row r="2" spans="2:8">
      <c r="B2" s="52" t="s">
        <v>17</v>
      </c>
      <c r="C2" s="56" t="s">
        <v>35</v>
      </c>
    </row>
    <row r="3" spans="2:8">
      <c r="B3" s="53" t="s">
        <v>18</v>
      </c>
      <c r="C3" s="57" t="s">
        <v>36</v>
      </c>
    </row>
    <row r="4" spans="2:8">
      <c r="B4" s="53" t="s">
        <v>19</v>
      </c>
      <c r="C4" s="57" t="s">
        <v>37</v>
      </c>
    </row>
    <row r="5" spans="2:8">
      <c r="B5" s="54" t="s">
        <v>20</v>
      </c>
      <c r="C5" s="58">
        <v>15</v>
      </c>
    </row>
    <row r="6" spans="2:8" ht="15.75" thickBot="1">
      <c r="B6" s="55" t="s">
        <v>21</v>
      </c>
      <c r="C6" s="59" t="s">
        <v>38</v>
      </c>
    </row>
    <row r="9" spans="2:8" ht="15.75" thickBot="1"/>
    <row r="10" spans="2:8" ht="15.75" thickBot="1">
      <c r="B10" s="27" t="s">
        <v>0</v>
      </c>
      <c r="C10" s="27" t="s">
        <v>1</v>
      </c>
      <c r="D10" s="27" t="s">
        <v>2</v>
      </c>
      <c r="E10" s="27" t="s">
        <v>3</v>
      </c>
      <c r="F10" s="27" t="s">
        <v>4</v>
      </c>
      <c r="G10" s="27" t="s">
        <v>5</v>
      </c>
      <c r="H10" s="27" t="s">
        <v>6</v>
      </c>
    </row>
    <row r="11" spans="2:8" ht="15.75" thickBot="1">
      <c r="B11" s="27" t="s">
        <v>7</v>
      </c>
      <c r="C11" s="27" t="s">
        <v>1</v>
      </c>
      <c r="D11" s="1"/>
      <c r="E11" s="1"/>
      <c r="F11" s="1"/>
      <c r="G11" s="24"/>
      <c r="H11" s="35"/>
    </row>
    <row r="12" spans="2:8">
      <c r="B12" s="43">
        <v>1</v>
      </c>
      <c r="C12" s="45" t="s">
        <v>40</v>
      </c>
      <c r="D12" s="44">
        <v>300</v>
      </c>
      <c r="E12" s="3">
        <v>85</v>
      </c>
      <c r="F12" s="2">
        <v>1</v>
      </c>
      <c r="G12" s="25">
        <f>F12*E12*D12</f>
        <v>25500</v>
      </c>
      <c r="H12" s="36" t="s">
        <v>42</v>
      </c>
    </row>
    <row r="13" spans="2:8">
      <c r="B13" s="4"/>
      <c r="C13" s="13"/>
      <c r="D13" s="2"/>
      <c r="E13" s="3"/>
      <c r="F13" s="2"/>
      <c r="G13" s="25"/>
      <c r="H13" s="36"/>
    </row>
    <row r="14" spans="2:8" ht="15.75" thickBot="1">
      <c r="B14" s="10"/>
      <c r="C14" s="11"/>
      <c r="D14" s="2"/>
      <c r="E14" s="3"/>
      <c r="F14" s="2"/>
      <c r="G14" s="25"/>
      <c r="H14" s="36"/>
    </row>
    <row r="15" spans="2:8" ht="15.75" thickBot="1">
      <c r="B15" s="27" t="s">
        <v>8</v>
      </c>
      <c r="C15" s="14" t="s">
        <v>9</v>
      </c>
      <c r="D15" s="6"/>
      <c r="E15" s="7"/>
      <c r="F15" s="6"/>
      <c r="G15" s="26"/>
      <c r="H15" s="37"/>
    </row>
    <row r="16" spans="2:8">
      <c r="B16" s="12">
        <v>1</v>
      </c>
      <c r="C16" s="13" t="s">
        <v>26</v>
      </c>
      <c r="D16" s="8">
        <v>12</v>
      </c>
      <c r="E16" s="8">
        <v>650</v>
      </c>
      <c r="F16" s="8">
        <v>15</v>
      </c>
      <c r="G16" s="25">
        <f t="shared" ref="G16:G21" si="0">F16*E16*D16</f>
        <v>117000</v>
      </c>
      <c r="H16" s="37" t="s">
        <v>41</v>
      </c>
    </row>
    <row r="17" spans="1:8">
      <c r="B17" s="9">
        <v>2</v>
      </c>
      <c r="C17" s="5" t="s">
        <v>10</v>
      </c>
      <c r="D17" s="8">
        <v>4</v>
      </c>
      <c r="E17" s="8">
        <v>1000</v>
      </c>
      <c r="F17" s="8">
        <v>15</v>
      </c>
      <c r="G17" s="25">
        <f t="shared" si="0"/>
        <v>60000</v>
      </c>
      <c r="H17" s="37"/>
    </row>
    <row r="18" spans="1:8">
      <c r="B18" s="9">
        <v>3</v>
      </c>
      <c r="C18" s="5" t="s">
        <v>24</v>
      </c>
      <c r="D18" s="8">
        <v>24</v>
      </c>
      <c r="E18" s="8">
        <v>0</v>
      </c>
      <c r="F18" s="8">
        <v>1</v>
      </c>
      <c r="G18" s="25">
        <f t="shared" si="0"/>
        <v>0</v>
      </c>
      <c r="H18" s="37" t="s">
        <v>39</v>
      </c>
    </row>
    <row r="19" spans="1:8">
      <c r="B19" s="9">
        <v>4</v>
      </c>
      <c r="C19" s="5" t="s">
        <v>12</v>
      </c>
      <c r="D19" s="8">
        <v>12</v>
      </c>
      <c r="E19" s="8">
        <v>100</v>
      </c>
      <c r="F19" s="8">
        <v>15</v>
      </c>
      <c r="G19" s="25">
        <f t="shared" si="0"/>
        <v>18000</v>
      </c>
      <c r="H19" s="37" t="s">
        <v>22</v>
      </c>
    </row>
    <row r="20" spans="1:8">
      <c r="B20" s="9">
        <v>5</v>
      </c>
      <c r="C20" s="5" t="s">
        <v>11</v>
      </c>
      <c r="D20" s="8">
        <v>1</v>
      </c>
      <c r="E20" s="8">
        <v>250</v>
      </c>
      <c r="F20" s="8">
        <v>15</v>
      </c>
      <c r="G20" s="25">
        <f t="shared" si="0"/>
        <v>3750</v>
      </c>
      <c r="H20" s="37" t="s">
        <v>23</v>
      </c>
    </row>
    <row r="21" spans="1:8" ht="15.75" thickBot="1">
      <c r="B21" s="38">
        <v>6</v>
      </c>
      <c r="C21" s="39" t="s">
        <v>25</v>
      </c>
      <c r="D21" s="40">
        <v>12</v>
      </c>
      <c r="E21" s="40">
        <v>1000</v>
      </c>
      <c r="F21" s="40">
        <v>15</v>
      </c>
      <c r="G21" s="41">
        <f t="shared" si="0"/>
        <v>180000</v>
      </c>
      <c r="H21" s="42" t="s">
        <v>27</v>
      </c>
    </row>
    <row r="22" spans="1:8">
      <c r="B22" s="30"/>
      <c r="C22" s="31"/>
      <c r="D22" s="31"/>
      <c r="E22" s="32"/>
      <c r="F22" s="33" t="s">
        <v>13</v>
      </c>
      <c r="G22" s="34">
        <f>SUM(G16:G21)</f>
        <v>378750</v>
      </c>
      <c r="H22" s="50"/>
    </row>
    <row r="23" spans="1:8">
      <c r="B23" s="21"/>
      <c r="C23" s="22"/>
      <c r="D23" s="22"/>
      <c r="E23" s="23"/>
      <c r="F23" s="15" t="s">
        <v>14</v>
      </c>
      <c r="G23" s="16">
        <f>G22*10%</f>
        <v>37875</v>
      </c>
      <c r="H23" s="51"/>
    </row>
    <row r="24" spans="1:8">
      <c r="B24" s="21"/>
      <c r="C24" s="22"/>
      <c r="D24" s="22"/>
      <c r="E24" s="23"/>
      <c r="F24" s="15" t="s">
        <v>5</v>
      </c>
      <c r="G24" s="16">
        <f>SUM(G22:G23)</f>
        <v>416625</v>
      </c>
      <c r="H24" s="51"/>
    </row>
    <row r="25" spans="1:8">
      <c r="B25" s="21"/>
      <c r="C25" s="22"/>
      <c r="D25" s="22"/>
      <c r="E25" s="23"/>
      <c r="F25" s="15" t="s">
        <v>15</v>
      </c>
      <c r="G25" s="28">
        <f>G24*12.36%</f>
        <v>51494.849999999991</v>
      </c>
      <c r="H25" s="51"/>
    </row>
    <row r="26" spans="1:8" ht="15.75" thickBot="1">
      <c r="B26" s="18"/>
      <c r="C26" s="19"/>
      <c r="D26" s="19"/>
      <c r="E26" s="20"/>
      <c r="F26" s="17" t="s">
        <v>16</v>
      </c>
      <c r="G26" s="29">
        <f>SUM(G24:G25)</f>
        <v>468119.85</v>
      </c>
      <c r="H26" s="42"/>
    </row>
    <row r="27" spans="1:8" s="60" customFormat="1">
      <c r="B27" s="61"/>
      <c r="C27" s="61"/>
      <c r="D27" s="61"/>
      <c r="E27" s="61"/>
      <c r="F27" s="62"/>
      <c r="G27" s="63"/>
      <c r="H27" s="61"/>
    </row>
    <row r="28" spans="1:8">
      <c r="A28" s="48" t="s">
        <v>28</v>
      </c>
    </row>
    <row r="29" spans="1:8">
      <c r="A29" s="46" t="s">
        <v>29</v>
      </c>
    </row>
    <row r="30" spans="1:8">
      <c r="A30" s="46" t="s">
        <v>30</v>
      </c>
    </row>
    <row r="31" spans="1:8">
      <c r="A31" s="46" t="s">
        <v>31</v>
      </c>
    </row>
    <row r="32" spans="1:8">
      <c r="A32" s="46" t="s">
        <v>32</v>
      </c>
    </row>
    <row r="33" spans="1:1">
      <c r="A33" s="49" t="s">
        <v>33</v>
      </c>
    </row>
    <row r="34" spans="1:1">
      <c r="A34" s="47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6"/>
  <sheetViews>
    <sheetView tabSelected="1" topLeftCell="A3" workbookViewId="0">
      <selection activeCell="E10" sqref="E10"/>
    </sheetView>
  </sheetViews>
  <sheetFormatPr defaultColWidth="8.85546875" defaultRowHeight="15"/>
  <cols>
    <col min="2" max="2" width="19.140625" bestFit="1" customWidth="1"/>
    <col min="3" max="3" width="28.28515625" bestFit="1" customWidth="1"/>
    <col min="4" max="4" width="14.42578125" bestFit="1" customWidth="1"/>
    <col min="5" max="5" width="12.5703125" bestFit="1" customWidth="1"/>
    <col min="6" max="6" width="7.42578125" bestFit="1" customWidth="1"/>
    <col min="7" max="7" width="10.42578125" customWidth="1"/>
    <col min="8" max="8" width="14.85546875" customWidth="1"/>
    <col min="9" max="9" width="11" bestFit="1" customWidth="1"/>
    <col min="10" max="10" width="26.28515625" bestFit="1" customWidth="1"/>
  </cols>
  <sheetData>
    <row r="2" spans="2:10">
      <c r="G2" s="64"/>
      <c r="H2" s="64"/>
    </row>
    <row r="3" spans="2:10">
      <c r="G3" s="64"/>
      <c r="H3" s="64"/>
    </row>
    <row r="4" spans="2:10" ht="15.75" thickBot="1">
      <c r="C4" s="65"/>
    </row>
    <row r="5" spans="2:10" ht="15.75" thickBot="1">
      <c r="B5" s="130" t="s">
        <v>43</v>
      </c>
      <c r="C5" s="131"/>
      <c r="D5" s="65"/>
      <c r="E5" s="132"/>
      <c r="F5" s="132"/>
    </row>
    <row r="6" spans="2:10" ht="15.75" thickBot="1">
      <c r="B6" s="66" t="s">
        <v>17</v>
      </c>
      <c r="C6" s="67" t="s">
        <v>54</v>
      </c>
      <c r="D6" s="68"/>
      <c r="E6" s="69"/>
      <c r="F6" s="70"/>
    </row>
    <row r="7" spans="2:10" ht="15.75" thickBot="1">
      <c r="B7" s="66" t="s">
        <v>18</v>
      </c>
      <c r="C7" s="67" t="s">
        <v>36</v>
      </c>
      <c r="D7" s="68"/>
      <c r="E7" s="69"/>
      <c r="F7" s="70"/>
    </row>
    <row r="8" spans="2:10" ht="15.75" thickBot="1">
      <c r="B8" s="66" t="s">
        <v>19</v>
      </c>
      <c r="C8" s="67">
        <v>1</v>
      </c>
      <c r="D8" s="68"/>
      <c r="E8" s="69"/>
      <c r="F8" s="70"/>
    </row>
    <row r="9" spans="2:10" ht="15.75" thickBot="1">
      <c r="B9" s="66" t="s">
        <v>55</v>
      </c>
      <c r="C9" s="67" t="s">
        <v>56</v>
      </c>
      <c r="D9" s="68"/>
      <c r="E9" s="69"/>
      <c r="F9" s="70"/>
    </row>
    <row r="10" spans="2:10" ht="15.75" thickBot="1">
      <c r="B10" s="66" t="s">
        <v>57</v>
      </c>
      <c r="C10" s="67" t="s">
        <v>111</v>
      </c>
      <c r="D10" s="68"/>
      <c r="E10" s="69"/>
      <c r="F10" s="70"/>
    </row>
    <row r="11" spans="2:10" ht="15.75" thickBot="1">
      <c r="B11" s="66" t="s">
        <v>44</v>
      </c>
      <c r="C11" s="67">
        <v>3</v>
      </c>
      <c r="D11" s="69" t="s">
        <v>58</v>
      </c>
      <c r="F11" s="70"/>
      <c r="G11" s="69"/>
      <c r="H11" s="70"/>
      <c r="J11" s="71"/>
    </row>
    <row r="12" spans="2:10" ht="15.75" thickBot="1">
      <c r="C12" s="65"/>
    </row>
    <row r="13" spans="2:10" ht="15.75" thickBot="1">
      <c r="B13" s="122" t="s">
        <v>59</v>
      </c>
      <c r="C13" s="123"/>
      <c r="D13" s="123"/>
      <c r="E13" s="123"/>
      <c r="F13" s="124"/>
      <c r="G13" t="s">
        <v>6</v>
      </c>
    </row>
    <row r="14" spans="2:10">
      <c r="B14" s="85" t="s">
        <v>45</v>
      </c>
      <c r="C14" s="80" t="s">
        <v>60</v>
      </c>
      <c r="D14" s="80" t="s">
        <v>61</v>
      </c>
      <c r="E14" s="80" t="s">
        <v>46</v>
      </c>
      <c r="F14" s="86" t="s">
        <v>13</v>
      </c>
    </row>
    <row r="15" spans="2:10">
      <c r="B15" s="87">
        <v>1</v>
      </c>
      <c r="C15" s="74" t="s">
        <v>98</v>
      </c>
      <c r="D15" s="73">
        <v>1</v>
      </c>
      <c r="E15" s="73">
        <v>35000</v>
      </c>
      <c r="F15" s="88">
        <f>E15*D15</f>
        <v>35000</v>
      </c>
    </row>
    <row r="16" spans="2:10">
      <c r="B16" s="87">
        <v>2</v>
      </c>
      <c r="C16" s="74" t="s">
        <v>79</v>
      </c>
      <c r="D16" s="73">
        <v>4</v>
      </c>
      <c r="E16" s="73">
        <v>1800</v>
      </c>
      <c r="F16" s="88">
        <f>E16*D16</f>
        <v>7200</v>
      </c>
    </row>
    <row r="17" spans="2:7">
      <c r="B17" s="87">
        <v>3</v>
      </c>
      <c r="C17" s="74" t="s">
        <v>99</v>
      </c>
      <c r="D17" s="73">
        <v>10</v>
      </c>
      <c r="E17" s="73">
        <v>500</v>
      </c>
      <c r="F17" s="88">
        <f>E17*D17</f>
        <v>5000</v>
      </c>
    </row>
    <row r="18" spans="2:7">
      <c r="B18" s="87">
        <v>4</v>
      </c>
      <c r="C18" s="74" t="s">
        <v>103</v>
      </c>
      <c r="D18" s="73">
        <v>2</v>
      </c>
      <c r="E18" s="73">
        <v>2500</v>
      </c>
      <c r="F18" s="88">
        <f>E18*D18</f>
        <v>5000</v>
      </c>
    </row>
    <row r="19" spans="2:7">
      <c r="B19" s="87">
        <v>5</v>
      </c>
      <c r="C19" s="133" t="s">
        <v>104</v>
      </c>
      <c r="D19" s="134">
        <v>2</v>
      </c>
      <c r="E19" s="134">
        <v>350</v>
      </c>
      <c r="F19" s="88">
        <f>E19*D19</f>
        <v>700</v>
      </c>
    </row>
    <row r="20" spans="2:7">
      <c r="B20" s="90">
        <v>6</v>
      </c>
      <c r="C20" s="74" t="s">
        <v>62</v>
      </c>
      <c r="D20" s="73">
        <v>1</v>
      </c>
      <c r="E20" s="73">
        <v>2500</v>
      </c>
      <c r="F20" s="88">
        <f>E20*D20</f>
        <v>2500</v>
      </c>
    </row>
    <row r="21" spans="2:7">
      <c r="B21" s="90">
        <v>7</v>
      </c>
      <c r="C21" s="91" t="s">
        <v>100</v>
      </c>
      <c r="D21" s="92">
        <v>2</v>
      </c>
      <c r="E21" s="92">
        <v>20000</v>
      </c>
      <c r="F21" s="88">
        <f>E21*D21</f>
        <v>40000</v>
      </c>
    </row>
    <row r="22" spans="2:7">
      <c r="B22" s="90">
        <v>8</v>
      </c>
      <c r="C22" s="91" t="s">
        <v>97</v>
      </c>
      <c r="D22" s="92">
        <v>1</v>
      </c>
      <c r="E22" s="92">
        <v>25000</v>
      </c>
      <c r="F22" s="88">
        <f>E22*D22</f>
        <v>25000</v>
      </c>
    </row>
    <row r="23" spans="2:7" ht="15.75" thickBot="1">
      <c r="B23" s="120" t="s">
        <v>47</v>
      </c>
      <c r="C23" s="121"/>
      <c r="D23" s="121"/>
      <c r="E23" s="121"/>
      <c r="F23" s="89">
        <f>SUM(F15:F22)</f>
        <v>120400</v>
      </c>
    </row>
    <row r="24" spans="2:7" ht="15.75" thickBot="1">
      <c r="B24" s="75"/>
      <c r="C24" s="76"/>
      <c r="D24" s="75"/>
      <c r="E24" s="75"/>
      <c r="F24" s="75"/>
    </row>
    <row r="25" spans="2:7" ht="15.75" thickBot="1">
      <c r="B25" s="122" t="s">
        <v>63</v>
      </c>
      <c r="C25" s="123"/>
      <c r="D25" s="123"/>
      <c r="E25" s="123"/>
      <c r="F25" s="124"/>
    </row>
    <row r="26" spans="2:7">
      <c r="B26" s="85">
        <v>1</v>
      </c>
      <c r="C26" s="84" t="s">
        <v>80</v>
      </c>
      <c r="D26" s="80">
        <v>1</v>
      </c>
      <c r="E26" s="80">
        <v>10000</v>
      </c>
      <c r="F26" s="86">
        <f>E26*D26</f>
        <v>10000</v>
      </c>
      <c r="G26" t="s">
        <v>23</v>
      </c>
    </row>
    <row r="27" spans="2:7">
      <c r="B27" s="85">
        <v>2</v>
      </c>
      <c r="C27" s="84" t="s">
        <v>101</v>
      </c>
      <c r="D27" s="80">
        <v>2</v>
      </c>
      <c r="E27" s="80">
        <v>7500</v>
      </c>
      <c r="F27" s="86">
        <f t="shared" ref="F27:F39" si="0">D27*E27</f>
        <v>15000</v>
      </c>
    </row>
    <row r="28" spans="2:7">
      <c r="B28" s="85">
        <v>3</v>
      </c>
      <c r="C28" s="84" t="s">
        <v>94</v>
      </c>
      <c r="D28" s="80">
        <v>2</v>
      </c>
      <c r="E28" s="80">
        <v>3500</v>
      </c>
      <c r="F28" s="86">
        <f t="shared" si="0"/>
        <v>7000</v>
      </c>
    </row>
    <row r="29" spans="2:7">
      <c r="B29" s="85">
        <v>4</v>
      </c>
      <c r="C29" s="84" t="s">
        <v>95</v>
      </c>
      <c r="D29" s="80">
        <v>5</v>
      </c>
      <c r="E29" s="80">
        <v>4000</v>
      </c>
      <c r="F29" s="86">
        <f t="shared" si="0"/>
        <v>20000</v>
      </c>
    </row>
    <row r="30" spans="2:7">
      <c r="B30" s="85">
        <v>5</v>
      </c>
      <c r="C30" s="84" t="s">
        <v>96</v>
      </c>
      <c r="D30" s="80">
        <v>5</v>
      </c>
      <c r="E30" s="80">
        <v>5000</v>
      </c>
      <c r="F30" s="86">
        <f t="shared" si="0"/>
        <v>25000</v>
      </c>
    </row>
    <row r="31" spans="2:7">
      <c r="B31" s="87">
        <v>6</v>
      </c>
      <c r="C31" s="74" t="s">
        <v>102</v>
      </c>
      <c r="D31" s="73">
        <v>2</v>
      </c>
      <c r="E31" s="73">
        <v>3000</v>
      </c>
      <c r="F31" s="86">
        <f t="shared" si="0"/>
        <v>6000</v>
      </c>
    </row>
    <row r="32" spans="2:7">
      <c r="B32" s="87">
        <v>7</v>
      </c>
      <c r="C32" s="74" t="s">
        <v>64</v>
      </c>
      <c r="D32" s="73">
        <v>2</v>
      </c>
      <c r="E32" s="73">
        <v>850</v>
      </c>
      <c r="F32" s="86">
        <f t="shared" si="0"/>
        <v>1700</v>
      </c>
    </row>
    <row r="33" spans="2:6">
      <c r="B33" s="87">
        <v>8</v>
      </c>
      <c r="C33" s="74" t="s">
        <v>10</v>
      </c>
      <c r="D33" s="73">
        <v>1</v>
      </c>
      <c r="E33" s="73">
        <v>1000</v>
      </c>
      <c r="F33" s="86">
        <f t="shared" si="0"/>
        <v>1000</v>
      </c>
    </row>
    <row r="34" spans="2:6">
      <c r="B34" s="87">
        <v>9</v>
      </c>
      <c r="C34" s="74" t="s">
        <v>65</v>
      </c>
      <c r="D34" s="73">
        <v>1</v>
      </c>
      <c r="E34" s="73">
        <v>5000</v>
      </c>
      <c r="F34" s="86">
        <f t="shared" si="0"/>
        <v>5000</v>
      </c>
    </row>
    <row r="35" spans="2:6">
      <c r="B35" s="85">
        <v>11</v>
      </c>
      <c r="C35" s="74" t="s">
        <v>66</v>
      </c>
      <c r="D35" s="73">
        <v>3</v>
      </c>
      <c r="E35" s="73">
        <v>1800</v>
      </c>
      <c r="F35" s="86">
        <f t="shared" si="0"/>
        <v>5400</v>
      </c>
    </row>
    <row r="36" spans="2:6">
      <c r="B36" s="85">
        <v>12</v>
      </c>
      <c r="C36" s="74" t="s">
        <v>67</v>
      </c>
      <c r="D36" s="73">
        <v>1</v>
      </c>
      <c r="E36" s="73">
        <v>2500</v>
      </c>
      <c r="F36" s="86">
        <f t="shared" si="0"/>
        <v>2500</v>
      </c>
    </row>
    <row r="37" spans="2:6">
      <c r="B37" s="85">
        <v>13</v>
      </c>
      <c r="C37" s="74" t="s">
        <v>68</v>
      </c>
      <c r="D37" s="73">
        <v>1</v>
      </c>
      <c r="E37" s="73">
        <v>3000</v>
      </c>
      <c r="F37" s="86">
        <f t="shared" si="0"/>
        <v>3000</v>
      </c>
    </row>
    <row r="38" spans="2:6">
      <c r="B38" s="85">
        <v>14</v>
      </c>
      <c r="C38" s="91" t="s">
        <v>105</v>
      </c>
      <c r="D38" s="92">
        <v>1</v>
      </c>
      <c r="E38" s="92">
        <v>500</v>
      </c>
      <c r="F38" s="86">
        <f t="shared" si="0"/>
        <v>500</v>
      </c>
    </row>
    <row r="39" spans="2:6" ht="15.75" thickBot="1">
      <c r="B39" s="85">
        <v>15</v>
      </c>
      <c r="C39" s="91" t="s">
        <v>69</v>
      </c>
      <c r="D39" s="92">
        <v>1</v>
      </c>
      <c r="E39" s="92">
        <v>500</v>
      </c>
      <c r="F39" s="86">
        <f t="shared" si="0"/>
        <v>500</v>
      </c>
    </row>
    <row r="40" spans="2:6" ht="15.75" thickBot="1">
      <c r="B40" s="125" t="s">
        <v>63</v>
      </c>
      <c r="C40" s="126"/>
      <c r="D40" s="126"/>
      <c r="E40" s="126"/>
      <c r="F40" s="94">
        <f>SUM(F26:F39)</f>
        <v>102600</v>
      </c>
    </row>
    <row r="41" spans="2:6" ht="15.75" thickBot="1">
      <c r="B41" s="78"/>
      <c r="C41" s="78"/>
      <c r="D41" s="78"/>
      <c r="E41" s="78"/>
      <c r="F41" s="78"/>
    </row>
    <row r="42" spans="2:6" ht="15.75" thickBot="1">
      <c r="B42" s="127" t="s">
        <v>107</v>
      </c>
      <c r="C42" s="128"/>
      <c r="D42" s="128"/>
      <c r="E42" s="128"/>
      <c r="F42" s="129"/>
    </row>
    <row r="43" spans="2:6">
      <c r="B43" s="95" t="s">
        <v>71</v>
      </c>
      <c r="C43" s="96" t="s">
        <v>72</v>
      </c>
      <c r="D43" s="96" t="s">
        <v>73</v>
      </c>
      <c r="E43" s="96" t="s">
        <v>20</v>
      </c>
      <c r="F43" s="97" t="s">
        <v>13</v>
      </c>
    </row>
    <row r="44" spans="2:6">
      <c r="B44" s="98">
        <v>1</v>
      </c>
      <c r="C44" s="105" t="s">
        <v>107</v>
      </c>
      <c r="D44" s="106">
        <v>3000</v>
      </c>
      <c r="E44" s="79">
        <v>2</v>
      </c>
      <c r="F44" s="99">
        <f t="shared" ref="F44:F45" si="1">E44*D44</f>
        <v>6000</v>
      </c>
    </row>
    <row r="45" spans="2:6" ht="15.75" thickBot="1">
      <c r="B45" s="137">
        <v>2</v>
      </c>
      <c r="C45" s="138" t="s">
        <v>108</v>
      </c>
      <c r="D45" s="139">
        <v>3000</v>
      </c>
      <c r="E45" s="140">
        <v>2</v>
      </c>
      <c r="F45" s="141">
        <f t="shared" si="1"/>
        <v>6000</v>
      </c>
    </row>
    <row r="46" spans="2:6" ht="15.75" thickBot="1">
      <c r="B46" s="142"/>
      <c r="C46" s="143"/>
      <c r="D46" s="144"/>
      <c r="E46" s="145"/>
      <c r="F46" s="146">
        <f>SUM(F44:F45)</f>
        <v>12000</v>
      </c>
    </row>
    <row r="47" spans="2:6" ht="15.75" thickBot="1">
      <c r="B47" s="77"/>
      <c r="C47" s="77"/>
      <c r="D47" s="77"/>
      <c r="E47" s="77"/>
      <c r="F47" s="78"/>
    </row>
    <row r="48" spans="2:6" ht="15.75" thickBot="1">
      <c r="B48" s="81" t="s">
        <v>48</v>
      </c>
      <c r="C48" s="82"/>
      <c r="D48" s="82"/>
      <c r="E48" s="82"/>
      <c r="F48" s="83"/>
    </row>
    <row r="49" spans="1:8">
      <c r="B49" s="95" t="s">
        <v>71</v>
      </c>
      <c r="C49" s="96" t="s">
        <v>49</v>
      </c>
      <c r="D49" s="96" t="s">
        <v>73</v>
      </c>
      <c r="E49" s="96" t="s">
        <v>74</v>
      </c>
      <c r="F49" s="97" t="s">
        <v>13</v>
      </c>
    </row>
    <row r="50" spans="1:8">
      <c r="B50" s="87">
        <v>1</v>
      </c>
      <c r="C50" s="74" t="s">
        <v>47</v>
      </c>
      <c r="D50" s="73">
        <f>F23</f>
        <v>120400</v>
      </c>
      <c r="E50" s="73">
        <v>1</v>
      </c>
      <c r="F50" s="88">
        <f>D50*E50</f>
        <v>120400</v>
      </c>
    </row>
    <row r="51" spans="1:8">
      <c r="B51" s="87">
        <v>2</v>
      </c>
      <c r="C51" s="74" t="s">
        <v>75</v>
      </c>
      <c r="D51" s="73">
        <f>F40</f>
        <v>102600</v>
      </c>
      <c r="E51" s="73">
        <v>3</v>
      </c>
      <c r="F51" s="88">
        <f>D51*E51</f>
        <v>307800</v>
      </c>
    </row>
    <row r="52" spans="1:8">
      <c r="B52" s="87">
        <v>3</v>
      </c>
      <c r="C52" s="74" t="s">
        <v>106</v>
      </c>
      <c r="D52" s="73">
        <f>F46</f>
        <v>12000</v>
      </c>
      <c r="E52" s="73">
        <v>1</v>
      </c>
      <c r="F52" s="88">
        <f>D52*E52</f>
        <v>12000</v>
      </c>
    </row>
    <row r="53" spans="1:8">
      <c r="B53" s="87">
        <v>4</v>
      </c>
      <c r="C53" s="74" t="s">
        <v>109</v>
      </c>
      <c r="D53" s="73">
        <v>30000</v>
      </c>
      <c r="E53" s="73">
        <v>1</v>
      </c>
      <c r="F53" s="88">
        <f>D53*E53</f>
        <v>30000</v>
      </c>
      <c r="G53" t="s">
        <v>110</v>
      </c>
    </row>
    <row r="54" spans="1:8">
      <c r="B54" s="115" t="s">
        <v>76</v>
      </c>
      <c r="C54" s="116"/>
      <c r="D54" s="116"/>
      <c r="E54" s="116"/>
      <c r="F54" s="103">
        <f>SUM(F50:F53)</f>
        <v>470200</v>
      </c>
    </row>
    <row r="55" spans="1:8">
      <c r="B55" s="115" t="s">
        <v>77</v>
      </c>
      <c r="C55" s="116"/>
      <c r="D55" s="116"/>
      <c r="E55" s="116"/>
      <c r="F55" s="104">
        <f>F54*15%</f>
        <v>70530</v>
      </c>
    </row>
    <row r="56" spans="1:8">
      <c r="B56" s="117" t="s">
        <v>78</v>
      </c>
      <c r="C56" s="118"/>
      <c r="D56" s="118"/>
      <c r="E56" s="118"/>
      <c r="F56" s="112">
        <f>SUM(F54:F55)</f>
        <v>540730</v>
      </c>
    </row>
    <row r="57" spans="1:8">
      <c r="B57" s="116" t="s">
        <v>92</v>
      </c>
      <c r="C57" s="116"/>
      <c r="D57" s="116"/>
      <c r="E57" s="116"/>
      <c r="F57" s="113">
        <f>F56*12.36%</f>
        <v>66834.227999999988</v>
      </c>
      <c r="H57" s="108"/>
    </row>
    <row r="58" spans="1:8">
      <c r="B58" s="119" t="s">
        <v>93</v>
      </c>
      <c r="C58" s="119"/>
      <c r="D58" s="119"/>
      <c r="E58" s="119"/>
      <c r="F58" s="114">
        <f>SUM(F56:F57)</f>
        <v>607564.228</v>
      </c>
      <c r="H58" s="110"/>
    </row>
    <row r="59" spans="1:8">
      <c r="B59" s="135"/>
      <c r="C59" s="135"/>
      <c r="D59" s="135"/>
      <c r="E59" s="135"/>
      <c r="F59" s="136"/>
      <c r="H59" s="110"/>
    </row>
    <row r="62" spans="1:8">
      <c r="A62" s="72" t="s">
        <v>28</v>
      </c>
      <c r="D62" s="65"/>
      <c r="E62" s="65"/>
      <c r="F62" s="65"/>
      <c r="G62" s="65"/>
    </row>
    <row r="63" spans="1:8">
      <c r="A63" s="65" t="s">
        <v>50</v>
      </c>
      <c r="D63" s="65"/>
      <c r="E63" s="65"/>
      <c r="F63" s="65"/>
      <c r="G63" s="65"/>
    </row>
    <row r="64" spans="1:8">
      <c r="A64" s="65" t="s">
        <v>51</v>
      </c>
      <c r="D64" s="65"/>
      <c r="E64" s="65"/>
      <c r="F64" s="65"/>
      <c r="G64" s="65"/>
    </row>
    <row r="65" spans="1:7">
      <c r="A65" s="65" t="s">
        <v>52</v>
      </c>
      <c r="D65" s="65"/>
      <c r="E65" s="65"/>
      <c r="F65" s="65"/>
      <c r="G65" s="65"/>
    </row>
    <row r="66" spans="1:7">
      <c r="A66" s="65" t="s">
        <v>53</v>
      </c>
      <c r="D66" s="65"/>
      <c r="E66" s="65"/>
      <c r="F66" s="65"/>
      <c r="G66" s="65"/>
    </row>
  </sheetData>
  <mergeCells count="12">
    <mergeCell ref="B58:E58"/>
    <mergeCell ref="B42:F42"/>
    <mergeCell ref="B54:E54"/>
    <mergeCell ref="B55:E55"/>
    <mergeCell ref="B56:E56"/>
    <mergeCell ref="B57:E57"/>
    <mergeCell ref="B5:C5"/>
    <mergeCell ref="E5:F5"/>
    <mergeCell ref="B13:F13"/>
    <mergeCell ref="B23:E23"/>
    <mergeCell ref="B25:F25"/>
    <mergeCell ref="B40:E4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75"/>
  <sheetViews>
    <sheetView topLeftCell="A57" workbookViewId="0">
      <selection activeCell="A80" sqref="A80"/>
    </sheetView>
  </sheetViews>
  <sheetFormatPr defaultColWidth="8.85546875" defaultRowHeight="15"/>
  <cols>
    <col min="2" max="2" width="19.140625" bestFit="1" customWidth="1"/>
    <col min="3" max="3" width="28.28515625" bestFit="1" customWidth="1"/>
    <col min="4" max="4" width="14.42578125" bestFit="1" customWidth="1"/>
    <col min="5" max="5" width="12.5703125" bestFit="1" customWidth="1"/>
    <col min="6" max="6" width="7.42578125" bestFit="1" customWidth="1"/>
    <col min="7" max="7" width="10.42578125" customWidth="1"/>
    <col min="8" max="8" width="14.85546875" customWidth="1"/>
    <col min="9" max="9" width="11" bestFit="1" customWidth="1"/>
    <col min="10" max="10" width="26.28515625" bestFit="1" customWidth="1"/>
  </cols>
  <sheetData>
    <row r="2" spans="2:10">
      <c r="G2" s="64"/>
      <c r="H2" s="64"/>
    </row>
    <row r="3" spans="2:10">
      <c r="G3" s="64"/>
      <c r="H3" s="64"/>
    </row>
    <row r="4" spans="2:10" ht="15.75" thickBot="1">
      <c r="C4" s="65"/>
    </row>
    <row r="5" spans="2:10" ht="15.75" thickBot="1">
      <c r="B5" s="130" t="s">
        <v>43</v>
      </c>
      <c r="C5" s="131"/>
      <c r="D5" s="65"/>
      <c r="E5" s="132"/>
      <c r="F5" s="132"/>
    </row>
    <row r="6" spans="2:10" ht="15.75" thickBot="1">
      <c r="B6" s="66" t="s">
        <v>17</v>
      </c>
      <c r="C6" s="67" t="s">
        <v>54</v>
      </c>
      <c r="D6" s="68"/>
      <c r="E6" s="69"/>
      <c r="F6" s="70"/>
    </row>
    <row r="7" spans="2:10" ht="15.75" thickBot="1">
      <c r="B7" s="66" t="s">
        <v>18</v>
      </c>
      <c r="C7" s="67" t="s">
        <v>36</v>
      </c>
      <c r="D7" s="68"/>
      <c r="E7" s="69"/>
      <c r="F7" s="70"/>
    </row>
    <row r="8" spans="2:10" ht="15.75" thickBot="1">
      <c r="B8" s="66" t="s">
        <v>19</v>
      </c>
      <c r="C8" s="67">
        <v>1</v>
      </c>
      <c r="D8" s="68"/>
      <c r="E8" s="69"/>
      <c r="F8" s="70"/>
    </row>
    <row r="9" spans="2:10" ht="15.75" thickBot="1">
      <c r="B9" s="66" t="s">
        <v>55</v>
      </c>
      <c r="C9" s="67" t="s">
        <v>56</v>
      </c>
      <c r="D9" s="68"/>
      <c r="E9" s="69"/>
      <c r="F9" s="70"/>
    </row>
    <row r="10" spans="2:10" ht="15.75" thickBot="1">
      <c r="B10" s="66" t="s">
        <v>57</v>
      </c>
      <c r="C10" s="67" t="s">
        <v>111</v>
      </c>
      <c r="D10" s="68"/>
      <c r="E10" s="69"/>
      <c r="F10" s="70"/>
    </row>
    <row r="11" spans="2:10" ht="15.75" thickBot="1">
      <c r="B11" s="66" t="s">
        <v>44</v>
      </c>
      <c r="C11" s="67">
        <v>3</v>
      </c>
      <c r="D11" s="69" t="s">
        <v>58</v>
      </c>
      <c r="F11" s="70"/>
      <c r="G11" s="69"/>
      <c r="H11" s="70"/>
      <c r="J11" s="71"/>
    </row>
    <row r="12" spans="2:10" ht="15.75" thickBot="1">
      <c r="C12" s="65"/>
    </row>
    <row r="13" spans="2:10" ht="15.75" thickBot="1">
      <c r="B13" s="122" t="s">
        <v>59</v>
      </c>
      <c r="C13" s="123"/>
      <c r="D13" s="123"/>
      <c r="E13" s="123"/>
      <c r="F13" s="124"/>
      <c r="G13" t="s">
        <v>6</v>
      </c>
    </row>
    <row r="14" spans="2:10">
      <c r="B14" s="85" t="s">
        <v>45</v>
      </c>
      <c r="C14" s="80" t="s">
        <v>60</v>
      </c>
      <c r="D14" s="80" t="s">
        <v>61</v>
      </c>
      <c r="E14" s="80" t="s">
        <v>46</v>
      </c>
      <c r="F14" s="86" t="s">
        <v>13</v>
      </c>
    </row>
    <row r="15" spans="2:10">
      <c r="B15" s="87">
        <v>1</v>
      </c>
      <c r="C15" s="74" t="s">
        <v>112</v>
      </c>
      <c r="D15" s="73">
        <v>1</v>
      </c>
      <c r="E15" s="73">
        <v>250000</v>
      </c>
      <c r="F15" s="88">
        <f>E15*D15</f>
        <v>250000</v>
      </c>
    </row>
    <row r="16" spans="2:10">
      <c r="B16" s="87">
        <v>2</v>
      </c>
      <c r="C16" s="74" t="s">
        <v>79</v>
      </c>
      <c r="D16" s="73">
        <v>4</v>
      </c>
      <c r="E16" s="73">
        <v>1800</v>
      </c>
      <c r="F16" s="88">
        <f>E16*D16</f>
        <v>7200</v>
      </c>
    </row>
    <row r="17" spans="2:7">
      <c r="B17" s="87">
        <v>3</v>
      </c>
      <c r="C17" s="74" t="s">
        <v>99</v>
      </c>
      <c r="D17" s="73">
        <v>10</v>
      </c>
      <c r="E17" s="73">
        <v>500</v>
      </c>
      <c r="F17" s="88">
        <f>E17*D17</f>
        <v>5000</v>
      </c>
    </row>
    <row r="18" spans="2:7">
      <c r="B18" s="87">
        <v>4</v>
      </c>
      <c r="C18" s="74" t="s">
        <v>103</v>
      </c>
      <c r="D18" s="73">
        <v>2</v>
      </c>
      <c r="E18" s="73">
        <v>2500</v>
      </c>
      <c r="F18" s="88">
        <f>E18*D18</f>
        <v>5000</v>
      </c>
    </row>
    <row r="19" spans="2:7">
      <c r="B19" s="87">
        <v>5</v>
      </c>
      <c r="C19" s="133" t="s">
        <v>104</v>
      </c>
      <c r="D19" s="134">
        <v>4</v>
      </c>
      <c r="E19" s="134">
        <v>350</v>
      </c>
      <c r="F19" s="88">
        <f>E19*D19</f>
        <v>1400</v>
      </c>
    </row>
    <row r="20" spans="2:7">
      <c r="B20" s="90">
        <v>6</v>
      </c>
      <c r="C20" s="74" t="s">
        <v>62</v>
      </c>
      <c r="D20" s="73">
        <v>1</v>
      </c>
      <c r="E20" s="73">
        <v>1500</v>
      </c>
      <c r="F20" s="88">
        <f>E20*D20</f>
        <v>1500</v>
      </c>
    </row>
    <row r="21" spans="2:7">
      <c r="B21" s="90">
        <v>7</v>
      </c>
      <c r="C21" s="91" t="s">
        <v>118</v>
      </c>
      <c r="D21" s="92">
        <v>1</v>
      </c>
      <c r="E21" s="92">
        <v>7500</v>
      </c>
      <c r="F21" s="93">
        <f>E21*D21</f>
        <v>7500</v>
      </c>
      <c r="G21" t="s">
        <v>119</v>
      </c>
    </row>
    <row r="22" spans="2:7" ht="15.75" thickBot="1">
      <c r="B22" s="90">
        <v>8</v>
      </c>
      <c r="C22" s="91" t="s">
        <v>97</v>
      </c>
      <c r="D22" s="92">
        <v>1</v>
      </c>
      <c r="E22" s="92">
        <v>25000</v>
      </c>
      <c r="F22" s="93">
        <f>E22*D22</f>
        <v>25000</v>
      </c>
    </row>
    <row r="23" spans="2:7" ht="15.75" thickBot="1">
      <c r="B23" s="125" t="s">
        <v>47</v>
      </c>
      <c r="C23" s="126"/>
      <c r="D23" s="126"/>
      <c r="E23" s="147"/>
      <c r="F23" s="148">
        <f>SUM(F15:F22)</f>
        <v>302600</v>
      </c>
    </row>
    <row r="24" spans="2:7" ht="15.75" thickBot="1">
      <c r="B24" s="75"/>
      <c r="C24" s="76"/>
      <c r="D24" s="75"/>
      <c r="E24" s="75"/>
      <c r="F24" s="75"/>
    </row>
    <row r="25" spans="2:7" ht="15.75" thickBot="1">
      <c r="B25" s="122" t="s">
        <v>63</v>
      </c>
      <c r="C25" s="123"/>
      <c r="D25" s="123"/>
      <c r="E25" s="123"/>
      <c r="F25" s="124"/>
    </row>
    <row r="26" spans="2:7">
      <c r="B26" s="85">
        <v>1</v>
      </c>
      <c r="C26" s="84" t="s">
        <v>115</v>
      </c>
      <c r="D26" s="80">
        <v>2</v>
      </c>
      <c r="E26" s="80">
        <v>850</v>
      </c>
      <c r="F26" s="86">
        <f>D26*E26</f>
        <v>1700</v>
      </c>
    </row>
    <row r="27" spans="2:7">
      <c r="B27" s="85">
        <v>2</v>
      </c>
      <c r="C27" s="84" t="s">
        <v>113</v>
      </c>
      <c r="D27" s="80">
        <v>1</v>
      </c>
      <c r="E27" s="80">
        <v>400</v>
      </c>
      <c r="F27" s="86">
        <f>D27*E27</f>
        <v>400</v>
      </c>
    </row>
    <row r="28" spans="2:7">
      <c r="B28" s="85">
        <v>3</v>
      </c>
      <c r="C28" s="84" t="s">
        <v>114</v>
      </c>
      <c r="D28" s="80">
        <v>1</v>
      </c>
      <c r="E28" s="80">
        <v>3500</v>
      </c>
      <c r="F28" s="86">
        <f>D28*E28</f>
        <v>3500</v>
      </c>
    </row>
    <row r="29" spans="2:7">
      <c r="B29" s="87">
        <v>4</v>
      </c>
      <c r="C29" s="74" t="s">
        <v>102</v>
      </c>
      <c r="D29" s="73">
        <v>2</v>
      </c>
      <c r="E29" s="73">
        <v>2000</v>
      </c>
      <c r="F29" s="86">
        <f>D29*E29</f>
        <v>4000</v>
      </c>
    </row>
    <row r="30" spans="2:7">
      <c r="B30" s="87">
        <v>5</v>
      </c>
      <c r="C30" s="74" t="s">
        <v>64</v>
      </c>
      <c r="D30" s="73">
        <v>2</v>
      </c>
      <c r="E30" s="73">
        <v>850</v>
      </c>
      <c r="F30" s="86">
        <f>D30*E30</f>
        <v>1700</v>
      </c>
    </row>
    <row r="31" spans="2:7">
      <c r="B31" s="87">
        <v>6</v>
      </c>
      <c r="C31" s="74" t="s">
        <v>10</v>
      </c>
      <c r="D31" s="73">
        <v>1</v>
      </c>
      <c r="E31" s="73">
        <v>1000</v>
      </c>
      <c r="F31" s="86">
        <f>D31*E31</f>
        <v>1000</v>
      </c>
    </row>
    <row r="32" spans="2:7">
      <c r="B32" s="87">
        <v>7</v>
      </c>
      <c r="C32" s="74" t="s">
        <v>116</v>
      </c>
      <c r="D32" s="73">
        <v>1</v>
      </c>
      <c r="E32" s="73">
        <v>1000</v>
      </c>
      <c r="F32" s="86">
        <f>D32*E32</f>
        <v>1000</v>
      </c>
      <c r="G32" t="s">
        <v>117</v>
      </c>
    </row>
    <row r="33" spans="2:7">
      <c r="B33" s="85">
        <v>8</v>
      </c>
      <c r="C33" s="74" t="s">
        <v>66</v>
      </c>
      <c r="D33" s="73">
        <v>1</v>
      </c>
      <c r="E33" s="73">
        <v>1800</v>
      </c>
      <c r="F33" s="86">
        <f>D33*E33</f>
        <v>1800</v>
      </c>
    </row>
    <row r="34" spans="2:7">
      <c r="B34" s="85">
        <v>9</v>
      </c>
      <c r="C34" s="91" t="s">
        <v>105</v>
      </c>
      <c r="D34" s="92">
        <v>1</v>
      </c>
      <c r="E34" s="92">
        <v>500</v>
      </c>
      <c r="F34" s="86">
        <f>D34*E34</f>
        <v>500</v>
      </c>
    </row>
    <row r="35" spans="2:7" ht="15.75" thickBot="1">
      <c r="B35" s="85">
        <v>10</v>
      </c>
      <c r="C35" s="91" t="s">
        <v>69</v>
      </c>
      <c r="D35" s="92">
        <v>1</v>
      </c>
      <c r="E35" s="92">
        <v>500</v>
      </c>
      <c r="F35" s="86">
        <f>D35*E35</f>
        <v>500</v>
      </c>
    </row>
    <row r="36" spans="2:7" ht="15.75" thickBot="1">
      <c r="B36" s="125" t="s">
        <v>63</v>
      </c>
      <c r="C36" s="126"/>
      <c r="D36" s="126"/>
      <c r="E36" s="126"/>
      <c r="F36" s="94">
        <f>SUM(F26:F35)</f>
        <v>16100</v>
      </c>
    </row>
    <row r="37" spans="2:7" ht="15.75" thickBot="1">
      <c r="B37" s="78"/>
      <c r="C37" s="78"/>
      <c r="D37" s="78"/>
      <c r="E37" s="78"/>
      <c r="F37" s="78"/>
    </row>
    <row r="38" spans="2:7" ht="15.75" thickBot="1">
      <c r="B38" s="127" t="s">
        <v>107</v>
      </c>
      <c r="C38" s="128"/>
      <c r="D38" s="128"/>
      <c r="E38" s="128"/>
      <c r="F38" s="129"/>
    </row>
    <row r="39" spans="2:7">
      <c r="B39" s="95" t="s">
        <v>71</v>
      </c>
      <c r="C39" s="96" t="s">
        <v>72</v>
      </c>
      <c r="D39" s="96" t="s">
        <v>73</v>
      </c>
      <c r="E39" s="96" t="s">
        <v>20</v>
      </c>
      <c r="F39" s="97" t="s">
        <v>13</v>
      </c>
    </row>
    <row r="40" spans="2:7">
      <c r="B40" s="98">
        <v>1</v>
      </c>
      <c r="C40" s="105" t="s">
        <v>107</v>
      </c>
      <c r="D40" s="106">
        <v>18000</v>
      </c>
      <c r="E40" s="79">
        <v>2</v>
      </c>
      <c r="F40" s="99">
        <f t="shared" ref="F40:F41" si="0">E40*D40</f>
        <v>36000</v>
      </c>
    </row>
    <row r="41" spans="2:7" ht="15.75" thickBot="1">
      <c r="B41" s="137">
        <v>2</v>
      </c>
      <c r="C41" s="138" t="s">
        <v>108</v>
      </c>
      <c r="D41" s="139">
        <v>5000</v>
      </c>
      <c r="E41" s="140">
        <v>2</v>
      </c>
      <c r="F41" s="141">
        <f t="shared" si="0"/>
        <v>10000</v>
      </c>
    </row>
    <row r="42" spans="2:7" ht="15.75" thickBot="1">
      <c r="B42" s="142"/>
      <c r="C42" s="143"/>
      <c r="D42" s="144"/>
      <c r="E42" s="145"/>
      <c r="F42" s="146">
        <f>SUM(F40:F41)</f>
        <v>46000</v>
      </c>
    </row>
    <row r="43" spans="2:7" ht="15.75" thickBot="1">
      <c r="B43" s="77"/>
      <c r="C43" s="77"/>
      <c r="D43" s="77"/>
      <c r="E43" s="77"/>
      <c r="F43" s="78"/>
    </row>
    <row r="44" spans="2:7" ht="15.75" thickBot="1">
      <c r="B44" s="81" t="s">
        <v>48</v>
      </c>
      <c r="C44" s="82"/>
      <c r="D44" s="82"/>
      <c r="E44" s="82"/>
      <c r="F44" s="83"/>
    </row>
    <row r="45" spans="2:7">
      <c r="B45" s="95" t="s">
        <v>71</v>
      </c>
      <c r="C45" s="96" t="s">
        <v>49</v>
      </c>
      <c r="D45" s="96" t="s">
        <v>73</v>
      </c>
      <c r="E45" s="96" t="s">
        <v>74</v>
      </c>
      <c r="F45" s="97" t="s">
        <v>13</v>
      </c>
    </row>
    <row r="46" spans="2:7">
      <c r="B46" s="87">
        <v>1</v>
      </c>
      <c r="C46" s="74" t="s">
        <v>47</v>
      </c>
      <c r="D46" s="73">
        <f>F23</f>
        <v>302600</v>
      </c>
      <c r="E46" s="73">
        <v>1</v>
      </c>
      <c r="F46" s="88">
        <f>D46*E46</f>
        <v>302600</v>
      </c>
    </row>
    <row r="47" spans="2:7">
      <c r="B47" s="87">
        <v>2</v>
      </c>
      <c r="C47" s="74" t="s">
        <v>75</v>
      </c>
      <c r="D47" s="73">
        <f>F36</f>
        <v>16100</v>
      </c>
      <c r="E47" s="73">
        <v>3</v>
      </c>
      <c r="F47" s="88">
        <f>D47*E47</f>
        <v>48300</v>
      </c>
      <c r="G47" t="s">
        <v>122</v>
      </c>
    </row>
    <row r="48" spans="2:7">
      <c r="B48" s="87">
        <v>3</v>
      </c>
      <c r="C48" s="74" t="s">
        <v>106</v>
      </c>
      <c r="D48" s="73">
        <f>F42</f>
        <v>46000</v>
      </c>
      <c r="E48" s="73">
        <v>1</v>
      </c>
      <c r="F48" s="88">
        <f>D48*E48</f>
        <v>46000</v>
      </c>
    </row>
    <row r="49" spans="2:8">
      <c r="B49" s="87">
        <v>4</v>
      </c>
      <c r="C49" s="74" t="s">
        <v>109</v>
      </c>
      <c r="D49" s="73">
        <v>30000</v>
      </c>
      <c r="E49" s="73">
        <v>1</v>
      </c>
      <c r="F49" s="88">
        <f>D49*E49</f>
        <v>30000</v>
      </c>
      <c r="G49" t="s">
        <v>110</v>
      </c>
    </row>
    <row r="50" spans="2:8">
      <c r="B50" s="115" t="s">
        <v>76</v>
      </c>
      <c r="C50" s="116"/>
      <c r="D50" s="116"/>
      <c r="E50" s="116"/>
      <c r="F50" s="103">
        <f>SUM(F46:F49)</f>
        <v>426900</v>
      </c>
    </row>
    <row r="51" spans="2:8">
      <c r="B51" s="115" t="s">
        <v>77</v>
      </c>
      <c r="C51" s="116"/>
      <c r="D51" s="116"/>
      <c r="E51" s="116"/>
      <c r="F51" s="104">
        <f>F50*15%</f>
        <v>64035</v>
      </c>
    </row>
    <row r="52" spans="2:8">
      <c r="B52" s="117" t="s">
        <v>78</v>
      </c>
      <c r="C52" s="118"/>
      <c r="D52" s="118"/>
      <c r="E52" s="118"/>
      <c r="F52" s="112">
        <f>SUM(F50:F51)</f>
        <v>490935</v>
      </c>
    </row>
    <row r="53" spans="2:8">
      <c r="B53" s="116" t="s">
        <v>92</v>
      </c>
      <c r="C53" s="116"/>
      <c r="D53" s="116"/>
      <c r="E53" s="116"/>
      <c r="F53" s="113">
        <f>F52*12.36%</f>
        <v>60679.565999999992</v>
      </c>
      <c r="H53" s="108"/>
    </row>
    <row r="54" spans="2:8">
      <c r="B54" s="119" t="s">
        <v>93</v>
      </c>
      <c r="C54" s="119"/>
      <c r="D54" s="119"/>
      <c r="E54" s="119"/>
      <c r="F54" s="114">
        <f>SUM(F52:F53)</f>
        <v>551614.56599999999</v>
      </c>
      <c r="H54" s="110"/>
    </row>
    <row r="55" spans="2:8">
      <c r="B55" s="135"/>
      <c r="C55" s="135"/>
      <c r="D55" s="135"/>
      <c r="E55" s="135"/>
      <c r="F55" s="136"/>
      <c r="H55" s="110"/>
    </row>
    <row r="56" spans="2:8">
      <c r="B56" s="135"/>
      <c r="C56" s="135"/>
      <c r="D56" s="135"/>
      <c r="E56" s="135"/>
      <c r="F56" s="136"/>
      <c r="H56" s="110"/>
    </row>
    <row r="57" spans="2:8" ht="15.75" thickBot="1">
      <c r="C57" t="s">
        <v>120</v>
      </c>
    </row>
    <row r="58" spans="2:8" ht="15.75" thickBot="1">
      <c r="B58" s="127" t="s">
        <v>70</v>
      </c>
      <c r="C58" s="128"/>
      <c r="D58" s="128"/>
      <c r="E58" s="128"/>
      <c r="F58" s="129"/>
      <c r="H58" s="107"/>
    </row>
    <row r="59" spans="2:8">
      <c r="B59" s="95" t="s">
        <v>71</v>
      </c>
      <c r="C59" s="96" t="s">
        <v>72</v>
      </c>
      <c r="D59" s="96" t="s">
        <v>73</v>
      </c>
      <c r="E59" s="96" t="s">
        <v>20</v>
      </c>
      <c r="F59" s="97" t="s">
        <v>13</v>
      </c>
      <c r="H59" s="108"/>
    </row>
    <row r="60" spans="2:8">
      <c r="B60" s="98">
        <v>1</v>
      </c>
      <c r="C60" s="105" t="s">
        <v>81</v>
      </c>
      <c r="D60" s="106">
        <v>85000</v>
      </c>
      <c r="E60" s="79">
        <v>3</v>
      </c>
      <c r="F60" s="99">
        <f t="shared" ref="F60:F65" si="1">E60*D60</f>
        <v>255000</v>
      </c>
      <c r="G60" s="71"/>
      <c r="H60" s="109" t="s">
        <v>82</v>
      </c>
    </row>
    <row r="61" spans="2:8">
      <c r="B61" s="98">
        <v>2</v>
      </c>
      <c r="C61" s="105" t="s">
        <v>83</v>
      </c>
      <c r="D61" s="106">
        <v>100000</v>
      </c>
      <c r="E61" s="79">
        <v>3</v>
      </c>
      <c r="F61" s="99">
        <f t="shared" si="1"/>
        <v>300000</v>
      </c>
      <c r="G61" s="71"/>
      <c r="H61" s="109" t="s">
        <v>84</v>
      </c>
    </row>
    <row r="62" spans="2:8">
      <c r="B62" s="98">
        <v>3</v>
      </c>
      <c r="C62" s="105" t="s">
        <v>85</v>
      </c>
      <c r="D62" s="106">
        <v>110000</v>
      </c>
      <c r="E62" s="79">
        <v>3</v>
      </c>
      <c r="F62" s="99">
        <f t="shared" si="1"/>
        <v>330000</v>
      </c>
      <c r="G62" s="71"/>
      <c r="H62" s="109" t="s">
        <v>86</v>
      </c>
    </row>
    <row r="63" spans="2:8">
      <c r="B63" s="98">
        <v>4</v>
      </c>
      <c r="C63" s="105" t="s">
        <v>87</v>
      </c>
      <c r="D63" s="106">
        <v>85000</v>
      </c>
      <c r="E63" s="79">
        <v>3</v>
      </c>
      <c r="F63" s="99">
        <f t="shared" si="1"/>
        <v>255000</v>
      </c>
      <c r="G63" s="71"/>
      <c r="H63" s="109" t="s">
        <v>88</v>
      </c>
    </row>
    <row r="64" spans="2:8">
      <c r="B64" s="98">
        <v>5</v>
      </c>
      <c r="C64" s="105" t="s">
        <v>89</v>
      </c>
      <c r="D64" s="106">
        <v>100000</v>
      </c>
      <c r="E64" s="79">
        <v>3</v>
      </c>
      <c r="F64" s="99">
        <f t="shared" si="1"/>
        <v>300000</v>
      </c>
      <c r="G64" s="71"/>
      <c r="H64" s="109" t="s">
        <v>90</v>
      </c>
    </row>
    <row r="65" spans="1:8" ht="16.5" thickBot="1">
      <c r="B65" s="100">
        <v>6</v>
      </c>
      <c r="C65" s="111" t="s">
        <v>91</v>
      </c>
      <c r="D65" s="40">
        <v>75000</v>
      </c>
      <c r="E65" s="101">
        <v>3</v>
      </c>
      <c r="F65" s="102">
        <f t="shared" si="1"/>
        <v>225000</v>
      </c>
      <c r="G65" s="71"/>
      <c r="H65" s="109" t="s">
        <v>90</v>
      </c>
    </row>
    <row r="66" spans="1:8">
      <c r="H66" s="65"/>
    </row>
    <row r="67" spans="1:8">
      <c r="H67" s="65"/>
    </row>
    <row r="70" spans="1:8">
      <c r="A70" s="72" t="s">
        <v>28</v>
      </c>
      <c r="D70" s="65"/>
      <c r="E70" s="65"/>
      <c r="F70" s="65"/>
      <c r="G70" s="65"/>
    </row>
    <row r="71" spans="1:8">
      <c r="A71" s="65" t="s">
        <v>50</v>
      </c>
      <c r="D71" s="65"/>
      <c r="E71" s="65"/>
      <c r="F71" s="65"/>
      <c r="G71" s="65"/>
    </row>
    <row r="72" spans="1:8">
      <c r="A72" s="65" t="s">
        <v>51</v>
      </c>
      <c r="D72" s="65"/>
      <c r="E72" s="65"/>
      <c r="F72" s="65"/>
      <c r="G72" s="65"/>
    </row>
    <row r="73" spans="1:8">
      <c r="A73" s="65" t="s">
        <v>52</v>
      </c>
      <c r="D73" s="65"/>
      <c r="E73" s="65"/>
      <c r="F73" s="65"/>
      <c r="G73" s="65"/>
    </row>
    <row r="74" spans="1:8">
      <c r="A74" s="65" t="s">
        <v>53</v>
      </c>
      <c r="D74" s="65"/>
      <c r="E74" s="65"/>
      <c r="F74" s="65"/>
      <c r="G74" s="65"/>
    </row>
    <row r="75" spans="1:8">
      <c r="A75" s="65" t="s">
        <v>121</v>
      </c>
    </row>
  </sheetData>
  <mergeCells count="13">
    <mergeCell ref="B58:F58"/>
    <mergeCell ref="B38:F38"/>
    <mergeCell ref="B50:E50"/>
    <mergeCell ref="B51:E51"/>
    <mergeCell ref="B52:E52"/>
    <mergeCell ref="B53:E53"/>
    <mergeCell ref="B54:E54"/>
    <mergeCell ref="B5:C5"/>
    <mergeCell ref="E5:F5"/>
    <mergeCell ref="B13:F13"/>
    <mergeCell ref="B23:E23"/>
    <mergeCell ref="B25:F25"/>
    <mergeCell ref="B36:E3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Cost </vt:lpstr>
      <vt:lpstr>Flash Mob</vt:lpstr>
      <vt:lpstr>Booth Activation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2013-07-08T09:45:36Z</dcterms:modified>
</cp:coreProperties>
</file>