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6138\Desktop\大学物理实验\大物1实验报告汇总\薄透镜实验\"/>
    </mc:Choice>
  </mc:AlternateContent>
  <bookViews>
    <workbookView xWindow="0" yWindow="0" windowWidth="179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2" i="1"/>
  <c r="D13" i="1"/>
  <c r="D14" i="1"/>
  <c r="D15" i="1"/>
  <c r="D16" i="1"/>
  <c r="D11" i="1"/>
  <c r="I8" i="1"/>
  <c r="I2" i="1"/>
  <c r="I3" i="1"/>
  <c r="I4" i="1"/>
  <c r="I5" i="1"/>
  <c r="I7" i="1"/>
  <c r="I6" i="1"/>
  <c r="H8" i="1"/>
  <c r="C12" i="1"/>
  <c r="C13" i="1"/>
  <c r="C14" i="1"/>
  <c r="C15" i="1"/>
  <c r="C16" i="1"/>
  <c r="C11" i="1"/>
  <c r="C17" i="1" s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<sst xmlns="http://schemas.openxmlformats.org/spreadsheetml/2006/main" count="10" uniqueCount="10">
  <si>
    <t>物屏</t>
  </si>
  <si>
    <r>
      <t>透镜位置</t>
    </r>
    <r>
      <rPr>
        <b/>
        <sz val="10.5"/>
        <color theme="1"/>
        <rFont val="Times New Roman"/>
        <family val="1"/>
      </rPr>
      <t>1</t>
    </r>
  </si>
  <si>
    <r>
      <t>透镜位置</t>
    </r>
    <r>
      <rPr>
        <b/>
        <sz val="10.5"/>
        <color theme="1"/>
        <rFont val="Times New Roman"/>
        <family val="1"/>
      </rPr>
      <t>2</t>
    </r>
  </si>
  <si>
    <t>像屏</t>
  </si>
  <si>
    <t>D</t>
  </si>
  <si>
    <t>d</t>
  </si>
  <si>
    <t>f</t>
  </si>
  <si>
    <r>
      <t>实像位置</t>
    </r>
    <r>
      <rPr>
        <sz val="11"/>
        <color theme="1"/>
        <rFont val="Times New Roman"/>
        <family val="1"/>
      </rPr>
      <t>a</t>
    </r>
  </si>
  <si>
    <r>
      <t>L</t>
    </r>
    <r>
      <rPr>
        <vertAlign val="subscript"/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>位置</t>
    </r>
    <r>
      <rPr>
        <sz val="11"/>
        <color theme="1"/>
        <rFont val="等线"/>
        <family val="2"/>
        <charset val="134"/>
        <scheme val="minor"/>
      </rPr>
      <t>b</t>
    </r>
  </si>
  <si>
    <r>
      <t>L</t>
    </r>
    <r>
      <rPr>
        <vertAlign val="subscript"/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>焦距（</t>
    </r>
    <r>
      <rPr>
        <sz val="11"/>
        <color theme="1"/>
        <rFont val="等线"/>
        <family val="2"/>
        <charset val="134"/>
        <scheme val="minor"/>
      </rPr>
      <t>a-b</t>
    </r>
    <r>
      <rPr>
        <sz val="11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</si>
</sst>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0.00_ "/>
    <numFmt numFmtId="183" formatCode="0.00_);[Red]\(0.00\)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182" fontId="4" fillId="0" borderId="2" xfId="1" applyNumberFormat="1" applyFont="1" applyBorder="1" applyAlignment="1">
      <alignment horizontal="justify" vertical="center" wrapText="1"/>
    </xf>
    <xf numFmtId="182" fontId="0" fillId="0" borderId="0" xfId="1" applyNumberFormat="1" applyFont="1">
      <alignment vertical="center"/>
    </xf>
    <xf numFmtId="183" fontId="2" fillId="0" borderId="4" xfId="0" applyNumberFormat="1" applyFont="1" applyBorder="1" applyAlignment="1">
      <alignment vertical="top" wrapText="1"/>
    </xf>
    <xf numFmtId="183" fontId="2" fillId="0" borderId="4" xfId="1" applyNumberFormat="1" applyFont="1" applyBorder="1" applyAlignment="1">
      <alignment vertical="top" wrapText="1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205" zoomScaleNormal="205" workbookViewId="0">
      <selection activeCell="D12" sqref="D12"/>
    </sheetView>
  </sheetViews>
  <sheetFormatPr defaultRowHeight="14.25" x14ac:dyDescent="0.2"/>
  <cols>
    <col min="8" max="8" width="10.125" style="6" bestFit="1" customWidth="1"/>
  </cols>
  <sheetData>
    <row r="1" spans="1:9" ht="1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5" t="s">
        <v>6</v>
      </c>
    </row>
    <row r="2" spans="1:9" ht="15" thickBot="1" x14ac:dyDescent="0.25">
      <c r="A2" s="4">
        <v>1</v>
      </c>
      <c r="B2" s="7">
        <v>15</v>
      </c>
      <c r="C2" s="7">
        <v>38.9</v>
      </c>
      <c r="D2" s="7">
        <v>56.45</v>
      </c>
      <c r="E2" s="7">
        <v>80</v>
      </c>
      <c r="F2" s="7">
        <f>E2 - B2</f>
        <v>65</v>
      </c>
      <c r="G2" s="7">
        <f>D2-C2</f>
        <v>17.550000000000004</v>
      </c>
      <c r="H2" s="8">
        <f>(F2*F2-G2*G2)/(4*F2)</f>
        <v>15.065375</v>
      </c>
      <c r="I2" s="9">
        <f t="shared" ref="I2:I5" si="0">ABS(H2-H$8)</f>
        <v>0.13134122328315989</v>
      </c>
    </row>
    <row r="3" spans="1:9" ht="15" thickBot="1" x14ac:dyDescent="0.25">
      <c r="A3" s="4">
        <v>2</v>
      </c>
      <c r="B3" s="7">
        <v>15</v>
      </c>
      <c r="C3" s="7">
        <v>39.409999999999997</v>
      </c>
      <c r="D3" s="7">
        <v>55.02</v>
      </c>
      <c r="E3" s="7">
        <v>79</v>
      </c>
      <c r="F3" s="7">
        <f t="shared" ref="F3:F7" si="1">E3 - B3</f>
        <v>64</v>
      </c>
      <c r="G3" s="7">
        <f t="shared" ref="G3:G7" si="2">D3-C3</f>
        <v>15.610000000000007</v>
      </c>
      <c r="H3" s="8">
        <f t="shared" ref="H3:H7" si="3">(F3*F3-G3*G3)/(4*F3)</f>
        <v>15.048155859374999</v>
      </c>
      <c r="I3" s="9">
        <f t="shared" si="0"/>
        <v>0.11412208265815948</v>
      </c>
    </row>
    <row r="4" spans="1:9" ht="15" thickBot="1" x14ac:dyDescent="0.25">
      <c r="A4" s="4">
        <v>3</v>
      </c>
      <c r="B4" s="7">
        <v>15</v>
      </c>
      <c r="C4" s="7">
        <v>37.82</v>
      </c>
      <c r="D4" s="7">
        <v>58.61</v>
      </c>
      <c r="E4" s="7">
        <v>81.5</v>
      </c>
      <c r="F4" s="7">
        <f t="shared" si="1"/>
        <v>66.5</v>
      </c>
      <c r="G4" s="7">
        <f t="shared" si="2"/>
        <v>20.79</v>
      </c>
      <c r="H4" s="8">
        <f t="shared" si="3"/>
        <v>15.000097368421052</v>
      </c>
      <c r="I4" s="9">
        <f t="shared" si="0"/>
        <v>6.6063591704212499E-2</v>
      </c>
    </row>
    <row r="5" spans="1:9" ht="15" thickBot="1" x14ac:dyDescent="0.25">
      <c r="A5" s="4">
        <v>4</v>
      </c>
      <c r="B5" s="7">
        <v>15</v>
      </c>
      <c r="C5" s="7">
        <v>37.619999999999997</v>
      </c>
      <c r="D5" s="7">
        <v>59.39</v>
      </c>
      <c r="E5" s="7">
        <v>82</v>
      </c>
      <c r="F5" s="7">
        <f t="shared" si="1"/>
        <v>67</v>
      </c>
      <c r="G5" s="7">
        <f t="shared" si="2"/>
        <v>21.770000000000003</v>
      </c>
      <c r="H5" s="8">
        <f t="shared" si="3"/>
        <v>14.981593656716417</v>
      </c>
      <c r="I5" s="9">
        <f t="shared" si="0"/>
        <v>4.7559879999576893E-2</v>
      </c>
    </row>
    <row r="6" spans="1:9" ht="15" thickBot="1" x14ac:dyDescent="0.25">
      <c r="A6" s="4">
        <v>5</v>
      </c>
      <c r="B6" s="7">
        <v>15</v>
      </c>
      <c r="C6" s="7">
        <v>36.68</v>
      </c>
      <c r="D6" s="7">
        <v>60.5</v>
      </c>
      <c r="E6" s="7">
        <v>83</v>
      </c>
      <c r="F6" s="7">
        <f t="shared" si="1"/>
        <v>68</v>
      </c>
      <c r="G6" s="7">
        <f t="shared" si="2"/>
        <v>23.82</v>
      </c>
      <c r="H6" s="8">
        <f t="shared" si="3"/>
        <v>14.913998529411764</v>
      </c>
      <c r="I6" s="9">
        <f>ABS(H6-H$8)</f>
        <v>2.0035247305075998E-2</v>
      </c>
    </row>
    <row r="7" spans="1:9" ht="15" thickBot="1" x14ac:dyDescent="0.25">
      <c r="A7" s="4">
        <v>6</v>
      </c>
      <c r="B7" s="7">
        <v>15</v>
      </c>
      <c r="C7" s="7">
        <v>35.450000000000003</v>
      </c>
      <c r="D7" s="7">
        <v>62.52</v>
      </c>
      <c r="E7" s="7">
        <v>84</v>
      </c>
      <c r="F7" s="7">
        <f t="shared" si="1"/>
        <v>69</v>
      </c>
      <c r="G7" s="7">
        <f t="shared" si="2"/>
        <v>27.07</v>
      </c>
      <c r="H7" s="8">
        <f t="shared" si="3"/>
        <v>14.59498224637681</v>
      </c>
      <c r="I7" s="9">
        <f>ABS(H7-H$8)</f>
        <v>0.33905153034002922</v>
      </c>
    </row>
    <row r="8" spans="1:9" x14ac:dyDescent="0.2">
      <c r="H8" s="6">
        <f>AVERAGE(H2:H7)</f>
        <v>14.93403377671684</v>
      </c>
      <c r="I8" s="9">
        <f>SUM(I2:I7)/6</f>
        <v>0.11969559254836899</v>
      </c>
    </row>
    <row r="10" spans="1:9" ht="32.25" thickBot="1" x14ac:dyDescent="0.25">
      <c r="A10" s="7" t="s">
        <v>7</v>
      </c>
      <c r="B10" s="7" t="s">
        <v>8</v>
      </c>
      <c r="C10" s="7" t="s">
        <v>9</v>
      </c>
    </row>
    <row r="11" spans="1:9" ht="15" thickBot="1" x14ac:dyDescent="0.25">
      <c r="A11" s="7">
        <v>74.3</v>
      </c>
      <c r="B11" s="7">
        <v>69.150000000000006</v>
      </c>
      <c r="C11" s="7">
        <f>A11-B11</f>
        <v>5.1499999999999915</v>
      </c>
      <c r="D11" s="10">
        <f>ABS(C11-C$17)</f>
        <v>9.6666666666656909E-2</v>
      </c>
    </row>
    <row r="12" spans="1:9" ht="15" thickBot="1" x14ac:dyDescent="0.25">
      <c r="A12" s="7">
        <v>66.900000000000006</v>
      </c>
      <c r="B12" s="7">
        <v>61.8</v>
      </c>
      <c r="C12" s="7">
        <f t="shared" ref="C12:C16" si="4">A12-B12</f>
        <v>5.1000000000000085</v>
      </c>
      <c r="D12" s="10">
        <f t="shared" ref="D12:D16" si="5">ABS(C12-C$17)</f>
        <v>4.6666666666673962E-2</v>
      </c>
    </row>
    <row r="13" spans="1:9" ht="15" thickBot="1" x14ac:dyDescent="0.25">
      <c r="A13" s="7">
        <v>60.21</v>
      </c>
      <c r="B13" s="7">
        <v>55.25</v>
      </c>
      <c r="C13" s="7">
        <f t="shared" si="4"/>
        <v>4.9600000000000009</v>
      </c>
      <c r="D13" s="10">
        <f t="shared" si="5"/>
        <v>9.3333333333333712E-2</v>
      </c>
    </row>
    <row r="14" spans="1:9" ht="15" thickBot="1" x14ac:dyDescent="0.25">
      <c r="A14" s="7">
        <v>62.44</v>
      </c>
      <c r="B14" s="7">
        <v>57.24</v>
      </c>
      <c r="C14" s="7">
        <f t="shared" si="4"/>
        <v>5.1999999999999957</v>
      </c>
      <c r="D14" s="10">
        <f t="shared" si="5"/>
        <v>0.14666666666666117</v>
      </c>
    </row>
    <row r="15" spans="1:9" ht="15" thickBot="1" x14ac:dyDescent="0.25">
      <c r="A15" s="7">
        <v>69.430000000000007</v>
      </c>
      <c r="B15" s="7">
        <v>64.53</v>
      </c>
      <c r="C15" s="7">
        <f t="shared" si="4"/>
        <v>4.9000000000000057</v>
      </c>
      <c r="D15" s="10">
        <f t="shared" si="5"/>
        <v>0.15333333333332888</v>
      </c>
    </row>
    <row r="16" spans="1:9" ht="15" thickBot="1" x14ac:dyDescent="0.25">
      <c r="A16" s="7">
        <v>66.31</v>
      </c>
      <c r="B16" s="7">
        <v>61.3</v>
      </c>
      <c r="C16" s="7">
        <f t="shared" si="4"/>
        <v>5.0100000000000051</v>
      </c>
      <c r="D16" s="10">
        <f t="shared" si="5"/>
        <v>4.3333333333329449E-2</v>
      </c>
    </row>
    <row r="17" spans="3:4" x14ac:dyDescent="0.2">
      <c r="C17">
        <f>AVERAGE(C11:C16)</f>
        <v>5.0533333333333346</v>
      </c>
      <c r="D17" s="10">
        <f>SUM(D11:D16)/6</f>
        <v>9.6666666666664014E-2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祝星</dc:creator>
  <cp:lastModifiedBy>祝星</cp:lastModifiedBy>
  <dcterms:created xsi:type="dcterms:W3CDTF">2024-04-11T02:46:37Z</dcterms:created>
  <dcterms:modified xsi:type="dcterms:W3CDTF">2024-04-11T05:29:37Z</dcterms:modified>
</cp:coreProperties>
</file>