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eneldoserrata/Downloads/"/>
    </mc:Choice>
  </mc:AlternateContent>
  <bookViews>
    <workbookView xWindow="80" yWindow="460" windowWidth="28720" windowHeight="17540"/>
  </bookViews>
  <sheets>
    <sheet name="IT-1" sheetId="6" r:id="rId1"/>
    <sheet name="Modelo 1" sheetId="1" state="hidden" r:id="rId2"/>
    <sheet name="Sheet1" sheetId="2" state="hidden" r:id="rId3"/>
  </sheets>
  <definedNames>
    <definedName name="_xlnm.Print_Area" localSheetId="0">'IT-1'!$A$1:$AM$62</definedName>
    <definedName name="_xlnm.Print_Area" localSheetId="1">'Modelo 1'!$A$1:$BB$78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S31" i="6" l="1"/>
  <c r="AL32" i="6"/>
  <c r="AL29" i="6"/>
  <c r="S33" i="6"/>
  <c r="S30" i="6"/>
  <c r="AN5" i="6"/>
  <c r="S19" i="6"/>
  <c r="S21" i="6"/>
  <c r="T21" i="6"/>
  <c r="AL31" i="6"/>
  <c r="AL33" i="6"/>
  <c r="AL28" i="6"/>
  <c r="AL27" i="6"/>
  <c r="AL26" i="6"/>
  <c r="AL24" i="6"/>
  <c r="AL21" i="6"/>
  <c r="AL16" i="6"/>
  <c r="AL25" i="6"/>
  <c r="S39" i="6"/>
  <c r="S32" i="6"/>
  <c r="S29" i="6"/>
  <c r="BB14" i="1"/>
  <c r="AV23" i="1"/>
  <c r="AV32" i="1"/>
  <c r="AV39" i="1"/>
  <c r="AV36" i="1"/>
  <c r="V33" i="1"/>
  <c r="V32" i="1"/>
  <c r="V34" i="1"/>
  <c r="V38" i="1"/>
  <c r="V25" i="1"/>
  <c r="V27" i="1"/>
  <c r="AV38" i="1"/>
  <c r="AV40" i="1"/>
  <c r="AV34" i="1"/>
  <c r="AV33" i="1"/>
  <c r="AV31" i="1"/>
  <c r="AV28" i="1"/>
  <c r="AV35" i="1"/>
  <c r="AV37" i="1"/>
  <c r="AV41" i="1"/>
  <c r="AA28" i="1"/>
  <c r="C30" i="1"/>
  <c r="AA29" i="1"/>
  <c r="AA27" i="1"/>
  <c r="V39" i="1"/>
  <c r="V47" i="1"/>
  <c r="V40" i="1"/>
  <c r="V51" i="1"/>
  <c r="V52" i="1"/>
  <c r="V56" i="1"/>
  <c r="V48" i="1"/>
  <c r="AV44" i="1"/>
  <c r="AV43" i="1"/>
  <c r="AV49" i="1"/>
  <c r="AV48" i="1"/>
  <c r="AV53" i="1"/>
  <c r="AV55" i="1"/>
  <c r="S35" i="6"/>
  <c r="S41" i="6"/>
  <c r="T22" i="6"/>
  <c r="AL30" i="6"/>
  <c r="AL34" i="6"/>
  <c r="AL37" i="6"/>
  <c r="T23" i="6"/>
  <c r="S34" i="6"/>
  <c r="T25" i="6"/>
  <c r="T26" i="6"/>
  <c r="T24" i="6"/>
  <c r="B27" i="6"/>
  <c r="S40" i="6"/>
  <c r="S50" i="6"/>
  <c r="S55" i="6"/>
  <c r="AL36" i="6"/>
  <c r="AL40" i="6"/>
  <c r="S54" i="6"/>
  <c r="S59" i="6"/>
  <c r="S51" i="6"/>
  <c r="AL41" i="6"/>
  <c r="AL45" i="6"/>
  <c r="AL47" i="6"/>
</calcChain>
</file>

<file path=xl/sharedStrings.xml><?xml version="1.0" encoding="utf-8"?>
<sst xmlns="http://schemas.openxmlformats.org/spreadsheetml/2006/main" count="373" uniqueCount="188">
  <si>
    <t>LIQUIDACION</t>
  </si>
  <si>
    <t>+</t>
  </si>
  <si>
    <t>=</t>
  </si>
  <si>
    <t>PENALIDADES</t>
  </si>
  <si>
    <t>INTERES INDEMNIZATORIO</t>
  </si>
  <si>
    <t>SANCIONES</t>
  </si>
  <si>
    <t xml:space="preserve">RECARGOS </t>
  </si>
  <si>
    <t>ITBIS PAGADO EN IMPORTACIONES</t>
  </si>
  <si>
    <t>SALDO A FAVOR ANTERIOR</t>
  </si>
  <si>
    <t>-</t>
  </si>
  <si>
    <t xml:space="preserve">MONTO A PAGAR </t>
  </si>
  <si>
    <t>MONTO</t>
  </si>
  <si>
    <t>OTROS PAGOS COMPUTABLES A CUENTA</t>
  </si>
  <si>
    <t>II.</t>
  </si>
  <si>
    <t xml:space="preserve">TOTAL DE OPERACIONES DEL PERIODO </t>
  </si>
  <si>
    <t xml:space="preserve">ITBIS RETENIDO </t>
  </si>
  <si>
    <t xml:space="preserve">   DATOS GENERALES</t>
  </si>
  <si>
    <t>I.</t>
  </si>
  <si>
    <t>II.A</t>
  </si>
  <si>
    <t>INGRESOS POR OPERACIONES</t>
  </si>
  <si>
    <t>II.B</t>
  </si>
  <si>
    <t xml:space="preserve"> NO GRAVADAS</t>
  </si>
  <si>
    <t>GRAVADAS</t>
  </si>
  <si>
    <t>COMPENSACIONES Y/O REEMBOLSOS AUTORIZADOS</t>
  </si>
  <si>
    <t>PAGOS COMPUTABLES A CUENTA</t>
  </si>
  <si>
    <t>TOTAL BIENES O SERVICIOS SUJETOS A RETENCION A CONTRIBUYENTES ACOGIDOS AL PST</t>
  </si>
  <si>
    <t>TOTAL ITBIS RETENIDO A CONTRIBUYENTES ACOGIDOS AL PST</t>
  </si>
  <si>
    <t>TOTAL POR BIENES SUJETOS A RETENCION PROVEEDORES INFORMALES</t>
  </si>
  <si>
    <t>DIRECCION GENERAL DE IMPUESTOS INTERNOS</t>
  </si>
  <si>
    <t>DECLARACION JURADA Y/O PAGO DEL IMPUESTO SOBRE LAS TRANSFERENCIAS DE BIENES INDUSTRIALIZADOS Y SERVICIOS</t>
  </si>
  <si>
    <t>(Valores en RD$)</t>
  </si>
  <si>
    <t>INGRESOS POR EXPORTACIONES DE BIENES O SERVICIOS EXENTOS</t>
  </si>
  <si>
    <t>IT-1</t>
  </si>
  <si>
    <t>SERVICIOS SUJETOS A RETENCION SOCIEDADES</t>
  </si>
  <si>
    <t>IV.</t>
  </si>
  <si>
    <t>V.</t>
  </si>
  <si>
    <t>A.</t>
  </si>
  <si>
    <t>B.</t>
  </si>
  <si>
    <t>C.</t>
  </si>
  <si>
    <t>III.</t>
  </si>
  <si>
    <t>SALDOS COMPENSABLES AUTORIZADOS (Otros Impuestos) Y/O REEMBOLSOS</t>
  </si>
  <si>
    <t xml:space="preserve">± </t>
  </si>
  <si>
    <t xml:space="preserve">OPERACIONES GRAVADAS AL 18% </t>
  </si>
  <si>
    <t>Versión 2014</t>
  </si>
  <si>
    <t>OPERACIONES GRAVADAS AL 11%</t>
  </si>
  <si>
    <t>INGRESOS POR VENTAS LOCALES DE BIENES O SERVICIOS EXENTOS</t>
  </si>
  <si>
    <t>%</t>
  </si>
  <si>
    <t>VI.</t>
  </si>
  <si>
    <t>DATOS INFORMATIVOS</t>
  </si>
  <si>
    <t>TOTAL DE NOTAS DE CREDITO FUERA DE LOS TREINTA (30) DIAS</t>
  </si>
  <si>
    <t>SERVICIOS SUJETOS A RETENCION  ENTIDADES NO LUCRATIVAS</t>
  </si>
  <si>
    <t xml:space="preserve">SERVICIOS SUJETOS A RETENCION PERSONAS FISICAS </t>
  </si>
  <si>
    <t>TOTAL SERVICIOS SUJETOS A RETENCION A PERSONAS FISICAS Y ENTIDADES NO LUCRATIVAS</t>
  </si>
  <si>
    <t>JURAMENTO</t>
  </si>
  <si>
    <t>PARA USO DE LA DGII</t>
  </si>
  <si>
    <t>ITBIS COBRADO (18% de la casilla 6)</t>
  </si>
  <si>
    <t>ITBIS COBRADO (11% de la casilla 7)</t>
  </si>
  <si>
    <t>ITBIS PAGADO EN COMPRAS LOCALES (Proviene del Formato de Envío de Datos 606)</t>
  </si>
  <si>
    <t>ITBIS PAGADO POR SERVICIOS DEDUCIBLES (Proviene del Formato de Envío de Datos 606)</t>
  </si>
  <si>
    <t>TOTAL GENERAL (Sumar casillas 28+57)</t>
  </si>
  <si>
    <t>_______________________________</t>
  </si>
  <si>
    <t>No. Recibo de Pago</t>
  </si>
  <si>
    <t xml:space="preserve">Fecha de Pago </t>
  </si>
  <si>
    <t>Fecha Límite de Pago</t>
  </si>
  <si>
    <r>
      <t xml:space="preserve">TOTAL INGRESOS POR OPERACIONES NO GRAVADAS </t>
    </r>
    <r>
      <rPr>
        <sz val="18"/>
        <color indexed="8"/>
        <rFont val="Times New Roman"/>
        <family val="1"/>
      </rPr>
      <t>(Sumar casillas 2+3)</t>
    </r>
  </si>
  <si>
    <r>
      <t xml:space="preserve">SERVICIOS SUJETOS A RETENCION SOCIEDADES </t>
    </r>
    <r>
      <rPr>
        <sz val="18"/>
        <rFont val="Times New Roman"/>
        <family val="1"/>
      </rPr>
      <t xml:space="preserve">(Norma No. </t>
    </r>
    <r>
      <rPr>
        <u/>
        <sz val="18"/>
        <rFont val="Times New Roman"/>
        <family val="1"/>
      </rPr>
      <t>2-05</t>
    </r>
    <r>
      <rPr>
        <sz val="18"/>
        <rFont val="Times New Roman"/>
        <family val="1"/>
      </rPr>
      <t xml:space="preserve"> y </t>
    </r>
    <r>
      <rPr>
        <u/>
        <sz val="18"/>
        <rFont val="Times New Roman"/>
        <family val="1"/>
      </rPr>
      <t>7-07</t>
    </r>
    <r>
      <rPr>
        <sz val="18"/>
        <rFont val="Times New Roman"/>
        <family val="1"/>
      </rPr>
      <t xml:space="preserve">)                   </t>
    </r>
  </si>
  <si>
    <r>
      <t xml:space="preserve">BIENES O SERVICIOS SUJETOS A RETENCION A CONTRIBUYENTES ACOGIDOS AL PST </t>
    </r>
    <r>
      <rPr>
        <sz val="18"/>
        <rFont val="Times New Roman"/>
        <family val="1"/>
      </rPr>
      <t>(Operaciones Gravadas al 18%)</t>
    </r>
  </si>
  <si>
    <r>
      <t xml:space="preserve">TOTAL INGRESOS POR OPERACIONES GRAVADAS </t>
    </r>
    <r>
      <rPr>
        <sz val="18"/>
        <color indexed="8"/>
        <rFont val="Times New Roman"/>
        <family val="1"/>
      </rPr>
      <t>(Restar casillas 1-4)</t>
    </r>
  </si>
  <si>
    <r>
      <t>BIENES O SERVICIOS SUJETOS A RETENCION A CONTRIBUYENTES ACOGIDOS AL PST</t>
    </r>
    <r>
      <rPr>
        <sz val="18"/>
        <rFont val="Times New Roman"/>
        <family val="1"/>
      </rPr>
      <t xml:space="preserve"> (Operaciones Gravadas al 11%)</t>
    </r>
  </si>
  <si>
    <r>
      <t xml:space="preserve">BIENES SUJETOS A RETENCION PROVEEDORES INFORMALES </t>
    </r>
    <r>
      <rPr>
        <sz val="18"/>
        <rFont val="Times New Roman"/>
        <family val="1"/>
      </rPr>
      <t xml:space="preserve">(Operaciones Gravadas al 18%) (Norma No. </t>
    </r>
    <r>
      <rPr>
        <u/>
        <sz val="18"/>
        <rFont val="Times New Roman"/>
        <family val="1"/>
      </rPr>
      <t>08-10</t>
    </r>
    <r>
      <rPr>
        <sz val="18"/>
        <rFont val="Times New Roman"/>
        <family val="1"/>
      </rPr>
      <t>)</t>
    </r>
  </si>
  <si>
    <r>
      <t>BIENES SUJETOS A RETENCION PROVEEDORES INFORMALES</t>
    </r>
    <r>
      <rPr>
        <sz val="18"/>
        <rFont val="Times New Roman"/>
        <family val="1"/>
      </rPr>
      <t xml:space="preserve"> (Operaciones Gravadas al 11%) (Norma No. </t>
    </r>
    <r>
      <rPr>
        <u/>
        <sz val="18"/>
        <rFont val="Times New Roman"/>
        <family val="1"/>
      </rPr>
      <t>08-10</t>
    </r>
    <r>
      <rPr>
        <sz val="18"/>
        <rFont val="Times New Roman"/>
        <family val="1"/>
      </rPr>
      <t>)</t>
    </r>
  </si>
  <si>
    <r>
      <t xml:space="preserve">TOTAL BIENES SUJETOS A RETENCION PROVEEDORES INFORMALES </t>
    </r>
    <r>
      <rPr>
        <sz val="18"/>
        <rFont val="Times New Roman"/>
        <family val="1"/>
      </rPr>
      <t xml:space="preserve">(Norma No. </t>
    </r>
    <r>
      <rPr>
        <u/>
        <sz val="18"/>
        <rFont val="Times New Roman"/>
        <family val="1"/>
      </rPr>
      <t>08-10</t>
    </r>
    <r>
      <rPr>
        <sz val="18"/>
        <rFont val="Times New Roman"/>
        <family val="1"/>
      </rPr>
      <t>)</t>
    </r>
  </si>
  <si>
    <r>
      <t xml:space="preserve">ITBIS POR SERVICIOS SUJETOS A RETENCION PERSONAS FISICAS Y ENTIDADES NO LUCRATIVAS </t>
    </r>
    <r>
      <rPr>
        <sz val="18"/>
        <rFont val="Times New Roman"/>
        <family val="1"/>
      </rPr>
      <t>(18% de la casilla 32)</t>
    </r>
  </si>
  <si>
    <r>
      <t>ITBIS POR SERVICIOS SUJETOS A RETENCION SOCIEDADES</t>
    </r>
    <r>
      <rPr>
        <sz val="18"/>
        <rFont val="Times New Roman"/>
        <family val="1"/>
      </rPr>
      <t xml:space="preserve"> (18% de la casilla 33) </t>
    </r>
  </si>
  <si>
    <r>
      <t xml:space="preserve">TOTAL ITBIS COBRADO </t>
    </r>
    <r>
      <rPr>
        <sz val="18"/>
        <color indexed="8"/>
        <rFont val="Times New Roman"/>
        <family val="1"/>
      </rPr>
      <t>(Sumar casillas 8+9)</t>
    </r>
  </si>
  <si>
    <r>
      <t>ITBIS POR SERVICIOS SUJETOS A RETENCION SOCIEDADES</t>
    </r>
    <r>
      <rPr>
        <sz val="18"/>
        <rFont val="Times New Roman"/>
        <family val="1"/>
      </rPr>
      <t xml:space="preserve"> (18% de la casilla 34 por 0.30) (Norma No. </t>
    </r>
    <r>
      <rPr>
        <u/>
        <sz val="18"/>
        <rFont val="Times New Roman"/>
        <family val="1"/>
      </rPr>
      <t>2-05</t>
    </r>
    <r>
      <rPr>
        <sz val="18"/>
        <rFont val="Times New Roman"/>
        <family val="1"/>
      </rPr>
      <t xml:space="preserve"> y </t>
    </r>
    <r>
      <rPr>
        <u/>
        <sz val="18"/>
        <rFont val="Times New Roman"/>
        <family val="1"/>
      </rPr>
      <t>7-07</t>
    </r>
    <r>
      <rPr>
        <sz val="18"/>
        <rFont val="Times New Roman"/>
        <family val="1"/>
      </rPr>
      <t xml:space="preserve">)     </t>
    </r>
  </si>
  <si>
    <r>
      <t>ITBIS RETENIDO A CONTRIBUYENTES ACOGIDOS AL PST</t>
    </r>
    <r>
      <rPr>
        <sz val="18"/>
        <rFont val="Times New Roman"/>
        <family val="1"/>
      </rPr>
      <t xml:space="preserve"> (18% de la casilla 35)</t>
    </r>
  </si>
  <si>
    <r>
      <t xml:space="preserve">ITBIS RETENIDO A CONTRIBUYENTES ACOGIDOS AL PST </t>
    </r>
    <r>
      <rPr>
        <sz val="18"/>
        <rFont val="Times New Roman"/>
        <family val="1"/>
      </rPr>
      <t>(11%  de la casilla 36)</t>
    </r>
  </si>
  <si>
    <r>
      <t xml:space="preserve">TOTAL ITBIS PAGADO </t>
    </r>
    <r>
      <rPr>
        <sz val="18"/>
        <color indexed="8"/>
        <rFont val="Times New Roman"/>
        <family val="1"/>
      </rPr>
      <t>(Sumar casillas 11+12+13)</t>
    </r>
  </si>
  <si>
    <r>
      <t>ITBIS POR BIENES SUJETOS A RETENCION PROVEEDORES INFORMALES</t>
    </r>
    <r>
      <rPr>
        <sz val="18"/>
        <rFont val="Times New Roman"/>
        <family val="1"/>
      </rPr>
      <t xml:space="preserve"> (18% de la casilla 38 por 0.75) (Norma No. </t>
    </r>
    <r>
      <rPr>
        <u/>
        <sz val="18"/>
        <rFont val="Times New Roman"/>
        <family val="1"/>
      </rPr>
      <t>08-10</t>
    </r>
    <r>
      <rPr>
        <sz val="18"/>
        <rFont val="Times New Roman"/>
        <family val="1"/>
      </rPr>
      <t>)</t>
    </r>
  </si>
  <si>
    <r>
      <t xml:space="preserve">IMPUESTO A PAGAR </t>
    </r>
    <r>
      <rPr>
        <sz val="18"/>
        <color indexed="8"/>
        <rFont val="Times New Roman"/>
        <family val="1"/>
      </rPr>
      <t>(Si el valor de las casillas 10-14 es Positivo)</t>
    </r>
  </si>
  <si>
    <r>
      <t>ITBIS POR BIENES SUJETOS A RETENCION PROVEEDORES INFORMALES</t>
    </r>
    <r>
      <rPr>
        <sz val="18"/>
        <rFont val="Times New Roman"/>
        <family val="1"/>
      </rPr>
      <t xml:space="preserve"> (11% de la casilla 39 por 0.75) (Norma No. </t>
    </r>
    <r>
      <rPr>
        <u/>
        <sz val="18"/>
        <rFont val="Times New Roman"/>
        <family val="1"/>
      </rPr>
      <t>08-10</t>
    </r>
    <r>
      <rPr>
        <sz val="18"/>
        <rFont val="Times New Roman"/>
        <family val="1"/>
      </rPr>
      <t>)</t>
    </r>
  </si>
  <si>
    <r>
      <t xml:space="preserve">SALDO A FAVOR </t>
    </r>
    <r>
      <rPr>
        <sz val="18"/>
        <color indexed="8"/>
        <rFont val="Times New Roman"/>
        <family val="1"/>
      </rPr>
      <t>(Si el valor de las casillas 10-14 es Negativo)</t>
    </r>
  </si>
  <si>
    <r>
      <t xml:space="preserve">IMPUESTO A PAGAR </t>
    </r>
    <r>
      <rPr>
        <sz val="18"/>
        <rFont val="Times New Roman"/>
        <family val="1"/>
      </rPr>
      <t>(Sumar casillas 40+41+42+45+48)</t>
    </r>
  </si>
  <si>
    <r>
      <t xml:space="preserve">PAGOS COMPUTABLES POR RETENCIONES (Norma No. </t>
    </r>
    <r>
      <rPr>
        <u/>
        <sz val="18"/>
        <color indexed="8"/>
        <rFont val="Times New Roman"/>
        <family val="1"/>
      </rPr>
      <t>8-04</t>
    </r>
    <r>
      <rPr>
        <sz val="18"/>
        <color indexed="8"/>
        <rFont val="Times New Roman"/>
        <family val="1"/>
      </rPr>
      <t>)</t>
    </r>
  </si>
  <si>
    <r>
      <t xml:space="preserve">DIFERENCIA A PAGAR </t>
    </r>
    <r>
      <rPr>
        <sz val="18"/>
        <rFont val="Times New Roman"/>
        <family val="1"/>
      </rPr>
      <t>(Si el valor de las casillas 50-51 es Positivo)</t>
    </r>
  </si>
  <si>
    <r>
      <t xml:space="preserve">PAGOS COMPUTABLES POR OTRAS RETENCIONES (Norma No. </t>
    </r>
    <r>
      <rPr>
        <u/>
        <sz val="18"/>
        <color indexed="8"/>
        <rFont val="Times New Roman"/>
        <family val="1"/>
      </rPr>
      <t>2-05</t>
    </r>
    <r>
      <rPr>
        <sz val="18"/>
        <color indexed="8"/>
        <rFont val="Times New Roman"/>
        <family val="1"/>
      </rPr>
      <t>)</t>
    </r>
  </si>
  <si>
    <r>
      <t xml:space="preserve">NUEVO SALDO A FAVOR </t>
    </r>
    <r>
      <rPr>
        <sz val="18"/>
        <rFont val="Times New Roman"/>
        <family val="1"/>
      </rPr>
      <t>(Si el valor de las casillas 50-51 es Negativo)</t>
    </r>
  </si>
  <si>
    <r>
      <t xml:space="preserve">DIFERENCIA A PAGAR </t>
    </r>
    <r>
      <rPr>
        <sz val="18"/>
        <color indexed="8"/>
        <rFont val="Times New Roman"/>
        <family val="1"/>
      </rPr>
      <t xml:space="preserve"> (Si el valor de las casillas 15-17-18-19-20-21+22  es Positivo)</t>
    </r>
  </si>
  <si>
    <r>
      <t xml:space="preserve">NUEVO SALDO A FAVOR </t>
    </r>
    <r>
      <rPr>
        <sz val="18"/>
        <color indexed="8"/>
        <rFont val="Times New Roman"/>
        <family val="1"/>
      </rPr>
      <t>(Si el valor de las casillas 15-17-18-19-20-21+22 es Negativo) ó (16+17+18+19+20+21+22)</t>
    </r>
  </si>
  <si>
    <r>
      <t xml:space="preserve">TOTAL A PAGAR </t>
    </r>
    <r>
      <rPr>
        <sz val="18"/>
        <rFont val="Times New Roman"/>
        <family val="1"/>
      </rPr>
      <t>(Sumar casillas 52+54+55+56)</t>
    </r>
  </si>
  <si>
    <r>
      <t xml:space="preserve">TOTAL A PAGAR </t>
    </r>
    <r>
      <rPr>
        <sz val="18"/>
        <color indexed="8"/>
        <rFont val="Times New Roman"/>
        <family val="1"/>
      </rPr>
      <t>(Sumar casillas 23+25+26+27)</t>
    </r>
  </si>
  <si>
    <t>Firma del Cajero</t>
  </si>
  <si>
    <t>RNC / CEDULA</t>
  </si>
  <si>
    <t>NOMBRE / RAZON SOCIAL</t>
  </si>
  <si>
    <t>NOMBRE COMERCIAL</t>
  </si>
  <si>
    <t>TELEFONO</t>
  </si>
  <si>
    <t>FAX</t>
  </si>
  <si>
    <t>CORREO ELECTRONICO</t>
  </si>
  <si>
    <t>PERIODO</t>
  </si>
  <si>
    <t>FECHA LIMITE DE PAGO</t>
  </si>
  <si>
    <t>NORMAL</t>
  </si>
  <si>
    <t>RECTIFICATIVA</t>
  </si>
  <si>
    <t>D</t>
  </si>
  <si>
    <t>C</t>
  </si>
  <si>
    <t>AJUSTE / ESTIMACION</t>
  </si>
  <si>
    <t>RECURSO DE RECONSIDERACION</t>
  </si>
  <si>
    <t>RECURSO CONTENCIOSO</t>
  </si>
  <si>
    <t>MULTAS</t>
  </si>
  <si>
    <t>PAGO A CUENTA</t>
  </si>
  <si>
    <t xml:space="preserve"> MES/AÑO</t>
  </si>
  <si>
    <t>TIPO DE DECLARACION</t>
  </si>
  <si>
    <t>YO</t>
  </si>
  <si>
    <t>EN MI CALIDAD DE</t>
  </si>
  <si>
    <t>FECHA</t>
  </si>
  <si>
    <t>FIRMA</t>
  </si>
  <si>
    <t>POR LA PRESENTE AFIRMO BAJO JURAMENTO QUE LOS DATOS CONSIGNADOS EN LA PRESENTE DECLARACION SON CORRECTOS Y COMPLETOS Y QUE NO HE OMITIDO NI FALSEADO DATO ALGUNO QUE LA MISMA DEBA CONTENER, SIENDO EN CONSECUENCIA TODO SU CONTENIDO LA FIEL EXPRESION DE LA VERDAD.</t>
  </si>
  <si>
    <t>Fecha</t>
  </si>
  <si>
    <t>Firma</t>
  </si>
  <si>
    <t>DIRECCIÓN GENERAL DE IMPUESTOS INTERNOS</t>
  </si>
  <si>
    <t>OPERACIONES GRAVADAS AL 18% VENTAS LOCALES DE BIENES O SERVICIOS A ENTIDADES DEL ESTADO</t>
  </si>
  <si>
    <t>ITBIS DIFERIDO POR VENTAS A ENTIDADES DEL ESTADO</t>
  </si>
  <si>
    <t>PERÍODO</t>
  </si>
  <si>
    <t>LIQUIDACIÓN</t>
  </si>
  <si>
    <t>CREDITO POR RETENCIÓN REALIZADA POR ENTIDADES DEL ESTADO</t>
  </si>
  <si>
    <t>INTERÉS INDEMNIZATORIO</t>
  </si>
  <si>
    <t>TOTAL DE NOTAS DE CRÉDITO FUERA DE LOS TREINTA (30) DÍAS</t>
  </si>
  <si>
    <t xml:space="preserve">SERVICIOS SUJETOS A RETENCIÓN PERSONAS FÍSICAS </t>
  </si>
  <si>
    <t>SERVICIOS SUJETOS A RETENCIÓN  ENTIDADES NO LUCRATIVAS</t>
  </si>
  <si>
    <t>TOTAL SERVICIOS SUJETOS A RETENCIÓN A PERSONAS FÍSICAS Y ENTIDADES NO LUCRATIVAS</t>
  </si>
  <si>
    <t>SERVICIOS SUJETOS A RETENCIÓN SOCIEDADES</t>
  </si>
  <si>
    <t>TOTAL BIENES O SERVICIOS SUJETOS A RETENCIÓN A CONTRIBUYENTES ACOGIDOS AL PST</t>
  </si>
  <si>
    <t>TOTAL POR BIENES SUJETOS A RETENCIÓN PROVEEDORES INFORMALES</t>
  </si>
  <si>
    <t>INGRESOS POR VENTAS LOCALES DE BIENES O SERVICIOS A ENTIDADES DEL ESTADO EXENTOS</t>
  </si>
  <si>
    <t>ITBIS COBRADO (18% de la casilla 7)</t>
  </si>
  <si>
    <t>ITBIS FACTURADO POR VENTAS LOCALES DE BIENES O SERVICIOS A ENTIDADES DEL ESTADO (18% de la casilla 10)</t>
  </si>
  <si>
    <r>
      <t xml:space="preserve">BIENES O SERVICIOS SUJETOS A RETENCIÓN A CONTRIBUYENTES ACOGIDOS AL PST </t>
    </r>
    <r>
      <rPr>
        <sz val="11"/>
        <rFont val="Times New Roman"/>
        <family val="1"/>
      </rPr>
      <t>(Operaciones Gravadas al 18%)</t>
    </r>
  </si>
  <si>
    <r>
      <t xml:space="preserve">BIENES SUJETOS A RETENCIÓN PROVEEDORES INFORMALES </t>
    </r>
    <r>
      <rPr>
        <sz val="11"/>
        <rFont val="Times New Roman"/>
        <family val="1"/>
      </rPr>
      <t xml:space="preserve">(Operaciones Gravadas al 18%) (Norma No. </t>
    </r>
    <r>
      <rPr>
        <u/>
        <sz val="11"/>
        <rFont val="Times New Roman"/>
        <family val="1"/>
      </rPr>
      <t>08-10</t>
    </r>
    <r>
      <rPr>
        <sz val="11"/>
        <rFont val="Times New Roman"/>
        <family val="1"/>
      </rPr>
      <t>)</t>
    </r>
  </si>
  <si>
    <r>
      <t xml:space="preserve">TOTAL BIENES SUJETOS A RETENCIÓN PROVEEDORES INFORMALES </t>
    </r>
    <r>
      <rPr>
        <sz val="11"/>
        <rFont val="Times New Roman"/>
        <family val="1"/>
      </rPr>
      <t xml:space="preserve">(Norma No. </t>
    </r>
    <r>
      <rPr>
        <u/>
        <sz val="11"/>
        <rFont val="Times New Roman"/>
        <family val="1"/>
      </rPr>
      <t>08-10</t>
    </r>
    <r>
      <rPr>
        <sz val="11"/>
        <rFont val="Times New Roman"/>
        <family val="1"/>
      </rPr>
      <t>)</t>
    </r>
  </si>
  <si>
    <r>
      <t xml:space="preserve">ITBIS POR SERVICIOS SUJETOS A RETENCIÓN PERSONAS FÍSICAS Y ENTIDADES NO LUCRATIVAS </t>
    </r>
    <r>
      <rPr>
        <sz val="11"/>
        <rFont val="Times New Roman"/>
        <family val="1"/>
      </rPr>
      <t>(18% de la casilla 42)</t>
    </r>
  </si>
  <si>
    <r>
      <t>ITBIS POR SERVICIOS SUJETOS A RETENCIÓN SOCIEDADES</t>
    </r>
    <r>
      <rPr>
        <sz val="11"/>
        <rFont val="Times New Roman"/>
        <family val="1"/>
      </rPr>
      <t xml:space="preserve"> (18% de la casilla 43)</t>
    </r>
  </si>
  <si>
    <r>
      <t>ITBIS RETENIDO A CONTRIBUYENTES ACOGIDOS AL PST</t>
    </r>
    <r>
      <rPr>
        <sz val="11"/>
        <rFont val="Times New Roman"/>
        <family val="1"/>
      </rPr>
      <t xml:space="preserve"> (18% de la casilla 45)</t>
    </r>
  </si>
  <si>
    <r>
      <t>ITBIS POR BIENES SUJETOS A RETENCIÓN PROVEEDORES INFORMALES</t>
    </r>
    <r>
      <rPr>
        <sz val="11"/>
        <rFont val="Times New Roman"/>
        <family val="1"/>
      </rPr>
      <t xml:space="preserve"> (18% de la casilla 48 por 0.75) (Norma No. </t>
    </r>
    <r>
      <rPr>
        <u/>
        <sz val="11"/>
        <rFont val="Times New Roman"/>
        <family val="1"/>
      </rPr>
      <t>08-10</t>
    </r>
    <r>
      <rPr>
        <sz val="11"/>
        <rFont val="Times New Roman"/>
        <family val="1"/>
      </rPr>
      <t>)</t>
    </r>
  </si>
  <si>
    <t>DATOS GENERALES</t>
  </si>
  <si>
    <r>
      <t>PAGOS COMPUTABLES POR RETENCIONES (Norma No. 0</t>
    </r>
    <r>
      <rPr>
        <u/>
        <sz val="11"/>
        <color indexed="8"/>
        <rFont val="Times New Roman"/>
        <family val="1"/>
      </rPr>
      <t>8-04</t>
    </r>
    <r>
      <rPr>
        <sz val="11"/>
        <color indexed="8"/>
        <rFont val="Times New Roman"/>
        <family val="1"/>
      </rPr>
      <t>)</t>
    </r>
  </si>
  <si>
    <r>
      <t>PAGOS COMPUTABLES POR OTRAS RETENCIONES (Norma No. 0</t>
    </r>
    <r>
      <rPr>
        <u/>
        <sz val="11"/>
        <color indexed="8"/>
        <rFont val="Times New Roman"/>
        <family val="1"/>
      </rPr>
      <t>2-05</t>
    </r>
    <r>
      <rPr>
        <sz val="11"/>
        <color indexed="8"/>
        <rFont val="Times New Roman"/>
        <family val="1"/>
      </rPr>
      <t>)</t>
    </r>
  </si>
  <si>
    <r>
      <t xml:space="preserve">SERVICIOS SUJETOS A RETENCIÓN SOCIEDADES </t>
    </r>
    <r>
      <rPr>
        <sz val="11"/>
        <rFont val="Times New Roman"/>
        <family val="1"/>
      </rPr>
      <t>(Norma No. 0</t>
    </r>
    <r>
      <rPr>
        <u/>
        <sz val="11"/>
        <rFont val="Times New Roman"/>
        <family val="1"/>
      </rPr>
      <t>2-05</t>
    </r>
    <r>
      <rPr>
        <sz val="11"/>
        <rFont val="Times New Roman"/>
        <family val="1"/>
      </rPr>
      <t xml:space="preserve"> y 0</t>
    </r>
    <r>
      <rPr>
        <u/>
        <sz val="11"/>
        <rFont val="Times New Roman"/>
        <family val="1"/>
      </rPr>
      <t>7-07</t>
    </r>
    <r>
      <rPr>
        <sz val="11"/>
        <rFont val="Times New Roman"/>
        <family val="1"/>
      </rPr>
      <t>)</t>
    </r>
  </si>
  <si>
    <r>
      <t>ITBIS POR SERVICIOS SUJETOS A RETENCIÓN SOCIEDADES</t>
    </r>
    <r>
      <rPr>
        <sz val="11"/>
        <rFont val="Times New Roman"/>
        <family val="1"/>
      </rPr>
      <t xml:space="preserve"> (18% de la casilla 44 por 0.30) (Norma No. 0</t>
    </r>
    <r>
      <rPr>
        <u/>
        <sz val="11"/>
        <rFont val="Times New Roman"/>
        <family val="1"/>
      </rPr>
      <t>2-05</t>
    </r>
    <r>
      <rPr>
        <sz val="11"/>
        <rFont val="Times New Roman"/>
        <family val="1"/>
      </rPr>
      <t xml:space="preserve"> y 0</t>
    </r>
    <r>
      <rPr>
        <u/>
        <sz val="11"/>
        <rFont val="Times New Roman"/>
        <family val="1"/>
      </rPr>
      <t>7-07</t>
    </r>
    <r>
      <rPr>
        <sz val="11"/>
        <rFont val="Times New Roman"/>
        <family val="1"/>
      </rPr>
      <t>)</t>
    </r>
  </si>
  <si>
    <t>TOTAL DE OPERACIONES DEL PERÍODO</t>
  </si>
  <si>
    <t>DECLARACIÓN JURADA Y/O PAGO DEL IMPUESTO SOBRE LAS TRANSFERENCIAS DE BIENES INDUSTRIALIZADOS Y SERVICIOS (ITBIS)</t>
  </si>
  <si>
    <t>RNC/CÉDULA</t>
  </si>
  <si>
    <t>RAZÓN SOCIAL/NOMBRE</t>
  </si>
  <si>
    <t>MES/AÑO</t>
  </si>
  <si>
    <t>TIPO DE DECLARACIÓN:</t>
  </si>
  <si>
    <t>FECHA LÍMITE 
DE PAGO</t>
  </si>
  <si>
    <t>Yo</t>
  </si>
  <si>
    <t>en mi calidad de</t>
  </si>
  <si>
    <t>por la presente afirmo bajo juramento que los datos consignados en la presente declaración son</t>
  </si>
  <si>
    <t>correctos y completos y que no he omitido ni falseado dato alguno que la misma deba contener,</t>
  </si>
  <si>
    <t>siendo en consecuencia todo su contenido la fiel expresión de la verdad.</t>
  </si>
  <si>
    <t>Fecha de Pago</t>
  </si>
  <si>
    <r>
      <t xml:space="preserve">TOTAL INGRESOS POR OPERACIONES NO GRAVADAS </t>
    </r>
    <r>
      <rPr>
        <sz val="8"/>
        <color indexed="8"/>
        <rFont val="Times New Roman"/>
        <family val="1"/>
      </rPr>
      <t>(Sumar casillas 2+3+4)</t>
    </r>
  </si>
  <si>
    <r>
      <t xml:space="preserve">TOTAL INGRESOS POR OPERACIONES GRAVADAS </t>
    </r>
    <r>
      <rPr>
        <sz val="8"/>
        <color indexed="8"/>
        <rFont val="Times New Roman"/>
        <family val="1"/>
      </rPr>
      <t xml:space="preserve">(Restar casillas 1-5) </t>
    </r>
  </si>
  <si>
    <r>
      <t xml:space="preserve">TOTAL ITBIS FACTURADO POR VENTAS LOCALES DE BIENES O SERVICIOS A ENTIDADES DEL ESTADO </t>
    </r>
    <r>
      <rPr>
        <sz val="8"/>
        <color indexed="8"/>
        <rFont val="Times New Roman"/>
        <family val="1"/>
      </rPr>
      <t>(Sumar casillas 15+16)</t>
    </r>
  </si>
  <si>
    <r>
      <t xml:space="preserve">TOTAL ITBIS COBRADO </t>
    </r>
    <r>
      <rPr>
        <sz val="8"/>
        <color indexed="8"/>
        <rFont val="Times New Roman"/>
        <family val="1"/>
      </rPr>
      <t>(Sumar casillas 12+13+14+15+16)</t>
    </r>
  </si>
  <si>
    <r>
      <t xml:space="preserve">TOTAL ITBIS PAGADO </t>
    </r>
    <r>
      <rPr>
        <sz val="8"/>
        <color indexed="8"/>
        <rFont val="Times New Roman"/>
        <family val="1"/>
      </rPr>
      <t>(Sumar casillas 19+20+21)</t>
    </r>
  </si>
  <si>
    <r>
      <t xml:space="preserve">IMPUESTO A PAGAR </t>
    </r>
    <r>
      <rPr>
        <sz val="8"/>
        <color indexed="8"/>
        <rFont val="Times New Roman"/>
        <family val="1"/>
      </rPr>
      <t>(Si el valor de las casillas 18-22 es Positivo)</t>
    </r>
  </si>
  <si>
    <r>
      <t xml:space="preserve">SALDO A FAVOR </t>
    </r>
    <r>
      <rPr>
        <sz val="8"/>
        <color indexed="8"/>
        <rFont val="Times New Roman"/>
        <family val="1"/>
      </rPr>
      <t>(Si el valor de las casillas 18-22 es Negativo)</t>
    </r>
  </si>
  <si>
    <r>
      <t xml:space="preserve">DIFERENCIA A PAGAR </t>
    </r>
    <r>
      <rPr>
        <sz val="8"/>
        <color indexed="8"/>
        <rFont val="Times New Roman"/>
        <family val="1"/>
      </rPr>
      <t>(Si el valor de las casillas 23-25-26-27-28-29-30+31-32 es Positivo)</t>
    </r>
  </si>
  <si>
    <r>
      <t>NUEVO SALDO A FAVOR</t>
    </r>
    <r>
      <rPr>
        <sz val="8"/>
        <color indexed="8"/>
        <rFont val="Times New Roman"/>
        <family val="1"/>
      </rPr>
      <t xml:space="preserve"> (Si el valor de las casillas  (23-25-26-27-28-29-30+31-32 es Negativo) ó (24+25+26+27+28+29+30+31+32))</t>
    </r>
  </si>
  <si>
    <r>
      <t xml:space="preserve">IMPUESTO A PAGAR </t>
    </r>
    <r>
      <rPr>
        <sz val="8"/>
        <color indexed="8"/>
        <rFont val="Times New Roman"/>
        <family val="1"/>
      </rPr>
      <t>(Sumar casillas 51+52+53+56+59)</t>
    </r>
  </si>
  <si>
    <r>
      <t xml:space="preserve">DIFERENCIA A PAGAR </t>
    </r>
    <r>
      <rPr>
        <sz val="8"/>
        <color indexed="8"/>
        <rFont val="Times New Roman"/>
        <family val="1"/>
      </rPr>
      <t>(Si el valor de las casillas 60-61 es Positivo)</t>
    </r>
  </si>
  <si>
    <r>
      <t xml:space="preserve">NUEVO SALDO A FAVOR </t>
    </r>
    <r>
      <rPr>
        <sz val="8"/>
        <color indexed="8"/>
        <rFont val="Times New Roman"/>
        <family val="1"/>
      </rPr>
      <t>(Si el valor de las casillas 60-61 es Negativo)</t>
    </r>
  </si>
  <si>
    <r>
      <t xml:space="preserve">TOTAL A PAGAR </t>
    </r>
    <r>
      <rPr>
        <sz val="8"/>
        <rFont val="Times New Roman"/>
        <family val="1"/>
      </rPr>
      <t>(Sumar casillas 62+64+65+66)</t>
    </r>
  </si>
  <si>
    <r>
      <t xml:space="preserve">TOTAL A PAGAR </t>
    </r>
    <r>
      <rPr>
        <sz val="8"/>
        <color indexed="8"/>
        <rFont val="Times New Roman"/>
        <family val="1"/>
      </rPr>
      <t>(Sumar casillas 33+35+36+37)</t>
    </r>
  </si>
  <si>
    <r>
      <t xml:space="preserve">TOTAL GENERAL </t>
    </r>
    <r>
      <rPr>
        <sz val="8"/>
        <color indexed="8"/>
        <rFont val="Times New Roman"/>
        <family val="1"/>
      </rPr>
      <t>(Sumar casillas 38+67)</t>
    </r>
  </si>
  <si>
    <t>OPERACIONES GRAVADAS AL 16%</t>
  </si>
  <si>
    <r>
      <t>OPERACIONES GRAVA</t>
    </r>
    <r>
      <rPr>
        <sz val="11"/>
        <rFont val="Times New Roman"/>
        <family val="1"/>
      </rPr>
      <t xml:space="preserve">DAS AL 16% </t>
    </r>
    <r>
      <rPr>
        <sz val="11"/>
        <color indexed="8"/>
        <rFont val="Times New Roman"/>
        <family val="1"/>
      </rPr>
      <t>VENTAS LOCALES DE BIENES O SERVICIOS A ENTIDADES DEL ESTADO</t>
    </r>
  </si>
  <si>
    <t>ITBIS COBRADO (16% de la casilla 8)</t>
  </si>
  <si>
    <t>ITBIS FACTURADO POR VENTAS LOCALES DE BIENES O SERVICIOS A ENTIDADES DEL ESTADO (16% de la casilla 11)</t>
  </si>
  <si>
    <r>
      <t>BIENES O SERVICIOS SUJETOS A RETENCIÓN A CONTRIBUYENTES ACOGIDOS AL PST</t>
    </r>
    <r>
      <rPr>
        <sz val="11"/>
        <rFont val="Times New Roman"/>
        <family val="1"/>
      </rPr>
      <t xml:space="preserve"> (Operaciones Gravadas al 16%)</t>
    </r>
  </si>
  <si>
    <r>
      <t>BIENES SUJETOS A RETENCIÓN PROVEEDORES INFORMALES</t>
    </r>
    <r>
      <rPr>
        <sz val="11"/>
        <rFont val="Times New Roman"/>
        <family val="1"/>
      </rPr>
      <t xml:space="preserve"> (Operaciones Gravadas al 16%) (Norma No. </t>
    </r>
    <r>
      <rPr>
        <u/>
        <sz val="11"/>
        <rFont val="Times New Roman"/>
        <family val="1"/>
      </rPr>
      <t>08-10</t>
    </r>
    <r>
      <rPr>
        <sz val="11"/>
        <rFont val="Times New Roman"/>
        <family val="1"/>
      </rPr>
      <t>)</t>
    </r>
  </si>
  <si>
    <r>
      <t xml:space="preserve">ITBIS RETENIDO A CONTRIBUYENTES ACOGIDOS AL PST </t>
    </r>
    <r>
      <rPr>
        <sz val="11"/>
        <rFont val="Times New Roman"/>
        <family val="1"/>
      </rPr>
      <t>(16%  de la casilla 46)</t>
    </r>
  </si>
  <si>
    <r>
      <t>ITBIS POR BIENES SUJETOS A RETENCIÓN PROVEEDORES INFORMALES</t>
    </r>
    <r>
      <rPr>
        <sz val="11"/>
        <rFont val="Times New Roman"/>
        <family val="1"/>
      </rPr>
      <t xml:space="preserve"> (16% de la casilla 49 por 0.75) (Norma No. </t>
    </r>
    <r>
      <rPr>
        <u/>
        <sz val="11"/>
        <rFont val="Times New Roman"/>
        <family val="1"/>
      </rPr>
      <t>08-10</t>
    </r>
    <r>
      <rPr>
        <sz val="11"/>
        <rFont val="Times New Roman"/>
        <family val="1"/>
      </rPr>
      <t>)</t>
    </r>
  </si>
  <si>
    <t>Versión 2017</t>
  </si>
  <si>
    <r>
      <t xml:space="preserve">OPERACIONES GRAVADAS AL 9% (Ley No. </t>
    </r>
    <r>
      <rPr>
        <u/>
        <sz val="11"/>
        <color indexed="8"/>
        <rFont val="Times New Roman"/>
        <family val="1"/>
      </rPr>
      <t>690-16</t>
    </r>
    <r>
      <rPr>
        <sz val="11"/>
        <color indexed="8"/>
        <rFont val="Times New Roman"/>
        <family val="1"/>
      </rPr>
      <t>)</t>
    </r>
  </si>
  <si>
    <r>
      <t xml:space="preserve">ITBIS COBRADO (9% de la casilla 9) (Ley No. </t>
    </r>
    <r>
      <rPr>
        <u/>
        <sz val="11"/>
        <color indexed="8"/>
        <rFont val="Times New Roman"/>
        <family val="1"/>
      </rPr>
      <t>690-16</t>
    </r>
    <r>
      <rPr>
        <sz val="11"/>
        <color indexed="8"/>
        <rFont val="Times New Roman"/>
        <family val="1"/>
      </rPr>
      <t>)</t>
    </r>
  </si>
  <si>
    <t>AAABABBBABBN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</si>
</sst>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9" formatCode="_(&quot;RD$&quot;* #,##0.00_);_(&quot;RD$&quot;* \(#,##0.00\);_(&quot;RD$&quot;* &quot;-&quot;??_);_(@_)"/>
    <numFmt numFmtId="176" formatCode="00\-0000"/>
    <numFmt numFmtId="177" formatCode="00\-00\-0000"/>
    <numFmt numFmtId="178" formatCode="000\-000\-0000"/>
  </numFmts>
  <fonts count="44" x14ac:knownFonts="1">
    <font>
      <sz val="8"/>
      <name val="Arial"/>
    </font>
    <font>
      <sz val="10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9"/>
      <color indexed="8"/>
      <name val="Times New Roman"/>
      <family val="1"/>
    </font>
    <font>
      <b/>
      <sz val="8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sz val="18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8"/>
      <name val="Times New Roman"/>
      <family val="1"/>
    </font>
    <font>
      <sz val="20"/>
      <color indexed="8"/>
      <name val="Times New Roman"/>
      <family val="1"/>
    </font>
    <font>
      <b/>
      <sz val="28"/>
      <color indexed="8"/>
      <name val="Times New Roman"/>
      <family val="1"/>
    </font>
    <font>
      <sz val="18"/>
      <name val="Times New Roman"/>
      <family val="1"/>
    </font>
    <font>
      <u/>
      <sz val="18"/>
      <name val="Times New Roman"/>
      <family val="1"/>
    </font>
    <font>
      <u/>
      <sz val="18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u/>
      <sz val="11"/>
      <color indexed="8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sz val="15"/>
      <name val="Arial"/>
      <family val="2"/>
    </font>
    <font>
      <b/>
      <sz val="8"/>
      <name val="Arial"/>
      <family val="2"/>
    </font>
    <font>
      <b/>
      <sz val="15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sz val="8"/>
      <color indexed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8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8"/>
      <color rgb="FFFF0000"/>
      <name val="Times New Roman"/>
      <family val="1"/>
    </font>
    <font>
      <sz val="18"/>
      <color rgb="FFFF0000"/>
      <name val="Times New Roman"/>
      <family val="1"/>
    </font>
    <font>
      <b/>
      <sz val="15"/>
      <color rgb="FF000000"/>
      <name val="Times New Roman"/>
      <family val="1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561">
    <xf numFmtId="0" fontId="0" fillId="0" borderId="0" xfId="0"/>
    <xf numFmtId="0" fontId="4" fillId="3" borderId="0" xfId="0" applyFont="1" applyFill="1" applyProtection="1"/>
    <xf numFmtId="0" fontId="4" fillId="3" borderId="0" xfId="0" applyFont="1" applyFill="1" applyAlignment="1" applyProtection="1"/>
    <xf numFmtId="0" fontId="4" fillId="3" borderId="0" xfId="0" applyFont="1" applyFill="1" applyBorder="1" applyProtection="1"/>
    <xf numFmtId="0" fontId="5" fillId="3" borderId="0" xfId="0" applyFont="1" applyFill="1" applyBorder="1" applyProtection="1"/>
    <xf numFmtId="0" fontId="4" fillId="4" borderId="0" xfId="0" applyFont="1" applyFill="1" applyProtection="1"/>
    <xf numFmtId="0" fontId="6" fillId="4" borderId="0" xfId="0" applyFont="1" applyFill="1" applyProtection="1"/>
    <xf numFmtId="0" fontId="6" fillId="3" borderId="0" xfId="0" applyFont="1" applyFill="1" applyProtection="1"/>
    <xf numFmtId="0" fontId="6" fillId="4" borderId="0" xfId="0" applyFont="1" applyFill="1" applyAlignment="1" applyProtection="1"/>
    <xf numFmtId="0" fontId="7" fillId="4" borderId="1" xfId="0" applyFont="1" applyFill="1" applyBorder="1" applyProtection="1"/>
    <xf numFmtId="0" fontId="7" fillId="4" borderId="0" xfId="0" applyFont="1" applyFill="1" applyBorder="1" applyProtection="1"/>
    <xf numFmtId="0" fontId="6" fillId="4" borderId="0" xfId="0" applyFont="1" applyFill="1" applyBorder="1" applyProtection="1"/>
    <xf numFmtId="0" fontId="6" fillId="4" borderId="2" xfId="0" applyFont="1" applyFill="1" applyBorder="1" applyProtection="1"/>
    <xf numFmtId="0" fontId="6" fillId="4" borderId="1" xfId="0" applyFont="1" applyFill="1" applyBorder="1" applyProtection="1"/>
    <xf numFmtId="0" fontId="6" fillId="4" borderId="0" xfId="0" applyFont="1" applyFill="1" applyBorder="1" applyAlignment="1" applyProtection="1"/>
    <xf numFmtId="0" fontId="6" fillId="4" borderId="0" xfId="0" applyFont="1" applyFill="1" applyBorder="1" applyAlignment="1" applyProtection="1">
      <alignment horizontal="center"/>
    </xf>
    <xf numFmtId="0" fontId="7" fillId="4" borderId="0" xfId="0" applyFont="1" applyFill="1" applyBorder="1" applyAlignment="1" applyProtection="1">
      <alignment horizontal="right" vertical="center"/>
    </xf>
    <xf numFmtId="0" fontId="6" fillId="4" borderId="0" xfId="0" applyFont="1" applyFill="1" applyBorder="1" applyAlignment="1" applyProtection="1">
      <alignment vertical="top"/>
    </xf>
    <xf numFmtId="0" fontId="7" fillId="4" borderId="0" xfId="0" applyFont="1" applyFill="1" applyBorder="1" applyAlignment="1" applyProtection="1"/>
    <xf numFmtId="0" fontId="7" fillId="4" borderId="0" xfId="0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Border="1" applyAlignment="1" applyProtection="1">
      <alignment vertical="justify"/>
    </xf>
    <xf numFmtId="0" fontId="7" fillId="4" borderId="0" xfId="0" applyFont="1" applyFill="1" applyBorder="1" applyAlignment="1" applyProtection="1">
      <alignment vertical="center"/>
    </xf>
    <xf numFmtId="0" fontId="6" fillId="4" borderId="0" xfId="0" applyFont="1" applyFill="1" applyBorder="1" applyAlignment="1" applyProtection="1">
      <alignment horizontal="left"/>
    </xf>
    <xf numFmtId="0" fontId="6" fillId="4" borderId="0" xfId="4" applyFont="1" applyFill="1" applyBorder="1" applyAlignment="1" applyProtection="1">
      <alignment vertical="justify"/>
    </xf>
    <xf numFmtId="0" fontId="6" fillId="4" borderId="2" xfId="4" applyFont="1" applyFill="1" applyBorder="1" applyAlignment="1" applyProtection="1">
      <alignment vertical="justify"/>
    </xf>
    <xf numFmtId="0" fontId="6" fillId="4" borderId="3" xfId="0" applyFont="1" applyFill="1" applyBorder="1" applyProtection="1"/>
    <xf numFmtId="0" fontId="6" fillId="4" borderId="4" xfId="0" applyFont="1" applyFill="1" applyBorder="1" applyProtection="1"/>
    <xf numFmtId="0" fontId="6" fillId="4" borderId="4" xfId="0" applyFont="1" applyFill="1" applyBorder="1" applyAlignment="1" applyProtection="1"/>
    <xf numFmtId="0" fontId="7" fillId="4" borderId="4" xfId="0" applyFont="1" applyFill="1" applyBorder="1" applyAlignment="1" applyProtection="1">
      <alignment vertical="center"/>
    </xf>
    <xf numFmtId="0" fontId="6" fillId="4" borderId="4" xfId="0" applyFont="1" applyFill="1" applyBorder="1" applyAlignment="1" applyProtection="1">
      <alignment horizontal="center" wrapText="1"/>
    </xf>
    <xf numFmtId="0" fontId="6" fillId="4" borderId="5" xfId="0" applyFont="1" applyFill="1" applyBorder="1" applyProtection="1"/>
    <xf numFmtId="0" fontId="6" fillId="4" borderId="0" xfId="0" applyFont="1" applyFill="1" applyBorder="1" applyAlignment="1" applyProtection="1">
      <alignment horizontal="center" wrapText="1"/>
    </xf>
    <xf numFmtId="1" fontId="6" fillId="4" borderId="0" xfId="0" applyNumberFormat="1" applyFont="1" applyFill="1" applyBorder="1" applyAlignment="1" applyProtection="1">
      <alignment horizontal="left"/>
    </xf>
    <xf numFmtId="0" fontId="7" fillId="4" borderId="0" xfId="0" applyFont="1" applyFill="1" applyBorder="1" applyAlignment="1" applyProtection="1">
      <alignment horizontal="left"/>
    </xf>
    <xf numFmtId="43" fontId="7" fillId="4" borderId="0" xfId="1" applyNumberFormat="1" applyFont="1" applyFill="1" applyBorder="1" applyAlignment="1" applyProtection="1">
      <protection hidden="1"/>
    </xf>
    <xf numFmtId="0" fontId="7" fillId="4" borderId="0" xfId="0" applyFont="1" applyFill="1" applyBorder="1" applyAlignment="1" applyProtection="1">
      <alignment horizontal="center"/>
    </xf>
    <xf numFmtId="0" fontId="7" fillId="4" borderId="0" xfId="0" applyFont="1" applyFill="1" applyBorder="1" applyAlignment="1" applyProtection="1">
      <alignment horizontal="center" vertical="top"/>
    </xf>
    <xf numFmtId="0" fontId="6" fillId="4" borderId="0" xfId="0" applyFont="1" applyFill="1" applyBorder="1" applyAlignment="1" applyProtection="1">
      <alignment horizontal="center" vertical="justify"/>
    </xf>
    <xf numFmtId="3" fontId="7" fillId="4" borderId="0" xfId="0" applyNumberFormat="1" applyFont="1" applyFill="1" applyBorder="1" applyAlignment="1" applyProtection="1">
      <alignment vertical="center"/>
    </xf>
    <xf numFmtId="0" fontId="8" fillId="4" borderId="0" xfId="4" applyFont="1" applyFill="1" applyBorder="1" applyAlignment="1" applyProtection="1">
      <alignment horizontal="right"/>
    </xf>
    <xf numFmtId="0" fontId="8" fillId="4" borderId="0" xfId="4" applyFont="1" applyFill="1" applyBorder="1" applyAlignment="1" applyProtection="1">
      <alignment vertical="center"/>
      <protection locked="0"/>
    </xf>
    <xf numFmtId="0" fontId="10" fillId="4" borderId="0" xfId="4" applyNumberFormat="1" applyFont="1" applyFill="1" applyBorder="1" applyAlignment="1" applyProtection="1">
      <alignment vertical="center" wrapText="1"/>
    </xf>
    <xf numFmtId="0" fontId="10" fillId="4" borderId="0" xfId="4" applyNumberFormat="1" applyFont="1" applyFill="1" applyBorder="1" applyAlignment="1" applyProtection="1">
      <alignment vertical="center"/>
    </xf>
    <xf numFmtId="0" fontId="11" fillId="2" borderId="0" xfId="0" applyFont="1" applyFill="1" applyBorder="1" applyProtection="1"/>
    <xf numFmtId="0" fontId="11" fillId="4" borderId="0" xfId="0" applyFont="1" applyFill="1" applyBorder="1" applyAlignment="1" applyProtection="1">
      <alignment horizontal="center"/>
    </xf>
    <xf numFmtId="0" fontId="12" fillId="4" borderId="6" xfId="0" applyFont="1" applyFill="1" applyBorder="1" applyAlignment="1" applyProtection="1">
      <alignment horizontal="center"/>
    </xf>
    <xf numFmtId="0" fontId="12" fillId="4" borderId="7" xfId="0" applyFont="1" applyFill="1" applyBorder="1" applyAlignment="1" applyProtection="1"/>
    <xf numFmtId="0" fontId="12" fillId="4" borderId="8" xfId="0" applyFont="1" applyFill="1" applyBorder="1" applyAlignment="1" applyProtection="1"/>
    <xf numFmtId="0" fontId="12" fillId="4" borderId="9" xfId="0" applyFont="1" applyFill="1" applyBorder="1" applyAlignment="1" applyProtection="1">
      <alignment horizontal="center"/>
    </xf>
    <xf numFmtId="0" fontId="11" fillId="4" borderId="0" xfId="0" applyFont="1" applyFill="1" applyBorder="1" applyAlignment="1" applyProtection="1">
      <alignment horizontal="center" vertical="justify"/>
    </xf>
    <xf numFmtId="0" fontId="11" fillId="4" borderId="2" xfId="0" applyFont="1" applyFill="1" applyBorder="1" applyAlignment="1" applyProtection="1">
      <alignment horizontal="center" vertical="justify"/>
    </xf>
    <xf numFmtId="0" fontId="11" fillId="4" borderId="0" xfId="0" applyFont="1" applyFill="1" applyBorder="1" applyProtection="1"/>
    <xf numFmtId="0" fontId="12" fillId="4" borderId="2" xfId="0" applyFont="1" applyFill="1" applyBorder="1" applyAlignment="1" applyProtection="1">
      <alignment horizontal="center"/>
    </xf>
    <xf numFmtId="0" fontId="10" fillId="4" borderId="1" xfId="4" applyNumberFormat="1" applyFont="1" applyFill="1" applyBorder="1" applyAlignment="1" applyProtection="1">
      <alignment vertical="center" wrapText="1"/>
    </xf>
    <xf numFmtId="0" fontId="11" fillId="4" borderId="9" xfId="0" applyFont="1" applyFill="1" applyBorder="1" applyProtection="1"/>
    <xf numFmtId="0" fontId="11" fillId="4" borderId="2" xfId="0" applyFont="1" applyFill="1" applyBorder="1" applyProtection="1"/>
    <xf numFmtId="0" fontId="10" fillId="4" borderId="1" xfId="4" applyNumberFormat="1" applyFont="1" applyFill="1" applyBorder="1" applyAlignment="1" applyProtection="1">
      <alignment vertical="top" wrapText="1"/>
    </xf>
    <xf numFmtId="0" fontId="10" fillId="4" borderId="0" xfId="4" applyNumberFormat="1" applyFont="1" applyFill="1" applyBorder="1" applyAlignment="1" applyProtection="1">
      <alignment vertical="top" wrapText="1"/>
    </xf>
    <xf numFmtId="0" fontId="10" fillId="4" borderId="0" xfId="4" applyNumberFormat="1" applyFont="1" applyFill="1" applyBorder="1" applyAlignment="1" applyProtection="1">
      <alignment vertical="top"/>
    </xf>
    <xf numFmtId="0" fontId="11" fillId="4" borderId="0" xfId="0" applyFont="1" applyFill="1" applyBorder="1" applyAlignment="1" applyProtection="1"/>
    <xf numFmtId="0" fontId="11" fillId="4" borderId="9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4" borderId="10" xfId="0" applyFont="1" applyFill="1" applyBorder="1" applyAlignment="1" applyProtection="1">
      <alignment horizontal="center" vertical="justify"/>
    </xf>
    <xf numFmtId="0" fontId="13" fillId="4" borderId="0" xfId="0" applyFont="1" applyFill="1" applyAlignment="1" applyProtection="1"/>
    <xf numFmtId="0" fontId="13" fillId="4" borderId="0" xfId="0" applyFont="1" applyFill="1" applyProtection="1"/>
    <xf numFmtId="0" fontId="38" fillId="4" borderId="0" xfId="0" applyFont="1" applyFill="1" applyAlignment="1">
      <alignment horizontal="left" vertical="center" readingOrder="1"/>
    </xf>
    <xf numFmtId="0" fontId="7" fillId="3" borderId="11" xfId="0" applyFont="1" applyFill="1" applyBorder="1" applyAlignment="1" applyProtection="1">
      <alignment horizontal="center" vertical="center"/>
    </xf>
    <xf numFmtId="0" fontId="39" fillId="4" borderId="0" xfId="0" applyFont="1" applyFill="1" applyAlignment="1">
      <alignment horizontal="left" vertical="top" readingOrder="1"/>
    </xf>
    <xf numFmtId="0" fontId="14" fillId="3" borderId="12" xfId="0" applyFont="1" applyFill="1" applyBorder="1" applyAlignment="1" applyProtection="1">
      <alignment horizontal="center"/>
    </xf>
    <xf numFmtId="0" fontId="13" fillId="4" borderId="0" xfId="0" applyFont="1" applyFill="1" applyBorder="1" applyProtection="1"/>
    <xf numFmtId="0" fontId="13" fillId="4" borderId="13" xfId="0" applyFont="1" applyFill="1" applyBorder="1" applyAlignment="1" applyProtection="1">
      <alignment horizontal="center"/>
    </xf>
    <xf numFmtId="0" fontId="13" fillId="4" borderId="14" xfId="0" applyFont="1" applyFill="1" applyBorder="1" applyAlignment="1" applyProtection="1">
      <alignment horizontal="center"/>
    </xf>
    <xf numFmtId="0" fontId="13" fillId="5" borderId="13" xfId="0" applyFont="1" applyFill="1" applyBorder="1" applyAlignment="1" applyProtection="1">
      <alignment horizontal="center"/>
    </xf>
    <xf numFmtId="0" fontId="13" fillId="5" borderId="14" xfId="0" applyFont="1" applyFill="1" applyBorder="1" applyAlignment="1" applyProtection="1">
      <alignment horizontal="center"/>
    </xf>
    <xf numFmtId="0" fontId="14" fillId="3" borderId="13" xfId="0" applyFont="1" applyFill="1" applyBorder="1" applyAlignment="1" applyProtection="1">
      <alignment horizontal="center"/>
    </xf>
    <xf numFmtId="0" fontId="18" fillId="5" borderId="14" xfId="0" applyFont="1" applyFill="1" applyBorder="1" applyAlignment="1" applyProtection="1">
      <alignment horizontal="center"/>
    </xf>
    <xf numFmtId="0" fontId="18" fillId="4" borderId="13" xfId="0" applyFont="1" applyFill="1" applyBorder="1" applyAlignment="1" applyProtection="1">
      <alignment horizontal="center"/>
    </xf>
    <xf numFmtId="1" fontId="13" fillId="4" borderId="0" xfId="0" applyNumberFormat="1" applyFont="1" applyFill="1" applyBorder="1" applyProtection="1"/>
    <xf numFmtId="1" fontId="40" fillId="4" borderId="0" xfId="0" applyNumberFormat="1" applyFont="1" applyFill="1" applyBorder="1" applyProtection="1"/>
    <xf numFmtId="43" fontId="13" fillId="4" borderId="0" xfId="0" applyNumberFormat="1" applyFont="1" applyFill="1" applyProtection="1"/>
    <xf numFmtId="0" fontId="18" fillId="4" borderId="14" xfId="0" applyFont="1" applyFill="1" applyBorder="1" applyAlignment="1" applyProtection="1">
      <alignment horizontal="center"/>
    </xf>
    <xf numFmtId="0" fontId="13" fillId="4" borderId="15" xfId="0" applyFont="1" applyFill="1" applyBorder="1" applyAlignment="1" applyProtection="1">
      <alignment horizontal="center"/>
    </xf>
    <xf numFmtId="0" fontId="13" fillId="4" borderId="16" xfId="0" applyFont="1" applyFill="1" applyBorder="1" applyAlignment="1" applyProtection="1">
      <alignment horizontal="center"/>
    </xf>
    <xf numFmtId="1" fontId="41" fillId="4" borderId="0" xfId="0" applyNumberFormat="1" applyFont="1" applyFill="1" applyBorder="1" applyAlignment="1" applyProtection="1">
      <alignment horizontal="center"/>
    </xf>
    <xf numFmtId="0" fontId="15" fillId="4" borderId="14" xfId="0" applyFont="1" applyFill="1" applyBorder="1" applyAlignment="1" applyProtection="1">
      <alignment horizontal="center"/>
    </xf>
    <xf numFmtId="0" fontId="18" fillId="4" borderId="15" xfId="0" applyFont="1" applyFill="1" applyBorder="1" applyAlignment="1" applyProtection="1">
      <alignment horizontal="center"/>
    </xf>
    <xf numFmtId="0" fontId="18" fillId="4" borderId="16" xfId="0" applyFont="1" applyFill="1" applyBorder="1" applyAlignment="1" applyProtection="1">
      <alignment horizontal="center"/>
    </xf>
    <xf numFmtId="0" fontId="18" fillId="4" borderId="0" xfId="0" applyFont="1" applyFill="1" applyBorder="1" applyAlignment="1" applyProtection="1">
      <alignment horizontal="center"/>
    </xf>
    <xf numFmtId="0" fontId="18" fillId="4" borderId="0" xfId="0" applyFont="1" applyFill="1" applyProtection="1"/>
    <xf numFmtId="0" fontId="18" fillId="4" borderId="0" xfId="0" applyFont="1" applyFill="1" applyAlignment="1" applyProtection="1"/>
    <xf numFmtId="0" fontId="15" fillId="3" borderId="12" xfId="0" applyFont="1" applyFill="1" applyBorder="1" applyAlignment="1" applyProtection="1">
      <alignment horizontal="center"/>
    </xf>
    <xf numFmtId="0" fontId="18" fillId="5" borderId="13" xfId="0" applyFont="1" applyFill="1" applyBorder="1" applyAlignment="1" applyProtection="1">
      <alignment horizontal="center"/>
    </xf>
    <xf numFmtId="0" fontId="18" fillId="5" borderId="17" xfId="0" applyFont="1" applyFill="1" applyBorder="1" applyAlignment="1" applyProtection="1">
      <alignment horizontal="left"/>
    </xf>
    <xf numFmtId="0" fontId="18" fillId="5" borderId="14" xfId="0" applyFont="1" applyFill="1" applyBorder="1" applyAlignment="1" applyProtection="1">
      <alignment horizontal="left"/>
    </xf>
    <xf numFmtId="0" fontId="13" fillId="5" borderId="17" xfId="0" applyFont="1" applyFill="1" applyBorder="1" applyAlignment="1" applyProtection="1"/>
    <xf numFmtId="0" fontId="13" fillId="5" borderId="18" xfId="0" applyFont="1" applyFill="1" applyBorder="1" applyAlignment="1" applyProtection="1">
      <alignment horizontal="left"/>
    </xf>
    <xf numFmtId="0" fontId="13" fillId="5" borderId="19" xfId="0" applyFont="1" applyFill="1" applyBorder="1" applyAlignment="1" applyProtection="1">
      <alignment horizontal="left"/>
    </xf>
    <xf numFmtId="0" fontId="13" fillId="5" borderId="20" xfId="0" applyFont="1" applyFill="1" applyBorder="1" applyAlignment="1" applyProtection="1">
      <alignment horizontal="left"/>
    </xf>
    <xf numFmtId="0" fontId="13" fillId="5" borderId="21" xfId="0" applyFont="1" applyFill="1" applyBorder="1" applyAlignment="1" applyProtection="1"/>
    <xf numFmtId="1" fontId="13" fillId="4" borderId="0" xfId="0" applyNumberFormat="1" applyFont="1" applyFill="1" applyBorder="1" applyAlignment="1" applyProtection="1">
      <alignment horizontal="left"/>
    </xf>
    <xf numFmtId="0" fontId="13" fillId="4" borderId="22" xfId="0" applyFont="1" applyFill="1" applyBorder="1" applyAlignment="1" applyProtection="1">
      <alignment horizontal="center"/>
    </xf>
    <xf numFmtId="0" fontId="13" fillId="4" borderId="23" xfId="0" applyFont="1" applyFill="1" applyBorder="1" applyAlignment="1" applyProtection="1">
      <alignment horizontal="center"/>
    </xf>
    <xf numFmtId="0" fontId="14" fillId="4" borderId="0" xfId="0" applyFont="1" applyFill="1" applyBorder="1" applyProtection="1"/>
    <xf numFmtId="3" fontId="13" fillId="4" borderId="0" xfId="0" applyNumberFormat="1" applyFont="1" applyFill="1" applyBorder="1" applyAlignment="1" applyProtection="1">
      <alignment horizontal="right"/>
    </xf>
    <xf numFmtId="0" fontId="13" fillId="4" borderId="0" xfId="0" applyFont="1" applyFill="1" applyBorder="1" applyAlignment="1" applyProtection="1">
      <alignment horizontal="center"/>
    </xf>
    <xf numFmtId="0" fontId="18" fillId="3" borderId="24" xfId="0" applyFont="1" applyFill="1" applyBorder="1" applyAlignment="1" applyProtection="1">
      <alignment horizontal="center"/>
    </xf>
    <xf numFmtId="0" fontId="13" fillId="4" borderId="25" xfId="0" applyFont="1" applyFill="1" applyBorder="1" applyAlignment="1" applyProtection="1">
      <alignment horizontal="center" vertical="distributed"/>
    </xf>
    <xf numFmtId="0" fontId="14" fillId="4" borderId="0" xfId="0" applyFont="1" applyFill="1" applyBorder="1" applyAlignment="1" applyProtection="1">
      <alignment horizontal="left"/>
    </xf>
    <xf numFmtId="43" fontId="14" fillId="4" borderId="0" xfId="1" applyNumberFormat="1" applyFont="1" applyFill="1" applyBorder="1" applyAlignment="1" applyProtection="1">
      <protection hidden="1"/>
    </xf>
    <xf numFmtId="0" fontId="13" fillId="5" borderId="15" xfId="0" applyFont="1" applyFill="1" applyBorder="1" applyAlignment="1" applyProtection="1">
      <alignment horizontal="center"/>
    </xf>
    <xf numFmtId="0" fontId="13" fillId="5" borderId="16" xfId="0" applyFont="1" applyFill="1" applyBorder="1" applyAlignment="1" applyProtection="1">
      <alignment horizontal="center"/>
    </xf>
    <xf numFmtId="0" fontId="7" fillId="4" borderId="0" xfId="0" applyFont="1" applyFill="1" applyBorder="1" applyAlignment="1" applyProtection="1">
      <alignment horizontal="right" vertical="center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10" fillId="4" borderId="26" xfId="4" applyNumberFormat="1" applyFont="1" applyFill="1" applyBorder="1" applyAlignment="1" applyProtection="1">
      <alignment vertical="center"/>
    </xf>
    <xf numFmtId="0" fontId="10" fillId="4" borderId="7" xfId="4" applyNumberFormat="1" applyFont="1" applyFill="1" applyBorder="1" applyAlignment="1" applyProtection="1">
      <alignment vertical="center"/>
    </xf>
    <xf numFmtId="0" fontId="10" fillId="4" borderId="0" xfId="4" applyNumberFormat="1" applyFont="1" applyFill="1" applyBorder="1" applyAlignment="1" applyProtection="1">
      <alignment horizontal="center" vertical="top" wrapText="1"/>
    </xf>
    <xf numFmtId="0" fontId="11" fillId="4" borderId="0" xfId="0" applyFont="1" applyFill="1" applyBorder="1" applyAlignment="1" applyProtection="1">
      <alignment vertical="top"/>
    </xf>
    <xf numFmtId="0" fontId="11" fillId="4" borderId="27" xfId="0" applyFont="1" applyFill="1" applyBorder="1" applyAlignment="1" applyProtection="1">
      <alignment vertical="top"/>
    </xf>
    <xf numFmtId="0" fontId="6" fillId="4" borderId="28" xfId="0" applyFont="1" applyFill="1" applyBorder="1" applyProtection="1"/>
    <xf numFmtId="0" fontId="6" fillId="4" borderId="9" xfId="0" applyFont="1" applyFill="1" applyBorder="1" applyProtection="1"/>
    <xf numFmtId="0" fontId="6" fillId="4" borderId="29" xfId="0" applyFont="1" applyFill="1" applyBorder="1" applyProtection="1"/>
    <xf numFmtId="0" fontId="21" fillId="4" borderId="2" xfId="0" applyFont="1" applyFill="1" applyBorder="1" applyAlignment="1" applyProtection="1"/>
    <xf numFmtId="177" fontId="7" fillId="4" borderId="0" xfId="0" applyNumberFormat="1" applyFont="1" applyFill="1" applyBorder="1" applyAlignment="1" applyProtection="1">
      <alignment vertical="center"/>
      <protection locked="0"/>
    </xf>
    <xf numFmtId="0" fontId="7" fillId="4" borderId="0" xfId="0" applyFont="1" applyFill="1" applyBorder="1" applyAlignment="1" applyProtection="1">
      <alignment vertical="center"/>
      <protection locked="0"/>
    </xf>
    <xf numFmtId="0" fontId="7" fillId="4" borderId="30" xfId="0" applyFont="1" applyFill="1" applyBorder="1" applyAlignment="1" applyProtection="1">
      <alignment vertical="center"/>
    </xf>
    <xf numFmtId="0" fontId="7" fillId="4" borderId="31" xfId="0" applyFont="1" applyFill="1" applyBorder="1" applyAlignment="1" applyProtection="1">
      <alignment vertical="center"/>
    </xf>
    <xf numFmtId="0" fontId="11" fillId="4" borderId="32" xfId="0" applyFont="1" applyFill="1" applyBorder="1" applyAlignment="1" applyProtection="1">
      <alignment horizontal="center" vertical="justify"/>
    </xf>
    <xf numFmtId="0" fontId="11" fillId="4" borderId="33" xfId="0" applyFont="1" applyFill="1" applyBorder="1" applyAlignment="1" applyProtection="1">
      <alignment horizontal="center" vertical="justify"/>
    </xf>
    <xf numFmtId="178" fontId="7" fillId="4" borderId="30" xfId="0" applyNumberFormat="1" applyFont="1" applyFill="1" applyBorder="1" applyAlignment="1" applyProtection="1">
      <alignment vertical="center"/>
      <protection locked="0"/>
    </xf>
    <xf numFmtId="178" fontId="7" fillId="4" borderId="31" xfId="0" applyNumberFormat="1" applyFont="1" applyFill="1" applyBorder="1" applyAlignment="1" applyProtection="1">
      <alignment vertical="center"/>
      <protection locked="0"/>
    </xf>
    <xf numFmtId="0" fontId="7" fillId="4" borderId="31" xfId="0" applyFont="1" applyFill="1" applyBorder="1" applyAlignment="1" applyProtection="1">
      <alignment vertical="center"/>
      <protection locked="0"/>
    </xf>
    <xf numFmtId="0" fontId="7" fillId="4" borderId="34" xfId="0" applyFont="1" applyFill="1" applyBorder="1" applyAlignment="1" applyProtection="1">
      <alignment vertical="center"/>
      <protection locked="0"/>
    </xf>
    <xf numFmtId="178" fontId="7" fillId="4" borderId="0" xfId="0" applyNumberFormat="1" applyFont="1" applyFill="1" applyBorder="1" applyAlignment="1" applyProtection="1">
      <alignment horizontal="right" vertical="center"/>
      <protection locked="0"/>
    </xf>
    <xf numFmtId="0" fontId="11" fillId="4" borderId="35" xfId="0" applyFont="1" applyFill="1" applyBorder="1" applyAlignment="1" applyProtection="1">
      <alignment horizontal="center" vertical="justify"/>
    </xf>
    <xf numFmtId="0" fontId="8" fillId="4" borderId="1" xfId="4" applyNumberFormat="1" applyFont="1" applyFill="1" applyBorder="1" applyAlignment="1" applyProtection="1">
      <alignment vertical="top" wrapText="1"/>
    </xf>
    <xf numFmtId="0" fontId="6" fillId="4" borderId="27" xfId="0" applyFont="1" applyFill="1" applyBorder="1" applyProtection="1"/>
    <xf numFmtId="0" fontId="6" fillId="4" borderId="36" xfId="0" applyFont="1" applyFill="1" applyBorder="1" applyProtection="1"/>
    <xf numFmtId="0" fontId="10" fillId="4" borderId="28" xfId="4" applyNumberFormat="1" applyFont="1" applyFill="1" applyBorder="1" applyAlignment="1" applyProtection="1">
      <alignment vertical="center"/>
    </xf>
    <xf numFmtId="0" fontId="10" fillId="4" borderId="1" xfId="4" applyNumberFormat="1" applyFont="1" applyFill="1" applyBorder="1" applyAlignment="1" applyProtection="1"/>
    <xf numFmtId="0" fontId="10" fillId="4" borderId="37" xfId="4" applyNumberFormat="1" applyFont="1" applyFill="1" applyBorder="1" applyAlignment="1" applyProtection="1">
      <alignment vertical="center"/>
    </xf>
    <xf numFmtId="0" fontId="10" fillId="4" borderId="38" xfId="4" applyNumberFormat="1" applyFont="1" applyFill="1" applyBorder="1" applyAlignment="1" applyProtection="1">
      <alignment vertical="center"/>
    </xf>
    <xf numFmtId="0" fontId="7" fillId="4" borderId="0" xfId="4" applyFont="1" applyFill="1" applyBorder="1" applyAlignment="1" applyProtection="1">
      <alignment vertical="distributed"/>
    </xf>
    <xf numFmtId="0" fontId="8" fillId="4" borderId="28" xfId="4" applyNumberFormat="1" applyFont="1" applyFill="1" applyBorder="1" applyAlignment="1" applyProtection="1">
      <alignment vertical="top" wrapText="1"/>
    </xf>
    <xf numFmtId="0" fontId="7" fillId="4" borderId="28" xfId="4" applyFont="1" applyFill="1" applyBorder="1" applyAlignment="1" applyProtection="1">
      <alignment vertical="distributed"/>
    </xf>
    <xf numFmtId="0" fontId="10" fillId="4" borderId="0" xfId="4" applyNumberFormat="1" applyFont="1" applyFill="1" applyBorder="1" applyAlignment="1" applyProtection="1">
      <alignment horizontal="center" vertical="center"/>
    </xf>
    <xf numFmtId="0" fontId="4" fillId="3" borderId="0" xfId="0" applyFont="1" applyFill="1" applyAlignment="1" applyProtection="1">
      <alignment vertical="center"/>
    </xf>
    <xf numFmtId="0" fontId="6" fillId="4" borderId="0" xfId="0" applyFont="1" applyFill="1" applyAlignment="1" applyProtection="1">
      <alignment vertical="center"/>
    </xf>
    <xf numFmtId="0" fontId="6" fillId="4" borderId="1" xfId="0" applyFont="1" applyFill="1" applyBorder="1" applyAlignment="1" applyProtection="1">
      <alignment vertical="center"/>
    </xf>
    <xf numFmtId="0" fontId="6" fillId="4" borderId="0" xfId="0" applyFont="1" applyFill="1" applyBorder="1" applyAlignment="1" applyProtection="1">
      <alignment vertical="center"/>
    </xf>
    <xf numFmtId="0" fontId="6" fillId="4" borderId="30" xfId="0" applyFont="1" applyFill="1" applyBorder="1" applyAlignment="1" applyProtection="1">
      <alignment horizontal="center" vertical="center"/>
    </xf>
    <xf numFmtId="0" fontId="6" fillId="4" borderId="31" xfId="0" applyFont="1" applyFill="1" applyBorder="1" applyAlignment="1" applyProtection="1">
      <alignment horizontal="center" vertical="center"/>
    </xf>
    <xf numFmtId="0" fontId="6" fillId="4" borderId="34" xfId="0" applyFont="1" applyFill="1" applyBorder="1" applyAlignment="1" applyProtection="1">
      <alignment horizontal="center" vertical="center"/>
    </xf>
    <xf numFmtId="0" fontId="6" fillId="4" borderId="30" xfId="0" applyFont="1" applyFill="1" applyBorder="1" applyAlignment="1" applyProtection="1">
      <alignment vertical="center"/>
    </xf>
    <xf numFmtId="0" fontId="6" fillId="4" borderId="31" xfId="0" applyFont="1" applyFill="1" applyBorder="1" applyAlignment="1" applyProtection="1">
      <alignment vertical="center"/>
    </xf>
    <xf numFmtId="0" fontId="6" fillId="4" borderId="34" xfId="0" applyFont="1" applyFill="1" applyBorder="1" applyAlignment="1" applyProtection="1">
      <alignment vertical="center"/>
    </xf>
    <xf numFmtId="0" fontId="6" fillId="4" borderId="2" xfId="0" applyFont="1" applyFill="1" applyBorder="1" applyAlignment="1" applyProtection="1">
      <alignment vertical="center"/>
    </xf>
    <xf numFmtId="0" fontId="6" fillId="3" borderId="0" xfId="0" applyFont="1" applyFill="1" applyAlignment="1" applyProtection="1">
      <alignment vertical="center"/>
    </xf>
    <xf numFmtId="0" fontId="6" fillId="4" borderId="39" xfId="0" applyFont="1" applyFill="1" applyBorder="1" applyAlignment="1" applyProtection="1">
      <alignment vertical="center"/>
    </xf>
    <xf numFmtId="0" fontId="7" fillId="4" borderId="0" xfId="0" applyFont="1" applyFill="1" applyAlignment="1" applyProtection="1">
      <alignment horizontal="right" vertical="center"/>
    </xf>
    <xf numFmtId="43" fontId="6" fillId="4" borderId="31" xfId="1" applyFont="1" applyFill="1" applyBorder="1" applyAlignment="1" applyProtection="1">
      <alignment vertical="center"/>
    </xf>
    <xf numFmtId="0" fontId="6" fillId="4" borderId="0" xfId="0" applyFont="1" applyFill="1" applyBorder="1" applyAlignment="1" applyProtection="1">
      <alignment horizontal="center" vertical="center"/>
    </xf>
    <xf numFmtId="0" fontId="22" fillId="4" borderId="0" xfId="0" applyFont="1" applyFill="1" applyBorder="1" applyAlignment="1" applyProtection="1">
      <alignment horizontal="left" vertical="center"/>
    </xf>
    <xf numFmtId="0" fontId="10" fillId="4" borderId="0" xfId="4" applyNumberFormat="1" applyFont="1" applyFill="1" applyBorder="1" applyAlignment="1" applyProtection="1">
      <alignment horizontal="left"/>
    </xf>
    <xf numFmtId="0" fontId="23" fillId="3" borderId="12" xfId="0" applyFont="1" applyFill="1" applyBorder="1" applyAlignment="1" applyProtection="1">
      <alignment horizontal="left" vertical="center"/>
    </xf>
    <xf numFmtId="0" fontId="24" fillId="4" borderId="13" xfId="0" applyFont="1" applyFill="1" applyBorder="1" applyAlignment="1" applyProtection="1">
      <alignment horizontal="center" vertical="center"/>
    </xf>
    <xf numFmtId="0" fontId="23" fillId="3" borderId="13" xfId="0" applyFont="1" applyFill="1" applyBorder="1" applyAlignment="1" applyProtection="1">
      <alignment horizontal="left" vertical="center"/>
    </xf>
    <xf numFmtId="0" fontId="24" fillId="4" borderId="40" xfId="0" applyFont="1" applyFill="1" applyBorder="1" applyAlignment="1" applyProtection="1">
      <alignment horizontal="left" vertical="center"/>
    </xf>
    <xf numFmtId="0" fontId="24" fillId="4" borderId="41" xfId="0" applyFont="1" applyFill="1" applyBorder="1" applyAlignment="1" applyProtection="1">
      <alignment horizontal="left" vertical="center"/>
    </xf>
    <xf numFmtId="0" fontId="24" fillId="4" borderId="14" xfId="0" applyFont="1" applyFill="1" applyBorder="1" applyAlignment="1" applyProtection="1">
      <alignment horizontal="center" vertical="center"/>
    </xf>
    <xf numFmtId="43" fontId="24" fillId="4" borderId="42" xfId="1" applyNumberFormat="1" applyFont="1" applyFill="1" applyBorder="1" applyAlignment="1" applyProtection="1">
      <alignment vertical="center"/>
      <protection locked="0"/>
    </xf>
    <xf numFmtId="0" fontId="24" fillId="4" borderId="43" xfId="0" applyFont="1" applyFill="1" applyBorder="1" applyAlignment="1" applyProtection="1">
      <alignment horizontal="center" vertical="center"/>
    </xf>
    <xf numFmtId="43" fontId="23" fillId="4" borderId="44" xfId="1" applyNumberFormat="1" applyFont="1" applyFill="1" applyBorder="1" applyAlignment="1" applyProtection="1">
      <alignment vertical="center"/>
      <protection hidden="1"/>
    </xf>
    <xf numFmtId="0" fontId="24" fillId="4" borderId="16" xfId="0" applyFont="1" applyFill="1" applyBorder="1" applyAlignment="1" applyProtection="1">
      <alignment horizontal="center" vertical="center"/>
    </xf>
    <xf numFmtId="43" fontId="27" fillId="4" borderId="42" xfId="1" applyNumberFormat="1" applyFont="1" applyFill="1" applyBorder="1" applyAlignment="1" applyProtection="1">
      <alignment vertical="center"/>
      <protection locked="0"/>
    </xf>
    <xf numFmtId="0" fontId="23" fillId="3" borderId="45" xfId="0" applyFont="1" applyFill="1" applyBorder="1" applyAlignment="1" applyProtection="1">
      <alignment vertical="center"/>
    </xf>
    <xf numFmtId="0" fontId="23" fillId="3" borderId="46" xfId="0" applyFont="1" applyFill="1" applyBorder="1" applyAlignment="1" applyProtection="1">
      <alignment vertical="center"/>
    </xf>
    <xf numFmtId="0" fontId="23" fillId="3" borderId="14" xfId="0" applyFont="1" applyFill="1" applyBorder="1" applyAlignment="1" applyProtection="1">
      <alignment vertical="center"/>
    </xf>
    <xf numFmtId="0" fontId="24" fillId="4" borderId="22" xfId="0" applyFont="1" applyFill="1" applyBorder="1" applyAlignment="1" applyProtection="1">
      <alignment horizontal="center" vertical="center"/>
    </xf>
    <xf numFmtId="0" fontId="24" fillId="4" borderId="16" xfId="0" applyFont="1" applyFill="1" applyBorder="1" applyAlignment="1" applyProtection="1">
      <alignment vertical="center"/>
    </xf>
    <xf numFmtId="43" fontId="24" fillId="4" borderId="47" xfId="1" applyNumberFormat="1" applyFont="1" applyFill="1" applyBorder="1" applyAlignment="1" applyProtection="1">
      <alignment vertical="center"/>
      <protection locked="0"/>
    </xf>
    <xf numFmtId="0" fontId="0" fillId="0" borderId="0" xfId="0" applyBorder="1"/>
    <xf numFmtId="0" fontId="24" fillId="4" borderId="15" xfId="0" applyFont="1" applyFill="1" applyBorder="1" applyAlignment="1" applyProtection="1">
      <alignment horizontal="center" vertical="center"/>
    </xf>
    <xf numFmtId="0" fontId="24" fillId="4" borderId="40" xfId="0" applyFont="1" applyFill="1" applyBorder="1" applyAlignment="1" applyProtection="1">
      <alignment vertical="center"/>
    </xf>
    <xf numFmtId="0" fontId="24" fillId="4" borderId="41" xfId="0" applyFont="1" applyFill="1" applyBorder="1" applyAlignment="1" applyProtection="1">
      <alignment vertical="center"/>
    </xf>
    <xf numFmtId="49" fontId="23" fillId="3" borderId="48" xfId="0" applyNumberFormat="1" applyFont="1" applyFill="1" applyBorder="1" applyAlignment="1" applyProtection="1">
      <alignment horizontal="center" vertical="center"/>
    </xf>
    <xf numFmtId="0" fontId="24" fillId="4" borderId="49" xfId="0" applyFont="1" applyFill="1" applyBorder="1" applyAlignment="1" applyProtection="1">
      <alignment horizontal="center" vertical="center"/>
    </xf>
    <xf numFmtId="0" fontId="24" fillId="4" borderId="50" xfId="0" applyFont="1" applyFill="1" applyBorder="1" applyAlignment="1" applyProtection="1">
      <alignment horizontal="center" vertical="center"/>
    </xf>
    <xf numFmtId="0" fontId="27" fillId="3" borderId="12" xfId="0" applyFont="1" applyFill="1" applyBorder="1" applyAlignment="1" applyProtection="1">
      <alignment horizontal="left" vertical="center"/>
    </xf>
    <xf numFmtId="0" fontId="25" fillId="4" borderId="15" xfId="0" applyFont="1" applyFill="1" applyBorder="1" applyAlignment="1" applyProtection="1">
      <alignment horizontal="center" vertical="center"/>
    </xf>
    <xf numFmtId="0" fontId="23" fillId="3" borderId="51" xfId="0" applyFont="1" applyFill="1" applyBorder="1" applyAlignment="1" applyProtection="1">
      <alignment vertical="center"/>
    </xf>
    <xf numFmtId="43" fontId="24" fillId="4" borderId="42" xfId="1" applyNumberFormat="1" applyFont="1" applyFill="1" applyBorder="1" applyAlignment="1" applyProtection="1">
      <alignment vertical="center"/>
    </xf>
    <xf numFmtId="0" fontId="23" fillId="3" borderId="48" xfId="0" applyFont="1" applyFill="1" applyBorder="1" applyAlignment="1" applyProtection="1">
      <alignment horizontal="center" vertical="center"/>
    </xf>
    <xf numFmtId="0" fontId="42" fillId="4" borderId="0" xfId="0" applyFont="1" applyFill="1" applyAlignment="1" applyProtection="1">
      <alignment horizontal="left" vertical="center" readingOrder="1"/>
    </xf>
    <xf numFmtId="0" fontId="24" fillId="4" borderId="52" xfId="0" applyFont="1" applyFill="1" applyBorder="1" applyAlignment="1" applyProtection="1">
      <alignment horizontal="center" vertical="center"/>
    </xf>
    <xf numFmtId="43" fontId="23" fillId="4" borderId="53" xfId="1" applyNumberFormat="1" applyFont="1" applyFill="1" applyBorder="1" applyAlignment="1" applyProtection="1">
      <alignment vertical="center"/>
      <protection hidden="1"/>
    </xf>
    <xf numFmtId="0" fontId="0" fillId="4" borderId="0" xfId="0" applyFill="1"/>
    <xf numFmtId="0" fontId="31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0" xfId="0" applyFill="1" applyBorder="1"/>
    <xf numFmtId="0" fontId="0" fillId="4" borderId="2" xfId="0" applyFill="1" applyBorder="1"/>
    <xf numFmtId="0" fontId="30" fillId="4" borderId="0" xfId="0" applyFont="1" applyFill="1" applyBorder="1" applyAlignment="1">
      <alignment vertical="center"/>
    </xf>
    <xf numFmtId="0" fontId="30" fillId="4" borderId="0" xfId="0" applyFont="1" applyFill="1" applyBorder="1"/>
    <xf numFmtId="0" fontId="0" fillId="4" borderId="4" xfId="0" applyFill="1" applyBorder="1" applyAlignment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Alignment="1">
      <alignment vertical="center"/>
    </xf>
    <xf numFmtId="43" fontId="24" fillId="4" borderId="47" xfId="1" applyNumberFormat="1" applyFont="1" applyFill="1" applyBorder="1" applyAlignment="1" applyProtection="1">
      <alignment vertical="center"/>
      <protection locked="0" hidden="1"/>
    </xf>
    <xf numFmtId="0" fontId="25" fillId="4" borderId="13" xfId="0" applyFont="1" applyFill="1" applyBorder="1" applyAlignment="1" applyProtection="1">
      <alignment horizontal="center" vertical="center"/>
    </xf>
    <xf numFmtId="0" fontId="24" fillId="4" borderId="17" xfId="0" applyFont="1" applyFill="1" applyBorder="1" applyAlignment="1" applyProtection="1">
      <alignment horizontal="center" vertical="center"/>
    </xf>
    <xf numFmtId="0" fontId="0" fillId="4" borderId="1" xfId="0" applyFill="1" applyBorder="1"/>
    <xf numFmtId="0" fontId="0" fillId="4" borderId="3" xfId="0" applyFill="1" applyBorder="1"/>
    <xf numFmtId="0" fontId="0" fillId="4" borderId="0" xfId="0" applyFill="1" applyBorder="1" applyAlignment="1">
      <alignment horizontal="left" vertical="center"/>
    </xf>
    <xf numFmtId="0" fontId="23" fillId="4" borderId="54" xfId="0" applyFont="1" applyFill="1" applyBorder="1" applyAlignment="1" applyProtection="1">
      <alignment vertical="center"/>
    </xf>
    <xf numFmtId="0" fontId="23" fillId="4" borderId="55" xfId="0" applyFont="1" applyFill="1" applyBorder="1" applyAlignment="1" applyProtection="1">
      <alignment vertical="center"/>
    </xf>
    <xf numFmtId="0" fontId="23" fillId="4" borderId="56" xfId="0" applyFont="1" applyFill="1" applyBorder="1" applyAlignment="1" applyProtection="1">
      <alignment vertical="center"/>
    </xf>
    <xf numFmtId="0" fontId="24" fillId="4" borderId="57" xfId="0" applyFont="1" applyFill="1" applyBorder="1" applyAlignment="1" applyProtection="1">
      <alignment vertical="center"/>
    </xf>
    <xf numFmtId="0" fontId="24" fillId="4" borderId="23" xfId="0" applyFont="1" applyFill="1" applyBorder="1" applyAlignment="1" applyProtection="1">
      <alignment vertical="center"/>
    </xf>
    <xf numFmtId="0" fontId="24" fillId="4" borderId="58" xfId="0" applyFont="1" applyFill="1" applyBorder="1" applyAlignment="1" applyProtection="1">
      <alignment vertical="center"/>
    </xf>
    <xf numFmtId="0" fontId="23" fillId="3" borderId="59" xfId="0" applyFont="1" applyFill="1" applyBorder="1" applyAlignment="1" applyProtection="1">
      <alignment vertical="center"/>
    </xf>
    <xf numFmtId="0" fontId="23" fillId="3" borderId="40" xfId="0" applyFont="1" applyFill="1" applyBorder="1" applyAlignment="1" applyProtection="1">
      <alignment vertical="center"/>
    </xf>
    <xf numFmtId="0" fontId="23" fillId="3" borderId="41" xfId="0" applyFont="1" applyFill="1" applyBorder="1" applyAlignment="1" applyProtection="1">
      <alignment vertical="center"/>
    </xf>
    <xf numFmtId="0" fontId="23" fillId="3" borderId="48" xfId="0" applyFont="1" applyFill="1" applyBorder="1" applyAlignment="1" applyProtection="1">
      <alignment vertical="center"/>
    </xf>
    <xf numFmtId="0" fontId="24" fillId="4" borderId="60" xfId="0" applyFont="1" applyFill="1" applyBorder="1" applyAlignment="1" applyProtection="1">
      <alignment horizontal="center" vertical="center"/>
    </xf>
    <xf numFmtId="0" fontId="24" fillId="4" borderId="61" xfId="0" applyFont="1" applyFill="1" applyBorder="1" applyAlignment="1" applyProtection="1">
      <alignment horizontal="center" vertical="center"/>
    </xf>
    <xf numFmtId="0" fontId="23" fillId="3" borderId="62" xfId="0" applyFont="1" applyFill="1" applyBorder="1" applyAlignment="1" applyProtection="1">
      <alignment vertical="center"/>
    </xf>
    <xf numFmtId="0" fontId="27" fillId="3" borderId="48" xfId="0" applyFont="1" applyFill="1" applyBorder="1" applyAlignment="1" applyProtection="1">
      <alignment horizontal="center" vertical="center"/>
    </xf>
    <xf numFmtId="0" fontId="23" fillId="3" borderId="63" xfId="0" applyFont="1" applyFill="1" applyBorder="1" applyAlignment="1" applyProtection="1">
      <alignment horizontal="center" vertical="center"/>
    </xf>
    <xf numFmtId="0" fontId="2" fillId="4" borderId="0" xfId="0" applyFont="1" applyFill="1" applyBorder="1"/>
    <xf numFmtId="2" fontId="0" fillId="4" borderId="0" xfId="0" applyNumberFormat="1" applyFill="1" applyBorder="1" applyAlignment="1">
      <alignment vertical="center"/>
    </xf>
    <xf numFmtId="0" fontId="0" fillId="4" borderId="0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vertical="center"/>
    </xf>
    <xf numFmtId="0" fontId="30" fillId="4" borderId="4" xfId="0" applyFont="1" applyFill="1" applyBorder="1" applyAlignment="1">
      <alignment vertical="center"/>
    </xf>
    <xf numFmtId="0" fontId="33" fillId="4" borderId="0" xfId="0" applyFont="1" applyFill="1" applyBorder="1"/>
    <xf numFmtId="0" fontId="30" fillId="4" borderId="0" xfId="0" applyFont="1" applyFill="1" applyBorder="1" applyAlignment="1">
      <alignment horizontal="left"/>
    </xf>
    <xf numFmtId="0" fontId="30" fillId="4" borderId="0" xfId="0" applyFont="1" applyFill="1" applyBorder="1" applyAlignment="1">
      <alignment horizontal="right"/>
    </xf>
    <xf numFmtId="0" fontId="30" fillId="4" borderId="0" xfId="0" applyFont="1" applyFill="1" applyBorder="1" applyAlignment="1">
      <alignment horizontal="center"/>
    </xf>
    <xf numFmtId="0" fontId="30" fillId="4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24" fillId="4" borderId="17" xfId="0" applyFont="1" applyFill="1" applyBorder="1" applyAlignment="1" applyProtection="1">
      <alignment vertical="center"/>
    </xf>
    <xf numFmtId="0" fontId="25" fillId="4" borderId="40" xfId="0" applyFont="1" applyFill="1" applyBorder="1" applyAlignment="1" applyProtection="1">
      <alignment vertical="center"/>
    </xf>
    <xf numFmtId="0" fontId="25" fillId="4" borderId="41" xfId="0" applyFont="1" applyFill="1" applyBorder="1" applyAlignment="1" applyProtection="1">
      <alignment vertical="center"/>
    </xf>
    <xf numFmtId="0" fontId="25" fillId="4" borderId="17" xfId="0" applyFont="1" applyFill="1" applyBorder="1" applyAlignment="1" applyProtection="1">
      <alignment vertical="center"/>
    </xf>
    <xf numFmtId="0" fontId="0" fillId="0" borderId="4" xfId="0" applyBorder="1"/>
    <xf numFmtId="0" fontId="0" fillId="4" borderId="55" xfId="0" applyFill="1" applyBorder="1"/>
    <xf numFmtId="0" fontId="0" fillId="4" borderId="58" xfId="0" applyFill="1" applyBorder="1"/>
    <xf numFmtId="0" fontId="0" fillId="0" borderId="58" xfId="0" applyBorder="1"/>
    <xf numFmtId="0" fontId="0" fillId="4" borderId="55" xfId="0" applyFill="1" applyBorder="1" applyAlignment="1">
      <alignment vertical="center"/>
    </xf>
    <xf numFmtId="0" fontId="0" fillId="4" borderId="64" xfId="0" applyFill="1" applyBorder="1" applyAlignment="1">
      <alignment vertical="center"/>
    </xf>
    <xf numFmtId="0" fontId="0" fillId="4" borderId="2" xfId="0" applyFill="1" applyBorder="1" applyAlignment="1">
      <alignment vertical="center" wrapText="1"/>
    </xf>
    <xf numFmtId="0" fontId="25" fillId="4" borderId="55" xfId="0" applyFont="1" applyFill="1" applyBorder="1" applyAlignment="1" applyProtection="1">
      <alignment horizontal="center" vertical="center"/>
      <protection locked="0"/>
    </xf>
    <xf numFmtId="0" fontId="0" fillId="4" borderId="41" xfId="0" applyFill="1" applyBorder="1" applyAlignment="1">
      <alignment vertical="center" wrapText="1"/>
    </xf>
    <xf numFmtId="0" fontId="23" fillId="3" borderId="65" xfId="0" applyFont="1" applyFill="1" applyBorder="1" applyAlignment="1" applyProtection="1">
      <alignment vertical="center"/>
    </xf>
    <xf numFmtId="0" fontId="0" fillId="4" borderId="20" xfId="0" applyFill="1" applyBorder="1"/>
    <xf numFmtId="0" fontId="0" fillId="4" borderId="27" xfId="0" applyFill="1" applyBorder="1"/>
    <xf numFmtId="0" fontId="0" fillId="4" borderId="27" xfId="0" applyFill="1" applyBorder="1" applyAlignment="1">
      <alignment vertical="center"/>
    </xf>
    <xf numFmtId="0" fontId="0" fillId="4" borderId="36" xfId="0" applyFill="1" applyBorder="1"/>
    <xf numFmtId="0" fontId="2" fillId="0" borderId="0" xfId="0" applyFont="1" applyBorder="1"/>
    <xf numFmtId="0" fontId="36" fillId="4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vertical="center"/>
    </xf>
    <xf numFmtId="0" fontId="36" fillId="4" borderId="4" xfId="0" applyFont="1" applyFill="1" applyBorder="1" applyAlignment="1">
      <alignment horizontal="center" vertical="center"/>
    </xf>
    <xf numFmtId="0" fontId="36" fillId="4" borderId="58" xfId="0" applyFont="1" applyFill="1" applyBorder="1" applyAlignment="1">
      <alignment horizontal="left" vertical="center"/>
    </xf>
    <xf numFmtId="0" fontId="36" fillId="4" borderId="4" xfId="0" applyFont="1" applyFill="1" applyBorder="1" applyAlignment="1">
      <alignment horizontal="left" vertical="center"/>
    </xf>
    <xf numFmtId="0" fontId="36" fillId="4" borderId="0" xfId="0" applyFont="1" applyFill="1" applyBorder="1" applyAlignment="1">
      <alignment vertical="top"/>
    </xf>
    <xf numFmtId="0" fontId="36" fillId="4" borderId="41" xfId="0" applyFont="1" applyFill="1" applyBorder="1" applyAlignment="1">
      <alignment vertical="top"/>
    </xf>
    <xf numFmtId="0" fontId="29" fillId="4" borderId="0" xfId="0" applyFont="1" applyFill="1" applyAlignment="1">
      <alignment vertical="center"/>
    </xf>
    <xf numFmtId="0" fontId="27" fillId="4" borderId="62" xfId="0" applyFont="1" applyFill="1" applyBorder="1" applyAlignment="1">
      <alignment horizontal="center" vertical="center"/>
    </xf>
    <xf numFmtId="0" fontId="30" fillId="4" borderId="0" xfId="0" applyFont="1" applyFill="1" applyBorder="1" applyAlignment="1"/>
    <xf numFmtId="0" fontId="43" fillId="4" borderId="0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24" fillId="4" borderId="41" xfId="0" applyFont="1" applyFill="1" applyBorder="1" applyAlignment="1" applyProtection="1">
      <alignment vertical="center"/>
    </xf>
    <xf numFmtId="0" fontId="24" fillId="0" borderId="13" xfId="0" applyFont="1" applyFill="1" applyBorder="1" applyAlignment="1" applyProtection="1">
      <alignment horizontal="center" vertical="center"/>
    </xf>
    <xf numFmtId="0" fontId="24" fillId="0" borderId="14" xfId="0" applyFont="1" applyFill="1" applyBorder="1" applyAlignment="1" applyProtection="1">
      <alignment horizontal="center" vertical="center"/>
    </xf>
    <xf numFmtId="43" fontId="24" fillId="0" borderId="42" xfId="1" applyNumberFormat="1" applyFont="1" applyFill="1" applyBorder="1" applyAlignment="1" applyProtection="1">
      <alignment vertical="center"/>
      <protection locked="0"/>
    </xf>
    <xf numFmtId="43" fontId="24" fillId="0" borderId="42" xfId="1" applyNumberFormat="1" applyFont="1" applyFill="1" applyBorder="1" applyAlignment="1" applyProtection="1">
      <alignment vertical="center"/>
      <protection hidden="1"/>
    </xf>
    <xf numFmtId="43" fontId="23" fillId="0" borderId="44" xfId="1" applyNumberFormat="1" applyFont="1" applyFill="1" applyBorder="1" applyAlignment="1" applyProtection="1">
      <alignment vertical="center"/>
      <protection hidden="1"/>
    </xf>
    <xf numFmtId="43" fontId="23" fillId="0" borderId="42" xfId="1" applyNumberFormat="1" applyFont="1" applyFill="1" applyBorder="1" applyAlignment="1" applyProtection="1">
      <alignment vertical="center"/>
      <protection hidden="1"/>
    </xf>
    <xf numFmtId="0" fontId="27" fillId="0" borderId="14" xfId="0" applyFont="1" applyFill="1" applyBorder="1" applyAlignment="1" applyProtection="1">
      <alignment horizontal="center" vertical="center"/>
    </xf>
    <xf numFmtId="43" fontId="27" fillId="0" borderId="42" xfId="1" applyNumberFormat="1" applyFont="1" applyFill="1" applyBorder="1" applyAlignment="1" applyProtection="1">
      <alignment vertical="center"/>
      <protection locked="0"/>
    </xf>
    <xf numFmtId="0" fontId="24" fillId="0" borderId="40" xfId="0" applyFont="1" applyFill="1" applyBorder="1" applyAlignment="1" applyProtection="1">
      <alignment vertical="center"/>
    </xf>
    <xf numFmtId="0" fontId="24" fillId="0" borderId="41" xfId="0" applyFont="1" applyFill="1" applyBorder="1" applyAlignment="1" applyProtection="1">
      <alignment vertical="center"/>
    </xf>
    <xf numFmtId="0" fontId="25" fillId="0" borderId="14" xfId="0" applyFont="1" applyFill="1" applyBorder="1" applyAlignment="1" applyProtection="1">
      <alignment horizontal="center" vertical="center"/>
    </xf>
    <xf numFmtId="43" fontId="25" fillId="0" borderId="42" xfId="1" applyNumberFormat="1" applyFont="1" applyFill="1" applyBorder="1" applyAlignment="1" applyProtection="1">
      <alignment vertical="center"/>
    </xf>
    <xf numFmtId="0" fontId="23" fillId="0" borderId="14" xfId="0" applyFont="1" applyFill="1" applyBorder="1" applyAlignment="1" applyProtection="1">
      <alignment horizontal="center" vertical="center"/>
    </xf>
    <xf numFmtId="0" fontId="24" fillId="0" borderId="15" xfId="0" applyFont="1" applyFill="1" applyBorder="1" applyAlignment="1" applyProtection="1">
      <alignment horizontal="center" vertical="center"/>
    </xf>
    <xf numFmtId="0" fontId="24" fillId="0" borderId="16" xfId="0" applyFont="1" applyFill="1" applyBorder="1" applyAlignment="1" applyProtection="1">
      <alignment horizontal="center" vertical="center"/>
    </xf>
    <xf numFmtId="43" fontId="23" fillId="0" borderId="47" xfId="1" applyFont="1" applyFill="1" applyBorder="1" applyAlignment="1" applyProtection="1">
      <alignment vertical="center"/>
      <protection hidden="1"/>
    </xf>
    <xf numFmtId="43" fontId="24" fillId="0" borderId="42" xfId="1" applyNumberFormat="1" applyFont="1" applyFill="1" applyBorder="1" applyAlignment="1" applyProtection="1">
      <alignment vertical="center"/>
    </xf>
    <xf numFmtId="0" fontId="24" fillId="0" borderId="23" xfId="0" applyFont="1" applyFill="1" applyBorder="1" applyAlignment="1" applyProtection="1">
      <alignment horizontal="center" vertical="center"/>
    </xf>
    <xf numFmtId="43" fontId="24" fillId="0" borderId="47" xfId="1" applyNumberFormat="1" applyFont="1" applyFill="1" applyBorder="1" applyAlignment="1" applyProtection="1">
      <alignment vertical="center"/>
      <protection locked="0"/>
    </xf>
    <xf numFmtId="43" fontId="23" fillId="0" borderId="47" xfId="1" applyNumberFormat="1" applyFont="1" applyFill="1" applyBorder="1" applyAlignment="1" applyProtection="1">
      <alignment vertical="center"/>
      <protection hidden="1"/>
    </xf>
    <xf numFmtId="43" fontId="23" fillId="0" borderId="42" xfId="1" applyNumberFormat="1" applyFont="1" applyFill="1" applyBorder="1" applyAlignment="1" applyProtection="1">
      <alignment vertical="center"/>
    </xf>
    <xf numFmtId="0" fontId="24" fillId="0" borderId="50" xfId="0" applyFont="1" applyFill="1" applyBorder="1" applyAlignment="1" applyProtection="1">
      <alignment horizontal="center" vertical="center"/>
    </xf>
    <xf numFmtId="43" fontId="24" fillId="0" borderId="53" xfId="1" applyNumberFormat="1" applyFont="1" applyFill="1" applyBorder="1" applyAlignment="1" applyProtection="1">
      <alignment vertical="center"/>
      <protection locked="0"/>
    </xf>
    <xf numFmtId="0" fontId="25" fillId="0" borderId="16" xfId="0" applyFont="1" applyFill="1" applyBorder="1" applyAlignment="1" applyProtection="1">
      <alignment horizontal="center" vertical="center"/>
    </xf>
    <xf numFmtId="43" fontId="23" fillId="0" borderId="47" xfId="1" applyNumberFormat="1" applyFont="1" applyFill="1" applyBorder="1" applyAlignment="1" applyProtection="1">
      <alignment vertical="center"/>
    </xf>
    <xf numFmtId="43" fontId="24" fillId="0" borderId="44" xfId="1" applyNumberFormat="1" applyFont="1" applyFill="1" applyBorder="1" applyAlignment="1" applyProtection="1">
      <alignment vertical="center"/>
    </xf>
    <xf numFmtId="0" fontId="32" fillId="0" borderId="0" xfId="0" applyFont="1" applyFill="1" applyAlignment="1">
      <alignment horizontal="center" vertical="center"/>
    </xf>
    <xf numFmtId="0" fontId="27" fillId="0" borderId="14" xfId="0" applyFont="1" applyFill="1" applyBorder="1" applyAlignment="1" applyProtection="1">
      <alignment horizontal="left" vertical="center" wrapText="1"/>
    </xf>
    <xf numFmtId="0" fontId="24" fillId="0" borderId="14" xfId="0" applyFont="1" applyFill="1" applyBorder="1" applyAlignment="1" applyProtection="1">
      <alignment horizontal="left" vertical="center"/>
    </xf>
    <xf numFmtId="0" fontId="27" fillId="4" borderId="44" xfId="0" applyFont="1" applyFill="1" applyBorder="1" applyAlignment="1">
      <alignment horizontal="center" vertical="center" wrapText="1"/>
    </xf>
    <xf numFmtId="0" fontId="27" fillId="4" borderId="53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left" vertical="center" wrapText="1"/>
    </xf>
    <xf numFmtId="0" fontId="36" fillId="4" borderId="76" xfId="0" applyFont="1" applyFill="1" applyBorder="1" applyAlignment="1">
      <alignment horizontal="left" vertical="center" wrapText="1"/>
    </xf>
    <xf numFmtId="0" fontId="27" fillId="4" borderId="40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27" fillId="4" borderId="19" xfId="0" applyFont="1" applyFill="1" applyBorder="1" applyAlignment="1">
      <alignment horizontal="center" vertical="center" wrapText="1"/>
    </xf>
    <xf numFmtId="0" fontId="27" fillId="4" borderId="21" xfId="0" applyFont="1" applyFill="1" applyBorder="1" applyAlignment="1">
      <alignment horizontal="center" vertical="center" wrapText="1"/>
    </xf>
    <xf numFmtId="0" fontId="27" fillId="4" borderId="55" xfId="0" applyFont="1" applyFill="1" applyBorder="1" applyAlignment="1">
      <alignment horizontal="center" vertical="center" wrapText="1"/>
    </xf>
    <xf numFmtId="0" fontId="27" fillId="4" borderId="56" xfId="0" applyFont="1" applyFill="1" applyBorder="1" applyAlignment="1">
      <alignment horizontal="center" vertical="center" wrapText="1"/>
    </xf>
    <xf numFmtId="0" fontId="24" fillId="0" borderId="40" xfId="0" applyFont="1" applyFill="1" applyBorder="1" applyAlignment="1" applyProtection="1">
      <alignment vertical="center"/>
    </xf>
    <xf numFmtId="0" fontId="24" fillId="0" borderId="41" xfId="0" applyFont="1" applyFill="1" applyBorder="1" applyAlignment="1" applyProtection="1">
      <alignment vertical="center"/>
    </xf>
    <xf numFmtId="0" fontId="24" fillId="0" borderId="17" xfId="0" applyFont="1" applyFill="1" applyBorder="1" applyAlignment="1" applyProtection="1">
      <alignment vertical="center"/>
    </xf>
    <xf numFmtId="0" fontId="24" fillId="4" borderId="57" xfId="0" applyFont="1" applyFill="1" applyBorder="1" applyAlignment="1" applyProtection="1">
      <alignment horizontal="left" vertical="center"/>
    </xf>
    <xf numFmtId="0" fontId="24" fillId="4" borderId="58" xfId="0" applyFont="1" applyFill="1" applyBorder="1" applyAlignment="1" applyProtection="1">
      <alignment horizontal="left" vertical="center"/>
    </xf>
    <xf numFmtId="0" fontId="24" fillId="4" borderId="23" xfId="0" applyFont="1" applyFill="1" applyBorder="1" applyAlignment="1" applyProtection="1">
      <alignment horizontal="left" vertical="center"/>
    </xf>
    <xf numFmtId="0" fontId="24" fillId="0" borderId="40" xfId="0" applyFont="1" applyFill="1" applyBorder="1" applyAlignment="1" applyProtection="1">
      <alignment horizontal="left" vertical="center" wrapText="1"/>
    </xf>
    <xf numFmtId="0" fontId="24" fillId="0" borderId="41" xfId="0" applyFont="1" applyFill="1" applyBorder="1" applyAlignment="1" applyProtection="1">
      <alignment horizontal="left" vertical="center" wrapText="1"/>
    </xf>
    <xf numFmtId="0" fontId="24" fillId="0" borderId="17" xfId="0" applyFont="1" applyFill="1" applyBorder="1" applyAlignment="1" applyProtection="1">
      <alignment horizontal="left" vertical="center" wrapText="1"/>
    </xf>
    <xf numFmtId="0" fontId="24" fillId="0" borderId="70" xfId="0" applyFont="1" applyFill="1" applyBorder="1" applyAlignment="1" applyProtection="1">
      <alignment horizontal="left" vertical="center" wrapText="1"/>
    </xf>
    <xf numFmtId="0" fontId="24" fillId="0" borderId="4" xfId="0" applyFont="1" applyFill="1" applyBorder="1" applyAlignment="1" applyProtection="1">
      <alignment horizontal="left" vertical="center" wrapText="1"/>
    </xf>
    <xf numFmtId="0" fontId="24" fillId="0" borderId="71" xfId="0" applyFont="1" applyFill="1" applyBorder="1" applyAlignment="1" applyProtection="1">
      <alignment horizontal="left" vertical="center" wrapText="1"/>
    </xf>
    <xf numFmtId="0" fontId="23" fillId="0" borderId="57" xfId="0" applyFont="1" applyFill="1" applyBorder="1" applyAlignment="1" applyProtection="1">
      <alignment horizontal="left" vertical="center"/>
    </xf>
    <xf numFmtId="0" fontId="23" fillId="0" borderId="58" xfId="0" applyFont="1" applyFill="1" applyBorder="1" applyAlignment="1" applyProtection="1">
      <alignment horizontal="left" vertical="center"/>
    </xf>
    <xf numFmtId="0" fontId="23" fillId="0" borderId="23" xfId="0" applyFont="1" applyFill="1" applyBorder="1" applyAlignment="1" applyProtection="1">
      <alignment horizontal="left" vertical="center"/>
    </xf>
    <xf numFmtId="0" fontId="23" fillId="3" borderId="59" xfId="0" applyFont="1" applyFill="1" applyBorder="1" applyAlignment="1" applyProtection="1">
      <alignment horizontal="center" vertical="center"/>
    </xf>
    <xf numFmtId="0" fontId="23" fillId="3" borderId="48" xfId="0" applyFont="1" applyFill="1" applyBorder="1" applyAlignment="1" applyProtection="1">
      <alignment horizontal="center" vertical="center"/>
    </xf>
    <xf numFmtId="0" fontId="27" fillId="2" borderId="18" xfId="4" applyFont="1" applyFill="1" applyBorder="1" applyAlignment="1" applyProtection="1">
      <alignment horizontal="center" vertical="center" wrapText="1"/>
      <protection locked="0"/>
    </xf>
    <xf numFmtId="0" fontId="27" fillId="2" borderId="19" xfId="4" applyFont="1" applyFill="1" applyBorder="1" applyAlignment="1" applyProtection="1">
      <alignment horizontal="center" vertical="center" wrapText="1"/>
      <protection locked="0"/>
    </xf>
    <xf numFmtId="0" fontId="27" fillId="2" borderId="21" xfId="4" applyFont="1" applyFill="1" applyBorder="1" applyAlignment="1" applyProtection="1">
      <alignment horizontal="center" vertical="center" wrapText="1"/>
      <protection locked="0"/>
    </xf>
    <xf numFmtId="0" fontId="27" fillId="2" borderId="54" xfId="4" applyFont="1" applyFill="1" applyBorder="1" applyAlignment="1" applyProtection="1">
      <alignment horizontal="center" vertical="center" wrapText="1"/>
      <protection locked="0"/>
    </xf>
    <xf numFmtId="0" fontId="27" fillId="2" borderId="55" xfId="4" applyFont="1" applyFill="1" applyBorder="1" applyAlignment="1" applyProtection="1">
      <alignment horizontal="center" vertical="center" wrapText="1"/>
      <protection locked="0"/>
    </xf>
    <xf numFmtId="0" fontId="27" fillId="2" borderId="56" xfId="4" applyFont="1" applyFill="1" applyBorder="1" applyAlignment="1" applyProtection="1">
      <alignment horizontal="center" vertical="center" wrapText="1"/>
      <protection locked="0"/>
    </xf>
    <xf numFmtId="0" fontId="27" fillId="0" borderId="18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4" borderId="41" xfId="0" applyFont="1" applyFill="1" applyBorder="1" applyAlignment="1">
      <alignment horizontal="center" vertical="center" wrapText="1"/>
    </xf>
    <xf numFmtId="0" fontId="27" fillId="4" borderId="77" xfId="0" applyFont="1" applyFill="1" applyBorder="1" applyAlignment="1">
      <alignment horizontal="center" vertical="center" wrapText="1"/>
    </xf>
    <xf numFmtId="0" fontId="27" fillId="4" borderId="64" xfId="0" applyFont="1" applyFill="1" applyBorder="1" applyAlignment="1">
      <alignment horizontal="center" vertical="center" wrapText="1"/>
    </xf>
    <xf numFmtId="0" fontId="27" fillId="4" borderId="18" xfId="0" applyFont="1" applyFill="1" applyBorder="1" applyAlignment="1">
      <alignment horizontal="center" vertical="center" wrapText="1"/>
    </xf>
    <xf numFmtId="0" fontId="27" fillId="4" borderId="54" xfId="0" applyFont="1" applyFill="1" applyBorder="1" applyAlignment="1">
      <alignment horizontal="center" vertical="center" wrapText="1"/>
    </xf>
    <xf numFmtId="0" fontId="23" fillId="0" borderId="40" xfId="0" applyFont="1" applyFill="1" applyBorder="1" applyAlignment="1" applyProtection="1">
      <alignment vertical="center"/>
    </xf>
    <xf numFmtId="0" fontId="23" fillId="0" borderId="41" xfId="0" applyFont="1" applyFill="1" applyBorder="1" applyAlignment="1" applyProtection="1">
      <alignment vertical="center"/>
    </xf>
    <xf numFmtId="0" fontId="23" fillId="0" borderId="17" xfId="0" applyFont="1" applyFill="1" applyBorder="1" applyAlignment="1" applyProtection="1">
      <alignment vertical="center"/>
    </xf>
    <xf numFmtId="0" fontId="24" fillId="0" borderId="40" xfId="0" applyFont="1" applyFill="1" applyBorder="1" applyAlignment="1" applyProtection="1">
      <alignment horizontal="left" vertical="center"/>
    </xf>
    <xf numFmtId="0" fontId="24" fillId="0" borderId="41" xfId="0" applyFont="1" applyFill="1" applyBorder="1" applyAlignment="1" applyProtection="1">
      <alignment horizontal="left" vertical="center"/>
    </xf>
    <xf numFmtId="0" fontId="24" fillId="0" borderId="17" xfId="0" applyFont="1" applyFill="1" applyBorder="1" applyAlignment="1" applyProtection="1">
      <alignment horizontal="left" vertical="center"/>
    </xf>
    <xf numFmtId="0" fontId="23" fillId="4" borderId="50" xfId="0" applyFont="1" applyFill="1" applyBorder="1" applyAlignment="1" applyProtection="1">
      <alignment horizontal="left" vertical="center"/>
    </xf>
    <xf numFmtId="0" fontId="23" fillId="4" borderId="54" xfId="0" applyFont="1" applyFill="1" applyBorder="1" applyAlignment="1" applyProtection="1">
      <alignment horizontal="left" vertical="center"/>
    </xf>
    <xf numFmtId="0" fontId="24" fillId="0" borderId="54" xfId="0" applyFont="1" applyFill="1" applyBorder="1" applyAlignment="1" applyProtection="1">
      <alignment vertical="center"/>
    </xf>
    <xf numFmtId="0" fontId="24" fillId="0" borderId="55" xfId="0" applyFont="1" applyFill="1" applyBorder="1" applyAlignment="1" applyProtection="1">
      <alignment vertical="center"/>
    </xf>
    <xf numFmtId="0" fontId="24" fillId="0" borderId="56" xfId="0" applyFont="1" applyFill="1" applyBorder="1" applyAlignment="1" applyProtection="1">
      <alignment vertical="center"/>
    </xf>
    <xf numFmtId="0" fontId="24" fillId="0" borderId="40" xfId="0" applyFont="1" applyFill="1" applyBorder="1" applyAlignment="1" applyProtection="1">
      <alignment vertical="center" wrapText="1"/>
    </xf>
    <xf numFmtId="0" fontId="24" fillId="0" borderId="41" xfId="0" applyFont="1" applyFill="1" applyBorder="1" applyAlignment="1" applyProtection="1">
      <alignment vertical="center" wrapText="1"/>
    </xf>
    <xf numFmtId="0" fontId="24" fillId="0" borderId="17" xfId="0" applyFont="1" applyFill="1" applyBorder="1" applyAlignment="1" applyProtection="1">
      <alignment vertical="center" wrapText="1"/>
    </xf>
    <xf numFmtId="0" fontId="24" fillId="4" borderId="14" xfId="0" applyFont="1" applyFill="1" applyBorder="1" applyAlignment="1" applyProtection="1">
      <alignment horizontal="left" vertical="center"/>
    </xf>
    <xf numFmtId="0" fontId="24" fillId="4" borderId="40" xfId="0" applyFont="1" applyFill="1" applyBorder="1" applyAlignment="1" applyProtection="1">
      <alignment horizontal="left" vertical="center"/>
    </xf>
    <xf numFmtId="0" fontId="23" fillId="3" borderId="45" xfId="0" applyFont="1" applyFill="1" applyBorder="1" applyAlignment="1" applyProtection="1">
      <alignment horizontal="left" vertical="center"/>
    </xf>
    <xf numFmtId="0" fontId="23" fillId="3" borderId="46" xfId="0" applyFont="1" applyFill="1" applyBorder="1" applyAlignment="1" applyProtection="1">
      <alignment horizontal="left" vertical="center"/>
    </xf>
    <xf numFmtId="0" fontId="27" fillId="0" borderId="57" xfId="0" applyFont="1" applyFill="1" applyBorder="1" applyAlignment="1" applyProtection="1">
      <alignment horizontal="left" vertical="center"/>
    </xf>
    <xf numFmtId="0" fontId="27" fillId="0" borderId="58" xfId="0" applyFont="1" applyFill="1" applyBorder="1" applyAlignment="1" applyProtection="1">
      <alignment horizontal="left" vertical="center"/>
    </xf>
    <xf numFmtId="0" fontId="27" fillId="0" borderId="23" xfId="0" applyFont="1" applyFill="1" applyBorder="1" applyAlignment="1" applyProtection="1">
      <alignment horizontal="left" vertical="center"/>
    </xf>
    <xf numFmtId="0" fontId="23" fillId="0" borderId="14" xfId="0" applyFont="1" applyFill="1" applyBorder="1" applyAlignment="1" applyProtection="1">
      <alignment horizontal="left" vertical="center"/>
    </xf>
    <xf numFmtId="0" fontId="25" fillId="0" borderId="40" xfId="0" applyFont="1" applyFill="1" applyBorder="1" applyAlignment="1" applyProtection="1">
      <alignment vertical="center"/>
    </xf>
    <xf numFmtId="0" fontId="25" fillId="0" borderId="41" xfId="0" applyFont="1" applyFill="1" applyBorder="1" applyAlignment="1" applyProtection="1">
      <alignment vertical="center"/>
    </xf>
    <xf numFmtId="0" fontId="25" fillId="0" borderId="17" xfId="0" applyFont="1" applyFill="1" applyBorder="1" applyAlignment="1" applyProtection="1">
      <alignment vertical="center"/>
    </xf>
    <xf numFmtId="0" fontId="23" fillId="0" borderId="40" xfId="0" applyFont="1" applyFill="1" applyBorder="1" applyAlignment="1" applyProtection="1">
      <alignment vertical="center" wrapText="1"/>
    </xf>
    <xf numFmtId="0" fontId="23" fillId="0" borderId="41" xfId="0" applyFont="1" applyFill="1" applyBorder="1" applyAlignment="1" applyProtection="1">
      <alignment vertical="center" wrapText="1"/>
    </xf>
    <xf numFmtId="0" fontId="23" fillId="0" borderId="17" xfId="0" applyFont="1" applyFill="1" applyBorder="1" applyAlignment="1" applyProtection="1">
      <alignment vertical="center" wrapText="1"/>
    </xf>
    <xf numFmtId="0" fontId="24" fillId="4" borderId="41" xfId="0" applyFont="1" applyFill="1" applyBorder="1" applyAlignment="1" applyProtection="1">
      <alignment horizontal="left" vertical="center"/>
    </xf>
    <xf numFmtId="0" fontId="24" fillId="4" borderId="17" xfId="0" applyFont="1" applyFill="1" applyBorder="1" applyAlignment="1" applyProtection="1">
      <alignment horizontal="left" vertical="center"/>
    </xf>
    <xf numFmtId="0" fontId="2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5" xfId="0" applyBorder="1" applyAlignment="1">
      <alignment horizontal="center" wrapText="1"/>
    </xf>
    <xf numFmtId="0" fontId="0" fillId="0" borderId="64" xfId="0" applyBorder="1" applyAlignment="1">
      <alignment horizontal="center" wrapText="1"/>
    </xf>
    <xf numFmtId="0" fontId="25" fillId="0" borderId="14" xfId="0" applyFont="1" applyFill="1" applyBorder="1" applyAlignment="1" applyProtection="1">
      <alignment horizontal="left" vertical="center"/>
    </xf>
    <xf numFmtId="49" fontId="24" fillId="0" borderId="14" xfId="0" applyNumberFormat="1" applyFont="1" applyFill="1" applyBorder="1" applyAlignment="1" applyProtection="1">
      <alignment horizontal="left" vertical="center"/>
    </xf>
    <xf numFmtId="49" fontId="25" fillId="4" borderId="6" xfId="0" applyNumberFormat="1" applyFont="1" applyFill="1" applyBorder="1" applyAlignment="1" applyProtection="1">
      <alignment horizontal="center" vertical="center" wrapText="1"/>
      <protection locked="0"/>
    </xf>
    <xf numFmtId="49" fontId="25" fillId="4" borderId="7" xfId="0" applyNumberFormat="1" applyFont="1" applyFill="1" applyBorder="1" applyAlignment="1" applyProtection="1">
      <alignment horizontal="center" vertical="center" wrapText="1"/>
      <protection locked="0"/>
    </xf>
    <xf numFmtId="49" fontId="25" fillId="4" borderId="74" xfId="0" applyNumberFormat="1" applyFont="1" applyFill="1" applyBorder="1" applyAlignment="1" applyProtection="1">
      <alignment horizontal="center" vertical="center" wrapText="1"/>
      <protection locked="0"/>
    </xf>
    <xf numFmtId="49" fontId="25" fillId="4" borderId="75" xfId="0" applyNumberFormat="1" applyFont="1" applyFill="1" applyBorder="1" applyAlignment="1" applyProtection="1">
      <alignment horizontal="center" vertical="center" wrapText="1"/>
      <protection locked="0"/>
    </xf>
    <xf numFmtId="49" fontId="25" fillId="4" borderId="28" xfId="0" applyNumberFormat="1" applyFont="1" applyFill="1" applyBorder="1" applyAlignment="1" applyProtection="1">
      <alignment horizontal="center" vertical="center" wrapText="1"/>
      <protection locked="0"/>
    </xf>
    <xf numFmtId="49" fontId="25" fillId="4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Border="1" applyAlignment="1">
      <alignment horizontal="center" vertical="center" wrapText="1"/>
    </xf>
    <xf numFmtId="0" fontId="25" fillId="4" borderId="6" xfId="0" applyFont="1" applyFill="1" applyBorder="1" applyAlignment="1" applyProtection="1">
      <alignment horizontal="left" vertical="center" wrapText="1"/>
      <protection locked="0"/>
    </xf>
    <xf numFmtId="0" fontId="25" fillId="4" borderId="7" xfId="0" applyFont="1" applyFill="1" applyBorder="1" applyAlignment="1" applyProtection="1">
      <alignment horizontal="left" vertical="center" wrapText="1"/>
      <protection locked="0"/>
    </xf>
    <xf numFmtId="0" fontId="25" fillId="4" borderId="74" xfId="0" applyFont="1" applyFill="1" applyBorder="1" applyAlignment="1" applyProtection="1">
      <alignment horizontal="left" vertical="center" wrapText="1"/>
      <protection locked="0"/>
    </xf>
    <xf numFmtId="0" fontId="25" fillId="4" borderId="75" xfId="0" applyFont="1" applyFill="1" applyBorder="1" applyAlignment="1" applyProtection="1">
      <alignment horizontal="left" vertical="center" wrapText="1"/>
      <protection locked="0"/>
    </xf>
    <xf numFmtId="0" fontId="25" fillId="4" borderId="28" xfId="0" applyFont="1" applyFill="1" applyBorder="1" applyAlignment="1" applyProtection="1">
      <alignment horizontal="left" vertical="center" wrapText="1"/>
      <protection locked="0"/>
    </xf>
    <xf numFmtId="0" fontId="25" fillId="4" borderId="38" xfId="0" applyFont="1" applyFill="1" applyBorder="1" applyAlignment="1" applyProtection="1">
      <alignment horizontal="left" vertical="center" wrapText="1"/>
      <protection locked="0"/>
    </xf>
    <xf numFmtId="0" fontId="0" fillId="4" borderId="0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23" fillId="0" borderId="57" xfId="0" applyFont="1" applyFill="1" applyBorder="1" applyAlignment="1" applyProtection="1">
      <alignment vertical="center"/>
    </xf>
    <xf numFmtId="0" fontId="23" fillId="0" borderId="58" xfId="0" applyFont="1" applyFill="1" applyBorder="1" applyAlignment="1" applyProtection="1">
      <alignment vertical="center"/>
    </xf>
    <xf numFmtId="0" fontId="23" fillId="0" borderId="23" xfId="0" applyFont="1" applyFill="1" applyBorder="1" applyAlignment="1" applyProtection="1">
      <alignment vertical="center"/>
    </xf>
    <xf numFmtId="0" fontId="23" fillId="3" borderId="46" xfId="0" applyFont="1" applyFill="1" applyBorder="1" applyAlignment="1" applyProtection="1">
      <alignment horizontal="center" vertical="center"/>
    </xf>
    <xf numFmtId="0" fontId="23" fillId="3" borderId="51" xfId="0" applyFont="1" applyFill="1" applyBorder="1" applyAlignment="1" applyProtection="1">
      <alignment horizontal="center" vertical="center"/>
    </xf>
    <xf numFmtId="9" fontId="25" fillId="4" borderId="40" xfId="5" applyFont="1" applyFill="1" applyBorder="1" applyAlignment="1" applyProtection="1">
      <alignment horizontal="center" vertical="center" wrapText="1"/>
      <protection locked="0"/>
    </xf>
    <xf numFmtId="9" fontId="25" fillId="4" borderId="17" xfId="5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Border="1" applyAlignment="1">
      <alignment horizontal="left" vertical="center" wrapText="1"/>
    </xf>
    <xf numFmtId="0" fontId="43" fillId="4" borderId="0" xfId="0" applyFont="1" applyFill="1" applyBorder="1" applyAlignment="1">
      <alignment horizontal="left" vertical="top"/>
    </xf>
    <xf numFmtId="0" fontId="24" fillId="0" borderId="14" xfId="0" applyFont="1" applyFill="1" applyBorder="1" applyAlignment="1" applyProtection="1">
      <alignment horizontal="left" vertical="center" wrapText="1"/>
    </xf>
    <xf numFmtId="0" fontId="24" fillId="4" borderId="40" xfId="0" applyFont="1" applyFill="1" applyBorder="1" applyAlignment="1" applyProtection="1">
      <alignment horizontal="left" vertical="center" wrapText="1"/>
    </xf>
    <xf numFmtId="0" fontId="24" fillId="4" borderId="41" xfId="0" applyFont="1" applyFill="1" applyBorder="1" applyAlignment="1" applyProtection="1">
      <alignment horizontal="left" vertical="center" wrapText="1"/>
    </xf>
    <xf numFmtId="0" fontId="24" fillId="4" borderId="17" xfId="0" applyFont="1" applyFill="1" applyBorder="1" applyAlignment="1" applyProtection="1">
      <alignment horizontal="left" vertical="center" wrapText="1"/>
    </xf>
    <xf numFmtId="0" fontId="25" fillId="4" borderId="70" xfId="0" applyFont="1" applyFill="1" applyBorder="1" applyAlignment="1" applyProtection="1">
      <alignment horizontal="left" vertical="center"/>
    </xf>
    <xf numFmtId="0" fontId="25" fillId="4" borderId="4" xfId="0" applyFont="1" applyFill="1" applyBorder="1" applyAlignment="1" applyProtection="1">
      <alignment horizontal="left" vertical="center"/>
    </xf>
    <xf numFmtId="0" fontId="25" fillId="4" borderId="71" xfId="0" applyFont="1" applyFill="1" applyBorder="1" applyAlignment="1" applyProtection="1">
      <alignment horizontal="left" vertical="center"/>
    </xf>
    <xf numFmtId="0" fontId="24" fillId="3" borderId="66" xfId="0" applyFont="1" applyFill="1" applyBorder="1" applyAlignment="1" applyProtection="1">
      <alignment horizontal="center" vertical="center"/>
    </xf>
    <xf numFmtId="0" fontId="24" fillId="3" borderId="67" xfId="0" applyFont="1" applyFill="1" applyBorder="1" applyAlignment="1" applyProtection="1">
      <alignment horizontal="center" vertical="center"/>
    </xf>
    <xf numFmtId="43" fontId="23" fillId="3" borderId="68" xfId="1" applyNumberFormat="1" applyFont="1" applyFill="1" applyBorder="1" applyAlignment="1" applyProtection="1">
      <alignment horizontal="center" vertical="center"/>
      <protection hidden="1"/>
    </xf>
    <xf numFmtId="43" fontId="23" fillId="3" borderId="5" xfId="1" applyNumberFormat="1" applyFont="1" applyFill="1" applyBorder="1" applyAlignment="1" applyProtection="1">
      <alignment horizontal="center" vertical="center"/>
      <protection hidden="1"/>
    </xf>
    <xf numFmtId="10" fontId="24" fillId="0" borderId="40" xfId="0" applyNumberFormat="1" applyFont="1" applyFill="1" applyBorder="1" applyAlignment="1" applyProtection="1">
      <alignment horizontal="center" vertical="center" wrapText="1"/>
      <protection locked="0"/>
    </xf>
    <xf numFmtId="10" fontId="24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25" fillId="3" borderId="69" xfId="0" applyFont="1" applyFill="1" applyBorder="1" applyAlignment="1" applyProtection="1">
      <alignment horizontal="center" vertical="center"/>
    </xf>
    <xf numFmtId="0" fontId="25" fillId="3" borderId="3" xfId="0" applyFont="1" applyFill="1" applyBorder="1" applyAlignment="1" applyProtection="1">
      <alignment horizontal="center" vertical="center"/>
    </xf>
    <xf numFmtId="0" fontId="23" fillId="0" borderId="16" xfId="0" applyFont="1" applyFill="1" applyBorder="1" applyAlignment="1" applyProtection="1">
      <alignment horizontal="left" vertical="center" wrapText="1"/>
    </xf>
    <xf numFmtId="0" fontId="27" fillId="0" borderId="14" xfId="0" applyFont="1" applyFill="1" applyBorder="1" applyAlignment="1" applyProtection="1">
      <alignment horizontal="left" vertical="center"/>
    </xf>
    <xf numFmtId="0" fontId="23" fillId="3" borderId="72" xfId="0" applyFont="1" applyFill="1" applyBorder="1" applyAlignment="1" applyProtection="1">
      <alignment horizontal="left" vertical="center"/>
    </xf>
    <xf numFmtId="0" fontId="23" fillId="3" borderId="73" xfId="0" applyFont="1" applyFill="1" applyBorder="1" applyAlignment="1" applyProtection="1">
      <alignment horizontal="left" vertical="center"/>
    </xf>
    <xf numFmtId="0" fontId="23" fillId="3" borderId="70" xfId="0" applyFont="1" applyFill="1" applyBorder="1" applyAlignment="1" applyProtection="1">
      <alignment horizontal="left" vertical="center"/>
    </xf>
    <xf numFmtId="0" fontId="23" fillId="3" borderId="4" xfId="0" applyFont="1" applyFill="1" applyBorder="1" applyAlignment="1" applyProtection="1">
      <alignment horizontal="left" vertical="center"/>
    </xf>
    <xf numFmtId="0" fontId="16" fillId="4" borderId="0" xfId="0" applyFont="1" applyFill="1" applyBorder="1" applyAlignment="1" applyProtection="1">
      <alignment horizontal="left" vertical="justify"/>
    </xf>
    <xf numFmtId="0" fontId="12" fillId="4" borderId="87" xfId="0" applyFont="1" applyFill="1" applyBorder="1" applyAlignment="1" applyProtection="1">
      <alignment horizontal="center"/>
    </xf>
    <xf numFmtId="0" fontId="12" fillId="4" borderId="88" xfId="0" applyFont="1" applyFill="1" applyBorder="1" applyAlignment="1" applyProtection="1">
      <alignment horizontal="center"/>
    </xf>
    <xf numFmtId="0" fontId="12" fillId="4" borderId="89" xfId="0" applyFont="1" applyFill="1" applyBorder="1" applyAlignment="1" applyProtection="1">
      <alignment horizontal="center"/>
    </xf>
    <xf numFmtId="0" fontId="13" fillId="4" borderId="0" xfId="0" applyFont="1" applyFill="1" applyBorder="1" applyAlignment="1" applyProtection="1">
      <alignment horizontal="left"/>
    </xf>
    <xf numFmtId="0" fontId="10" fillId="4" borderId="26" xfId="4" applyNumberFormat="1" applyFont="1" applyFill="1" applyBorder="1" applyAlignment="1" applyProtection="1">
      <alignment horizontal="left" vertical="center" wrapText="1"/>
    </xf>
    <xf numFmtId="0" fontId="10" fillId="4" borderId="7" xfId="4" applyNumberFormat="1" applyFont="1" applyFill="1" applyBorder="1" applyAlignment="1" applyProtection="1">
      <alignment horizontal="left" vertical="center" wrapText="1"/>
    </xf>
    <xf numFmtId="0" fontId="10" fillId="4" borderId="74" xfId="4" applyNumberFormat="1" applyFont="1" applyFill="1" applyBorder="1" applyAlignment="1" applyProtection="1">
      <alignment horizontal="left" vertical="center" wrapText="1"/>
    </xf>
    <xf numFmtId="0" fontId="10" fillId="4" borderId="1" xfId="4" applyNumberFormat="1" applyFont="1" applyFill="1" applyBorder="1" applyAlignment="1" applyProtection="1">
      <alignment horizontal="left" vertical="center" wrapText="1"/>
    </xf>
    <xf numFmtId="0" fontId="10" fillId="4" borderId="0" xfId="4" applyNumberFormat="1" applyFont="1" applyFill="1" applyBorder="1" applyAlignment="1" applyProtection="1">
      <alignment horizontal="left" vertical="center" wrapText="1"/>
    </xf>
    <xf numFmtId="0" fontId="10" fillId="4" borderId="27" xfId="4" applyNumberFormat="1" applyFont="1" applyFill="1" applyBorder="1" applyAlignment="1" applyProtection="1">
      <alignment horizontal="left" vertical="center" wrapText="1"/>
    </xf>
    <xf numFmtId="0" fontId="10" fillId="4" borderId="0" xfId="4" applyNumberFormat="1" applyFont="1" applyFill="1" applyBorder="1" applyAlignment="1" applyProtection="1">
      <alignment horizontal="center" vertical="top" wrapText="1"/>
      <protection locked="0"/>
    </xf>
    <xf numFmtId="0" fontId="7" fillId="4" borderId="28" xfId="4" applyFont="1" applyFill="1" applyBorder="1" applyAlignment="1" applyProtection="1">
      <alignment horizontal="center" vertical="distributed"/>
    </xf>
    <xf numFmtId="0" fontId="7" fillId="6" borderId="82" xfId="0" applyFont="1" applyFill="1" applyBorder="1" applyAlignment="1" applyProtection="1">
      <alignment horizontal="center" vertical="top" wrapText="1"/>
    </xf>
    <xf numFmtId="0" fontId="7" fillId="6" borderId="83" xfId="0" applyFont="1" applyFill="1" applyBorder="1" applyAlignment="1" applyProtection="1">
      <alignment horizontal="center" vertical="top" wrapText="1"/>
    </xf>
    <xf numFmtId="0" fontId="14" fillId="3" borderId="59" xfId="0" applyFont="1" applyFill="1" applyBorder="1" applyAlignment="1" applyProtection="1">
      <alignment horizontal="left"/>
    </xf>
    <xf numFmtId="0" fontId="14" fillId="3" borderId="48" xfId="0" applyFont="1" applyFill="1" applyBorder="1" applyAlignment="1" applyProtection="1">
      <alignment horizontal="left"/>
    </xf>
    <xf numFmtId="0" fontId="18" fillId="4" borderId="57" xfId="0" applyFont="1" applyFill="1" applyBorder="1" applyAlignment="1" applyProtection="1">
      <alignment horizontal="left"/>
    </xf>
    <xf numFmtId="0" fontId="18" fillId="4" borderId="58" xfId="0" applyFont="1" applyFill="1" applyBorder="1" applyAlignment="1" applyProtection="1">
      <alignment horizontal="left"/>
    </xf>
    <xf numFmtId="0" fontId="18" fillId="4" borderId="23" xfId="0" applyFont="1" applyFill="1" applyBorder="1" applyAlignment="1" applyProtection="1">
      <alignment horizontal="left"/>
    </xf>
    <xf numFmtId="0" fontId="15" fillId="4" borderId="57" xfId="0" applyFont="1" applyFill="1" applyBorder="1" applyAlignment="1" applyProtection="1">
      <alignment horizontal="left"/>
    </xf>
    <xf numFmtId="0" fontId="15" fillId="4" borderId="58" xfId="0" applyFont="1" applyFill="1" applyBorder="1" applyAlignment="1" applyProtection="1">
      <alignment horizontal="left"/>
    </xf>
    <xf numFmtId="0" fontId="15" fillId="4" borderId="23" xfId="0" applyFont="1" applyFill="1" applyBorder="1" applyAlignment="1" applyProtection="1">
      <alignment horizontal="left"/>
    </xf>
    <xf numFmtId="0" fontId="9" fillId="6" borderId="84" xfId="4" applyFont="1" applyFill="1" applyBorder="1" applyAlignment="1" applyProtection="1">
      <alignment horizontal="center" vertical="center"/>
      <protection locked="0"/>
    </xf>
    <xf numFmtId="0" fontId="9" fillId="6" borderId="85" xfId="4" applyFont="1" applyFill="1" applyBorder="1" applyAlignment="1" applyProtection="1">
      <alignment horizontal="center" vertical="center"/>
      <protection locked="0"/>
    </xf>
    <xf numFmtId="0" fontId="9" fillId="6" borderId="86" xfId="4" applyFont="1" applyFill="1" applyBorder="1" applyAlignment="1" applyProtection="1">
      <alignment horizontal="center" vertical="center"/>
      <protection locked="0"/>
    </xf>
    <xf numFmtId="0" fontId="13" fillId="4" borderId="40" xfId="0" applyFont="1" applyFill="1" applyBorder="1" applyAlignment="1" applyProtection="1"/>
    <xf numFmtId="0" fontId="13" fillId="4" borderId="41" xfId="0" applyFont="1" applyFill="1" applyBorder="1" applyAlignment="1" applyProtection="1"/>
    <xf numFmtId="0" fontId="13" fillId="4" borderId="17" xfId="0" applyFont="1" applyFill="1" applyBorder="1" applyAlignment="1" applyProtection="1"/>
    <xf numFmtId="0" fontId="15" fillId="3" borderId="24" xfId="0" applyFont="1" applyFill="1" applyBorder="1" applyAlignment="1" applyProtection="1">
      <alignment horizontal="left" vertical="center"/>
    </xf>
    <xf numFmtId="0" fontId="15" fillId="3" borderId="78" xfId="0" applyFont="1" applyFill="1" applyBorder="1" applyAlignment="1" applyProtection="1">
      <alignment horizontal="left" vertical="center"/>
    </xf>
    <xf numFmtId="0" fontId="15" fillId="3" borderId="80" xfId="0" applyFont="1" applyFill="1" applyBorder="1" applyAlignment="1" applyProtection="1">
      <alignment horizontal="left" vertical="center"/>
    </xf>
    <xf numFmtId="0" fontId="8" fillId="4" borderId="0" xfId="4" applyFont="1" applyFill="1" applyBorder="1" applyAlignment="1" applyProtection="1">
      <alignment horizontal="center"/>
    </xf>
    <xf numFmtId="0" fontId="8" fillId="4" borderId="0" xfId="4" applyFont="1" applyFill="1" applyBorder="1" applyAlignment="1" applyProtection="1">
      <alignment horizontal="center"/>
      <protection locked="0"/>
    </xf>
    <xf numFmtId="0" fontId="15" fillId="4" borderId="40" xfId="0" applyFont="1" applyFill="1" applyBorder="1" applyAlignment="1" applyProtection="1"/>
    <xf numFmtId="0" fontId="15" fillId="4" borderId="41" xfId="0" applyFont="1" applyFill="1" applyBorder="1" applyAlignment="1" applyProtection="1"/>
    <xf numFmtId="0" fontId="15" fillId="4" borderId="17" xfId="0" applyFont="1" applyFill="1" applyBorder="1" applyAlignment="1" applyProtection="1"/>
    <xf numFmtId="0" fontId="14" fillId="3" borderId="45" xfId="0" applyFont="1" applyFill="1" applyBorder="1" applyAlignment="1" applyProtection="1">
      <alignment horizontal="left"/>
    </xf>
    <xf numFmtId="0" fontId="14" fillId="3" borderId="63" xfId="0" applyFont="1" applyFill="1" applyBorder="1" applyAlignment="1" applyProtection="1">
      <alignment horizontal="left"/>
    </xf>
    <xf numFmtId="0" fontId="13" fillId="5" borderId="16" xfId="0" applyFont="1" applyFill="1" applyBorder="1" applyAlignment="1" applyProtection="1">
      <alignment horizontal="left"/>
    </xf>
    <xf numFmtId="43" fontId="14" fillId="5" borderId="16" xfId="1" applyNumberFormat="1" applyFont="1" applyFill="1" applyBorder="1" applyAlignment="1" applyProtection="1">
      <protection hidden="1"/>
    </xf>
    <xf numFmtId="43" fontId="14" fillId="5" borderId="47" xfId="1" applyNumberFormat="1" applyFont="1" applyFill="1" applyBorder="1" applyAlignment="1" applyProtection="1">
      <protection hidden="1"/>
    </xf>
    <xf numFmtId="43" fontId="13" fillId="5" borderId="14" xfId="1" applyNumberFormat="1" applyFont="1" applyFill="1" applyBorder="1" applyAlignment="1" applyProtection="1">
      <protection locked="0"/>
    </xf>
    <xf numFmtId="43" fontId="13" fillId="5" borderId="42" xfId="1" applyNumberFormat="1" applyFont="1" applyFill="1" applyBorder="1" applyAlignment="1" applyProtection="1">
      <protection locked="0"/>
    </xf>
    <xf numFmtId="43" fontId="13" fillId="5" borderId="40" xfId="1" applyNumberFormat="1" applyFont="1" applyFill="1" applyBorder="1" applyAlignment="1" applyProtection="1">
      <alignment horizontal="center"/>
      <protection locked="0"/>
    </xf>
    <xf numFmtId="43" fontId="13" fillId="5" borderId="41" xfId="1" applyNumberFormat="1" applyFont="1" applyFill="1" applyBorder="1" applyAlignment="1" applyProtection="1">
      <alignment horizontal="center"/>
      <protection locked="0"/>
    </xf>
    <xf numFmtId="43" fontId="13" fillId="5" borderId="62" xfId="1" applyNumberFormat="1" applyFont="1" applyFill="1" applyBorder="1" applyAlignment="1" applyProtection="1">
      <alignment horizontal="center"/>
      <protection locked="0"/>
    </xf>
    <xf numFmtId="43" fontId="13" fillId="4" borderId="14" xfId="1" applyNumberFormat="1" applyFont="1" applyFill="1" applyBorder="1" applyAlignment="1" applyProtection="1">
      <protection locked="0"/>
    </xf>
    <xf numFmtId="43" fontId="13" fillId="4" borderId="42" xfId="1" applyNumberFormat="1" applyFont="1" applyFill="1" applyBorder="1" applyAlignment="1" applyProtection="1">
      <protection locked="0"/>
    </xf>
    <xf numFmtId="0" fontId="18" fillId="5" borderId="40" xfId="0" applyFont="1" applyFill="1" applyBorder="1" applyAlignment="1" applyProtection="1"/>
    <xf numFmtId="0" fontId="18" fillId="5" borderId="41" xfId="0" applyFont="1" applyFill="1" applyBorder="1" applyAlignment="1" applyProtection="1"/>
    <xf numFmtId="0" fontId="18" fillId="5" borderId="17" xfId="0" applyFont="1" applyFill="1" applyBorder="1" applyAlignment="1" applyProtection="1"/>
    <xf numFmtId="43" fontId="14" fillId="4" borderId="80" xfId="1" applyNumberFormat="1" applyFont="1" applyFill="1" applyBorder="1" applyAlignment="1" applyProtection="1">
      <protection hidden="1"/>
    </xf>
    <xf numFmtId="43" fontId="14" fillId="4" borderId="25" xfId="1" applyNumberFormat="1" applyFont="1" applyFill="1" applyBorder="1" applyAlignment="1" applyProtection="1">
      <protection hidden="1"/>
    </xf>
    <xf numFmtId="43" fontId="14" fillId="4" borderId="81" xfId="1" applyNumberFormat="1" applyFont="1" applyFill="1" applyBorder="1" applyAlignment="1" applyProtection="1">
      <protection hidden="1"/>
    </xf>
    <xf numFmtId="0" fontId="18" fillId="4" borderId="0" xfId="0" applyFont="1" applyFill="1" applyBorder="1" applyAlignment="1" applyProtection="1">
      <alignment horizontal="center"/>
    </xf>
    <xf numFmtId="43" fontId="14" fillId="4" borderId="16" xfId="1" applyNumberFormat="1" applyFont="1" applyFill="1" applyBorder="1" applyAlignment="1" applyProtection="1">
      <protection hidden="1"/>
    </xf>
    <xf numFmtId="43" fontId="14" fillId="4" borderId="47" xfId="1" applyNumberFormat="1" applyFont="1" applyFill="1" applyBorder="1" applyAlignment="1" applyProtection="1">
      <protection hidden="1"/>
    </xf>
    <xf numFmtId="0" fontId="7" fillId="4" borderId="31" xfId="0" applyFont="1" applyFill="1" applyBorder="1" applyAlignment="1" applyProtection="1">
      <alignment horizontal="center" vertical="center"/>
    </xf>
    <xf numFmtId="0" fontId="7" fillId="4" borderId="0" xfId="1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 applyProtection="1">
      <alignment horizontal="center"/>
    </xf>
    <xf numFmtId="0" fontId="7" fillId="4" borderId="0" xfId="0" applyFont="1" applyFill="1" applyBorder="1" applyAlignment="1" applyProtection="1">
      <alignment horizontal="right" vertical="center" wrapText="1"/>
    </xf>
    <xf numFmtId="0" fontId="7" fillId="4" borderId="0" xfId="0" applyFont="1" applyFill="1" applyBorder="1" applyAlignment="1" applyProtection="1">
      <alignment horizontal="right" vertical="center"/>
    </xf>
    <xf numFmtId="0" fontId="7" fillId="4" borderId="0" xfId="0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  <protection locked="0"/>
    </xf>
    <xf numFmtId="176" fontId="7" fillId="4" borderId="30" xfId="0" applyNumberFormat="1" applyFont="1" applyFill="1" applyBorder="1" applyAlignment="1" applyProtection="1">
      <alignment horizontal="center" vertical="center"/>
      <protection locked="0"/>
    </xf>
    <xf numFmtId="176" fontId="7" fillId="4" borderId="31" xfId="0" applyNumberFormat="1" applyFont="1" applyFill="1" applyBorder="1" applyAlignment="1" applyProtection="1">
      <alignment horizontal="center" vertical="center"/>
      <protection locked="0"/>
    </xf>
    <xf numFmtId="176" fontId="7" fillId="4" borderId="34" xfId="0" applyNumberFormat="1" applyFont="1" applyFill="1" applyBorder="1" applyAlignment="1" applyProtection="1">
      <alignment horizontal="center" vertical="center"/>
      <protection locked="0"/>
    </xf>
    <xf numFmtId="0" fontId="17" fillId="4" borderId="0" xfId="0" applyFont="1" applyFill="1" applyAlignment="1" applyProtection="1">
      <alignment horizontal="center" vertical="center"/>
    </xf>
    <xf numFmtId="0" fontId="7" fillId="4" borderId="0" xfId="0" applyFont="1" applyFill="1" applyBorder="1" applyAlignment="1" applyProtection="1">
      <alignment vertical="center"/>
    </xf>
    <xf numFmtId="0" fontId="7" fillId="4" borderId="0" xfId="0" applyFont="1" applyFill="1" applyBorder="1" applyAlignment="1" applyProtection="1">
      <alignment horizontal="center"/>
    </xf>
    <xf numFmtId="178" fontId="7" fillId="4" borderId="30" xfId="0" applyNumberFormat="1" applyFont="1" applyFill="1" applyBorder="1" applyAlignment="1" applyProtection="1">
      <alignment horizontal="center" vertical="center"/>
      <protection locked="0"/>
    </xf>
    <xf numFmtId="178" fontId="7" fillId="4" borderId="31" xfId="0" applyNumberFormat="1" applyFont="1" applyFill="1" applyBorder="1" applyAlignment="1" applyProtection="1">
      <alignment horizontal="center" vertical="center"/>
      <protection locked="0"/>
    </xf>
    <xf numFmtId="178" fontId="7" fillId="4" borderId="34" xfId="0" applyNumberFormat="1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horizontal="left" vertical="center"/>
    </xf>
    <xf numFmtId="43" fontId="13" fillId="4" borderId="16" xfId="1" applyNumberFormat="1" applyFont="1" applyFill="1" applyBorder="1" applyAlignment="1" applyProtection="1">
      <protection locked="0"/>
    </xf>
    <xf numFmtId="43" fontId="13" fillId="4" borderId="47" xfId="1" applyNumberFormat="1" applyFont="1" applyFill="1" applyBorder="1" applyAlignment="1" applyProtection="1">
      <protection locked="0"/>
    </xf>
    <xf numFmtId="0" fontId="13" fillId="4" borderId="0" xfId="0" applyFont="1" applyFill="1" applyBorder="1" applyAlignment="1" applyProtection="1">
      <alignment horizontal="center"/>
    </xf>
    <xf numFmtId="0" fontId="13" fillId="5" borderId="40" xfId="0" applyFont="1" applyFill="1" applyBorder="1" applyAlignment="1" applyProtection="1">
      <alignment horizontal="left"/>
    </xf>
    <xf numFmtId="0" fontId="13" fillId="5" borderId="41" xfId="0" applyFont="1" applyFill="1" applyBorder="1" applyAlignment="1" applyProtection="1">
      <alignment horizontal="left"/>
    </xf>
    <xf numFmtId="0" fontId="13" fillId="5" borderId="79" xfId="0" applyFont="1" applyFill="1" applyBorder="1" applyAlignment="1" applyProtection="1">
      <alignment horizontal="left"/>
    </xf>
    <xf numFmtId="0" fontId="18" fillId="5" borderId="14" xfId="0" applyFont="1" applyFill="1" applyBorder="1" applyAlignment="1" applyProtection="1">
      <alignment horizontal="left"/>
    </xf>
    <xf numFmtId="0" fontId="13" fillId="4" borderId="16" xfId="0" applyFont="1" applyFill="1" applyBorder="1" applyAlignment="1" applyProtection="1">
      <alignment horizontal="left"/>
    </xf>
    <xf numFmtId="0" fontId="15" fillId="3" borderId="45" xfId="0" applyFont="1" applyFill="1" applyBorder="1" applyAlignment="1" applyProtection="1">
      <alignment horizontal="left"/>
    </xf>
    <xf numFmtId="0" fontId="15" fillId="3" borderId="63" xfId="0" applyFont="1" applyFill="1" applyBorder="1" applyAlignment="1" applyProtection="1">
      <alignment horizontal="left"/>
    </xf>
    <xf numFmtId="43" fontId="15" fillId="4" borderId="14" xfId="1" applyNumberFormat="1" applyFont="1" applyFill="1" applyBorder="1" applyAlignment="1" applyProtection="1">
      <protection locked="0"/>
    </xf>
    <xf numFmtId="43" fontId="15" fillId="4" borderId="42" xfId="1" applyNumberFormat="1" applyFont="1" applyFill="1" applyBorder="1" applyAlignment="1" applyProtection="1">
      <protection locked="0"/>
    </xf>
    <xf numFmtId="0" fontId="18" fillId="5" borderId="40" xfId="0" applyFont="1" applyFill="1" applyBorder="1" applyAlignment="1" applyProtection="1">
      <alignment horizontal="left"/>
    </xf>
    <xf numFmtId="0" fontId="18" fillId="5" borderId="41" xfId="0" applyFont="1" applyFill="1" applyBorder="1" applyAlignment="1" applyProtection="1">
      <alignment horizontal="left"/>
    </xf>
    <xf numFmtId="0" fontId="18" fillId="5" borderId="17" xfId="0" applyFont="1" applyFill="1" applyBorder="1" applyAlignment="1" applyProtection="1">
      <alignment horizontal="left"/>
    </xf>
    <xf numFmtId="43" fontId="14" fillId="4" borderId="14" xfId="1" applyNumberFormat="1" applyFont="1" applyFill="1" applyBorder="1" applyAlignment="1" applyProtection="1">
      <protection hidden="1"/>
    </xf>
    <xf numFmtId="43" fontId="14" fillId="4" borderId="42" xfId="1" applyNumberFormat="1" applyFont="1" applyFill="1" applyBorder="1" applyAlignment="1" applyProtection="1">
      <protection hidden="1"/>
    </xf>
    <xf numFmtId="0" fontId="14" fillId="4" borderId="14" xfId="0" applyFont="1" applyFill="1" applyBorder="1" applyAlignment="1" applyProtection="1"/>
    <xf numFmtId="0" fontId="13" fillId="4" borderId="14" xfId="0" applyFont="1" applyFill="1" applyBorder="1" applyAlignment="1" applyProtection="1">
      <alignment horizontal="left"/>
    </xf>
    <xf numFmtId="0" fontId="13" fillId="5" borderId="14" xfId="0" applyFont="1" applyFill="1" applyBorder="1" applyAlignment="1" applyProtection="1">
      <alignment horizontal="left"/>
    </xf>
    <xf numFmtId="43" fontId="13" fillId="4" borderId="14" xfId="1" applyNumberFormat="1" applyFont="1" applyFill="1" applyBorder="1" applyAlignment="1" applyProtection="1">
      <protection hidden="1"/>
    </xf>
    <xf numFmtId="43" fontId="13" fillId="4" borderId="42" xfId="1" applyNumberFormat="1" applyFont="1" applyFill="1" applyBorder="1" applyAlignment="1" applyProtection="1">
      <protection hidden="1"/>
    </xf>
    <xf numFmtId="0" fontId="15" fillId="4" borderId="57" xfId="0" applyFont="1" applyFill="1" applyBorder="1" applyAlignment="1" applyProtection="1"/>
    <xf numFmtId="0" fontId="15" fillId="4" borderId="58" xfId="0" applyFont="1" applyFill="1" applyBorder="1" applyAlignment="1" applyProtection="1"/>
    <xf numFmtId="0" fontId="15" fillId="4" borderId="23" xfId="0" applyFont="1" applyFill="1" applyBorder="1" applyAlignment="1" applyProtection="1"/>
    <xf numFmtId="0" fontId="14" fillId="3" borderId="66" xfId="0" applyFont="1" applyFill="1" applyBorder="1" applyAlignment="1" applyProtection="1">
      <alignment horizontal="left"/>
    </xf>
    <xf numFmtId="0" fontId="15" fillId="4" borderId="14" xfId="0" applyFont="1" applyFill="1" applyBorder="1" applyAlignment="1" applyProtection="1">
      <alignment horizontal="left"/>
    </xf>
    <xf numFmtId="0" fontId="14" fillId="4" borderId="14" xfId="0" applyFont="1" applyFill="1" applyBorder="1" applyAlignment="1" applyProtection="1">
      <alignment horizontal="left"/>
    </xf>
    <xf numFmtId="0" fontId="14" fillId="4" borderId="16" xfId="0" applyFont="1" applyFill="1" applyBorder="1" applyAlignment="1" applyProtection="1">
      <alignment horizontal="left"/>
    </xf>
    <xf numFmtId="0" fontId="14" fillId="3" borderId="51" xfId="0" applyFont="1" applyFill="1" applyBorder="1" applyAlignment="1" applyProtection="1">
      <alignment horizontal="center"/>
    </xf>
    <xf numFmtId="0" fontId="14" fillId="3" borderId="45" xfId="0" applyFont="1" applyFill="1" applyBorder="1" applyAlignment="1" applyProtection="1">
      <alignment horizontal="center"/>
    </xf>
    <xf numFmtId="0" fontId="14" fillId="3" borderId="63" xfId="0" applyFont="1" applyFill="1" applyBorder="1" applyAlignment="1" applyProtection="1">
      <alignment horizontal="center"/>
    </xf>
    <xf numFmtId="0" fontId="6" fillId="4" borderId="0" xfId="0" applyFont="1" applyFill="1" applyBorder="1" applyAlignment="1" applyProtection="1">
      <alignment horizontal="center"/>
    </xf>
    <xf numFmtId="0" fontId="14" fillId="3" borderId="46" xfId="0" applyFont="1" applyFill="1" applyBorder="1" applyAlignment="1" applyProtection="1">
      <alignment horizontal="left"/>
    </xf>
    <xf numFmtId="0" fontId="15" fillId="5" borderId="40" xfId="0" applyFont="1" applyFill="1" applyBorder="1" applyAlignment="1" applyProtection="1"/>
    <xf numFmtId="0" fontId="15" fillId="5" borderId="41" xfId="0" applyFont="1" applyFill="1" applyBorder="1" applyAlignment="1" applyProtection="1"/>
    <xf numFmtId="0" fontId="15" fillId="5" borderId="17" xfId="0" applyFont="1" applyFill="1" applyBorder="1" applyAlignment="1" applyProtection="1"/>
    <xf numFmtId="43" fontId="14" fillId="4" borderId="16" xfId="1" applyFont="1" applyFill="1" applyBorder="1" applyAlignment="1" applyProtection="1">
      <protection hidden="1"/>
    </xf>
    <xf numFmtId="43" fontId="14" fillId="4" borderId="47" xfId="1" applyFont="1" applyFill="1" applyBorder="1" applyAlignment="1" applyProtection="1">
      <protection hidden="1"/>
    </xf>
    <xf numFmtId="0" fontId="40" fillId="4" borderId="78" xfId="0" applyFont="1" applyFill="1" applyBorder="1" applyAlignment="1" applyProtection="1">
      <alignment horizontal="left"/>
    </xf>
    <xf numFmtId="0" fontId="40" fillId="4" borderId="78" xfId="0" applyFont="1" applyFill="1" applyBorder="1" applyAlignment="1" applyProtection="1">
      <alignment horizontal="center"/>
    </xf>
    <xf numFmtId="43" fontId="14" fillId="4" borderId="14" xfId="1" applyFont="1" applyFill="1" applyBorder="1" applyAlignment="1" applyProtection="1">
      <protection hidden="1"/>
    </xf>
    <xf numFmtId="43" fontId="14" fillId="4" borderId="42" xfId="1" applyFont="1" applyFill="1" applyBorder="1" applyAlignment="1" applyProtection="1">
      <protection hidden="1"/>
    </xf>
    <xf numFmtId="49" fontId="14" fillId="3" borderId="51" xfId="0" applyNumberFormat="1" applyFont="1" applyFill="1" applyBorder="1" applyAlignment="1" applyProtection="1">
      <alignment horizontal="center"/>
    </xf>
    <xf numFmtId="49" fontId="14" fillId="3" borderId="45" xfId="0" applyNumberFormat="1" applyFont="1" applyFill="1" applyBorder="1" applyAlignment="1" applyProtection="1">
      <alignment horizontal="center"/>
    </xf>
    <xf numFmtId="49" fontId="14" fillId="3" borderId="63" xfId="0" applyNumberFormat="1" applyFont="1" applyFill="1" applyBorder="1" applyAlignment="1" applyProtection="1">
      <alignment horizontal="center"/>
    </xf>
    <xf numFmtId="0" fontId="14" fillId="3" borderId="14" xfId="0" applyFont="1" applyFill="1" applyBorder="1" applyAlignment="1" applyProtection="1">
      <alignment horizontal="left"/>
    </xf>
    <xf numFmtId="0" fontId="14" fillId="3" borderId="42" xfId="0" applyFont="1" applyFill="1" applyBorder="1" applyAlignment="1" applyProtection="1">
      <alignment horizontal="left"/>
    </xf>
    <xf numFmtId="43" fontId="13" fillId="4" borderId="14" xfId="1" applyFont="1" applyFill="1" applyBorder="1" applyAlignment="1" applyProtection="1">
      <protection locked="0"/>
    </xf>
    <xf numFmtId="43" fontId="13" fillId="4" borderId="42" xfId="1" applyFont="1" applyFill="1" applyBorder="1" applyAlignment="1" applyProtection="1">
      <protection locked="0"/>
    </xf>
    <xf numFmtId="0" fontId="21" fillId="4" borderId="7" xfId="0" applyFont="1" applyFill="1" applyBorder="1" applyAlignment="1" applyProtection="1">
      <alignment horizontal="center"/>
    </xf>
    <xf numFmtId="0" fontId="7" fillId="4" borderId="7" xfId="0" applyFont="1" applyFill="1" applyBorder="1" applyAlignment="1" applyProtection="1">
      <alignment horizontal="center"/>
    </xf>
    <xf numFmtId="43" fontId="18" fillId="4" borderId="14" xfId="1" applyNumberFormat="1" applyFont="1" applyFill="1" applyBorder="1" applyAlignment="1" applyProtection="1">
      <protection locked="0"/>
    </xf>
    <xf numFmtId="43" fontId="18" fillId="4" borderId="42" xfId="1" applyNumberFormat="1" applyFont="1" applyFill="1" applyBorder="1" applyAlignment="1" applyProtection="1">
      <protection locked="0"/>
    </xf>
    <xf numFmtId="49" fontId="13" fillId="4" borderId="14" xfId="0" applyNumberFormat="1" applyFont="1" applyFill="1" applyBorder="1" applyAlignment="1" applyProtection="1">
      <alignment horizontal="left"/>
    </xf>
  </cellXfs>
  <cellStyles count="6">
    <cellStyle name="Comma" xfId="1" builtinId="3"/>
    <cellStyle name="Comma 2" xfId="2"/>
    <cellStyle name="Currency 2" xfId="3"/>
    <cellStyle name="Normal" xfId="0" builtinId="0"/>
    <cellStyle name="Normal_IR-2 BACKUP" xfId="4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228600</xdr:rowOff>
    </xdr:from>
    <xdr:to>
      <xdr:col>33</xdr:col>
      <xdr:colOff>266700</xdr:colOff>
      <xdr:row>2</xdr:row>
      <xdr:rowOff>12700</xdr:rowOff>
    </xdr:to>
    <xdr:sp macro="" textlink="">
      <xdr:nvSpPr>
        <xdr:cNvPr id="14042" name="Line 5"/>
        <xdr:cNvSpPr>
          <a:spLocks noChangeShapeType="1"/>
        </xdr:cNvSpPr>
      </xdr:nvSpPr>
      <xdr:spPr bwMode="auto">
        <a:xfrm>
          <a:off x="1143000" y="279400"/>
          <a:ext cx="11658600" cy="254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12700</xdr:colOff>
      <xdr:row>0</xdr:row>
      <xdr:rowOff>0</xdr:rowOff>
    </xdr:from>
    <xdr:to>
      <xdr:col>3</xdr:col>
      <xdr:colOff>88900</xdr:colOff>
      <xdr:row>3</xdr:row>
      <xdr:rowOff>139700</xdr:rowOff>
    </xdr:to>
    <xdr:pic>
      <xdr:nvPicPr>
        <xdr:cNvPr id="1404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07" t="10526" r="54353" b="9650"/>
        <a:stretch>
          <a:fillRect/>
        </a:stretch>
      </xdr:blipFill>
      <xdr:spPr bwMode="auto">
        <a:xfrm>
          <a:off x="114300" y="0"/>
          <a:ext cx="7112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19052</xdr:colOff>
      <xdr:row>8</xdr:row>
      <xdr:rowOff>137583</xdr:rowOff>
    </xdr:from>
    <xdr:to>
      <xdr:col>21</xdr:col>
      <xdr:colOff>218047</xdr:colOff>
      <xdr:row>10</xdr:row>
      <xdr:rowOff>2117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8784169" y="1471083"/>
          <a:ext cx="687916" cy="372534"/>
        </a:xfrm>
        <a:prstGeom prst="rect">
          <a:avLst/>
        </a:prstGeom>
        <a:ln w="3175">
          <a:noFill/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 algn="l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800" b="1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 NORMAL</a:t>
          </a:r>
        </a:p>
      </xdr:txBody>
    </xdr:sp>
    <xdr:clientData/>
  </xdr:twoCellAnchor>
  <xdr:twoCellAnchor>
    <xdr:from>
      <xdr:col>21</xdr:col>
      <xdr:colOff>260348</xdr:colOff>
      <xdr:row>8</xdr:row>
      <xdr:rowOff>137583</xdr:rowOff>
    </xdr:from>
    <xdr:to>
      <xdr:col>24</xdr:col>
      <xdr:colOff>80431</xdr:colOff>
      <xdr:row>10</xdr:row>
      <xdr:rowOff>2115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9514415" y="1471083"/>
          <a:ext cx="1090083" cy="372532"/>
        </a:xfrm>
        <a:prstGeom prst="rect">
          <a:avLst/>
        </a:prstGeom>
        <a:ln w="3175">
          <a:noFill/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8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  <a:r>
            <a:rPr lang="es-DO" sz="800" b="1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RECTIFICATIVA</a:t>
          </a:r>
        </a:p>
      </xdr:txBody>
    </xdr:sp>
    <xdr:clientData/>
  </xdr:twoCellAnchor>
  <xdr:twoCellAnchor>
    <xdr:from>
      <xdr:col>25</xdr:col>
      <xdr:colOff>114300</xdr:colOff>
      <xdr:row>8</xdr:row>
      <xdr:rowOff>116417</xdr:rowOff>
    </xdr:from>
    <xdr:to>
      <xdr:col>29</xdr:col>
      <xdr:colOff>42321</xdr:colOff>
      <xdr:row>10</xdr:row>
      <xdr:rowOff>2115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11049000" y="1449917"/>
          <a:ext cx="1608667" cy="393698"/>
        </a:xfrm>
        <a:prstGeom prst="rect">
          <a:avLst/>
        </a:prstGeom>
        <a:ln w="3175">
          <a:noFill/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r>
            <a:rPr lang="es-DO" sz="800" b="1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AJUSTE/ESTIMACIÓN</a:t>
          </a:r>
        </a:p>
      </xdr:txBody>
    </xdr:sp>
    <xdr:clientData/>
  </xdr:twoCellAnchor>
  <xdr:twoCellAnchor>
    <xdr:from>
      <xdr:col>22</xdr:col>
      <xdr:colOff>99483</xdr:colOff>
      <xdr:row>9</xdr:row>
      <xdr:rowOff>52918</xdr:rowOff>
    </xdr:from>
    <xdr:to>
      <xdr:col>23</xdr:col>
      <xdr:colOff>184584</xdr:colOff>
      <xdr:row>10</xdr:row>
      <xdr:rowOff>116417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9751483" y="1714501"/>
          <a:ext cx="546100" cy="243416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8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  <a:endParaRPr lang="es-DO" sz="105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71969</xdr:colOff>
      <xdr:row>9</xdr:row>
      <xdr:rowOff>52918</xdr:rowOff>
    </xdr:from>
    <xdr:to>
      <xdr:col>21</xdr:col>
      <xdr:colOff>141819</xdr:colOff>
      <xdr:row>10</xdr:row>
      <xdr:rowOff>116419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8837086" y="1714501"/>
          <a:ext cx="546100" cy="243418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8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  <a:endParaRPr lang="es-DO" sz="105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330200</xdr:colOff>
      <xdr:row>8</xdr:row>
      <xdr:rowOff>139700</xdr:rowOff>
    </xdr:from>
    <xdr:to>
      <xdr:col>24</xdr:col>
      <xdr:colOff>184149</xdr:colOff>
      <xdr:row>10</xdr:row>
      <xdr:rowOff>25402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10456333" y="1460500"/>
          <a:ext cx="264583" cy="393702"/>
        </a:xfrm>
        <a:prstGeom prst="rect">
          <a:avLst/>
        </a:prstGeom>
        <a:ln w="3175">
          <a:noFill/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800" b="1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D</a:t>
          </a:r>
        </a:p>
      </xdr:txBody>
    </xdr:sp>
    <xdr:clientData/>
  </xdr:twoCellAnchor>
  <xdr:twoCellAnchor>
    <xdr:from>
      <xdr:col>23</xdr:col>
      <xdr:colOff>336550</xdr:colOff>
      <xdr:row>9</xdr:row>
      <xdr:rowOff>42335</xdr:rowOff>
    </xdr:from>
    <xdr:to>
      <xdr:col>24</xdr:col>
      <xdr:colOff>143933</xdr:colOff>
      <xdr:row>10</xdr:row>
      <xdr:rowOff>116418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10488083" y="1703918"/>
          <a:ext cx="179917" cy="254000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b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s-DO" sz="105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24</xdr:col>
      <xdr:colOff>241300</xdr:colOff>
      <xdr:row>8</xdr:row>
      <xdr:rowOff>139700</xdr:rowOff>
    </xdr:from>
    <xdr:to>
      <xdr:col>25</xdr:col>
      <xdr:colOff>107037</xdr:colOff>
      <xdr:row>10</xdr:row>
      <xdr:rowOff>27840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10830983" y="1460500"/>
          <a:ext cx="264584" cy="408519"/>
        </a:xfrm>
        <a:prstGeom prst="rect">
          <a:avLst/>
        </a:prstGeom>
        <a:ln w="3175">
          <a:noFill/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800" b="1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</a:t>
          </a:r>
        </a:p>
      </xdr:txBody>
    </xdr:sp>
    <xdr:clientData/>
  </xdr:twoCellAnchor>
  <xdr:twoCellAnchor>
    <xdr:from>
      <xdr:col>26</xdr:col>
      <xdr:colOff>31751</xdr:colOff>
      <xdr:row>9</xdr:row>
      <xdr:rowOff>52918</xdr:rowOff>
    </xdr:from>
    <xdr:to>
      <xdr:col>27</xdr:col>
      <xdr:colOff>141962</xdr:colOff>
      <xdr:row>10</xdr:row>
      <xdr:rowOff>116417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11377084" y="1714501"/>
          <a:ext cx="546100" cy="243416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8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  <a:endParaRPr lang="es-DO" sz="105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63498</xdr:colOff>
      <xdr:row>8</xdr:row>
      <xdr:rowOff>105833</xdr:rowOff>
    </xdr:from>
    <xdr:to>
      <xdr:col>32</xdr:col>
      <xdr:colOff>309075</xdr:colOff>
      <xdr:row>10</xdr:row>
      <xdr:rowOff>2117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12255498" y="1439333"/>
          <a:ext cx="1989669" cy="404284"/>
        </a:xfrm>
        <a:prstGeom prst="rect">
          <a:avLst/>
        </a:prstGeom>
        <a:ln w="3175">
          <a:noFill/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r>
            <a:rPr lang="es-DO" sz="800" b="1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RECURSO</a:t>
          </a:r>
          <a:r>
            <a:rPr lang="es-DO" sz="800" b="1" baseline="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RECONSIDERACIÓN</a:t>
          </a:r>
          <a:endParaRPr lang="es-DO" sz="800" b="1"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93132</xdr:colOff>
      <xdr:row>9</xdr:row>
      <xdr:rowOff>42334</xdr:rowOff>
    </xdr:from>
    <xdr:to>
      <xdr:col>30</xdr:col>
      <xdr:colOff>203343</xdr:colOff>
      <xdr:row>10</xdr:row>
      <xdr:rowOff>116418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12721165" y="1703917"/>
          <a:ext cx="546100" cy="254001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105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>
    <xdr:from>
      <xdr:col>32</xdr:col>
      <xdr:colOff>139700</xdr:colOff>
      <xdr:row>8</xdr:row>
      <xdr:rowOff>97367</xdr:rowOff>
    </xdr:from>
    <xdr:to>
      <xdr:col>36</xdr:col>
      <xdr:colOff>209744</xdr:colOff>
      <xdr:row>10</xdr:row>
      <xdr:rowOff>29634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14037733" y="1418167"/>
          <a:ext cx="1788585" cy="440267"/>
        </a:xfrm>
        <a:prstGeom prst="rect">
          <a:avLst/>
        </a:prstGeom>
        <a:ln w="3175">
          <a:noFill/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r>
            <a:rPr lang="es-DO" sz="800" b="1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RECURSO</a:t>
          </a:r>
          <a:r>
            <a:rPr lang="es-DO" sz="800" b="1" baseline="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CONTENCIOSO</a:t>
          </a:r>
          <a:endParaRPr lang="es-DO" sz="800" b="1"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209550</xdr:colOff>
      <xdr:row>9</xdr:row>
      <xdr:rowOff>31751</xdr:rowOff>
    </xdr:from>
    <xdr:to>
      <xdr:col>34</xdr:col>
      <xdr:colOff>332317</xdr:colOff>
      <xdr:row>10</xdr:row>
      <xdr:rowOff>110070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14556317" y="1693334"/>
          <a:ext cx="546100" cy="258236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1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s-DO" sz="105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36</xdr:col>
      <xdr:colOff>71967</xdr:colOff>
      <xdr:row>8</xdr:row>
      <xdr:rowOff>105833</xdr:rowOff>
    </xdr:from>
    <xdr:to>
      <xdr:col>37</xdr:col>
      <xdr:colOff>342532</xdr:colOff>
      <xdr:row>10</xdr:row>
      <xdr:rowOff>25665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15663334" y="1439333"/>
          <a:ext cx="634999" cy="414867"/>
        </a:xfrm>
        <a:prstGeom prst="rect">
          <a:avLst/>
        </a:prstGeom>
        <a:ln w="3175">
          <a:noFill/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800" b="1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MULTAS</a:t>
          </a:r>
        </a:p>
      </xdr:txBody>
    </xdr:sp>
    <xdr:clientData/>
  </xdr:twoCellAnchor>
  <xdr:twoCellAnchor>
    <xdr:from>
      <xdr:col>36</xdr:col>
      <xdr:colOff>105833</xdr:colOff>
      <xdr:row>9</xdr:row>
      <xdr:rowOff>42335</xdr:rowOff>
    </xdr:from>
    <xdr:to>
      <xdr:col>37</xdr:col>
      <xdr:colOff>300350</xdr:colOff>
      <xdr:row>10</xdr:row>
      <xdr:rowOff>110070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15709900" y="1703918"/>
          <a:ext cx="546100" cy="247652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s-DO" sz="105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444501</xdr:colOff>
      <xdr:row>8</xdr:row>
      <xdr:rowOff>116417</xdr:rowOff>
    </xdr:from>
    <xdr:to>
      <xdr:col>37</xdr:col>
      <xdr:colOff>1460501</xdr:colOff>
      <xdr:row>10</xdr:row>
      <xdr:rowOff>2116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16425334" y="1449917"/>
          <a:ext cx="1143000" cy="393699"/>
        </a:xfrm>
        <a:prstGeom prst="rect">
          <a:avLst/>
        </a:prstGeom>
        <a:ln w="3175">
          <a:noFill/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800" b="1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PAGO A CUENTA</a:t>
          </a:r>
        </a:p>
      </xdr:txBody>
    </xdr:sp>
    <xdr:clientData/>
  </xdr:twoCellAnchor>
  <xdr:twoCellAnchor>
    <xdr:from>
      <xdr:col>37</xdr:col>
      <xdr:colOff>643468</xdr:colOff>
      <xdr:row>9</xdr:row>
      <xdr:rowOff>42334</xdr:rowOff>
    </xdr:from>
    <xdr:to>
      <xdr:col>37</xdr:col>
      <xdr:colOff>1113368</xdr:colOff>
      <xdr:row>10</xdr:row>
      <xdr:rowOff>105834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16637001" y="1703917"/>
          <a:ext cx="546100" cy="243417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s-DO" sz="105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42334</xdr:colOff>
      <xdr:row>7</xdr:row>
      <xdr:rowOff>116418</xdr:rowOff>
    </xdr:from>
    <xdr:to>
      <xdr:col>33</xdr:col>
      <xdr:colOff>1</xdr:colOff>
      <xdr:row>8</xdr:row>
      <xdr:rowOff>139936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13504334" y="1270001"/>
          <a:ext cx="804334" cy="190500"/>
        </a:xfrm>
        <a:prstGeom prst="rect">
          <a:avLst/>
        </a:prstGeom>
        <a:ln w="3175">
          <a:noFill/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800" b="1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 TELÉFONO</a:t>
          </a:r>
        </a:p>
      </xdr:txBody>
    </xdr:sp>
    <xdr:clientData/>
  </xdr:twoCellAnchor>
  <xdr:twoCellAnchor>
    <xdr:from>
      <xdr:col>31</xdr:col>
      <xdr:colOff>63498</xdr:colOff>
      <xdr:row>5</xdr:row>
      <xdr:rowOff>42335</xdr:rowOff>
    </xdr:from>
    <xdr:to>
      <xdr:col>33</xdr:col>
      <xdr:colOff>207030</xdr:colOff>
      <xdr:row>7</xdr:row>
      <xdr:rowOff>23285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13525498" y="910168"/>
          <a:ext cx="1016002" cy="266700"/>
        </a:xfrm>
        <a:prstGeom prst="rect">
          <a:avLst/>
        </a:prstGeom>
        <a:ln w="3175">
          <a:noFill/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>
            <a:lnSpc>
              <a:spcPts val="700"/>
            </a:lnSpc>
            <a:spcBef>
              <a:spcPts val="0"/>
            </a:spcBef>
            <a:spcAft>
              <a:spcPts val="800"/>
            </a:spcAft>
          </a:pPr>
          <a:r>
            <a:rPr lang="es-DO" sz="800" b="1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CORREO ELECTRÓNICO</a:t>
          </a:r>
        </a:p>
      </xdr:txBody>
    </xdr:sp>
    <xdr:clientData/>
  </xdr:twoCellAnchor>
  <xdr:twoCellAnchor>
    <xdr:from>
      <xdr:col>33</xdr:col>
      <xdr:colOff>82549</xdr:colOff>
      <xdr:row>5</xdr:row>
      <xdr:rowOff>42334</xdr:rowOff>
    </xdr:from>
    <xdr:to>
      <xdr:col>37</xdr:col>
      <xdr:colOff>1449763</xdr:colOff>
      <xdr:row>7</xdr:row>
      <xdr:rowOff>21167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14403916" y="910167"/>
          <a:ext cx="3153833" cy="264583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 algn="l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8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  <a:endParaRPr lang="es-DO" sz="105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86784</xdr:colOff>
      <xdr:row>7</xdr:row>
      <xdr:rowOff>67734</xdr:rowOff>
    </xdr:from>
    <xdr:to>
      <xdr:col>37</xdr:col>
      <xdr:colOff>1454208</xdr:colOff>
      <xdr:row>8</xdr:row>
      <xdr:rowOff>152400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14408151" y="1221317"/>
          <a:ext cx="3153833" cy="264583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 algn="l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endParaRPr lang="es-DO" sz="105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0</xdr:colOff>
      <xdr:row>8</xdr:row>
      <xdr:rowOff>190500</xdr:rowOff>
    </xdr:from>
    <xdr:to>
      <xdr:col>8</xdr:col>
      <xdr:colOff>8443</xdr:colOff>
      <xdr:row>10</xdr:row>
      <xdr:rowOff>63501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1246909" y="1506682"/>
          <a:ext cx="1683713" cy="375228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endParaRPr lang="es-DO" sz="105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361949</xdr:colOff>
      <xdr:row>8</xdr:row>
      <xdr:rowOff>182033</xdr:rowOff>
    </xdr:from>
    <xdr:to>
      <xdr:col>17</xdr:col>
      <xdr:colOff>205483</xdr:colOff>
      <xdr:row>10</xdr:row>
      <xdr:rowOff>42334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5005916" y="1502833"/>
          <a:ext cx="1947333" cy="381001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ctr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endParaRPr lang="es-DO" sz="105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24</xdr:col>
      <xdr:colOff>270934</xdr:colOff>
      <xdr:row>9</xdr:row>
      <xdr:rowOff>42334</xdr:rowOff>
    </xdr:from>
    <xdr:to>
      <xdr:col>25</xdr:col>
      <xdr:colOff>68673</xdr:colOff>
      <xdr:row>10</xdr:row>
      <xdr:rowOff>116417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10873317" y="1703917"/>
          <a:ext cx="179916" cy="254000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s-DO" sz="1100">
              <a:effectLst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25400</xdr:rowOff>
    </xdr:from>
    <xdr:to>
      <xdr:col>37</xdr:col>
      <xdr:colOff>368300</xdr:colOff>
      <xdr:row>2</xdr:row>
      <xdr:rowOff>38100</xdr:rowOff>
    </xdr:to>
    <xdr:sp macro="" textlink="">
      <xdr:nvSpPr>
        <xdr:cNvPr id="14392" name="Line 5"/>
        <xdr:cNvSpPr>
          <a:spLocks noChangeShapeType="1"/>
        </xdr:cNvSpPr>
      </xdr:nvSpPr>
      <xdr:spPr bwMode="auto">
        <a:xfrm flipV="1">
          <a:off x="1663700" y="495300"/>
          <a:ext cx="18148300" cy="127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25400</xdr:colOff>
      <xdr:row>1</xdr:row>
      <xdr:rowOff>127000</xdr:rowOff>
    </xdr:from>
    <xdr:to>
      <xdr:col>3</xdr:col>
      <xdr:colOff>901700</xdr:colOff>
      <xdr:row>4</xdr:row>
      <xdr:rowOff>88900</xdr:rowOff>
    </xdr:to>
    <xdr:pic>
      <xdr:nvPicPr>
        <xdr:cNvPr id="14393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77800"/>
          <a:ext cx="12446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N70"/>
  <sheetViews>
    <sheetView tabSelected="1" zoomScale="90" zoomScaleNormal="90" workbookViewId="0">
      <selection activeCell="S14" sqref="S14"/>
    </sheetView>
  </sheetViews>
  <sheetFormatPr baseColWidth="10" defaultColWidth="0" defaultRowHeight="11" zeroHeight="1" x14ac:dyDescent="0.15"/>
  <cols>
    <col min="1" max="1" width="2" style="196" customWidth="1"/>
    <col min="2" max="2" width="5.25" customWidth="1"/>
    <col min="3" max="17" width="7.25" customWidth="1"/>
    <col min="18" max="18" width="5.75" customWidth="1"/>
    <col min="19" max="19" width="29.75" customWidth="1"/>
    <col min="20" max="20" width="4" style="196" customWidth="1"/>
    <col min="21" max="21" width="4.25" customWidth="1"/>
    <col min="22" max="36" width="7.25" customWidth="1"/>
    <col min="37" max="37" width="5.75" customWidth="1"/>
    <col min="38" max="38" width="29.75" customWidth="1"/>
    <col min="39" max="39" width="9.25" style="196" customWidth="1"/>
  </cols>
  <sheetData>
    <row r="1" spans="1:40" ht="4.5" customHeight="1" x14ac:dyDescent="0.15">
      <c r="A1" s="196" t="s">
        <v>187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</row>
    <row r="2" spans="1:40" ht="19" x14ac:dyDescent="0.15">
      <c r="B2" s="196"/>
      <c r="C2" s="196"/>
      <c r="D2" s="196"/>
      <c r="E2" s="269" t="s">
        <v>119</v>
      </c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7" t="s">
        <v>32</v>
      </c>
    </row>
    <row r="3" spans="1:40" ht="19" x14ac:dyDescent="0.15">
      <c r="B3" s="196"/>
      <c r="C3" s="196"/>
      <c r="D3" s="196"/>
      <c r="E3" s="193" t="s">
        <v>149</v>
      </c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301" t="s">
        <v>184</v>
      </c>
    </row>
    <row r="4" spans="1:40" ht="12" thickBot="1" x14ac:dyDescent="0.2"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</row>
    <row r="5" spans="1:40" ht="14" x14ac:dyDescent="0.15">
      <c r="B5" s="164" t="s">
        <v>17</v>
      </c>
      <c r="C5" s="175" t="s">
        <v>143</v>
      </c>
      <c r="D5" s="175"/>
      <c r="E5" s="175"/>
      <c r="F5" s="176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4"/>
      <c r="AN5">
        <f>+IF(S14="",1,2)</f>
        <v>1</v>
      </c>
    </row>
    <row r="6" spans="1:40" ht="8.25" customHeight="1" x14ac:dyDescent="0.15">
      <c r="B6" s="171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200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2"/>
    </row>
    <row r="7" spans="1:40" ht="14.25" customHeight="1" x14ac:dyDescent="0.15">
      <c r="B7" s="225"/>
      <c r="C7" s="271" t="s">
        <v>150</v>
      </c>
      <c r="D7" s="199"/>
      <c r="E7" s="385"/>
      <c r="F7" s="386"/>
      <c r="G7" s="386"/>
      <c r="H7" s="387"/>
      <c r="I7" s="199"/>
      <c r="J7" s="271" t="s">
        <v>151</v>
      </c>
      <c r="K7" s="199"/>
      <c r="L7" s="199"/>
      <c r="M7" s="199"/>
      <c r="N7" s="392"/>
      <c r="O7" s="393"/>
      <c r="P7" s="393"/>
      <c r="Q7" s="393"/>
      <c r="R7" s="393"/>
      <c r="S7" s="394"/>
      <c r="T7" s="201"/>
      <c r="U7" s="271" t="s">
        <v>95</v>
      </c>
      <c r="V7" s="201"/>
      <c r="W7" s="201"/>
      <c r="X7" s="201"/>
      <c r="Y7" s="392"/>
      <c r="Z7" s="393"/>
      <c r="AA7" s="393"/>
      <c r="AB7" s="393"/>
      <c r="AC7" s="393"/>
      <c r="AD7" s="393"/>
      <c r="AE7" s="394"/>
      <c r="AF7" s="181"/>
      <c r="AG7" s="203"/>
      <c r="AH7" s="201"/>
      <c r="AI7" s="201"/>
      <c r="AJ7" s="201"/>
      <c r="AK7" s="201"/>
      <c r="AL7" s="202"/>
    </row>
    <row r="8" spans="1:40" ht="14.25" customHeight="1" x14ac:dyDescent="0.15">
      <c r="B8" s="225"/>
      <c r="C8" s="199"/>
      <c r="D8" s="199"/>
      <c r="E8" s="388"/>
      <c r="F8" s="389"/>
      <c r="G8" s="389"/>
      <c r="H8" s="390"/>
      <c r="I8" s="199"/>
      <c r="J8" s="199"/>
      <c r="K8" s="199"/>
      <c r="L8" s="199"/>
      <c r="M8" s="199"/>
      <c r="N8" s="395"/>
      <c r="O8" s="396"/>
      <c r="P8" s="396"/>
      <c r="Q8" s="396"/>
      <c r="R8" s="396"/>
      <c r="S8" s="397"/>
      <c r="T8" s="201"/>
      <c r="U8" s="201"/>
      <c r="V8" s="201"/>
      <c r="W8" s="201"/>
      <c r="X8" s="201"/>
      <c r="Y8" s="395"/>
      <c r="Z8" s="396"/>
      <c r="AA8" s="396"/>
      <c r="AB8" s="396"/>
      <c r="AC8" s="396"/>
      <c r="AD8" s="396"/>
      <c r="AE8" s="397"/>
      <c r="AF8" s="201"/>
      <c r="AG8" s="203"/>
      <c r="AH8" s="201"/>
      <c r="AI8" s="201"/>
      <c r="AJ8" s="398"/>
      <c r="AK8" s="398"/>
      <c r="AL8" s="399"/>
    </row>
    <row r="9" spans="1:40" ht="25.5" customHeight="1" x14ac:dyDescent="0.15">
      <c r="B9" s="225"/>
      <c r="C9" s="199"/>
      <c r="D9" s="199"/>
      <c r="E9" s="231"/>
      <c r="F9" s="231"/>
      <c r="G9" s="231"/>
      <c r="H9" s="231"/>
      <c r="I9" s="199"/>
      <c r="J9" s="199"/>
      <c r="K9" s="199"/>
      <c r="L9" s="199"/>
      <c r="M9" s="199"/>
      <c r="N9" s="232"/>
      <c r="O9" s="232"/>
      <c r="P9" s="232"/>
      <c r="Q9" s="232"/>
      <c r="R9" s="232"/>
      <c r="S9" s="232"/>
      <c r="T9" s="201"/>
      <c r="U9" s="201"/>
      <c r="V9" s="201"/>
      <c r="W9" s="201"/>
      <c r="X9" s="201"/>
      <c r="Y9" s="233"/>
      <c r="Z9" s="233"/>
      <c r="AA9" s="233"/>
      <c r="AB9" s="233"/>
      <c r="AC9" s="233"/>
      <c r="AD9" s="233"/>
      <c r="AE9" s="233"/>
      <c r="AF9" s="201"/>
      <c r="AG9" s="204"/>
      <c r="AH9" s="201"/>
      <c r="AI9" s="201"/>
      <c r="AJ9" s="234"/>
      <c r="AK9" s="234"/>
      <c r="AL9" s="242"/>
    </row>
    <row r="10" spans="1:40" ht="14.25" customHeight="1" x14ac:dyDescent="0.15">
      <c r="B10" s="225"/>
      <c r="C10" s="272" t="s">
        <v>122</v>
      </c>
      <c r="D10" s="199"/>
      <c r="E10" s="407"/>
      <c r="F10" s="407"/>
      <c r="G10" s="407"/>
      <c r="H10" s="407"/>
      <c r="I10" s="199"/>
      <c r="J10" s="408" t="s">
        <v>154</v>
      </c>
      <c r="K10" s="408"/>
      <c r="L10" s="408"/>
      <c r="M10" s="408"/>
      <c r="N10" s="391"/>
      <c r="O10" s="391"/>
      <c r="P10" s="391"/>
      <c r="Q10" s="391"/>
      <c r="R10" s="199"/>
      <c r="S10" s="241" t="s">
        <v>153</v>
      </c>
      <c r="T10" s="237"/>
      <c r="U10" s="201"/>
      <c r="V10" s="201"/>
      <c r="W10" s="181"/>
      <c r="X10" s="238"/>
      <c r="Y10" s="201"/>
      <c r="Z10" s="201"/>
      <c r="AA10" s="240"/>
      <c r="AB10" s="239"/>
      <c r="AC10" s="181"/>
      <c r="AD10" s="230"/>
      <c r="AE10" s="201"/>
      <c r="AF10" s="201"/>
      <c r="AG10" s="201"/>
      <c r="AH10" s="201"/>
      <c r="AI10" s="201"/>
      <c r="AJ10" s="201"/>
      <c r="AK10" s="201"/>
      <c r="AL10" s="202"/>
    </row>
    <row r="11" spans="1:40" ht="14.25" customHeight="1" thickBot="1" x14ac:dyDescent="0.2">
      <c r="B11" s="226"/>
      <c r="C11" s="273" t="s">
        <v>152</v>
      </c>
      <c r="D11" s="205"/>
      <c r="E11" s="205"/>
      <c r="F11" s="205"/>
      <c r="G11" s="205"/>
      <c r="H11" s="205"/>
      <c r="I11" s="205"/>
      <c r="J11" s="236"/>
      <c r="K11" s="236"/>
      <c r="L11" s="236"/>
      <c r="M11" s="205"/>
      <c r="N11" s="205"/>
      <c r="O11" s="205"/>
      <c r="P11" s="205"/>
      <c r="Q11" s="205"/>
      <c r="R11" s="205"/>
      <c r="S11" s="235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7"/>
    </row>
    <row r="12" spans="1:40" ht="12" thickBot="1" x14ac:dyDescent="0.2">
      <c r="B12" s="199"/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</row>
    <row r="13" spans="1:40" ht="14" x14ac:dyDescent="0.15">
      <c r="B13" s="164" t="s">
        <v>13</v>
      </c>
      <c r="C13" s="175" t="s">
        <v>19</v>
      </c>
      <c r="D13" s="175"/>
      <c r="E13" s="175"/>
      <c r="F13" s="175"/>
      <c r="G13" s="176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185" t="s">
        <v>11</v>
      </c>
      <c r="U13" s="164" t="s">
        <v>36</v>
      </c>
      <c r="V13" s="175" t="s">
        <v>15</v>
      </c>
      <c r="W13" s="175"/>
      <c r="X13" s="176"/>
      <c r="Y13" s="221"/>
      <c r="Z13" s="221"/>
      <c r="AA13" s="221"/>
      <c r="AB13" s="221"/>
      <c r="AC13" s="221"/>
      <c r="AD13" s="221"/>
      <c r="AE13" s="221"/>
      <c r="AF13" s="221"/>
      <c r="AG13" s="221"/>
      <c r="AH13" s="221"/>
      <c r="AI13" s="221"/>
      <c r="AJ13" s="221"/>
      <c r="AK13" s="221"/>
      <c r="AL13" s="192" t="s">
        <v>11</v>
      </c>
    </row>
    <row r="14" spans="1:40" ht="14" x14ac:dyDescent="0.15">
      <c r="B14" s="165">
        <v>1</v>
      </c>
      <c r="C14" s="363" t="s">
        <v>148</v>
      </c>
      <c r="D14" s="376"/>
      <c r="E14" s="376"/>
      <c r="F14" s="376"/>
      <c r="G14" s="376"/>
      <c r="H14" s="376"/>
      <c r="I14" s="376"/>
      <c r="J14" s="376"/>
      <c r="K14" s="376"/>
      <c r="L14" s="376"/>
      <c r="M14" s="376"/>
      <c r="N14" s="376"/>
      <c r="O14" s="376"/>
      <c r="P14" s="376"/>
      <c r="Q14" s="377"/>
      <c r="R14" s="169" t="s">
        <v>1</v>
      </c>
      <c r="S14" s="174"/>
      <c r="U14" s="275">
        <v>40</v>
      </c>
      <c r="V14" s="370" t="s">
        <v>127</v>
      </c>
      <c r="W14" s="371"/>
      <c r="X14" s="371"/>
      <c r="Y14" s="371"/>
      <c r="Z14" s="371"/>
      <c r="AA14" s="371"/>
      <c r="AB14" s="371"/>
      <c r="AC14" s="371"/>
      <c r="AD14" s="371"/>
      <c r="AE14" s="371"/>
      <c r="AF14" s="371"/>
      <c r="AG14" s="371"/>
      <c r="AH14" s="371"/>
      <c r="AI14" s="371"/>
      <c r="AJ14" s="372"/>
      <c r="AK14" s="276" t="s">
        <v>1</v>
      </c>
      <c r="AL14" s="277"/>
    </row>
    <row r="15" spans="1:40" ht="14" x14ac:dyDescent="0.15">
      <c r="B15" s="166" t="s">
        <v>18</v>
      </c>
      <c r="C15" s="177" t="s">
        <v>21</v>
      </c>
      <c r="D15" s="177"/>
      <c r="E15" s="222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7"/>
      <c r="U15" s="275">
        <v>41</v>
      </c>
      <c r="V15" s="370" t="s">
        <v>128</v>
      </c>
      <c r="W15" s="371"/>
      <c r="X15" s="371"/>
      <c r="Y15" s="371"/>
      <c r="Z15" s="371"/>
      <c r="AA15" s="371"/>
      <c r="AB15" s="371"/>
      <c r="AC15" s="371"/>
      <c r="AD15" s="371"/>
      <c r="AE15" s="371"/>
      <c r="AF15" s="371"/>
      <c r="AG15" s="371"/>
      <c r="AH15" s="371"/>
      <c r="AI15" s="371"/>
      <c r="AJ15" s="372"/>
      <c r="AK15" s="276" t="s">
        <v>1</v>
      </c>
      <c r="AL15" s="277"/>
    </row>
    <row r="16" spans="1:40" ht="30" customHeight="1" x14ac:dyDescent="0.15">
      <c r="B16" s="165">
        <v>2</v>
      </c>
      <c r="C16" s="168" t="s">
        <v>31</v>
      </c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9" t="s">
        <v>1</v>
      </c>
      <c r="S16" s="170"/>
      <c r="U16" s="275">
        <v>42</v>
      </c>
      <c r="V16" s="373" t="s">
        <v>129</v>
      </c>
      <c r="W16" s="374"/>
      <c r="X16" s="374"/>
      <c r="Y16" s="374"/>
      <c r="Z16" s="374"/>
      <c r="AA16" s="374"/>
      <c r="AB16" s="374"/>
      <c r="AC16" s="374"/>
      <c r="AD16" s="374"/>
      <c r="AE16" s="374"/>
      <c r="AF16" s="374"/>
      <c r="AG16" s="374"/>
      <c r="AH16" s="374"/>
      <c r="AI16" s="374"/>
      <c r="AJ16" s="375"/>
      <c r="AK16" s="285" t="s">
        <v>2</v>
      </c>
      <c r="AL16" s="295">
        <f>AL14+AL15</f>
        <v>0</v>
      </c>
    </row>
    <row r="17" spans="2:38" ht="14" x14ac:dyDescent="0.15">
      <c r="B17" s="165">
        <v>3</v>
      </c>
      <c r="C17" s="167" t="s">
        <v>45</v>
      </c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214"/>
      <c r="Q17" s="214"/>
      <c r="R17" s="169" t="s">
        <v>1</v>
      </c>
      <c r="S17" s="170"/>
      <c r="U17" s="275">
        <v>43</v>
      </c>
      <c r="V17" s="356" t="s">
        <v>130</v>
      </c>
      <c r="W17" s="357"/>
      <c r="X17" s="357"/>
      <c r="Y17" s="357"/>
      <c r="Z17" s="357"/>
      <c r="AA17" s="357"/>
      <c r="AB17" s="357"/>
      <c r="AC17" s="357"/>
      <c r="AD17" s="357"/>
      <c r="AE17" s="357"/>
      <c r="AF17" s="357"/>
      <c r="AG17" s="357"/>
      <c r="AH17" s="357"/>
      <c r="AI17" s="357"/>
      <c r="AJ17" s="358"/>
      <c r="AK17" s="296" t="s">
        <v>2</v>
      </c>
      <c r="AL17" s="297"/>
    </row>
    <row r="18" spans="2:38" ht="30" customHeight="1" x14ac:dyDescent="0.15">
      <c r="B18" s="165">
        <v>4</v>
      </c>
      <c r="C18" s="410" t="s">
        <v>133</v>
      </c>
      <c r="D18" s="411"/>
      <c r="E18" s="411"/>
      <c r="F18" s="411"/>
      <c r="G18" s="411"/>
      <c r="H18" s="411"/>
      <c r="I18" s="411"/>
      <c r="J18" s="411"/>
      <c r="K18" s="411"/>
      <c r="L18" s="411"/>
      <c r="M18" s="411"/>
      <c r="N18" s="411"/>
      <c r="O18" s="411"/>
      <c r="P18" s="411"/>
      <c r="Q18" s="412"/>
      <c r="R18" s="169" t="s">
        <v>1</v>
      </c>
      <c r="S18" s="191"/>
      <c r="U18" s="275">
        <v>44</v>
      </c>
      <c r="V18" s="314" t="s">
        <v>146</v>
      </c>
      <c r="W18" s="315"/>
      <c r="X18" s="315"/>
      <c r="Y18" s="315"/>
      <c r="Z18" s="315"/>
      <c r="AA18" s="315"/>
      <c r="AB18" s="315"/>
      <c r="AC18" s="315"/>
      <c r="AD18" s="315"/>
      <c r="AE18" s="315"/>
      <c r="AF18" s="315"/>
      <c r="AG18" s="315"/>
      <c r="AH18" s="315"/>
      <c r="AI18" s="315"/>
      <c r="AJ18" s="316"/>
      <c r="AK18" s="276" t="s">
        <v>2</v>
      </c>
      <c r="AL18" s="277"/>
    </row>
    <row r="19" spans="2:38" ht="30" customHeight="1" x14ac:dyDescent="0.15">
      <c r="B19" s="171">
        <v>5</v>
      </c>
      <c r="C19" s="215" t="s">
        <v>161</v>
      </c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P19" s="216"/>
      <c r="Q19" s="217"/>
      <c r="R19" s="186" t="s">
        <v>2</v>
      </c>
      <c r="S19" s="172">
        <f>ABS(+S16+S17+S18)</f>
        <v>0</v>
      </c>
      <c r="U19" s="275">
        <v>45</v>
      </c>
      <c r="V19" s="359" t="s">
        <v>136</v>
      </c>
      <c r="W19" s="360"/>
      <c r="X19" s="360"/>
      <c r="Y19" s="360"/>
      <c r="Z19" s="360"/>
      <c r="AA19" s="360"/>
      <c r="AB19" s="360"/>
      <c r="AC19" s="360"/>
      <c r="AD19" s="360"/>
      <c r="AE19" s="360"/>
      <c r="AF19" s="360"/>
      <c r="AG19" s="360"/>
      <c r="AH19" s="360"/>
      <c r="AI19" s="360"/>
      <c r="AJ19" s="361"/>
      <c r="AK19" s="276" t="s">
        <v>1</v>
      </c>
      <c r="AL19" s="277"/>
    </row>
    <row r="20" spans="2:38" ht="30" customHeight="1" x14ac:dyDescent="0.15">
      <c r="B20" s="166" t="s">
        <v>20</v>
      </c>
      <c r="C20" s="177" t="s">
        <v>22</v>
      </c>
      <c r="D20" s="222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7"/>
      <c r="U20" s="275">
        <v>46</v>
      </c>
      <c r="V20" s="359" t="s">
        <v>180</v>
      </c>
      <c r="W20" s="360"/>
      <c r="X20" s="360"/>
      <c r="Y20" s="360"/>
      <c r="Z20" s="360"/>
      <c r="AA20" s="360"/>
      <c r="AB20" s="360"/>
      <c r="AC20" s="360"/>
      <c r="AD20" s="360"/>
      <c r="AE20" s="360"/>
      <c r="AF20" s="360"/>
      <c r="AG20" s="360"/>
      <c r="AH20" s="360"/>
      <c r="AI20" s="360"/>
      <c r="AJ20" s="361"/>
      <c r="AK20" s="285" t="s">
        <v>1</v>
      </c>
      <c r="AL20" s="277"/>
    </row>
    <row r="21" spans="2:38" ht="30" customHeight="1" x14ac:dyDescent="0.15">
      <c r="B21" s="194">
        <v>6</v>
      </c>
      <c r="C21" s="354" t="s">
        <v>162</v>
      </c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5"/>
      <c r="P21" s="376"/>
      <c r="Q21" s="377"/>
      <c r="R21" s="187" t="s">
        <v>2</v>
      </c>
      <c r="S21" s="195">
        <f>ABS(IF((S14-S19)&gt;0,ABS((S14-S19)),0))</f>
        <v>0</v>
      </c>
      <c r="T21" s="196" t="str">
        <f>IF( (S22+S23+S24+S25+S26) &lt;&gt; S21,"*","")</f>
        <v/>
      </c>
      <c r="U21" s="275">
        <v>47</v>
      </c>
      <c r="V21" s="373" t="s">
        <v>131</v>
      </c>
      <c r="W21" s="374"/>
      <c r="X21" s="374"/>
      <c r="Y21" s="374"/>
      <c r="Z21" s="374"/>
      <c r="AA21" s="374"/>
      <c r="AB21" s="374"/>
      <c r="AC21" s="374"/>
      <c r="AD21" s="374"/>
      <c r="AE21" s="374"/>
      <c r="AF21" s="374"/>
      <c r="AG21" s="374"/>
      <c r="AH21" s="374"/>
      <c r="AI21" s="374"/>
      <c r="AJ21" s="375"/>
      <c r="AK21" s="285" t="s">
        <v>2</v>
      </c>
      <c r="AL21" s="295">
        <f>ABS(+AL19+AL20)</f>
        <v>0</v>
      </c>
    </row>
    <row r="22" spans="2:38" ht="30" customHeight="1" x14ac:dyDescent="0.15">
      <c r="B22" s="165">
        <v>7</v>
      </c>
      <c r="C22" s="362" t="s">
        <v>42</v>
      </c>
      <c r="D22" s="362"/>
      <c r="E22" s="362"/>
      <c r="F22" s="362"/>
      <c r="G22" s="362"/>
      <c r="H22" s="362"/>
      <c r="I22" s="362"/>
      <c r="J22" s="362"/>
      <c r="K22" s="362"/>
      <c r="L22" s="362"/>
      <c r="M22" s="362"/>
      <c r="N22" s="362"/>
      <c r="O22" s="363"/>
      <c r="P22" s="376"/>
      <c r="Q22" s="377"/>
      <c r="R22" s="169" t="s">
        <v>2</v>
      </c>
      <c r="S22" s="170"/>
      <c r="T22" s="196" t="str">
        <f>IF( (S22+S23+S24+S25+S26) &lt;&gt; S21,"*","")</f>
        <v/>
      </c>
      <c r="U22" s="275">
        <v>48</v>
      </c>
      <c r="V22" s="359" t="s">
        <v>137</v>
      </c>
      <c r="W22" s="360"/>
      <c r="X22" s="360"/>
      <c r="Y22" s="360"/>
      <c r="Z22" s="360"/>
      <c r="AA22" s="360"/>
      <c r="AB22" s="360"/>
      <c r="AC22" s="360"/>
      <c r="AD22" s="360"/>
      <c r="AE22" s="360"/>
      <c r="AF22" s="360"/>
      <c r="AG22" s="360"/>
      <c r="AH22" s="360"/>
      <c r="AI22" s="360"/>
      <c r="AJ22" s="361"/>
      <c r="AK22" s="285" t="s">
        <v>1</v>
      </c>
      <c r="AL22" s="277"/>
    </row>
    <row r="23" spans="2:38" ht="30" customHeight="1" x14ac:dyDescent="0.15">
      <c r="B23" s="275">
        <v>8</v>
      </c>
      <c r="C23" s="351" t="s">
        <v>176</v>
      </c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2"/>
      <c r="P23" s="352"/>
      <c r="Q23" s="353"/>
      <c r="R23" s="169" t="s">
        <v>2</v>
      </c>
      <c r="S23" s="170"/>
      <c r="T23" s="196" t="str">
        <f>IF( (S22+S23+S24+S25+S26) &lt;&gt; S21,"*","")</f>
        <v/>
      </c>
      <c r="U23" s="275">
        <v>49</v>
      </c>
      <c r="V23" s="359" t="s">
        <v>181</v>
      </c>
      <c r="W23" s="360"/>
      <c r="X23" s="360"/>
      <c r="Y23" s="360"/>
      <c r="Z23" s="360"/>
      <c r="AA23" s="360"/>
      <c r="AB23" s="360"/>
      <c r="AC23" s="360"/>
      <c r="AD23" s="360"/>
      <c r="AE23" s="360"/>
      <c r="AF23" s="360"/>
      <c r="AG23" s="360"/>
      <c r="AH23" s="360"/>
      <c r="AI23" s="360"/>
      <c r="AJ23" s="361"/>
      <c r="AK23" s="285" t="s">
        <v>1</v>
      </c>
      <c r="AL23" s="277"/>
    </row>
    <row r="24" spans="2:38" ht="14" x14ac:dyDescent="0.15">
      <c r="B24" s="275">
        <v>9</v>
      </c>
      <c r="C24" s="351" t="s">
        <v>185</v>
      </c>
      <c r="D24" s="352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2"/>
      <c r="P24" s="352"/>
      <c r="Q24" s="353"/>
      <c r="R24" s="276" t="s">
        <v>2</v>
      </c>
      <c r="S24" s="277"/>
      <c r="T24" s="196" t="str">
        <f>IF( (S22+S23+S24+S25+S26) &lt;&gt; S21,"*","")</f>
        <v/>
      </c>
      <c r="U24" s="275">
        <v>50</v>
      </c>
      <c r="V24" s="373" t="s">
        <v>138</v>
      </c>
      <c r="W24" s="374"/>
      <c r="X24" s="374"/>
      <c r="Y24" s="374"/>
      <c r="Z24" s="374"/>
      <c r="AA24" s="374"/>
      <c r="AB24" s="374"/>
      <c r="AC24" s="374"/>
      <c r="AD24" s="374"/>
      <c r="AE24" s="374"/>
      <c r="AF24" s="374"/>
      <c r="AG24" s="374"/>
      <c r="AH24" s="374"/>
      <c r="AI24" s="374"/>
      <c r="AJ24" s="375"/>
      <c r="AK24" s="285" t="s">
        <v>2</v>
      </c>
      <c r="AL24" s="295">
        <f>ABS(+AL22+AL23)</f>
        <v>0</v>
      </c>
    </row>
    <row r="25" spans="2:38" ht="30" customHeight="1" x14ac:dyDescent="0.15">
      <c r="B25" s="275">
        <v>10</v>
      </c>
      <c r="C25" s="320" t="s">
        <v>120</v>
      </c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2"/>
      <c r="R25" s="276" t="s">
        <v>2</v>
      </c>
      <c r="S25" s="277">
        <v>0</v>
      </c>
      <c r="T25" s="196" t="str">
        <f>IF( (S22+S23+S24+S25+S26) &lt;&gt; S21,"*","")</f>
        <v/>
      </c>
      <c r="U25" s="275">
        <v>51</v>
      </c>
      <c r="V25" s="359" t="s">
        <v>139</v>
      </c>
      <c r="W25" s="360"/>
      <c r="X25" s="360"/>
      <c r="Y25" s="360"/>
      <c r="Z25" s="360"/>
      <c r="AA25" s="360"/>
      <c r="AB25" s="360"/>
      <c r="AC25" s="360"/>
      <c r="AD25" s="360"/>
      <c r="AE25" s="360"/>
      <c r="AF25" s="360"/>
      <c r="AG25" s="360"/>
      <c r="AH25" s="360"/>
      <c r="AI25" s="360"/>
      <c r="AJ25" s="361"/>
      <c r="AK25" s="285" t="s">
        <v>1</v>
      </c>
      <c r="AL25" s="291">
        <f>ABS(+AL16*18%)</f>
        <v>0</v>
      </c>
    </row>
    <row r="26" spans="2:38" ht="30" customHeight="1" thickBot="1" x14ac:dyDescent="0.2">
      <c r="B26" s="288">
        <v>11</v>
      </c>
      <c r="C26" s="323" t="s">
        <v>177</v>
      </c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5"/>
      <c r="R26" s="173" t="s">
        <v>2</v>
      </c>
      <c r="S26" s="180"/>
      <c r="T26" s="196" t="str">
        <f>IF( (S22+S23+S24+S25+S26) &lt;&gt; S21,"*","")</f>
        <v/>
      </c>
      <c r="U26" s="275">
        <v>52</v>
      </c>
      <c r="V26" s="314" t="s">
        <v>140</v>
      </c>
      <c r="W26" s="315"/>
      <c r="X26" s="315"/>
      <c r="Y26" s="315"/>
      <c r="Z26" s="315"/>
      <c r="AA26" s="315"/>
      <c r="AB26" s="315"/>
      <c r="AC26" s="315"/>
      <c r="AD26" s="315"/>
      <c r="AE26" s="315"/>
      <c r="AF26" s="315"/>
      <c r="AG26" s="315"/>
      <c r="AH26" s="315"/>
      <c r="AI26" s="315"/>
      <c r="AJ26" s="316"/>
      <c r="AK26" s="285" t="s">
        <v>1</v>
      </c>
      <c r="AL26" s="291">
        <f>ABS(+AL17*18%)</f>
        <v>0</v>
      </c>
    </row>
    <row r="27" spans="2:38" ht="30" customHeight="1" thickBot="1" x14ac:dyDescent="0.2">
      <c r="B27" s="208" t="str">
        <f>IF( (S22+S23+S24+S25+S26) &lt;&gt; S21,"La sumatoria de las casillas 7+8+9+10+11 debe ser igual al valor de la casilla 6.","")</f>
        <v/>
      </c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U27" s="275">
        <v>53</v>
      </c>
      <c r="V27" s="359" t="s">
        <v>147</v>
      </c>
      <c r="W27" s="360"/>
      <c r="X27" s="360"/>
      <c r="Y27" s="360"/>
      <c r="Z27" s="360"/>
      <c r="AA27" s="360"/>
      <c r="AB27" s="360"/>
      <c r="AC27" s="360"/>
      <c r="AD27" s="360"/>
      <c r="AE27" s="360"/>
      <c r="AF27" s="360"/>
      <c r="AG27" s="360"/>
      <c r="AH27" s="360"/>
      <c r="AI27" s="360"/>
      <c r="AJ27" s="361"/>
      <c r="AK27" s="285" t="s">
        <v>1</v>
      </c>
      <c r="AL27" s="291">
        <f>ABS(+AL18*18%)*0.3</f>
        <v>0</v>
      </c>
    </row>
    <row r="28" spans="2:38" ht="14" x14ac:dyDescent="0.15">
      <c r="B28" s="164" t="s">
        <v>39</v>
      </c>
      <c r="C28" s="175" t="s">
        <v>123</v>
      </c>
      <c r="D28" s="175"/>
      <c r="E28" s="176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/>
      <c r="S28" s="185" t="s">
        <v>11</v>
      </c>
      <c r="U28" s="275">
        <v>54</v>
      </c>
      <c r="V28" s="314" t="s">
        <v>141</v>
      </c>
      <c r="W28" s="315"/>
      <c r="X28" s="315"/>
      <c r="Y28" s="315"/>
      <c r="Z28" s="315"/>
      <c r="AA28" s="315"/>
      <c r="AB28" s="315"/>
      <c r="AC28" s="315"/>
      <c r="AD28" s="315"/>
      <c r="AE28" s="315"/>
      <c r="AF28" s="315"/>
      <c r="AG28" s="315"/>
      <c r="AH28" s="315"/>
      <c r="AI28" s="315"/>
      <c r="AJ28" s="316"/>
      <c r="AK28" s="285" t="s">
        <v>1</v>
      </c>
      <c r="AL28" s="291">
        <f>ABS(+AL19*18%)</f>
        <v>0</v>
      </c>
    </row>
    <row r="29" spans="2:38" ht="14" x14ac:dyDescent="0.15">
      <c r="B29" s="275">
        <v>12</v>
      </c>
      <c r="C29" s="303" t="s">
        <v>134</v>
      </c>
      <c r="D29" s="303"/>
      <c r="E29" s="303"/>
      <c r="F29" s="303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276" t="s">
        <v>1</v>
      </c>
      <c r="S29" s="278">
        <f>ABS(+S22*18%)</f>
        <v>0</v>
      </c>
      <c r="U29" s="275">
        <v>55</v>
      </c>
      <c r="V29" s="314" t="s">
        <v>182</v>
      </c>
      <c r="W29" s="315"/>
      <c r="X29" s="315"/>
      <c r="Y29" s="315"/>
      <c r="Z29" s="315"/>
      <c r="AA29" s="315"/>
      <c r="AB29" s="315"/>
      <c r="AC29" s="315"/>
      <c r="AD29" s="315"/>
      <c r="AE29" s="315"/>
      <c r="AF29" s="315"/>
      <c r="AG29" s="315"/>
      <c r="AH29" s="315"/>
      <c r="AI29" s="315"/>
      <c r="AJ29" s="316"/>
      <c r="AK29" s="285" t="s">
        <v>1</v>
      </c>
      <c r="AL29" s="291">
        <f>ABS(+AL20*16%)</f>
        <v>0</v>
      </c>
    </row>
    <row r="30" spans="2:38" ht="14" x14ac:dyDescent="0.15">
      <c r="B30" s="275">
        <v>13</v>
      </c>
      <c r="C30" s="303" t="s">
        <v>178</v>
      </c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276" t="s">
        <v>1</v>
      </c>
      <c r="S30" s="278">
        <f>ABS(+S23*16%)</f>
        <v>0</v>
      </c>
      <c r="U30" s="275">
        <v>56</v>
      </c>
      <c r="V30" s="348" t="s">
        <v>26</v>
      </c>
      <c r="W30" s="349"/>
      <c r="X30" s="349"/>
      <c r="Y30" s="349"/>
      <c r="Z30" s="349"/>
      <c r="AA30" s="349"/>
      <c r="AB30" s="349"/>
      <c r="AC30" s="349"/>
      <c r="AD30" s="349"/>
      <c r="AE30" s="349"/>
      <c r="AF30" s="349"/>
      <c r="AG30" s="349"/>
      <c r="AH30" s="349"/>
      <c r="AI30" s="349"/>
      <c r="AJ30" s="350"/>
      <c r="AK30" s="285" t="s">
        <v>2</v>
      </c>
      <c r="AL30" s="295">
        <f>ABS(+AL28+AL29)</f>
        <v>0</v>
      </c>
    </row>
    <row r="31" spans="2:38" ht="30" customHeight="1" x14ac:dyDescent="0.15">
      <c r="B31" s="275">
        <v>14</v>
      </c>
      <c r="C31" s="303" t="s">
        <v>186</v>
      </c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276" t="s">
        <v>1</v>
      </c>
      <c r="S31" s="278">
        <f>ABS(S24*9%)</f>
        <v>0</v>
      </c>
      <c r="U31" s="275">
        <v>57</v>
      </c>
      <c r="V31" s="359" t="s">
        <v>142</v>
      </c>
      <c r="W31" s="360"/>
      <c r="X31" s="360"/>
      <c r="Y31" s="360"/>
      <c r="Z31" s="360"/>
      <c r="AA31" s="360"/>
      <c r="AB31" s="360"/>
      <c r="AC31" s="360"/>
      <c r="AD31" s="360"/>
      <c r="AE31" s="360"/>
      <c r="AF31" s="360"/>
      <c r="AG31" s="360"/>
      <c r="AH31" s="360"/>
      <c r="AI31" s="360"/>
      <c r="AJ31" s="361"/>
      <c r="AK31" s="285" t="s">
        <v>1</v>
      </c>
      <c r="AL31" s="291">
        <f>ABS(+AL22*18%)*0.75</f>
        <v>0</v>
      </c>
    </row>
    <row r="32" spans="2:38" ht="30" customHeight="1" x14ac:dyDescent="0.15">
      <c r="B32" s="275">
        <v>15</v>
      </c>
      <c r="C32" s="320" t="s">
        <v>135</v>
      </c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1"/>
      <c r="P32" s="321"/>
      <c r="Q32" s="322"/>
      <c r="R32" s="276" t="s">
        <v>1</v>
      </c>
      <c r="S32" s="278">
        <f>ABS(+S25*18%)</f>
        <v>0</v>
      </c>
      <c r="U32" s="275">
        <v>58</v>
      </c>
      <c r="V32" s="359" t="s">
        <v>183</v>
      </c>
      <c r="W32" s="360"/>
      <c r="X32" s="360"/>
      <c r="Y32" s="360"/>
      <c r="Z32" s="360"/>
      <c r="AA32" s="360"/>
      <c r="AB32" s="360"/>
      <c r="AC32" s="360"/>
      <c r="AD32" s="360"/>
      <c r="AE32" s="360"/>
      <c r="AF32" s="360"/>
      <c r="AG32" s="360"/>
      <c r="AH32" s="360"/>
      <c r="AI32" s="360"/>
      <c r="AJ32" s="361"/>
      <c r="AK32" s="285" t="s">
        <v>1</v>
      </c>
      <c r="AL32" s="291">
        <f>ABS(+AL23*16%)*0.75</f>
        <v>0</v>
      </c>
    </row>
    <row r="33" spans="2:38" ht="30" customHeight="1" x14ac:dyDescent="0.15">
      <c r="B33" s="275">
        <v>16</v>
      </c>
      <c r="C33" s="320" t="s">
        <v>179</v>
      </c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21"/>
      <c r="P33" s="321"/>
      <c r="Q33" s="322"/>
      <c r="R33" s="276" t="s">
        <v>1</v>
      </c>
      <c r="S33" s="278">
        <f>ABS(+S26*16%)</f>
        <v>0</v>
      </c>
      <c r="U33" s="275">
        <v>59</v>
      </c>
      <c r="V33" s="348" t="s">
        <v>132</v>
      </c>
      <c r="W33" s="349"/>
      <c r="X33" s="349"/>
      <c r="Y33" s="349"/>
      <c r="Z33" s="349"/>
      <c r="AA33" s="349"/>
      <c r="AB33" s="349"/>
      <c r="AC33" s="349"/>
      <c r="AD33" s="349"/>
      <c r="AE33" s="349"/>
      <c r="AF33" s="349"/>
      <c r="AG33" s="349"/>
      <c r="AH33" s="349"/>
      <c r="AI33" s="349"/>
      <c r="AJ33" s="350"/>
      <c r="AK33" s="285" t="s">
        <v>2</v>
      </c>
      <c r="AL33" s="295">
        <f>ABS(+AL31+AL32)</f>
        <v>0</v>
      </c>
    </row>
    <row r="34" spans="2:38" ht="30" customHeight="1" x14ac:dyDescent="0.15">
      <c r="B34" s="275">
        <v>17</v>
      </c>
      <c r="C34" s="320" t="s">
        <v>163</v>
      </c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2"/>
      <c r="R34" s="276" t="s">
        <v>2</v>
      </c>
      <c r="S34" s="279">
        <f>ABS(+S32+S33)</f>
        <v>0</v>
      </c>
      <c r="U34" s="275">
        <v>60</v>
      </c>
      <c r="V34" s="348" t="s">
        <v>170</v>
      </c>
      <c r="W34" s="349"/>
      <c r="X34" s="349"/>
      <c r="Y34" s="349"/>
      <c r="Z34" s="349"/>
      <c r="AA34" s="349"/>
      <c r="AB34" s="349"/>
      <c r="AC34" s="349"/>
      <c r="AD34" s="349"/>
      <c r="AE34" s="349"/>
      <c r="AF34" s="349"/>
      <c r="AG34" s="349"/>
      <c r="AH34" s="349"/>
      <c r="AI34" s="349"/>
      <c r="AJ34" s="350"/>
      <c r="AK34" s="285" t="s">
        <v>2</v>
      </c>
      <c r="AL34" s="295">
        <f>ABS(+AL25+AL26+AL27+AL30+AL33)</f>
        <v>0</v>
      </c>
    </row>
    <row r="35" spans="2:38" ht="14" x14ac:dyDescent="0.15">
      <c r="B35" s="275">
        <v>18</v>
      </c>
      <c r="C35" s="369" t="s">
        <v>164</v>
      </c>
      <c r="D35" s="369"/>
      <c r="E35" s="369"/>
      <c r="F35" s="369"/>
      <c r="G35" s="369"/>
      <c r="H35" s="369"/>
      <c r="I35" s="369"/>
      <c r="J35" s="369"/>
      <c r="K35" s="369"/>
      <c r="L35" s="369"/>
      <c r="M35" s="369"/>
      <c r="N35" s="369"/>
      <c r="O35" s="369"/>
      <c r="P35" s="369"/>
      <c r="Q35" s="369"/>
      <c r="R35" s="276" t="s">
        <v>2</v>
      </c>
      <c r="S35" s="280">
        <f>ABS(+S29+S30+S31+S32+S33)</f>
        <v>0</v>
      </c>
      <c r="U35" s="275">
        <v>61</v>
      </c>
      <c r="V35" s="314" t="s">
        <v>24</v>
      </c>
      <c r="W35" s="315"/>
      <c r="X35" s="315"/>
      <c r="Y35" s="315"/>
      <c r="Z35" s="315"/>
      <c r="AA35" s="315"/>
      <c r="AB35" s="315"/>
      <c r="AC35" s="315"/>
      <c r="AD35" s="315"/>
      <c r="AE35" s="315"/>
      <c r="AF35" s="315"/>
      <c r="AG35" s="315"/>
      <c r="AH35" s="315"/>
      <c r="AI35" s="315"/>
      <c r="AJ35" s="316"/>
      <c r="AK35" s="285" t="s">
        <v>9</v>
      </c>
      <c r="AL35" s="277"/>
    </row>
    <row r="36" spans="2:38" ht="14" x14ac:dyDescent="0.15">
      <c r="B36" s="275">
        <v>19</v>
      </c>
      <c r="C36" s="303" t="s">
        <v>57</v>
      </c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3"/>
      <c r="R36" s="276" t="s">
        <v>1</v>
      </c>
      <c r="S36" s="277"/>
      <c r="U36" s="275">
        <v>62</v>
      </c>
      <c r="V36" s="348" t="s">
        <v>171</v>
      </c>
      <c r="W36" s="349"/>
      <c r="X36" s="349"/>
      <c r="Y36" s="349"/>
      <c r="Z36" s="349"/>
      <c r="AA36" s="349"/>
      <c r="AB36" s="349"/>
      <c r="AC36" s="349"/>
      <c r="AD36" s="349"/>
      <c r="AE36" s="349"/>
      <c r="AF36" s="349"/>
      <c r="AG36" s="349"/>
      <c r="AH36" s="349"/>
      <c r="AI36" s="349"/>
      <c r="AJ36" s="350"/>
      <c r="AK36" s="285" t="s">
        <v>2</v>
      </c>
      <c r="AL36" s="295">
        <f>IF((AL34-AL35)&gt;0,ABS((AL34-AL35)),0)</f>
        <v>0</v>
      </c>
    </row>
    <row r="37" spans="2:38" ht="15" thickBot="1" x14ac:dyDescent="0.2">
      <c r="B37" s="275">
        <v>20</v>
      </c>
      <c r="C37" s="409" t="s">
        <v>58</v>
      </c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276" t="s">
        <v>1</v>
      </c>
      <c r="S37" s="277"/>
      <c r="U37" s="288">
        <v>63</v>
      </c>
      <c r="V37" s="400" t="s">
        <v>172</v>
      </c>
      <c r="W37" s="401"/>
      <c r="X37" s="401"/>
      <c r="Y37" s="401"/>
      <c r="Z37" s="401"/>
      <c r="AA37" s="401"/>
      <c r="AB37" s="401"/>
      <c r="AC37" s="401"/>
      <c r="AD37" s="401"/>
      <c r="AE37" s="401"/>
      <c r="AF37" s="401"/>
      <c r="AG37" s="401"/>
      <c r="AH37" s="401"/>
      <c r="AI37" s="401"/>
      <c r="AJ37" s="402"/>
      <c r="AK37" s="298" t="s">
        <v>2</v>
      </c>
      <c r="AL37" s="299">
        <f>IF((AL34-AL35)&lt;0,ABS((AL34-AL35)),0)</f>
        <v>0</v>
      </c>
    </row>
    <row r="38" spans="2:38" ht="15" thickBot="1" x14ac:dyDescent="0.2">
      <c r="B38" s="275">
        <v>21</v>
      </c>
      <c r="C38" s="303" t="s">
        <v>7</v>
      </c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276" t="s">
        <v>1</v>
      </c>
      <c r="S38" s="277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</row>
    <row r="39" spans="2:38" ht="14" x14ac:dyDescent="0.15">
      <c r="B39" s="275">
        <v>22</v>
      </c>
      <c r="C39" s="369" t="s">
        <v>165</v>
      </c>
      <c r="D39" s="369"/>
      <c r="E39" s="369"/>
      <c r="F39" s="369"/>
      <c r="G39" s="369"/>
      <c r="H39" s="369"/>
      <c r="I39" s="369"/>
      <c r="J39" s="369"/>
      <c r="K39" s="369"/>
      <c r="L39" s="369"/>
      <c r="M39" s="369"/>
      <c r="N39" s="369"/>
      <c r="O39" s="369"/>
      <c r="P39" s="369"/>
      <c r="Q39" s="369"/>
      <c r="R39" s="276" t="s">
        <v>2</v>
      </c>
      <c r="S39" s="280">
        <f>ABS(+S36+S37+S38)</f>
        <v>0</v>
      </c>
      <c r="U39" s="188" t="s">
        <v>37</v>
      </c>
      <c r="V39" s="175" t="s">
        <v>3</v>
      </c>
      <c r="W39" s="175"/>
      <c r="X39" s="176"/>
      <c r="Y39" s="221"/>
      <c r="Z39" s="221"/>
      <c r="AA39" s="221"/>
      <c r="AB39" s="221"/>
      <c r="AC39" s="221"/>
      <c r="AD39" s="221"/>
      <c r="AE39" s="221"/>
      <c r="AF39" s="221"/>
      <c r="AG39" s="221"/>
      <c r="AH39" s="190"/>
      <c r="AI39" s="403" t="s">
        <v>46</v>
      </c>
      <c r="AJ39" s="404"/>
      <c r="AK39" s="176"/>
      <c r="AL39" s="228" t="s">
        <v>11</v>
      </c>
    </row>
    <row r="40" spans="2:38" ht="14" x14ac:dyDescent="0.15">
      <c r="B40" s="275">
        <v>23</v>
      </c>
      <c r="C40" s="369" t="s">
        <v>166</v>
      </c>
      <c r="D40" s="369"/>
      <c r="E40" s="369"/>
      <c r="F40" s="369"/>
      <c r="G40" s="369"/>
      <c r="H40" s="369"/>
      <c r="I40" s="369"/>
      <c r="J40" s="369"/>
      <c r="K40" s="369"/>
      <c r="L40" s="369"/>
      <c r="M40" s="369"/>
      <c r="N40" s="369"/>
      <c r="O40" s="369"/>
      <c r="P40" s="369"/>
      <c r="Q40" s="369"/>
      <c r="R40" s="276" t="s">
        <v>2</v>
      </c>
      <c r="S40" s="280">
        <f>ABS(IF((S35-S39)&gt;0,((S35-S39)),0))</f>
        <v>0</v>
      </c>
      <c r="U40" s="210">
        <v>64</v>
      </c>
      <c r="V40" s="244" t="s">
        <v>6</v>
      </c>
      <c r="W40" s="245"/>
      <c r="X40" s="245"/>
      <c r="Y40" s="245"/>
      <c r="Z40" s="245"/>
      <c r="AA40" s="245"/>
      <c r="AB40" s="245"/>
      <c r="AC40" s="245"/>
      <c r="AD40" s="245"/>
      <c r="AE40" s="245"/>
      <c r="AF40" s="245"/>
      <c r="AG40" s="245"/>
      <c r="AH40" s="246"/>
      <c r="AI40" s="405"/>
      <c r="AJ40" s="406"/>
      <c r="AK40" s="211" t="s">
        <v>1</v>
      </c>
      <c r="AL40" s="291">
        <f>ABS(+AL36*AI40)</f>
        <v>0</v>
      </c>
    </row>
    <row r="41" spans="2:38" ht="14" x14ac:dyDescent="0.15">
      <c r="B41" s="275">
        <v>24</v>
      </c>
      <c r="C41" s="369" t="s">
        <v>167</v>
      </c>
      <c r="D41" s="369"/>
      <c r="E41" s="369"/>
      <c r="F41" s="369"/>
      <c r="G41" s="369"/>
      <c r="H41" s="369"/>
      <c r="I41" s="369"/>
      <c r="J41" s="369"/>
      <c r="K41" s="369"/>
      <c r="L41" s="369"/>
      <c r="M41" s="369"/>
      <c r="N41" s="369"/>
      <c r="O41" s="369"/>
      <c r="P41" s="369"/>
      <c r="Q41" s="369"/>
      <c r="R41" s="276" t="s">
        <v>2</v>
      </c>
      <c r="S41" s="280">
        <f>ABS(IF((S35-S39)&lt;0,(S35-S39),0))</f>
        <v>0</v>
      </c>
      <c r="U41" s="210">
        <v>65</v>
      </c>
      <c r="V41" s="244" t="s">
        <v>125</v>
      </c>
      <c r="W41" s="245"/>
      <c r="X41" s="245"/>
      <c r="Y41" s="245"/>
      <c r="Z41" s="245"/>
      <c r="AA41" s="245"/>
      <c r="AB41" s="245"/>
      <c r="AC41" s="245"/>
      <c r="AD41" s="245"/>
      <c r="AE41" s="245"/>
      <c r="AF41" s="245"/>
      <c r="AG41" s="245"/>
      <c r="AH41" s="246"/>
      <c r="AI41" s="405"/>
      <c r="AJ41" s="406"/>
      <c r="AK41" s="169" t="s">
        <v>1</v>
      </c>
      <c r="AL41" s="300">
        <f>ABS(+AL36*AI41)</f>
        <v>0</v>
      </c>
    </row>
    <row r="42" spans="2:38" ht="15" thickBot="1" x14ac:dyDescent="0.2">
      <c r="B42" s="275">
        <v>25</v>
      </c>
      <c r="C42" s="302" t="s">
        <v>40</v>
      </c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  <c r="O42" s="302"/>
      <c r="P42" s="302"/>
      <c r="Q42" s="302"/>
      <c r="R42" s="281" t="s">
        <v>41</v>
      </c>
      <c r="S42" s="282"/>
      <c r="U42" s="189">
        <v>66</v>
      </c>
      <c r="V42" s="413" t="s">
        <v>5</v>
      </c>
      <c r="W42" s="414"/>
      <c r="X42" s="414"/>
      <c r="Y42" s="414"/>
      <c r="Z42" s="414"/>
      <c r="AA42" s="414"/>
      <c r="AB42" s="414"/>
      <c r="AC42" s="414"/>
      <c r="AD42" s="414"/>
      <c r="AE42" s="414"/>
      <c r="AF42" s="414"/>
      <c r="AG42" s="414"/>
      <c r="AH42" s="414"/>
      <c r="AI42" s="414"/>
      <c r="AJ42" s="415"/>
      <c r="AK42" s="173" t="s">
        <v>1</v>
      </c>
      <c r="AL42" s="180"/>
    </row>
    <row r="43" spans="2:38" ht="15" thickBot="1" x14ac:dyDescent="0.2">
      <c r="B43" s="275">
        <v>26</v>
      </c>
      <c r="C43" s="303" t="s">
        <v>8</v>
      </c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276" t="s">
        <v>9</v>
      </c>
      <c r="S43" s="277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</row>
    <row r="44" spans="2:38" ht="14" x14ac:dyDescent="0.15">
      <c r="B44" s="275">
        <v>27</v>
      </c>
      <c r="C44" s="384" t="s">
        <v>144</v>
      </c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276" t="s">
        <v>9</v>
      </c>
      <c r="S44" s="277"/>
      <c r="U44" s="188" t="s">
        <v>38</v>
      </c>
      <c r="V44" s="364" t="s">
        <v>10</v>
      </c>
      <c r="W44" s="364"/>
      <c r="X44" s="364"/>
      <c r="Y44" s="364"/>
      <c r="Z44" s="364"/>
      <c r="AA44" s="364"/>
      <c r="AB44" s="364"/>
      <c r="AC44" s="364"/>
      <c r="AD44" s="364"/>
      <c r="AE44" s="364"/>
      <c r="AF44" s="364"/>
      <c r="AG44" s="364"/>
      <c r="AH44" s="364"/>
      <c r="AI44" s="364"/>
      <c r="AJ44" s="365"/>
      <c r="AK44" s="365"/>
      <c r="AL44" s="228" t="s">
        <v>11</v>
      </c>
    </row>
    <row r="45" spans="2:38" ht="15" thickBot="1" x14ac:dyDescent="0.2">
      <c r="B45" s="275">
        <v>28</v>
      </c>
      <c r="C45" s="303" t="s">
        <v>145</v>
      </c>
      <c r="D45" s="303"/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03"/>
      <c r="P45" s="303"/>
      <c r="Q45" s="303"/>
      <c r="R45" s="276" t="s">
        <v>9</v>
      </c>
      <c r="S45" s="277"/>
      <c r="U45" s="189">
        <v>67</v>
      </c>
      <c r="V45" s="366" t="s">
        <v>173</v>
      </c>
      <c r="W45" s="367"/>
      <c r="X45" s="367"/>
      <c r="Y45" s="367"/>
      <c r="Z45" s="367"/>
      <c r="AA45" s="367"/>
      <c r="AB45" s="367"/>
      <c r="AC45" s="367"/>
      <c r="AD45" s="367"/>
      <c r="AE45" s="367"/>
      <c r="AF45" s="367"/>
      <c r="AG45" s="367"/>
      <c r="AH45" s="367"/>
      <c r="AI45" s="367"/>
      <c r="AJ45" s="368"/>
      <c r="AK45" s="289" t="s">
        <v>2</v>
      </c>
      <c r="AL45" s="294">
        <f>ABS(+AL36+AL40+AL41+AL42)</f>
        <v>0</v>
      </c>
    </row>
    <row r="46" spans="2:38" ht="15" thickBot="1" x14ac:dyDescent="0.2">
      <c r="B46" s="275">
        <v>29</v>
      </c>
      <c r="C46" s="283" t="s">
        <v>12</v>
      </c>
      <c r="D46" s="28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6" t="s">
        <v>9</v>
      </c>
      <c r="S46" s="277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</row>
    <row r="47" spans="2:38" ht="14" x14ac:dyDescent="0.15">
      <c r="B47" s="275">
        <v>30</v>
      </c>
      <c r="C47" s="383" t="s">
        <v>124</v>
      </c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285" t="s">
        <v>9</v>
      </c>
      <c r="S47" s="286"/>
      <c r="U47" s="422">
        <v>68</v>
      </c>
      <c r="V47" s="426" t="s">
        <v>175</v>
      </c>
      <c r="W47" s="427"/>
      <c r="X47" s="427"/>
      <c r="Y47" s="427"/>
      <c r="Z47" s="427"/>
      <c r="AA47" s="427"/>
      <c r="AB47" s="427"/>
      <c r="AC47" s="427"/>
      <c r="AD47" s="427"/>
      <c r="AE47" s="427"/>
      <c r="AF47" s="427"/>
      <c r="AG47" s="427"/>
      <c r="AH47" s="427"/>
      <c r="AI47" s="427"/>
      <c r="AJ47" s="427"/>
      <c r="AK47" s="416" t="s">
        <v>2</v>
      </c>
      <c r="AL47" s="418">
        <f>S59+AL45</f>
        <v>0</v>
      </c>
    </row>
    <row r="48" spans="2:38" ht="15" thickBot="1" x14ac:dyDescent="0.2">
      <c r="B48" s="275">
        <v>31</v>
      </c>
      <c r="C48" s="425" t="s">
        <v>23</v>
      </c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287" t="s">
        <v>1</v>
      </c>
      <c r="S48" s="282"/>
      <c r="U48" s="423"/>
      <c r="V48" s="428"/>
      <c r="W48" s="429"/>
      <c r="X48" s="429"/>
      <c r="Y48" s="429"/>
      <c r="Z48" s="429"/>
      <c r="AA48" s="429"/>
      <c r="AB48" s="429"/>
      <c r="AC48" s="429"/>
      <c r="AD48" s="429"/>
      <c r="AE48" s="429"/>
      <c r="AF48" s="429"/>
      <c r="AG48" s="429"/>
      <c r="AH48" s="429"/>
      <c r="AI48" s="429"/>
      <c r="AJ48" s="429"/>
      <c r="AK48" s="417"/>
      <c r="AL48" s="419"/>
    </row>
    <row r="49" spans="2:38" ht="15" thickBot="1" x14ac:dyDescent="0.2">
      <c r="B49" s="275">
        <v>32</v>
      </c>
      <c r="C49" s="303" t="s">
        <v>121</v>
      </c>
      <c r="D49" s="303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285" t="s">
        <v>2</v>
      </c>
      <c r="S49" s="279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</row>
    <row r="50" spans="2:38" ht="14" x14ac:dyDescent="0.15">
      <c r="B50" s="275">
        <v>33</v>
      </c>
      <c r="C50" s="369" t="s">
        <v>168</v>
      </c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276" t="s">
        <v>2</v>
      </c>
      <c r="S50" s="280">
        <f>ABS(IF((S40-S42-S43-S44-S45-S46-S47+S48-S49)&gt;0,((S40-S42-S43-S44-S45-S46-S47+S48-S49)),0))</f>
        <v>0</v>
      </c>
      <c r="U50" s="188"/>
      <c r="V50" s="175" t="s">
        <v>53</v>
      </c>
      <c r="W50" s="175"/>
      <c r="X50" s="176"/>
      <c r="Y50" s="221"/>
      <c r="Z50" s="221"/>
      <c r="AA50" s="221"/>
      <c r="AB50" s="221"/>
      <c r="AC50" s="221"/>
      <c r="AD50" s="221"/>
      <c r="AE50" s="221"/>
      <c r="AF50" s="221"/>
      <c r="AG50" s="256"/>
      <c r="AH50" s="329" t="s">
        <v>54</v>
      </c>
      <c r="AI50" s="329"/>
      <c r="AJ50" s="329"/>
      <c r="AK50" s="329"/>
      <c r="AL50" s="330"/>
    </row>
    <row r="51" spans="2:38" ht="30" customHeight="1" thickBot="1" x14ac:dyDescent="0.2">
      <c r="B51" s="288">
        <v>34</v>
      </c>
      <c r="C51" s="424" t="s">
        <v>169</v>
      </c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289" t="s">
        <v>2</v>
      </c>
      <c r="S51" s="290">
        <f>ABS(IF((S41+S42+S43+S44+S45+S46+S47-S48+S49)&gt;=S40,((S41+S42+S43+S44+S45+S46+S47-S48+S49-S40)),0))</f>
        <v>0</v>
      </c>
      <c r="U51" s="212"/>
      <c r="V51" s="201"/>
      <c r="W51" s="201"/>
      <c r="X51" s="201"/>
      <c r="Y51" s="201"/>
      <c r="Z51" s="201"/>
      <c r="AA51" s="201"/>
      <c r="AB51" s="201"/>
      <c r="AC51" s="201"/>
      <c r="AD51" s="201"/>
      <c r="AE51" s="201"/>
      <c r="AF51" s="201"/>
      <c r="AG51" s="257"/>
      <c r="AH51" s="343"/>
      <c r="AI51" s="309"/>
      <c r="AJ51" s="308"/>
      <c r="AK51" s="309"/>
      <c r="AL51" s="270"/>
    </row>
    <row r="52" spans="2:38" ht="16.5" customHeight="1" thickBot="1" x14ac:dyDescent="0.2">
      <c r="B52" s="208"/>
      <c r="C52" s="208"/>
      <c r="D52" s="208"/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U52" s="306" t="s">
        <v>155</v>
      </c>
      <c r="V52" s="307"/>
      <c r="W52" s="331"/>
      <c r="X52" s="332"/>
      <c r="Y52" s="332"/>
      <c r="Z52" s="332"/>
      <c r="AA52" s="332"/>
      <c r="AB52" s="332"/>
      <c r="AC52" s="332"/>
      <c r="AD52" s="332"/>
      <c r="AE52" s="332"/>
      <c r="AF52" s="333"/>
      <c r="AG52" s="258"/>
      <c r="AH52" s="267" t="s">
        <v>160</v>
      </c>
      <c r="AI52" s="201"/>
      <c r="AJ52" s="201"/>
      <c r="AK52" s="201"/>
      <c r="AL52" s="202"/>
    </row>
    <row r="53" spans="2:38" ht="15" customHeight="1" x14ac:dyDescent="0.15">
      <c r="B53" s="164" t="s">
        <v>34</v>
      </c>
      <c r="C53" s="175" t="s">
        <v>3</v>
      </c>
      <c r="D53" s="175"/>
      <c r="E53" s="176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329" t="s">
        <v>46</v>
      </c>
      <c r="Q53" s="329"/>
      <c r="R53" s="221"/>
      <c r="S53" s="192" t="s">
        <v>11</v>
      </c>
      <c r="U53" s="212"/>
      <c r="V53" s="201"/>
      <c r="W53" s="334"/>
      <c r="X53" s="335"/>
      <c r="Y53" s="335"/>
      <c r="Z53" s="335"/>
      <c r="AA53" s="335"/>
      <c r="AB53" s="335"/>
      <c r="AC53" s="335"/>
      <c r="AD53" s="335"/>
      <c r="AE53" s="335"/>
      <c r="AF53" s="336"/>
      <c r="AG53" s="259"/>
      <c r="AH53" s="248"/>
      <c r="AI53" s="251"/>
      <c r="AJ53" s="254"/>
      <c r="AK53" s="251"/>
      <c r="AL53" s="252"/>
    </row>
    <row r="54" spans="2:38" ht="14" x14ac:dyDescent="0.15">
      <c r="B54" s="165">
        <v>35</v>
      </c>
      <c r="C54" s="183" t="s">
        <v>6</v>
      </c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243"/>
      <c r="P54" s="420"/>
      <c r="Q54" s="421"/>
      <c r="R54" s="276" t="s">
        <v>1</v>
      </c>
      <c r="S54" s="291">
        <f>ABS(+S50*P54)</f>
        <v>0</v>
      </c>
      <c r="U54" s="306" t="s">
        <v>156</v>
      </c>
      <c r="V54" s="307"/>
      <c r="W54" s="337"/>
      <c r="X54" s="338"/>
      <c r="Y54" s="338"/>
      <c r="Z54" s="338"/>
      <c r="AA54" s="338"/>
      <c r="AB54" s="338"/>
      <c r="AC54" s="338"/>
      <c r="AD54" s="338"/>
      <c r="AE54" s="338"/>
      <c r="AF54" s="339"/>
      <c r="AG54" s="259"/>
      <c r="AH54" s="310"/>
      <c r="AI54" s="310"/>
      <c r="AJ54" s="310"/>
      <c r="AK54" s="310"/>
      <c r="AL54" s="344"/>
    </row>
    <row r="55" spans="2:38" ht="14" x14ac:dyDescent="0.15">
      <c r="B55" s="165">
        <v>36</v>
      </c>
      <c r="C55" s="183" t="s">
        <v>125</v>
      </c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243"/>
      <c r="P55" s="420"/>
      <c r="Q55" s="421"/>
      <c r="R55" s="276" t="s">
        <v>1</v>
      </c>
      <c r="S55" s="291">
        <f>ABS(+S50*P55)</f>
        <v>0</v>
      </c>
      <c r="U55" s="306"/>
      <c r="V55" s="307"/>
      <c r="W55" s="340"/>
      <c r="X55" s="341"/>
      <c r="Y55" s="341"/>
      <c r="Z55" s="341"/>
      <c r="AA55" s="341"/>
      <c r="AB55" s="341"/>
      <c r="AC55" s="341"/>
      <c r="AD55" s="341"/>
      <c r="AE55" s="341"/>
      <c r="AF55" s="342"/>
      <c r="AG55" s="259"/>
      <c r="AH55" s="312"/>
      <c r="AI55" s="312"/>
      <c r="AJ55" s="312"/>
      <c r="AK55" s="312"/>
      <c r="AL55" s="345"/>
    </row>
    <row r="56" spans="2:38" ht="15" thickBot="1" x14ac:dyDescent="0.2">
      <c r="B56" s="178">
        <v>37</v>
      </c>
      <c r="C56" s="317" t="s">
        <v>5</v>
      </c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18"/>
      <c r="P56" s="318"/>
      <c r="Q56" s="319"/>
      <c r="R56" s="292" t="s">
        <v>1</v>
      </c>
      <c r="S56" s="293"/>
      <c r="U56" s="262" t="s">
        <v>157</v>
      </c>
      <c r="V56" s="181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259"/>
      <c r="AH56" s="268" t="s">
        <v>61</v>
      </c>
      <c r="AI56" s="255"/>
      <c r="AJ56" s="255"/>
      <c r="AK56" s="255"/>
      <c r="AL56" s="253"/>
    </row>
    <row r="57" spans="2:38" ht="14" thickBot="1" x14ac:dyDescent="0.2"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U57" s="263" t="s">
        <v>158</v>
      </c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259"/>
      <c r="AH57" s="310"/>
      <c r="AI57" s="311"/>
      <c r="AJ57" s="346"/>
      <c r="AK57" s="311"/>
      <c r="AL57" s="304"/>
    </row>
    <row r="58" spans="2:38" ht="14" x14ac:dyDescent="0.15">
      <c r="B58" s="164" t="s">
        <v>35</v>
      </c>
      <c r="C58" s="175" t="s">
        <v>10</v>
      </c>
      <c r="D58" s="175"/>
      <c r="E58" s="176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221"/>
      <c r="Q58" s="190"/>
      <c r="R58" s="175"/>
      <c r="S58" s="229" t="s">
        <v>11</v>
      </c>
      <c r="U58" s="263" t="s">
        <v>159</v>
      </c>
      <c r="V58" s="199"/>
      <c r="W58" s="199"/>
      <c r="X58" s="199"/>
      <c r="Y58" s="199"/>
      <c r="Z58" s="199"/>
      <c r="AA58" s="199"/>
      <c r="AB58" s="199"/>
      <c r="AC58" s="199"/>
      <c r="AD58" s="199"/>
      <c r="AE58" s="201"/>
      <c r="AF58" s="201"/>
      <c r="AG58" s="258"/>
      <c r="AH58" s="312"/>
      <c r="AI58" s="313"/>
      <c r="AJ58" s="347"/>
      <c r="AK58" s="313"/>
      <c r="AL58" s="305"/>
    </row>
    <row r="59" spans="2:38" ht="15" thickBot="1" x14ac:dyDescent="0.2">
      <c r="B59" s="288">
        <v>38</v>
      </c>
      <c r="C59" s="326" t="s">
        <v>174</v>
      </c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28"/>
      <c r="R59" s="289" t="s">
        <v>2</v>
      </c>
      <c r="S59" s="294">
        <f>ABS(+S50+S54+S55+S56)</f>
        <v>0</v>
      </c>
      <c r="U59" s="198"/>
      <c r="V59" s="199"/>
      <c r="W59" s="199"/>
      <c r="X59" s="199"/>
      <c r="Y59" s="199"/>
      <c r="Z59" s="199"/>
      <c r="AA59" s="199"/>
      <c r="AB59" s="199"/>
      <c r="AC59" s="199"/>
      <c r="AD59" s="199"/>
      <c r="AE59" s="201"/>
      <c r="AF59" s="201"/>
      <c r="AG59" s="258"/>
      <c r="AH59" s="267" t="s">
        <v>63</v>
      </c>
      <c r="AI59" s="201"/>
      <c r="AJ59" s="201"/>
      <c r="AK59" s="201"/>
      <c r="AL59" s="202"/>
    </row>
    <row r="60" spans="2:38" ht="12" thickBot="1" x14ac:dyDescent="0.2"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U60" s="212"/>
      <c r="V60" s="378"/>
      <c r="W60" s="378"/>
      <c r="X60" s="378"/>
      <c r="Y60" s="201"/>
      <c r="Z60" s="378"/>
      <c r="AA60" s="378"/>
      <c r="AB60" s="378"/>
      <c r="AC60" s="378"/>
      <c r="AD60" s="378"/>
      <c r="AE60" s="378"/>
      <c r="AF60" s="378"/>
      <c r="AG60" s="258"/>
      <c r="AH60" s="379"/>
      <c r="AI60" s="379"/>
      <c r="AJ60" s="379"/>
      <c r="AK60" s="379"/>
      <c r="AL60" s="380"/>
    </row>
    <row r="61" spans="2:38" ht="14" x14ac:dyDescent="0.15">
      <c r="B61" s="164" t="s">
        <v>47</v>
      </c>
      <c r="C61" s="175" t="s">
        <v>48</v>
      </c>
      <c r="D61" s="175"/>
      <c r="E61" s="175"/>
      <c r="F61" s="176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192" t="s">
        <v>11</v>
      </c>
      <c r="U61" s="212"/>
      <c r="V61" s="312"/>
      <c r="W61" s="312"/>
      <c r="X61" s="312"/>
      <c r="Y61" s="201"/>
      <c r="Z61" s="312"/>
      <c r="AA61" s="312"/>
      <c r="AB61" s="312"/>
      <c r="AC61" s="312"/>
      <c r="AD61" s="312"/>
      <c r="AE61" s="312"/>
      <c r="AF61" s="312"/>
      <c r="AG61" s="258"/>
      <c r="AH61" s="381"/>
      <c r="AI61" s="381"/>
      <c r="AJ61" s="381"/>
      <c r="AK61" s="381"/>
      <c r="AL61" s="382"/>
    </row>
    <row r="62" spans="2:38" ht="15" thickBot="1" x14ac:dyDescent="0.2">
      <c r="B62" s="182">
        <v>39</v>
      </c>
      <c r="C62" s="179" t="s">
        <v>126</v>
      </c>
      <c r="D62" s="179"/>
      <c r="E62" s="179"/>
      <c r="F62" s="179"/>
      <c r="G62" s="179"/>
      <c r="H62" s="179"/>
      <c r="I62" s="179"/>
      <c r="J62" s="179"/>
      <c r="K62" s="179"/>
      <c r="L62" s="218"/>
      <c r="M62" s="220"/>
      <c r="N62" s="220"/>
      <c r="O62" s="220"/>
      <c r="P62" s="220"/>
      <c r="Q62" s="219"/>
      <c r="R62" s="173" t="s">
        <v>2</v>
      </c>
      <c r="S62" s="209"/>
      <c r="U62" s="213"/>
      <c r="V62" s="206"/>
      <c r="W62" s="264" t="s">
        <v>117</v>
      </c>
      <c r="X62" s="206"/>
      <c r="Y62" s="206"/>
      <c r="Z62" s="249"/>
      <c r="AA62" s="249"/>
      <c r="AB62" s="250"/>
      <c r="AC62" s="265" t="s">
        <v>118</v>
      </c>
      <c r="AD62" s="249"/>
      <c r="AE62" s="249"/>
      <c r="AF62" s="249"/>
      <c r="AG62" s="260"/>
      <c r="AH62" s="206"/>
      <c r="AI62" s="206"/>
      <c r="AJ62" s="247"/>
      <c r="AK62" s="266" t="s">
        <v>92</v>
      </c>
      <c r="AL62" s="207"/>
    </row>
    <row r="63" spans="2:38" s="196" customFormat="1" x14ac:dyDescent="0.15"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</row>
    <row r="64" spans="2:38" s="196" customFormat="1" hidden="1" x14ac:dyDescent="0.15"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</row>
    <row r="65" spans="20:38" hidden="1" x14ac:dyDescent="0.15">
      <c r="T65" s="20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</row>
    <row r="66" spans="20:38" hidden="1" x14ac:dyDescent="0.15">
      <c r="T66" s="20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</row>
    <row r="67" spans="20:38" hidden="1" x14ac:dyDescent="0.15">
      <c r="T67" s="20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</row>
    <row r="68" spans="20:38" hidden="1" x14ac:dyDescent="0.15">
      <c r="T68" s="20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</row>
    <row r="69" spans="20:38" hidden="1" x14ac:dyDescent="0.15">
      <c r="T69" s="201"/>
      <c r="U69" s="181"/>
      <c r="V69" s="181"/>
      <c r="W69" s="181"/>
      <c r="X69" s="181"/>
      <c r="Y69" s="181"/>
      <c r="Z69" s="261"/>
      <c r="AA69" s="181"/>
      <c r="AB69" s="181"/>
      <c r="AC69" s="181"/>
      <c r="AD69" s="181"/>
      <c r="AE69" s="181"/>
      <c r="AF69" s="181"/>
      <c r="AG69" s="181"/>
      <c r="AH69" s="181"/>
      <c r="AI69" s="181"/>
      <c r="AJ69" s="181"/>
      <c r="AK69" s="181"/>
      <c r="AL69" s="181"/>
    </row>
    <row r="70" spans="20:38" hidden="1" x14ac:dyDescent="0.15">
      <c r="T70" s="201"/>
    </row>
  </sheetData>
  <mergeCells count="92">
    <mergeCell ref="C49:Q49"/>
    <mergeCell ref="V47:AJ48"/>
    <mergeCell ref="P53:Q53"/>
    <mergeCell ref="P54:Q54"/>
    <mergeCell ref="V30:AJ30"/>
    <mergeCell ref="V22:AJ22"/>
    <mergeCell ref="C40:Q40"/>
    <mergeCell ref="C41:Q41"/>
    <mergeCell ref="V31:AJ31"/>
    <mergeCell ref="AK47:AK48"/>
    <mergeCell ref="U47:U48"/>
    <mergeCell ref="C48:Q48"/>
    <mergeCell ref="AI40:AJ40"/>
    <mergeCell ref="AI41:AJ41"/>
    <mergeCell ref="E10:H10"/>
    <mergeCell ref="J10:M10"/>
    <mergeCell ref="V32:AJ32"/>
    <mergeCell ref="V33:AJ33"/>
    <mergeCell ref="V34:AJ34"/>
    <mergeCell ref="C37:Q37"/>
    <mergeCell ref="C14:Q14"/>
    <mergeCell ref="C18:Q18"/>
    <mergeCell ref="E7:H8"/>
    <mergeCell ref="N10:Q10"/>
    <mergeCell ref="V27:AJ27"/>
    <mergeCell ref="V28:AJ28"/>
    <mergeCell ref="V29:AJ29"/>
    <mergeCell ref="N7:S8"/>
    <mergeCell ref="Y7:AE8"/>
    <mergeCell ref="AJ8:AL8"/>
    <mergeCell ref="V24:AJ24"/>
    <mergeCell ref="V25:AJ25"/>
    <mergeCell ref="V60:X61"/>
    <mergeCell ref="Z60:AF61"/>
    <mergeCell ref="AH60:AL61"/>
    <mergeCell ref="C33:Q33"/>
    <mergeCell ref="C45:Q45"/>
    <mergeCell ref="C47:Q47"/>
    <mergeCell ref="C44:Q44"/>
    <mergeCell ref="C50:Q50"/>
    <mergeCell ref="C35:Q35"/>
    <mergeCell ref="C36:Q36"/>
    <mergeCell ref="C39:Q39"/>
    <mergeCell ref="V14:AJ14"/>
    <mergeCell ref="V15:AJ15"/>
    <mergeCell ref="V16:AJ16"/>
    <mergeCell ref="P21:Q21"/>
    <mergeCell ref="P22:Q22"/>
    <mergeCell ref="V23:AJ23"/>
    <mergeCell ref="V37:AJ37"/>
    <mergeCell ref="AI39:AJ39"/>
    <mergeCell ref="V20:AJ20"/>
    <mergeCell ref="C23:Q23"/>
    <mergeCell ref="C21:O21"/>
    <mergeCell ref="V17:AJ17"/>
    <mergeCell ref="V18:AJ18"/>
    <mergeCell ref="V19:AJ19"/>
    <mergeCell ref="C34:Q34"/>
    <mergeCell ref="C22:O22"/>
    <mergeCell ref="C25:Q25"/>
    <mergeCell ref="C24:Q24"/>
    <mergeCell ref="V21:AJ21"/>
    <mergeCell ref="C59:Q59"/>
    <mergeCell ref="U54:V55"/>
    <mergeCell ref="AH50:AL50"/>
    <mergeCell ref="W52:AF53"/>
    <mergeCell ref="W54:AF55"/>
    <mergeCell ref="AH51:AI51"/>
    <mergeCell ref="AH54:AL55"/>
    <mergeCell ref="AJ57:AK58"/>
    <mergeCell ref="P55:Q55"/>
    <mergeCell ref="C51:Q51"/>
    <mergeCell ref="C31:Q31"/>
    <mergeCell ref="V26:AJ26"/>
    <mergeCell ref="C38:Q38"/>
    <mergeCell ref="C56:Q56"/>
    <mergeCell ref="C29:Q29"/>
    <mergeCell ref="C32:Q32"/>
    <mergeCell ref="C26:Q26"/>
    <mergeCell ref="C30:Q30"/>
    <mergeCell ref="V35:AJ35"/>
    <mergeCell ref="V36:AJ36"/>
    <mergeCell ref="C42:Q42"/>
    <mergeCell ref="C43:Q43"/>
    <mergeCell ref="AL57:AL58"/>
    <mergeCell ref="U52:V52"/>
    <mergeCell ref="AJ51:AK51"/>
    <mergeCell ref="AH57:AI58"/>
    <mergeCell ref="V44:AK44"/>
    <mergeCell ref="V45:AJ45"/>
    <mergeCell ref="V42:AJ42"/>
    <mergeCell ref="AL47:AL48"/>
  </mergeCells>
  <dataValidations count="9">
    <dataValidation type="whole" operator="notEqual" allowBlank="1" showInputMessage="1" showErrorMessage="1" sqref="S21">
      <formula1>#REF!</formula1>
    </dataValidation>
    <dataValidation type="custom" allowBlank="1" showInputMessage="1" showErrorMessage="1" errorTitle="Error" error="Favor completar la casilla 1 (Total de Operaciones del periodo)" promptTitle="Aviso" prompt="La sumatoria de las casillas 7+8+9+10+11 debe ser igual al valor de la casilla 6." sqref="S22">
      <formula1>AN5=2</formula1>
    </dataValidation>
    <dataValidation type="custom" allowBlank="1" showInputMessage="1" showErrorMessage="1" errorTitle="Error" error="Favor completar la casilla 1 (Total de Operaciones del periodo)" sqref="S17">
      <formula1>AN5=2</formula1>
    </dataValidation>
    <dataValidation type="custom" allowBlank="1" showInputMessage="1" showErrorMessage="1" errorTitle="Error" error="Favor completar la casilla 1 (Total de Operaciones del periodo)" sqref="S16">
      <formula1>AN5=2</formula1>
    </dataValidation>
    <dataValidation type="custom" allowBlank="1" showInputMessage="1" showErrorMessage="1" errorTitle="Error" error="Favor completar la casilla 1 (Total de Operaciones del periodo)" promptTitle="Aviso" prompt="La sumatoria de las casillas 7+8+9+10+11 debe ser igual al valor de la casilla 6." sqref="S25">
      <formula1>AN5=2</formula1>
    </dataValidation>
    <dataValidation type="custom" allowBlank="1" showInputMessage="1" showErrorMessage="1" errorTitle="Error" error="Favor completar la casilla 1 (Total de Operaciones del periodo)" promptTitle="Aviso" prompt="La sumatoria de las casillas 7+8+9+10+11 debe ser igual al valor de la casilla 6." sqref="S26">
      <formula1>AN5=2</formula1>
    </dataValidation>
    <dataValidation type="custom" allowBlank="1" showInputMessage="1" showErrorMessage="1" errorTitle="Error" error="Favor completar la casilla 1 (Total de Operaciones del periodo)" sqref="S18">
      <formula1>AN5=2</formula1>
    </dataValidation>
    <dataValidation type="custom" allowBlank="1" showInputMessage="1" showErrorMessage="1" errorTitle="Error" error="Favor completar la casilla 1 (Total de Operaciones del periodo)" promptTitle="Aviso" prompt="La sumatoria de las casillas 7+8+9+10+11 debe ser igual al valor de la casilla 6." sqref="S24">
      <formula1>AN5=2</formula1>
    </dataValidation>
    <dataValidation type="custom" allowBlank="1" showInputMessage="1" showErrorMessage="1" errorTitle="Error" error="Favor completar la casilla 1 (Total de Operaciones del periodo)" promptTitle="Aviso" prompt="La sumatoria de las casillas 7+8+9+10+11 debe ser igual al valor de la casilla 6." sqref="S23">
      <formula1>AN5=2</formula1>
    </dataValidation>
  </dataValidations>
  <pageMargins left="0.5" right="0" top="0.25" bottom="0.5" header="0" footer="0"/>
  <pageSetup scale="52" orientation="landscape"/>
  <ignoredErrors>
    <ignoredError sqref="AL2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EE85"/>
  <sheetViews>
    <sheetView showWhiteSpace="0" view="pageBreakPreview" topLeftCell="A14" zoomScale="55" zoomScaleSheetLayoutView="55" workbookViewId="0">
      <selection activeCell="BB14" sqref="BB14"/>
    </sheetView>
  </sheetViews>
  <sheetFormatPr baseColWidth="10" defaultColWidth="9.25" defaultRowHeight="16" zeroHeight="1" x14ac:dyDescent="0.2"/>
  <cols>
    <col min="1" max="1" width="0.75" style="5" customWidth="1"/>
    <col min="2" max="2" width="3.25" style="6" customWidth="1"/>
    <col min="3" max="3" width="7.25" style="6" customWidth="1"/>
    <col min="4" max="4" width="21.5" style="6" customWidth="1"/>
    <col min="5" max="5" width="0.75" style="6" customWidth="1"/>
    <col min="6" max="10" width="7" style="6" customWidth="1"/>
    <col min="11" max="11" width="6" style="6" customWidth="1"/>
    <col min="12" max="12" width="6.75" style="6" customWidth="1"/>
    <col min="13" max="13" width="28.75" style="6" customWidth="1"/>
    <col min="14" max="14" width="11.5" style="6" customWidth="1"/>
    <col min="15" max="15" width="8.5" style="6" customWidth="1"/>
    <col min="16" max="16" width="5.75" style="6" customWidth="1"/>
    <col min="17" max="17" width="7" style="6" customWidth="1"/>
    <col min="18" max="18" width="5.75" style="6" customWidth="1"/>
    <col min="19" max="19" width="41.25" style="6" customWidth="1"/>
    <col min="20" max="20" width="23.25" style="6" customWidth="1"/>
    <col min="21" max="21" width="13.25" style="6" customWidth="1"/>
    <col min="22" max="22" width="46.75" style="6" customWidth="1"/>
    <col min="23" max="23" width="6" style="6" customWidth="1"/>
    <col min="24" max="24" width="3.75" style="6" customWidth="1"/>
    <col min="25" max="25" width="2.5" style="6" customWidth="1"/>
    <col min="26" max="26" width="3.75" style="6" customWidth="1"/>
    <col min="27" max="28" width="2" style="6" customWidth="1"/>
    <col min="29" max="29" width="4" style="6" customWidth="1"/>
    <col min="30" max="30" width="6" style="6" customWidth="1"/>
    <col min="31" max="31" width="35.25" style="6" bestFit="1" customWidth="1"/>
    <col min="32" max="32" width="6" style="6" customWidth="1"/>
    <col min="33" max="33" width="3.5" style="6" customWidth="1"/>
    <col min="34" max="35" width="6" style="6" customWidth="1"/>
    <col min="36" max="36" width="12.75" style="6" customWidth="1"/>
    <col min="37" max="37" width="13.25" style="6" customWidth="1"/>
    <col min="38" max="38" width="4.25" style="6" customWidth="1"/>
    <col min="39" max="39" width="5.25" style="6" customWidth="1"/>
    <col min="40" max="40" width="7.75" style="6" customWidth="1"/>
    <col min="41" max="41" width="5.75" style="6" customWidth="1"/>
    <col min="42" max="42" width="18.25" style="6" customWidth="1"/>
    <col min="43" max="43" width="6.75" style="6" customWidth="1"/>
    <col min="44" max="44" width="28.75" style="6" customWidth="1"/>
    <col min="45" max="45" width="12.75" style="6" customWidth="1"/>
    <col min="46" max="46" width="50.75" style="6" customWidth="1"/>
    <col min="47" max="47" width="13.25" style="6" customWidth="1"/>
    <col min="48" max="50" width="16.5" style="6" customWidth="1"/>
    <col min="51" max="51" width="3.25" style="6" customWidth="1"/>
    <col min="52" max="52" width="1.25" style="7" customWidth="1"/>
    <col min="53" max="53" width="9.25" style="6" customWidth="1"/>
    <col min="54" max="54" width="11.25" style="6" customWidth="1"/>
    <col min="55" max="135" width="9.25" style="6" customWidth="1"/>
    <col min="136" max="16384" width="9.25" style="6"/>
  </cols>
  <sheetData>
    <row r="1" spans="1:135" s="1" customFormat="1" ht="4.5" customHeight="1" x14ac:dyDescent="0.15"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</row>
    <row r="2" spans="1:135" ht="33" customHeight="1" x14ac:dyDescent="0.25">
      <c r="A2" s="2"/>
      <c r="B2" s="64"/>
      <c r="C2" s="65"/>
      <c r="D2" s="65"/>
      <c r="E2" s="68" t="s">
        <v>28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</row>
    <row r="3" spans="1:135" ht="33" customHeight="1" x14ac:dyDescent="0.25">
      <c r="A3" s="2"/>
      <c r="B3" s="64"/>
      <c r="C3" s="65"/>
      <c r="D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V3" s="498" t="s">
        <v>32</v>
      </c>
      <c r="AW3" s="498"/>
      <c r="AX3" s="498"/>
    </row>
    <row r="4" spans="1:135" ht="33" customHeight="1" x14ac:dyDescent="0.25">
      <c r="A4" s="2"/>
      <c r="B4" s="64"/>
      <c r="C4" s="65"/>
      <c r="D4" s="65"/>
      <c r="E4" s="66" t="s">
        <v>29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V4" s="498"/>
      <c r="AW4" s="498"/>
      <c r="AX4" s="498"/>
    </row>
    <row r="5" spans="1:135" ht="33" customHeight="1" x14ac:dyDescent="0.25">
      <c r="A5" s="2"/>
      <c r="B5" s="64"/>
      <c r="C5" s="490" t="s">
        <v>43</v>
      </c>
      <c r="D5" s="490"/>
      <c r="E5" s="66" t="s">
        <v>30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V5" s="498"/>
      <c r="AW5" s="498"/>
      <c r="AX5" s="498"/>
    </row>
    <row r="6" spans="1:135" x14ac:dyDescent="0.2">
      <c r="A6" s="2"/>
      <c r="B6" s="8"/>
    </row>
    <row r="7" spans="1:135" ht="4.5" customHeight="1" thickBot="1" x14ac:dyDescent="0.25">
      <c r="A7" s="2"/>
      <c r="B7" s="8"/>
    </row>
    <row r="8" spans="1:135" ht="28.5" customHeight="1" x14ac:dyDescent="0.25">
      <c r="A8" s="2"/>
      <c r="B8" s="8"/>
      <c r="C8" s="67" t="s">
        <v>17</v>
      </c>
      <c r="D8" s="445" t="s">
        <v>16</v>
      </c>
      <c r="E8" s="445"/>
      <c r="F8" s="445"/>
      <c r="G8" s="445"/>
      <c r="H8" s="445"/>
      <c r="I8" s="445"/>
      <c r="J8" s="445"/>
      <c r="K8" s="445"/>
      <c r="L8" s="445"/>
      <c r="M8" s="445"/>
      <c r="N8" s="445"/>
      <c r="O8" s="445"/>
      <c r="P8" s="445"/>
      <c r="Q8" s="445"/>
      <c r="R8" s="445"/>
      <c r="S8" s="445"/>
      <c r="T8" s="445"/>
      <c r="U8" s="445"/>
      <c r="V8" s="445"/>
      <c r="W8" s="445"/>
      <c r="X8" s="445"/>
      <c r="Y8" s="445"/>
      <c r="Z8" s="445"/>
      <c r="AA8" s="445"/>
      <c r="AB8" s="445"/>
      <c r="AC8" s="445"/>
      <c r="AD8" s="445"/>
      <c r="AE8" s="445"/>
      <c r="AF8" s="445"/>
      <c r="AG8" s="445"/>
      <c r="AH8" s="445"/>
      <c r="AI8" s="445"/>
      <c r="AJ8" s="445"/>
      <c r="AK8" s="445"/>
      <c r="AL8" s="445"/>
      <c r="AM8" s="445"/>
      <c r="AN8" s="445"/>
      <c r="AO8" s="445"/>
      <c r="AP8" s="445"/>
      <c r="AQ8" s="445"/>
      <c r="AR8" s="445"/>
      <c r="AS8" s="445"/>
      <c r="AT8" s="445"/>
      <c r="AU8" s="445"/>
      <c r="AV8" s="445"/>
      <c r="AW8" s="445"/>
      <c r="AX8" s="446"/>
    </row>
    <row r="9" spans="1:135" ht="12.75" customHeight="1" x14ac:dyDescent="0.2">
      <c r="A9" s="2"/>
      <c r="B9" s="8"/>
      <c r="C9" s="9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2"/>
    </row>
    <row r="10" spans="1:135" s="147" customFormat="1" ht="22.5" customHeight="1" x14ac:dyDescent="0.15">
      <c r="A10" s="146"/>
      <c r="C10" s="148"/>
      <c r="D10" s="499" t="s">
        <v>99</v>
      </c>
      <c r="E10" s="499"/>
      <c r="F10" s="495"/>
      <c r="G10" s="496"/>
      <c r="H10" s="496"/>
      <c r="I10" s="496"/>
      <c r="J10" s="497"/>
      <c r="K10" s="22"/>
      <c r="L10" s="22" t="s">
        <v>100</v>
      </c>
      <c r="M10" s="22"/>
      <c r="N10" s="125"/>
      <c r="O10" s="126"/>
      <c r="P10" s="126"/>
      <c r="Q10" s="126"/>
      <c r="R10" s="155"/>
      <c r="S10" s="123"/>
      <c r="T10" s="123"/>
      <c r="U10" s="123"/>
      <c r="V10" s="123"/>
      <c r="W10" s="123"/>
      <c r="X10" s="123"/>
      <c r="Y10" s="123"/>
      <c r="Z10" s="123"/>
      <c r="AA10" s="149"/>
      <c r="AB10" s="149"/>
      <c r="AC10" s="149"/>
      <c r="AD10" s="149"/>
      <c r="AE10" s="149"/>
      <c r="AF10" s="504"/>
      <c r="AG10" s="504"/>
      <c r="AH10" s="504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12"/>
      <c r="AT10" s="113"/>
      <c r="AU10" s="112"/>
      <c r="AV10" s="112"/>
      <c r="AW10" s="113"/>
      <c r="AX10" s="156"/>
      <c r="AZ10" s="157"/>
    </row>
    <row r="11" spans="1:135" s="147" customFormat="1" ht="14.25" customHeight="1" x14ac:dyDescent="0.15">
      <c r="A11" s="146"/>
      <c r="C11" s="148"/>
      <c r="D11" s="162" t="s">
        <v>110</v>
      </c>
      <c r="E11" s="149"/>
      <c r="F11" s="149"/>
      <c r="G11" s="149"/>
      <c r="H11" s="149"/>
      <c r="I11" s="505"/>
      <c r="J11" s="505"/>
      <c r="K11" s="149"/>
      <c r="L11" s="149"/>
      <c r="M11" s="504"/>
      <c r="N11" s="504"/>
      <c r="O11" s="504"/>
      <c r="P11" s="504"/>
      <c r="Q11" s="504"/>
      <c r="R11" s="149"/>
      <c r="S11" s="149"/>
      <c r="T11" s="149"/>
      <c r="U11" s="149"/>
      <c r="V11" s="149"/>
      <c r="W11" s="491"/>
      <c r="X11" s="491"/>
      <c r="Y11" s="491"/>
      <c r="Z11" s="491"/>
      <c r="AA11" s="491"/>
      <c r="AB11" s="491"/>
      <c r="AC11" s="149"/>
      <c r="AD11" s="491"/>
      <c r="AE11" s="491"/>
      <c r="AF11" s="491"/>
      <c r="AG11" s="491"/>
      <c r="AH11" s="491"/>
      <c r="AI11" s="149"/>
      <c r="AJ11" s="491"/>
      <c r="AK11" s="491"/>
      <c r="AL11" s="491"/>
      <c r="AM11" s="491"/>
      <c r="AN11" s="491"/>
      <c r="AO11" s="149"/>
      <c r="AP11" s="149"/>
      <c r="AQ11" s="149"/>
      <c r="AR11" s="149"/>
      <c r="AS11" s="149"/>
      <c r="AT11" s="149"/>
      <c r="AU11" s="149"/>
      <c r="AV11" s="149"/>
      <c r="AW11" s="149"/>
      <c r="AX11" s="156"/>
      <c r="AZ11" s="157"/>
    </row>
    <row r="12" spans="1:135" ht="6.75" customHeight="1" x14ac:dyDescent="0.2">
      <c r="A12" s="2"/>
      <c r="B12" s="8"/>
      <c r="C12" s="13"/>
      <c r="D12" s="18"/>
      <c r="E12" s="18"/>
      <c r="F12" s="18"/>
      <c r="G12" s="11"/>
      <c r="H12" s="492"/>
      <c r="I12" s="492"/>
      <c r="J12" s="20"/>
      <c r="K12" s="11"/>
      <c r="L12" s="11"/>
      <c r="M12" s="493"/>
      <c r="N12" s="493"/>
      <c r="O12" s="493"/>
      <c r="P12" s="20"/>
      <c r="Q12" s="11"/>
      <c r="R12" s="16"/>
      <c r="S12" s="20"/>
      <c r="T12" s="19"/>
      <c r="U12" s="20"/>
      <c r="V12" s="20"/>
      <c r="W12" s="491"/>
      <c r="X12" s="491"/>
      <c r="Y12" s="491"/>
      <c r="Z12" s="491"/>
      <c r="AA12" s="491"/>
      <c r="AB12" s="491"/>
      <c r="AC12" s="20"/>
      <c r="AD12" s="491"/>
      <c r="AE12" s="491"/>
      <c r="AF12" s="491"/>
      <c r="AG12" s="491"/>
      <c r="AH12" s="491"/>
      <c r="AI12" s="11"/>
      <c r="AJ12" s="491"/>
      <c r="AK12" s="491"/>
      <c r="AL12" s="491"/>
      <c r="AM12" s="491"/>
      <c r="AN12" s="491"/>
      <c r="AO12" s="20"/>
      <c r="AP12" s="16"/>
      <c r="AQ12" s="20"/>
      <c r="AR12" s="11"/>
      <c r="AS12" s="11"/>
      <c r="AT12" s="11"/>
      <c r="AU12" s="11"/>
      <c r="AV12" s="22"/>
      <c r="AW12" s="11"/>
      <c r="AX12" s="12"/>
    </row>
    <row r="13" spans="1:135" s="147" customFormat="1" ht="22.5" customHeight="1" x14ac:dyDescent="0.15">
      <c r="A13" s="146"/>
      <c r="C13" s="148"/>
      <c r="D13" s="22" t="s">
        <v>111</v>
      </c>
      <c r="E13" s="149"/>
      <c r="F13" s="149"/>
      <c r="G13" s="149"/>
      <c r="H13" s="149"/>
      <c r="I13" s="22" t="s">
        <v>101</v>
      </c>
      <c r="J13" s="149"/>
      <c r="K13" s="158"/>
      <c r="L13" s="149"/>
      <c r="M13" s="22" t="s">
        <v>102</v>
      </c>
      <c r="N13" s="158"/>
      <c r="O13" s="112" t="s">
        <v>103</v>
      </c>
      <c r="P13" s="158"/>
      <c r="Q13" s="159" t="s">
        <v>104</v>
      </c>
      <c r="R13" s="158"/>
      <c r="S13" s="112" t="s">
        <v>105</v>
      </c>
      <c r="T13" s="158"/>
      <c r="U13" s="149"/>
      <c r="V13" s="22" t="s">
        <v>106</v>
      </c>
      <c r="W13" s="158"/>
      <c r="X13" s="149"/>
      <c r="Y13" s="149"/>
      <c r="Z13" s="149"/>
      <c r="AA13" s="149"/>
      <c r="AB13" s="149"/>
      <c r="AC13" s="149"/>
      <c r="AD13" s="149"/>
      <c r="AE13" s="22" t="s">
        <v>107</v>
      </c>
      <c r="AF13" s="158"/>
      <c r="AG13" s="149"/>
      <c r="AH13" s="149"/>
      <c r="AI13" s="149"/>
      <c r="AJ13" s="22" t="s">
        <v>108</v>
      </c>
      <c r="AK13" s="158"/>
      <c r="AL13" s="149"/>
      <c r="AM13" s="149"/>
      <c r="AN13" s="149"/>
      <c r="AO13" s="22" t="s">
        <v>109</v>
      </c>
      <c r="AP13" s="149"/>
      <c r="AQ13" s="158"/>
      <c r="AR13" s="149"/>
      <c r="AS13" s="149"/>
      <c r="AT13" s="149"/>
      <c r="AU13" s="149"/>
      <c r="AV13" s="149"/>
      <c r="AW13" s="149"/>
      <c r="AX13" s="156"/>
      <c r="AZ13" s="157"/>
    </row>
    <row r="14" spans="1:135" ht="13.5" customHeight="1" x14ac:dyDescent="0.2">
      <c r="A14" s="2"/>
      <c r="B14" s="8"/>
      <c r="C14" s="13"/>
      <c r="D14" s="10"/>
      <c r="E14" s="11"/>
      <c r="F14" s="494"/>
      <c r="G14" s="494"/>
      <c r="H14" s="494"/>
      <c r="I14" s="494"/>
      <c r="J14" s="494"/>
      <c r="K14" s="494"/>
      <c r="L14" s="500"/>
      <c r="M14" s="500"/>
      <c r="N14" s="500"/>
      <c r="O14" s="500"/>
      <c r="P14" s="500"/>
      <c r="Q14" s="489"/>
      <c r="R14" s="489"/>
      <c r="S14" s="489"/>
      <c r="T14" s="489"/>
      <c r="U14" s="489"/>
      <c r="V14" s="489"/>
      <c r="W14" s="489"/>
      <c r="X14" s="489"/>
      <c r="Y14" s="489"/>
      <c r="Z14" s="489"/>
      <c r="AA14" s="489"/>
      <c r="AB14" s="489"/>
      <c r="AC14" s="489"/>
      <c r="AD14" s="489"/>
      <c r="AE14" s="489"/>
      <c r="AF14" s="500"/>
      <c r="AG14" s="500"/>
      <c r="AH14" s="500"/>
      <c r="AI14" s="500"/>
      <c r="AJ14" s="494"/>
      <c r="AK14" s="494"/>
      <c r="AL14" s="494"/>
      <c r="AM14" s="494"/>
      <c r="AN14" s="494"/>
      <c r="AO14" s="494"/>
      <c r="AP14" s="494"/>
      <c r="AQ14" s="494"/>
      <c r="AR14" s="494"/>
      <c r="AS14" s="494"/>
      <c r="AT14" s="494"/>
      <c r="AU14" s="494"/>
      <c r="AV14" s="494"/>
      <c r="AW14" s="11"/>
      <c r="AX14" s="12"/>
      <c r="BB14" s="6">
        <f>+IF(V21="",1,2)</f>
        <v>1</v>
      </c>
    </row>
    <row r="15" spans="1:135" s="147" customFormat="1" ht="22.5" customHeight="1" x14ac:dyDescent="0.15">
      <c r="A15" s="146"/>
      <c r="C15" s="148"/>
      <c r="D15" s="22" t="s">
        <v>93</v>
      </c>
      <c r="E15" s="149"/>
      <c r="F15" s="150"/>
      <c r="G15" s="151"/>
      <c r="H15" s="151"/>
      <c r="I15" s="151"/>
      <c r="J15" s="151"/>
      <c r="K15" s="152"/>
      <c r="L15" s="149"/>
      <c r="M15" s="22" t="s">
        <v>94</v>
      </c>
      <c r="N15" s="149"/>
      <c r="O15" s="153"/>
      <c r="P15" s="154"/>
      <c r="Q15" s="154"/>
      <c r="R15" s="154"/>
      <c r="S15" s="154"/>
      <c r="T15" s="154"/>
      <c r="U15" s="154"/>
      <c r="V15" s="154"/>
      <c r="W15" s="160"/>
      <c r="X15" s="154"/>
      <c r="Y15" s="154"/>
      <c r="Z15" s="154"/>
      <c r="AA15" s="154"/>
      <c r="AB15" s="154"/>
      <c r="AC15" s="154"/>
      <c r="AD15" s="154"/>
      <c r="AE15" s="154"/>
      <c r="AF15" s="155"/>
      <c r="AH15" s="22" t="s">
        <v>95</v>
      </c>
      <c r="AI15" s="161"/>
      <c r="AJ15" s="161"/>
      <c r="AK15" s="161"/>
      <c r="AL15" s="150"/>
      <c r="AM15" s="151"/>
      <c r="AN15" s="151"/>
      <c r="AO15" s="151"/>
      <c r="AP15" s="151"/>
      <c r="AQ15" s="151"/>
      <c r="AR15" s="151"/>
      <c r="AS15" s="154"/>
      <c r="AT15" s="154"/>
      <c r="AU15" s="154"/>
      <c r="AV15" s="154"/>
      <c r="AW15" s="155"/>
      <c r="AX15" s="156"/>
      <c r="AY15" s="149"/>
      <c r="AZ15" s="157"/>
    </row>
    <row r="16" spans="1:135" ht="6" customHeight="1" x14ac:dyDescent="0.2">
      <c r="A16" s="2"/>
      <c r="B16" s="8"/>
      <c r="C16" s="13"/>
      <c r="D16" s="11"/>
      <c r="E16" s="11"/>
      <c r="F16" s="11"/>
      <c r="G16" s="21"/>
      <c r="H16" s="21"/>
      <c r="I16" s="21"/>
      <c r="J16" s="21"/>
      <c r="K16" s="21"/>
      <c r="L16" s="21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1"/>
      <c r="AA16" s="22"/>
      <c r="AB16" s="22"/>
      <c r="AC16" s="11"/>
      <c r="AD16" s="23"/>
      <c r="AE16" s="23"/>
      <c r="AF16" s="23"/>
      <c r="AG16" s="23"/>
      <c r="AH16" s="19"/>
      <c r="AI16" s="11"/>
      <c r="AJ16" s="11"/>
      <c r="AK16" s="11"/>
      <c r="AL16" s="11"/>
      <c r="AM16" s="11"/>
      <c r="AN16" s="11"/>
      <c r="AO16" s="11"/>
      <c r="AP16" s="24"/>
      <c r="AQ16" s="24"/>
      <c r="AR16" s="24"/>
      <c r="AS16" s="24"/>
      <c r="AT16" s="24"/>
      <c r="AU16" s="24"/>
      <c r="AV16" s="24"/>
      <c r="AW16" s="24"/>
      <c r="AX16" s="25"/>
      <c r="BA16" s="11"/>
    </row>
    <row r="17" spans="1:52" s="147" customFormat="1" ht="22.5" customHeight="1" x14ac:dyDescent="0.15">
      <c r="A17" s="146"/>
      <c r="C17" s="148"/>
      <c r="D17" s="22" t="s">
        <v>96</v>
      </c>
      <c r="E17" s="149"/>
      <c r="F17" s="501"/>
      <c r="G17" s="502"/>
      <c r="H17" s="502"/>
      <c r="I17" s="502"/>
      <c r="J17" s="502"/>
      <c r="K17" s="502"/>
      <c r="L17" s="502"/>
      <c r="M17" s="503"/>
      <c r="N17" s="149"/>
      <c r="O17" s="112" t="s">
        <v>97</v>
      </c>
      <c r="P17" s="153"/>
      <c r="Q17" s="154"/>
      <c r="R17" s="154"/>
      <c r="S17" s="155"/>
      <c r="T17" s="493"/>
      <c r="U17" s="493"/>
      <c r="V17" s="133" t="s">
        <v>98</v>
      </c>
      <c r="W17" s="129"/>
      <c r="X17" s="130"/>
      <c r="Y17" s="130"/>
      <c r="Z17" s="130"/>
      <c r="AA17" s="130"/>
      <c r="AB17" s="130"/>
      <c r="AC17" s="130"/>
      <c r="AD17" s="130"/>
      <c r="AE17" s="130"/>
      <c r="AF17" s="488"/>
      <c r="AG17" s="488"/>
      <c r="AH17" s="488"/>
      <c r="AI17" s="488"/>
      <c r="AJ17" s="131"/>
      <c r="AK17" s="131"/>
      <c r="AL17" s="132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49"/>
      <c r="AX17" s="156"/>
      <c r="AZ17" s="157"/>
    </row>
    <row r="18" spans="1:52" ht="12.75" customHeight="1" thickBot="1" x14ac:dyDescent="0.25">
      <c r="A18" s="2"/>
      <c r="B18" s="8"/>
      <c r="C18" s="26"/>
      <c r="D18" s="27"/>
      <c r="E18" s="27"/>
      <c r="F18" s="27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7"/>
      <c r="AB18" s="29"/>
      <c r="AC18" s="27"/>
      <c r="AD18" s="27"/>
      <c r="AE18" s="27"/>
      <c r="AF18" s="27"/>
      <c r="AG18" s="27"/>
      <c r="AH18" s="30"/>
      <c r="AI18" s="30"/>
      <c r="AJ18" s="30"/>
      <c r="AK18" s="30"/>
      <c r="AL18" s="30"/>
      <c r="AM18" s="30"/>
      <c r="AN18" s="30"/>
      <c r="AO18" s="27"/>
      <c r="AP18" s="27"/>
      <c r="AQ18" s="27"/>
      <c r="AR18" s="27"/>
      <c r="AS18" s="27"/>
      <c r="AT18" s="27"/>
      <c r="AU18" s="27"/>
      <c r="AV18" s="27"/>
      <c r="AW18" s="27"/>
      <c r="AX18" s="31"/>
    </row>
    <row r="19" spans="1:52" ht="16.5" customHeight="1" thickBot="1" x14ac:dyDescent="0.25">
      <c r="A19" s="2"/>
      <c r="B19" s="8"/>
      <c r="D19" s="11"/>
      <c r="E19" s="11"/>
      <c r="F19" s="11"/>
      <c r="G19" s="11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11"/>
      <c r="AB19" s="22"/>
      <c r="AC19" s="11"/>
      <c r="AD19" s="14"/>
      <c r="AE19" s="11"/>
      <c r="AF19" s="538"/>
      <c r="AG19" s="538"/>
      <c r="AH19" s="538"/>
      <c r="AI19" s="538"/>
      <c r="AJ19" s="538"/>
      <c r="AK19" s="538"/>
      <c r="AL19" s="538"/>
      <c r="AM19" s="538"/>
      <c r="AN19" s="32"/>
      <c r="AO19" s="11"/>
      <c r="AP19" s="11"/>
      <c r="AQ19" s="11"/>
      <c r="AR19" s="11"/>
      <c r="AS19" s="11"/>
      <c r="AT19" s="11"/>
      <c r="AU19" s="11"/>
      <c r="AV19" s="11"/>
      <c r="AW19" s="11"/>
      <c r="AX19" s="11"/>
    </row>
    <row r="20" spans="1:52" ht="29.25" customHeight="1" x14ac:dyDescent="0.25">
      <c r="A20" s="2"/>
      <c r="B20" s="8"/>
      <c r="C20" s="69" t="s">
        <v>13</v>
      </c>
      <c r="D20" s="467" t="s">
        <v>19</v>
      </c>
      <c r="E20" s="467"/>
      <c r="F20" s="467"/>
      <c r="G20" s="467"/>
      <c r="H20" s="467"/>
      <c r="I20" s="467"/>
      <c r="J20" s="467"/>
      <c r="K20" s="467"/>
      <c r="L20" s="467"/>
      <c r="M20" s="467"/>
      <c r="N20" s="467"/>
      <c r="O20" s="467"/>
      <c r="P20" s="467"/>
      <c r="Q20" s="467"/>
      <c r="R20" s="467"/>
      <c r="S20" s="467"/>
      <c r="T20" s="467"/>
      <c r="U20" s="539"/>
      <c r="V20" s="549" t="s">
        <v>11</v>
      </c>
      <c r="W20" s="550"/>
      <c r="X20" s="550"/>
      <c r="Y20" s="550"/>
      <c r="Z20" s="551"/>
      <c r="AA20" s="70"/>
      <c r="AB20" s="65"/>
      <c r="AC20" s="65"/>
      <c r="AD20" s="69" t="s">
        <v>36</v>
      </c>
      <c r="AE20" s="467" t="s">
        <v>15</v>
      </c>
      <c r="AF20" s="467"/>
      <c r="AG20" s="467"/>
      <c r="AH20" s="467"/>
      <c r="AI20" s="467"/>
      <c r="AJ20" s="467"/>
      <c r="AK20" s="467"/>
      <c r="AL20" s="467"/>
      <c r="AM20" s="467"/>
      <c r="AN20" s="467"/>
      <c r="AO20" s="467"/>
      <c r="AP20" s="467"/>
      <c r="AQ20" s="467"/>
      <c r="AR20" s="467"/>
      <c r="AS20" s="539"/>
      <c r="AT20" s="539"/>
      <c r="AU20" s="539"/>
      <c r="AV20" s="535" t="s">
        <v>11</v>
      </c>
      <c r="AW20" s="536"/>
      <c r="AX20" s="537"/>
    </row>
    <row r="21" spans="1:52" ht="29.25" customHeight="1" x14ac:dyDescent="0.25">
      <c r="A21" s="2"/>
      <c r="B21" s="8"/>
      <c r="C21" s="71">
        <v>1</v>
      </c>
      <c r="D21" s="524" t="s">
        <v>14</v>
      </c>
      <c r="E21" s="524"/>
      <c r="F21" s="524"/>
      <c r="G21" s="524"/>
      <c r="H21" s="524"/>
      <c r="I21" s="524"/>
      <c r="J21" s="524"/>
      <c r="K21" s="524"/>
      <c r="L21" s="524"/>
      <c r="M21" s="524"/>
      <c r="N21" s="524"/>
      <c r="O21" s="524"/>
      <c r="P21" s="524"/>
      <c r="Q21" s="524"/>
      <c r="R21" s="524"/>
      <c r="S21" s="524"/>
      <c r="T21" s="524"/>
      <c r="U21" s="72" t="s">
        <v>1</v>
      </c>
      <c r="V21" s="558"/>
      <c r="W21" s="558"/>
      <c r="X21" s="558"/>
      <c r="Y21" s="558"/>
      <c r="Z21" s="559"/>
      <c r="AA21" s="70"/>
      <c r="AB21" s="65"/>
      <c r="AC21" s="65"/>
      <c r="AD21" s="73">
        <v>30</v>
      </c>
      <c r="AE21" s="479" t="s">
        <v>51</v>
      </c>
      <c r="AF21" s="480"/>
      <c r="AG21" s="480"/>
      <c r="AH21" s="480"/>
      <c r="AI21" s="480"/>
      <c r="AJ21" s="480"/>
      <c r="AK21" s="480"/>
      <c r="AL21" s="480"/>
      <c r="AM21" s="480"/>
      <c r="AN21" s="480"/>
      <c r="AO21" s="480"/>
      <c r="AP21" s="480"/>
      <c r="AQ21" s="480"/>
      <c r="AR21" s="480"/>
      <c r="AS21" s="480"/>
      <c r="AT21" s="481"/>
      <c r="AU21" s="74" t="s">
        <v>2</v>
      </c>
      <c r="AV21" s="472">
        <v>100000</v>
      </c>
      <c r="AW21" s="472"/>
      <c r="AX21" s="473"/>
    </row>
    <row r="22" spans="1:52" ht="29.25" customHeight="1" x14ac:dyDescent="0.25">
      <c r="A22" s="2"/>
      <c r="B22" s="8"/>
      <c r="C22" s="75" t="s">
        <v>18</v>
      </c>
      <c r="D22" s="552" t="s">
        <v>21</v>
      </c>
      <c r="E22" s="552"/>
      <c r="F22" s="552"/>
      <c r="G22" s="552"/>
      <c r="H22" s="552"/>
      <c r="I22" s="552"/>
      <c r="J22" s="552"/>
      <c r="K22" s="552"/>
      <c r="L22" s="552"/>
      <c r="M22" s="552"/>
      <c r="N22" s="552"/>
      <c r="O22" s="552"/>
      <c r="P22" s="552"/>
      <c r="Q22" s="552"/>
      <c r="R22" s="552"/>
      <c r="S22" s="552"/>
      <c r="T22" s="552"/>
      <c r="U22" s="552"/>
      <c r="V22" s="552"/>
      <c r="W22" s="552"/>
      <c r="X22" s="552"/>
      <c r="Y22" s="552"/>
      <c r="Z22" s="553"/>
      <c r="AA22" s="70"/>
      <c r="AB22" s="65"/>
      <c r="AC22" s="65"/>
      <c r="AD22" s="73">
        <v>31</v>
      </c>
      <c r="AE22" s="479" t="s">
        <v>50</v>
      </c>
      <c r="AF22" s="480"/>
      <c r="AG22" s="480"/>
      <c r="AH22" s="480"/>
      <c r="AI22" s="480"/>
      <c r="AJ22" s="480"/>
      <c r="AK22" s="480"/>
      <c r="AL22" s="480"/>
      <c r="AM22" s="480"/>
      <c r="AN22" s="480"/>
      <c r="AO22" s="480"/>
      <c r="AP22" s="480"/>
      <c r="AQ22" s="480"/>
      <c r="AR22" s="480"/>
      <c r="AS22" s="480"/>
      <c r="AT22" s="481"/>
      <c r="AU22" s="74" t="s">
        <v>2</v>
      </c>
      <c r="AV22" s="472"/>
      <c r="AW22" s="472"/>
      <c r="AX22" s="473"/>
    </row>
    <row r="23" spans="1:52" ht="29.25" customHeight="1" x14ac:dyDescent="0.25">
      <c r="A23" s="2"/>
      <c r="B23" s="8"/>
      <c r="C23" s="71">
        <v>2</v>
      </c>
      <c r="D23" s="524" t="s">
        <v>31</v>
      </c>
      <c r="E23" s="524"/>
      <c r="F23" s="524"/>
      <c r="G23" s="524"/>
      <c r="H23" s="524"/>
      <c r="I23" s="524"/>
      <c r="J23" s="524"/>
      <c r="K23" s="524"/>
      <c r="L23" s="524"/>
      <c r="M23" s="524"/>
      <c r="N23" s="524"/>
      <c r="O23" s="524"/>
      <c r="P23" s="524"/>
      <c r="Q23" s="524"/>
      <c r="R23" s="524"/>
      <c r="S23" s="524"/>
      <c r="T23" s="524"/>
      <c r="U23" s="72" t="s">
        <v>1</v>
      </c>
      <c r="V23" s="477"/>
      <c r="W23" s="477"/>
      <c r="X23" s="477"/>
      <c r="Y23" s="477"/>
      <c r="Z23" s="478"/>
      <c r="AA23" s="70"/>
      <c r="AB23" s="65"/>
      <c r="AC23" s="65"/>
      <c r="AD23" s="73">
        <v>32</v>
      </c>
      <c r="AE23" s="540" t="s">
        <v>52</v>
      </c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1"/>
      <c r="AR23" s="541"/>
      <c r="AS23" s="541"/>
      <c r="AT23" s="542"/>
      <c r="AU23" s="76" t="s">
        <v>1</v>
      </c>
      <c r="AV23" s="474">
        <f>AV21+AV22</f>
        <v>100000</v>
      </c>
      <c r="AW23" s="475"/>
      <c r="AX23" s="476"/>
    </row>
    <row r="24" spans="1:52" ht="29.25" customHeight="1" x14ac:dyDescent="0.25">
      <c r="A24" s="2"/>
      <c r="B24" s="8"/>
      <c r="C24" s="71">
        <v>3</v>
      </c>
      <c r="D24" s="524" t="s">
        <v>45</v>
      </c>
      <c r="E24" s="524"/>
      <c r="F24" s="524"/>
      <c r="G24" s="524"/>
      <c r="H24" s="524"/>
      <c r="I24" s="524"/>
      <c r="J24" s="524"/>
      <c r="K24" s="524"/>
      <c r="L24" s="524"/>
      <c r="M24" s="524"/>
      <c r="N24" s="524"/>
      <c r="O24" s="524"/>
      <c r="P24" s="524"/>
      <c r="Q24" s="524"/>
      <c r="R24" s="524"/>
      <c r="S24" s="524"/>
      <c r="T24" s="524"/>
      <c r="U24" s="72" t="s">
        <v>1</v>
      </c>
      <c r="V24" s="477"/>
      <c r="W24" s="477"/>
      <c r="X24" s="477"/>
      <c r="Y24" s="477"/>
      <c r="Z24" s="478"/>
      <c r="AA24" s="70"/>
      <c r="AB24" s="65"/>
      <c r="AC24" s="65"/>
      <c r="AD24" s="71">
        <v>33</v>
      </c>
      <c r="AE24" s="456" t="s">
        <v>33</v>
      </c>
      <c r="AF24" s="457"/>
      <c r="AG24" s="457"/>
      <c r="AH24" s="457"/>
      <c r="AI24" s="457"/>
      <c r="AJ24" s="457"/>
      <c r="AK24" s="457"/>
      <c r="AL24" s="457"/>
      <c r="AM24" s="457"/>
      <c r="AN24" s="457"/>
      <c r="AO24" s="457"/>
      <c r="AP24" s="457"/>
      <c r="AQ24" s="457"/>
      <c r="AR24" s="457"/>
      <c r="AS24" s="457"/>
      <c r="AT24" s="458"/>
      <c r="AU24" s="72" t="s">
        <v>2</v>
      </c>
      <c r="AV24" s="477"/>
      <c r="AW24" s="477"/>
      <c r="AX24" s="478"/>
    </row>
    <row r="25" spans="1:52" ht="29.25" customHeight="1" x14ac:dyDescent="0.25">
      <c r="A25" s="2"/>
      <c r="B25" s="8"/>
      <c r="C25" s="71">
        <v>4</v>
      </c>
      <c r="D25" s="523" t="s">
        <v>64</v>
      </c>
      <c r="E25" s="523"/>
      <c r="F25" s="523"/>
      <c r="G25" s="523"/>
      <c r="H25" s="523"/>
      <c r="I25" s="523"/>
      <c r="J25" s="523"/>
      <c r="K25" s="523"/>
      <c r="L25" s="523"/>
      <c r="M25" s="523"/>
      <c r="N25" s="523"/>
      <c r="O25" s="523"/>
      <c r="P25" s="523"/>
      <c r="Q25" s="523"/>
      <c r="R25" s="523"/>
      <c r="S25" s="523"/>
      <c r="T25" s="523"/>
      <c r="U25" s="72" t="s">
        <v>2</v>
      </c>
      <c r="V25" s="521">
        <f>ABS(+V23+V24)</f>
        <v>0</v>
      </c>
      <c r="W25" s="521"/>
      <c r="X25" s="521"/>
      <c r="Y25" s="521"/>
      <c r="Z25" s="522"/>
      <c r="AA25" s="70"/>
      <c r="AB25" s="65"/>
      <c r="AC25" s="65"/>
      <c r="AD25" s="77">
        <v>34</v>
      </c>
      <c r="AE25" s="456" t="s">
        <v>65</v>
      </c>
      <c r="AF25" s="457"/>
      <c r="AG25" s="457"/>
      <c r="AH25" s="457"/>
      <c r="AI25" s="457"/>
      <c r="AJ25" s="457"/>
      <c r="AK25" s="457"/>
      <c r="AL25" s="457"/>
      <c r="AM25" s="457"/>
      <c r="AN25" s="457"/>
      <c r="AO25" s="457"/>
      <c r="AP25" s="457"/>
      <c r="AQ25" s="457"/>
      <c r="AR25" s="457"/>
      <c r="AS25" s="457"/>
      <c r="AT25" s="458"/>
      <c r="AU25" s="72" t="s">
        <v>2</v>
      </c>
      <c r="AV25" s="477"/>
      <c r="AW25" s="477"/>
      <c r="AX25" s="478"/>
    </row>
    <row r="26" spans="1:52" ht="29.25" customHeight="1" x14ac:dyDescent="0.25">
      <c r="A26" s="2"/>
      <c r="B26" s="8"/>
      <c r="C26" s="75" t="s">
        <v>20</v>
      </c>
      <c r="D26" s="552" t="s">
        <v>22</v>
      </c>
      <c r="E26" s="552"/>
      <c r="F26" s="552"/>
      <c r="G26" s="552"/>
      <c r="H26" s="552"/>
      <c r="I26" s="552"/>
      <c r="J26" s="552"/>
      <c r="K26" s="552"/>
      <c r="L26" s="552"/>
      <c r="M26" s="552"/>
      <c r="N26" s="552"/>
      <c r="O26" s="552"/>
      <c r="P26" s="552"/>
      <c r="Q26" s="552"/>
      <c r="R26" s="552"/>
      <c r="S26" s="552"/>
      <c r="T26" s="552"/>
      <c r="U26" s="552"/>
      <c r="V26" s="552"/>
      <c r="W26" s="552"/>
      <c r="X26" s="552"/>
      <c r="Y26" s="552"/>
      <c r="Z26" s="553"/>
      <c r="AA26" s="78"/>
      <c r="AB26" s="65"/>
      <c r="AC26" s="65"/>
      <c r="AD26" s="77">
        <v>35</v>
      </c>
      <c r="AE26" s="456" t="s">
        <v>66</v>
      </c>
      <c r="AF26" s="457"/>
      <c r="AG26" s="457"/>
      <c r="AH26" s="457"/>
      <c r="AI26" s="457"/>
      <c r="AJ26" s="457"/>
      <c r="AK26" s="457"/>
      <c r="AL26" s="457"/>
      <c r="AM26" s="457"/>
      <c r="AN26" s="457"/>
      <c r="AO26" s="457"/>
      <c r="AP26" s="457"/>
      <c r="AQ26" s="457"/>
      <c r="AR26" s="457"/>
      <c r="AS26" s="457"/>
      <c r="AT26" s="458"/>
      <c r="AU26" s="72" t="s">
        <v>1</v>
      </c>
      <c r="AV26" s="477"/>
      <c r="AW26" s="477"/>
      <c r="AX26" s="478"/>
    </row>
    <row r="27" spans="1:52" ht="29.25" customHeight="1" x14ac:dyDescent="0.25">
      <c r="A27" s="2"/>
      <c r="B27" s="8"/>
      <c r="C27" s="71">
        <v>5</v>
      </c>
      <c r="D27" s="533" t="s">
        <v>67</v>
      </c>
      <c r="E27" s="533"/>
      <c r="F27" s="533"/>
      <c r="G27" s="533"/>
      <c r="H27" s="533"/>
      <c r="I27" s="533"/>
      <c r="J27" s="533"/>
      <c r="K27" s="533"/>
      <c r="L27" s="533"/>
      <c r="M27" s="533"/>
      <c r="N27" s="533"/>
      <c r="O27" s="533"/>
      <c r="P27" s="533"/>
      <c r="Q27" s="533"/>
      <c r="R27" s="533"/>
      <c r="S27" s="533"/>
      <c r="T27" s="533"/>
      <c r="U27" s="72" t="s">
        <v>2</v>
      </c>
      <c r="V27" s="521">
        <f>V21-V25</f>
        <v>0</v>
      </c>
      <c r="W27" s="521"/>
      <c r="X27" s="521"/>
      <c r="Y27" s="521"/>
      <c r="Z27" s="522"/>
      <c r="AA27" s="79" t="str">
        <f>IF( (V29+V28) &lt;&gt; V27,"*","")</f>
        <v/>
      </c>
      <c r="AB27" s="65"/>
      <c r="AC27" s="80"/>
      <c r="AD27" s="77">
        <v>36</v>
      </c>
      <c r="AE27" s="456" t="s">
        <v>68</v>
      </c>
      <c r="AF27" s="457"/>
      <c r="AG27" s="457"/>
      <c r="AH27" s="457"/>
      <c r="AI27" s="457"/>
      <c r="AJ27" s="457"/>
      <c r="AK27" s="457"/>
      <c r="AL27" s="457"/>
      <c r="AM27" s="457"/>
      <c r="AN27" s="457"/>
      <c r="AO27" s="457"/>
      <c r="AP27" s="457"/>
      <c r="AQ27" s="457"/>
      <c r="AR27" s="457"/>
      <c r="AS27" s="457"/>
      <c r="AT27" s="458"/>
      <c r="AU27" s="81" t="s">
        <v>1</v>
      </c>
      <c r="AV27" s="477"/>
      <c r="AW27" s="477"/>
      <c r="AX27" s="478"/>
    </row>
    <row r="28" spans="1:52" ht="29.25" customHeight="1" x14ac:dyDescent="0.25">
      <c r="A28" s="2"/>
      <c r="B28" s="8"/>
      <c r="C28" s="71">
        <v>6</v>
      </c>
      <c r="D28" s="524" t="s">
        <v>42</v>
      </c>
      <c r="E28" s="524"/>
      <c r="F28" s="524"/>
      <c r="G28" s="524"/>
      <c r="H28" s="524"/>
      <c r="I28" s="524"/>
      <c r="J28" s="524"/>
      <c r="K28" s="524"/>
      <c r="L28" s="524"/>
      <c r="M28" s="524"/>
      <c r="N28" s="524"/>
      <c r="O28" s="524"/>
      <c r="P28" s="524"/>
      <c r="Q28" s="524"/>
      <c r="R28" s="524"/>
      <c r="S28" s="524"/>
      <c r="T28" s="524"/>
      <c r="U28" s="72" t="s">
        <v>2</v>
      </c>
      <c r="V28" s="477"/>
      <c r="W28" s="477"/>
      <c r="X28" s="477"/>
      <c r="Y28" s="477"/>
      <c r="Z28" s="478"/>
      <c r="AA28" s="79" t="str">
        <f>IF( (V29+V28) &lt;&gt; V27,"*","")</f>
        <v/>
      </c>
      <c r="AB28" s="65"/>
      <c r="AC28" s="65"/>
      <c r="AD28" s="77">
        <v>37</v>
      </c>
      <c r="AE28" s="464" t="s">
        <v>25</v>
      </c>
      <c r="AF28" s="465"/>
      <c r="AG28" s="465"/>
      <c r="AH28" s="465"/>
      <c r="AI28" s="465"/>
      <c r="AJ28" s="465"/>
      <c r="AK28" s="465"/>
      <c r="AL28" s="465"/>
      <c r="AM28" s="465"/>
      <c r="AN28" s="465"/>
      <c r="AO28" s="465"/>
      <c r="AP28" s="465"/>
      <c r="AQ28" s="465"/>
      <c r="AR28" s="465"/>
      <c r="AS28" s="465"/>
      <c r="AT28" s="466"/>
      <c r="AU28" s="81" t="s">
        <v>2</v>
      </c>
      <c r="AV28" s="521">
        <f>ABS(+AV26+AV27)</f>
        <v>0</v>
      </c>
      <c r="AW28" s="521"/>
      <c r="AX28" s="522"/>
    </row>
    <row r="29" spans="1:52" ht="29.25" customHeight="1" thickBot="1" x14ac:dyDescent="0.3">
      <c r="A29" s="2"/>
      <c r="B29" s="8"/>
      <c r="C29" s="82">
        <v>7</v>
      </c>
      <c r="D29" s="513" t="s">
        <v>44</v>
      </c>
      <c r="E29" s="513"/>
      <c r="F29" s="513"/>
      <c r="G29" s="513"/>
      <c r="H29" s="513"/>
      <c r="I29" s="513"/>
      <c r="J29" s="513"/>
      <c r="K29" s="513"/>
      <c r="L29" s="513"/>
      <c r="M29" s="513"/>
      <c r="N29" s="513"/>
      <c r="O29" s="513"/>
      <c r="P29" s="513"/>
      <c r="Q29" s="513"/>
      <c r="R29" s="513"/>
      <c r="S29" s="513"/>
      <c r="T29" s="513"/>
      <c r="U29" s="83" t="s">
        <v>2</v>
      </c>
      <c r="V29" s="506"/>
      <c r="W29" s="506"/>
      <c r="X29" s="506"/>
      <c r="Y29" s="506"/>
      <c r="Z29" s="507"/>
      <c r="AA29" s="84" t="str">
        <f>IF( (V29+V28) &lt;&gt; V27,"*","")</f>
        <v/>
      </c>
      <c r="AB29" s="65"/>
      <c r="AC29" s="65"/>
      <c r="AD29" s="77">
        <v>38</v>
      </c>
      <c r="AE29" s="456" t="s">
        <v>69</v>
      </c>
      <c r="AF29" s="457"/>
      <c r="AG29" s="457"/>
      <c r="AH29" s="457"/>
      <c r="AI29" s="457"/>
      <c r="AJ29" s="457"/>
      <c r="AK29" s="457"/>
      <c r="AL29" s="457"/>
      <c r="AM29" s="457"/>
      <c r="AN29" s="457"/>
      <c r="AO29" s="457"/>
      <c r="AP29" s="457"/>
      <c r="AQ29" s="457"/>
      <c r="AR29" s="457"/>
      <c r="AS29" s="457"/>
      <c r="AT29" s="458"/>
      <c r="AU29" s="81" t="s">
        <v>1</v>
      </c>
      <c r="AV29" s="477">
        <v>100</v>
      </c>
      <c r="AW29" s="477"/>
      <c r="AX29" s="478"/>
    </row>
    <row r="30" spans="1:52" ht="29.25" customHeight="1" thickBot="1" x14ac:dyDescent="0.3">
      <c r="A30" s="2"/>
      <c r="B30" s="14"/>
      <c r="C30" s="545" t="str">
        <f>IF( (V29+V28) &lt;&gt; V27,"La sumatoria de las casillas 6 + 7 debe ser igual al valor de la casilla 5.","")</f>
        <v/>
      </c>
      <c r="D30" s="545"/>
      <c r="E30" s="545"/>
      <c r="F30" s="545"/>
      <c r="G30" s="545"/>
      <c r="H30" s="545"/>
      <c r="I30" s="545"/>
      <c r="J30" s="545"/>
      <c r="K30" s="545"/>
      <c r="L30" s="545"/>
      <c r="M30" s="545"/>
      <c r="N30" s="545"/>
      <c r="O30" s="546"/>
      <c r="P30" s="546"/>
      <c r="Q30" s="546"/>
      <c r="R30" s="546"/>
      <c r="S30" s="546"/>
      <c r="T30" s="546"/>
      <c r="U30" s="546"/>
      <c r="V30" s="546"/>
      <c r="W30" s="546"/>
      <c r="X30" s="546"/>
      <c r="Y30" s="546"/>
      <c r="Z30" s="546"/>
      <c r="AA30" s="78"/>
      <c r="AB30" s="65"/>
      <c r="AC30" s="65"/>
      <c r="AD30" s="77">
        <v>39</v>
      </c>
      <c r="AE30" s="456" t="s">
        <v>70</v>
      </c>
      <c r="AF30" s="457"/>
      <c r="AG30" s="457"/>
      <c r="AH30" s="457"/>
      <c r="AI30" s="457"/>
      <c r="AJ30" s="457"/>
      <c r="AK30" s="457"/>
      <c r="AL30" s="457"/>
      <c r="AM30" s="457"/>
      <c r="AN30" s="457"/>
      <c r="AO30" s="457"/>
      <c r="AP30" s="457"/>
      <c r="AQ30" s="457"/>
      <c r="AR30" s="457"/>
      <c r="AS30" s="457"/>
      <c r="AT30" s="458"/>
      <c r="AU30" s="81" t="s">
        <v>1</v>
      </c>
      <c r="AV30" s="554">
        <v>100</v>
      </c>
      <c r="AW30" s="554"/>
      <c r="AX30" s="555"/>
    </row>
    <row r="31" spans="1:52" ht="29.25" customHeight="1" x14ac:dyDescent="0.25">
      <c r="A31" s="2"/>
      <c r="B31" s="8"/>
      <c r="C31" s="69" t="s">
        <v>39</v>
      </c>
      <c r="D31" s="467" t="s">
        <v>0</v>
      </c>
      <c r="E31" s="467"/>
      <c r="F31" s="467"/>
      <c r="G31" s="467"/>
      <c r="H31" s="467"/>
      <c r="I31" s="467"/>
      <c r="J31" s="467"/>
      <c r="K31" s="467"/>
      <c r="L31" s="467"/>
      <c r="M31" s="467"/>
      <c r="N31" s="467"/>
      <c r="O31" s="467"/>
      <c r="P31" s="467"/>
      <c r="Q31" s="467"/>
      <c r="R31" s="467"/>
      <c r="S31" s="467"/>
      <c r="T31" s="467"/>
      <c r="U31" s="467"/>
      <c r="V31" s="467"/>
      <c r="W31" s="467"/>
      <c r="X31" s="467"/>
      <c r="Y31" s="467"/>
      <c r="Z31" s="468"/>
      <c r="AA31" s="78"/>
      <c r="AB31" s="65"/>
      <c r="AC31" s="65"/>
      <c r="AD31" s="77">
        <v>40</v>
      </c>
      <c r="AE31" s="464" t="s">
        <v>71</v>
      </c>
      <c r="AF31" s="465"/>
      <c r="AG31" s="465"/>
      <c r="AH31" s="465"/>
      <c r="AI31" s="465"/>
      <c r="AJ31" s="465"/>
      <c r="AK31" s="465"/>
      <c r="AL31" s="465"/>
      <c r="AM31" s="465"/>
      <c r="AN31" s="465"/>
      <c r="AO31" s="465"/>
      <c r="AP31" s="465"/>
      <c r="AQ31" s="465"/>
      <c r="AR31" s="465"/>
      <c r="AS31" s="465"/>
      <c r="AT31" s="466"/>
      <c r="AU31" s="81" t="s">
        <v>2</v>
      </c>
      <c r="AV31" s="547">
        <f>ABS(+AV29+AV30)</f>
        <v>200</v>
      </c>
      <c r="AW31" s="547"/>
      <c r="AX31" s="548"/>
    </row>
    <row r="32" spans="1:52" ht="29.25" customHeight="1" x14ac:dyDescent="0.25">
      <c r="A32" s="2"/>
      <c r="B32" s="8"/>
      <c r="C32" s="71">
        <v>8</v>
      </c>
      <c r="D32" s="524" t="s">
        <v>55</v>
      </c>
      <c r="E32" s="524"/>
      <c r="F32" s="524"/>
      <c r="G32" s="524"/>
      <c r="H32" s="524"/>
      <c r="I32" s="524"/>
      <c r="J32" s="524"/>
      <c r="K32" s="524"/>
      <c r="L32" s="524"/>
      <c r="M32" s="524"/>
      <c r="N32" s="524"/>
      <c r="O32" s="524"/>
      <c r="P32" s="524"/>
      <c r="Q32" s="524"/>
      <c r="R32" s="524"/>
      <c r="S32" s="524"/>
      <c r="T32" s="524"/>
      <c r="U32" s="72" t="s">
        <v>1</v>
      </c>
      <c r="V32" s="526">
        <f>ABS(+V28*18%)</f>
        <v>0</v>
      </c>
      <c r="W32" s="526"/>
      <c r="X32" s="526"/>
      <c r="Y32" s="526"/>
      <c r="Z32" s="527"/>
      <c r="AA32" s="78"/>
      <c r="AB32" s="65"/>
      <c r="AC32" s="65"/>
      <c r="AD32" s="77">
        <v>41</v>
      </c>
      <c r="AE32" s="456" t="s">
        <v>72</v>
      </c>
      <c r="AF32" s="457"/>
      <c r="AG32" s="457"/>
      <c r="AH32" s="457"/>
      <c r="AI32" s="457"/>
      <c r="AJ32" s="457"/>
      <c r="AK32" s="457"/>
      <c r="AL32" s="457"/>
      <c r="AM32" s="457"/>
      <c r="AN32" s="457"/>
      <c r="AO32" s="457"/>
      <c r="AP32" s="457"/>
      <c r="AQ32" s="457"/>
      <c r="AR32" s="457"/>
      <c r="AS32" s="457"/>
      <c r="AT32" s="458"/>
      <c r="AU32" s="81" t="s">
        <v>1</v>
      </c>
      <c r="AV32" s="526">
        <f>ABS(+AV23*18%)</f>
        <v>18000</v>
      </c>
      <c r="AW32" s="526"/>
      <c r="AX32" s="527"/>
    </row>
    <row r="33" spans="1:50" ht="29.25" customHeight="1" x14ac:dyDescent="0.25">
      <c r="A33" s="2"/>
      <c r="B33" s="8"/>
      <c r="C33" s="71">
        <v>9</v>
      </c>
      <c r="D33" s="524" t="s">
        <v>56</v>
      </c>
      <c r="E33" s="524"/>
      <c r="F33" s="524"/>
      <c r="G33" s="524"/>
      <c r="H33" s="524"/>
      <c r="I33" s="524"/>
      <c r="J33" s="524"/>
      <c r="K33" s="524"/>
      <c r="L33" s="524"/>
      <c r="M33" s="524"/>
      <c r="N33" s="524"/>
      <c r="O33" s="524"/>
      <c r="P33" s="524"/>
      <c r="Q33" s="524"/>
      <c r="R33" s="524"/>
      <c r="S33" s="524"/>
      <c r="T33" s="524"/>
      <c r="U33" s="72" t="s">
        <v>1</v>
      </c>
      <c r="V33" s="526">
        <f>ABS(+V29*11%)</f>
        <v>0</v>
      </c>
      <c r="W33" s="526"/>
      <c r="X33" s="526"/>
      <c r="Y33" s="526"/>
      <c r="Z33" s="527"/>
      <c r="AA33" s="78"/>
      <c r="AB33" s="65"/>
      <c r="AC33" s="65"/>
      <c r="AD33" s="77">
        <v>42</v>
      </c>
      <c r="AE33" s="456" t="s">
        <v>73</v>
      </c>
      <c r="AF33" s="457"/>
      <c r="AG33" s="457"/>
      <c r="AH33" s="457"/>
      <c r="AI33" s="457"/>
      <c r="AJ33" s="457"/>
      <c r="AK33" s="457"/>
      <c r="AL33" s="457"/>
      <c r="AM33" s="457"/>
      <c r="AN33" s="457"/>
      <c r="AO33" s="457"/>
      <c r="AP33" s="457"/>
      <c r="AQ33" s="457"/>
      <c r="AR33" s="457"/>
      <c r="AS33" s="457"/>
      <c r="AT33" s="458"/>
      <c r="AU33" s="81" t="s">
        <v>1</v>
      </c>
      <c r="AV33" s="526">
        <f>ABS(+AV24*18%)</f>
        <v>0</v>
      </c>
      <c r="AW33" s="526"/>
      <c r="AX33" s="527"/>
    </row>
    <row r="34" spans="1:50" ht="29.25" customHeight="1" x14ac:dyDescent="0.25">
      <c r="A34" s="2"/>
      <c r="B34" s="8"/>
      <c r="C34" s="71">
        <v>10</v>
      </c>
      <c r="D34" s="533" t="s">
        <v>74</v>
      </c>
      <c r="E34" s="533"/>
      <c r="F34" s="533"/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3"/>
      <c r="S34" s="533"/>
      <c r="T34" s="533"/>
      <c r="U34" s="72" t="s">
        <v>2</v>
      </c>
      <c r="V34" s="521">
        <f>ABS(+V32+V33)</f>
        <v>0</v>
      </c>
      <c r="W34" s="521"/>
      <c r="X34" s="521"/>
      <c r="Y34" s="521"/>
      <c r="Z34" s="522"/>
      <c r="AA34" s="78"/>
      <c r="AB34" s="65"/>
      <c r="AC34" s="65"/>
      <c r="AD34" s="77">
        <v>43</v>
      </c>
      <c r="AE34" s="456" t="s">
        <v>75</v>
      </c>
      <c r="AF34" s="457"/>
      <c r="AG34" s="457"/>
      <c r="AH34" s="457"/>
      <c r="AI34" s="457"/>
      <c r="AJ34" s="457"/>
      <c r="AK34" s="457"/>
      <c r="AL34" s="457"/>
      <c r="AM34" s="457"/>
      <c r="AN34" s="457"/>
      <c r="AO34" s="457"/>
      <c r="AP34" s="457"/>
      <c r="AQ34" s="457"/>
      <c r="AR34" s="457"/>
      <c r="AS34" s="457"/>
      <c r="AT34" s="458"/>
      <c r="AU34" s="81" t="s">
        <v>1</v>
      </c>
      <c r="AV34" s="526">
        <f>ABS(+AV25*18%)*0.3</f>
        <v>0</v>
      </c>
      <c r="AW34" s="526"/>
      <c r="AX34" s="527"/>
    </row>
    <row r="35" spans="1:50" ht="29.25" customHeight="1" x14ac:dyDescent="0.25">
      <c r="A35" s="2"/>
      <c r="B35" s="8"/>
      <c r="C35" s="73">
        <v>11</v>
      </c>
      <c r="D35" s="525" t="s">
        <v>57</v>
      </c>
      <c r="E35" s="525"/>
      <c r="F35" s="525"/>
      <c r="G35" s="525"/>
      <c r="H35" s="525"/>
      <c r="I35" s="525"/>
      <c r="J35" s="525"/>
      <c r="K35" s="525"/>
      <c r="L35" s="525"/>
      <c r="M35" s="525"/>
      <c r="N35" s="525"/>
      <c r="O35" s="525"/>
      <c r="P35" s="525"/>
      <c r="Q35" s="525"/>
      <c r="R35" s="525"/>
      <c r="S35" s="525"/>
      <c r="T35" s="525"/>
      <c r="U35" s="74" t="s">
        <v>1</v>
      </c>
      <c r="V35" s="472"/>
      <c r="W35" s="472"/>
      <c r="X35" s="472"/>
      <c r="Y35" s="472"/>
      <c r="Z35" s="473"/>
      <c r="AA35" s="78"/>
      <c r="AB35" s="65"/>
      <c r="AC35" s="65"/>
      <c r="AD35" s="77">
        <v>44</v>
      </c>
      <c r="AE35" s="456" t="s">
        <v>76</v>
      </c>
      <c r="AF35" s="457"/>
      <c r="AG35" s="457"/>
      <c r="AH35" s="457"/>
      <c r="AI35" s="457"/>
      <c r="AJ35" s="457"/>
      <c r="AK35" s="457"/>
      <c r="AL35" s="457"/>
      <c r="AM35" s="457"/>
      <c r="AN35" s="457"/>
      <c r="AO35" s="457"/>
      <c r="AP35" s="457"/>
      <c r="AQ35" s="457"/>
      <c r="AR35" s="457"/>
      <c r="AS35" s="457"/>
      <c r="AT35" s="458"/>
      <c r="AU35" s="81" t="s">
        <v>1</v>
      </c>
      <c r="AV35" s="526">
        <f>ABS(+AV26*18%)</f>
        <v>0</v>
      </c>
      <c r="AW35" s="526"/>
      <c r="AX35" s="527"/>
    </row>
    <row r="36" spans="1:50" ht="29.25" customHeight="1" x14ac:dyDescent="0.25">
      <c r="A36" s="2"/>
      <c r="B36" s="8"/>
      <c r="C36" s="73">
        <v>12</v>
      </c>
      <c r="D36" s="525" t="s">
        <v>58</v>
      </c>
      <c r="E36" s="525"/>
      <c r="F36" s="525"/>
      <c r="G36" s="525"/>
      <c r="H36" s="525"/>
      <c r="I36" s="525"/>
      <c r="J36" s="525"/>
      <c r="K36" s="525"/>
      <c r="L36" s="525"/>
      <c r="M36" s="525"/>
      <c r="N36" s="525"/>
      <c r="O36" s="525"/>
      <c r="P36" s="525"/>
      <c r="Q36" s="525"/>
      <c r="R36" s="525"/>
      <c r="S36" s="525"/>
      <c r="T36" s="525"/>
      <c r="U36" s="74" t="s">
        <v>1</v>
      </c>
      <c r="V36" s="472"/>
      <c r="W36" s="472"/>
      <c r="X36" s="472"/>
      <c r="Y36" s="472"/>
      <c r="Z36" s="473"/>
      <c r="AA36" s="78"/>
      <c r="AB36" s="65"/>
      <c r="AC36" s="65"/>
      <c r="AD36" s="77">
        <v>45</v>
      </c>
      <c r="AE36" s="456" t="s">
        <v>77</v>
      </c>
      <c r="AF36" s="457"/>
      <c r="AG36" s="457"/>
      <c r="AH36" s="457"/>
      <c r="AI36" s="457"/>
      <c r="AJ36" s="457"/>
      <c r="AK36" s="457"/>
      <c r="AL36" s="457"/>
      <c r="AM36" s="457"/>
      <c r="AN36" s="457"/>
      <c r="AO36" s="457"/>
      <c r="AP36" s="457"/>
      <c r="AQ36" s="457"/>
      <c r="AR36" s="457"/>
      <c r="AS36" s="457"/>
      <c r="AT36" s="458"/>
      <c r="AU36" s="81" t="s">
        <v>1</v>
      </c>
      <c r="AV36" s="526">
        <f>ABS(+AV27*11%)</f>
        <v>0</v>
      </c>
      <c r="AW36" s="526"/>
      <c r="AX36" s="527"/>
    </row>
    <row r="37" spans="1:50" ht="29.25" customHeight="1" x14ac:dyDescent="0.25">
      <c r="A37" s="2"/>
      <c r="B37" s="8"/>
      <c r="C37" s="71">
        <v>13</v>
      </c>
      <c r="D37" s="524" t="s">
        <v>7</v>
      </c>
      <c r="E37" s="524"/>
      <c r="F37" s="524"/>
      <c r="G37" s="524"/>
      <c r="H37" s="524"/>
      <c r="I37" s="524"/>
      <c r="J37" s="524"/>
      <c r="K37" s="524"/>
      <c r="L37" s="524"/>
      <c r="M37" s="524"/>
      <c r="N37" s="524"/>
      <c r="O37" s="524"/>
      <c r="P37" s="524"/>
      <c r="Q37" s="524"/>
      <c r="R37" s="524"/>
      <c r="S37" s="524"/>
      <c r="T37" s="524"/>
      <c r="U37" s="72" t="s">
        <v>1</v>
      </c>
      <c r="V37" s="477"/>
      <c r="W37" s="477"/>
      <c r="X37" s="477"/>
      <c r="Y37" s="477"/>
      <c r="Z37" s="478"/>
      <c r="AA37" s="78"/>
      <c r="AB37" s="65"/>
      <c r="AC37" s="65"/>
      <c r="AD37" s="77">
        <v>46</v>
      </c>
      <c r="AE37" s="464" t="s">
        <v>26</v>
      </c>
      <c r="AF37" s="465"/>
      <c r="AG37" s="465"/>
      <c r="AH37" s="465"/>
      <c r="AI37" s="465"/>
      <c r="AJ37" s="465"/>
      <c r="AK37" s="465"/>
      <c r="AL37" s="465"/>
      <c r="AM37" s="465"/>
      <c r="AN37" s="465"/>
      <c r="AO37" s="465"/>
      <c r="AP37" s="465"/>
      <c r="AQ37" s="465"/>
      <c r="AR37" s="465"/>
      <c r="AS37" s="465"/>
      <c r="AT37" s="466"/>
      <c r="AU37" s="81" t="s">
        <v>2</v>
      </c>
      <c r="AV37" s="521">
        <f>ABS(+AV35+AV36)</f>
        <v>0</v>
      </c>
      <c r="AW37" s="521"/>
      <c r="AX37" s="522"/>
    </row>
    <row r="38" spans="1:50" ht="29.25" customHeight="1" x14ac:dyDescent="0.25">
      <c r="A38" s="2"/>
      <c r="B38" s="8"/>
      <c r="C38" s="71">
        <v>14</v>
      </c>
      <c r="D38" s="533" t="s">
        <v>78</v>
      </c>
      <c r="E38" s="533"/>
      <c r="F38" s="533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33"/>
      <c r="R38" s="533"/>
      <c r="S38" s="533"/>
      <c r="T38" s="533"/>
      <c r="U38" s="72" t="s">
        <v>2</v>
      </c>
      <c r="V38" s="521">
        <f>ABS(+V35+V36+V37)</f>
        <v>0</v>
      </c>
      <c r="W38" s="521"/>
      <c r="X38" s="521"/>
      <c r="Y38" s="521"/>
      <c r="Z38" s="522"/>
      <c r="AA38" s="78"/>
      <c r="AB38" s="65"/>
      <c r="AC38" s="65"/>
      <c r="AD38" s="77">
        <v>47</v>
      </c>
      <c r="AE38" s="456" t="s">
        <v>79</v>
      </c>
      <c r="AF38" s="457"/>
      <c r="AG38" s="457"/>
      <c r="AH38" s="457"/>
      <c r="AI38" s="457"/>
      <c r="AJ38" s="457"/>
      <c r="AK38" s="457"/>
      <c r="AL38" s="457"/>
      <c r="AM38" s="457"/>
      <c r="AN38" s="457"/>
      <c r="AO38" s="457"/>
      <c r="AP38" s="457"/>
      <c r="AQ38" s="457"/>
      <c r="AR38" s="457"/>
      <c r="AS38" s="457"/>
      <c r="AT38" s="458"/>
      <c r="AU38" s="81" t="s">
        <v>1</v>
      </c>
      <c r="AV38" s="526">
        <f>ABS(+AV29*18%)*0.75</f>
        <v>13.5</v>
      </c>
      <c r="AW38" s="526"/>
      <c r="AX38" s="527"/>
    </row>
    <row r="39" spans="1:50" ht="29.25" customHeight="1" x14ac:dyDescent="0.25">
      <c r="A39" s="2"/>
      <c r="B39" s="8"/>
      <c r="C39" s="71">
        <v>15</v>
      </c>
      <c r="D39" s="533" t="s">
        <v>80</v>
      </c>
      <c r="E39" s="533"/>
      <c r="F39" s="533"/>
      <c r="G39" s="533"/>
      <c r="H39" s="533"/>
      <c r="I39" s="533"/>
      <c r="J39" s="533"/>
      <c r="K39" s="533"/>
      <c r="L39" s="533"/>
      <c r="M39" s="533"/>
      <c r="N39" s="533"/>
      <c r="O39" s="533"/>
      <c r="P39" s="533"/>
      <c r="Q39" s="533"/>
      <c r="R39" s="533"/>
      <c r="S39" s="533"/>
      <c r="T39" s="533"/>
      <c r="U39" s="72" t="s">
        <v>2</v>
      </c>
      <c r="V39" s="521">
        <f>ABS(IF((V34-V38)&gt;0,((V34-V38)),0))</f>
        <v>0</v>
      </c>
      <c r="W39" s="521"/>
      <c r="X39" s="521"/>
      <c r="Y39" s="521"/>
      <c r="Z39" s="522"/>
      <c r="AA39" s="78"/>
      <c r="AB39" s="65"/>
      <c r="AC39" s="65"/>
      <c r="AD39" s="77">
        <v>48</v>
      </c>
      <c r="AE39" s="456" t="s">
        <v>81</v>
      </c>
      <c r="AF39" s="457"/>
      <c r="AG39" s="457"/>
      <c r="AH39" s="457"/>
      <c r="AI39" s="457"/>
      <c r="AJ39" s="457"/>
      <c r="AK39" s="457"/>
      <c r="AL39" s="457"/>
      <c r="AM39" s="457"/>
      <c r="AN39" s="457"/>
      <c r="AO39" s="457"/>
      <c r="AP39" s="457"/>
      <c r="AQ39" s="457"/>
      <c r="AR39" s="457"/>
      <c r="AS39" s="457"/>
      <c r="AT39" s="458"/>
      <c r="AU39" s="81" t="s">
        <v>1</v>
      </c>
      <c r="AV39" s="526">
        <f>ABS(+AV30*11%)*0.75</f>
        <v>8.25</v>
      </c>
      <c r="AW39" s="526"/>
      <c r="AX39" s="527"/>
    </row>
    <row r="40" spans="1:50" ht="29.25" customHeight="1" x14ac:dyDescent="0.25">
      <c r="A40" s="2"/>
      <c r="B40" s="8"/>
      <c r="C40" s="71">
        <v>16</v>
      </c>
      <c r="D40" s="533" t="s">
        <v>82</v>
      </c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33"/>
      <c r="R40" s="533"/>
      <c r="S40" s="533"/>
      <c r="T40" s="533"/>
      <c r="U40" s="72" t="s">
        <v>2</v>
      </c>
      <c r="V40" s="521">
        <f>ABS(IF((V34-V38)&lt;0,(V34-V38),0))</f>
        <v>0</v>
      </c>
      <c r="W40" s="521"/>
      <c r="X40" s="521"/>
      <c r="Y40" s="521"/>
      <c r="Z40" s="522"/>
      <c r="AA40" s="78"/>
      <c r="AB40" s="65"/>
      <c r="AC40" s="65"/>
      <c r="AD40" s="77">
        <v>49</v>
      </c>
      <c r="AE40" s="464" t="s">
        <v>27</v>
      </c>
      <c r="AF40" s="465"/>
      <c r="AG40" s="465"/>
      <c r="AH40" s="465"/>
      <c r="AI40" s="465"/>
      <c r="AJ40" s="465"/>
      <c r="AK40" s="465"/>
      <c r="AL40" s="465"/>
      <c r="AM40" s="465"/>
      <c r="AN40" s="465"/>
      <c r="AO40" s="465"/>
      <c r="AP40" s="465"/>
      <c r="AQ40" s="465"/>
      <c r="AR40" s="465"/>
      <c r="AS40" s="465"/>
      <c r="AT40" s="466"/>
      <c r="AU40" s="81" t="s">
        <v>2</v>
      </c>
      <c r="AV40" s="521">
        <f>ABS(+AV38+AV39)</f>
        <v>21.75</v>
      </c>
      <c r="AW40" s="521"/>
      <c r="AX40" s="522"/>
    </row>
    <row r="41" spans="1:50" ht="29.25" customHeight="1" x14ac:dyDescent="0.25">
      <c r="A41" s="2"/>
      <c r="B41" s="8"/>
      <c r="C41" s="77">
        <v>17</v>
      </c>
      <c r="D41" s="532" t="s">
        <v>40</v>
      </c>
      <c r="E41" s="532"/>
      <c r="F41" s="532"/>
      <c r="G41" s="532"/>
      <c r="H41" s="532"/>
      <c r="I41" s="532"/>
      <c r="J41" s="532"/>
      <c r="K41" s="532"/>
      <c r="L41" s="532"/>
      <c r="M41" s="532"/>
      <c r="N41" s="532"/>
      <c r="O41" s="532"/>
      <c r="P41" s="532"/>
      <c r="Q41" s="532"/>
      <c r="R41" s="532"/>
      <c r="S41" s="532"/>
      <c r="T41" s="532"/>
      <c r="U41" s="85" t="s">
        <v>41</v>
      </c>
      <c r="V41" s="516"/>
      <c r="W41" s="516"/>
      <c r="X41" s="516"/>
      <c r="Y41" s="516"/>
      <c r="Z41" s="517"/>
      <c r="AA41" s="78"/>
      <c r="AB41" s="65"/>
      <c r="AC41" s="65"/>
      <c r="AD41" s="77">
        <v>50</v>
      </c>
      <c r="AE41" s="464" t="s">
        <v>83</v>
      </c>
      <c r="AF41" s="465"/>
      <c r="AG41" s="465"/>
      <c r="AH41" s="465"/>
      <c r="AI41" s="465"/>
      <c r="AJ41" s="465"/>
      <c r="AK41" s="465"/>
      <c r="AL41" s="465"/>
      <c r="AM41" s="465"/>
      <c r="AN41" s="465"/>
      <c r="AO41" s="465"/>
      <c r="AP41" s="465"/>
      <c r="AQ41" s="465"/>
      <c r="AR41" s="465"/>
      <c r="AS41" s="465"/>
      <c r="AT41" s="466"/>
      <c r="AU41" s="81" t="s">
        <v>2</v>
      </c>
      <c r="AV41" s="521">
        <f>ABS(+AV32+AV33+AV34+AV37+AV40)</f>
        <v>18021.75</v>
      </c>
      <c r="AW41" s="521"/>
      <c r="AX41" s="522"/>
    </row>
    <row r="42" spans="1:50" ht="29.25" customHeight="1" x14ac:dyDescent="0.25">
      <c r="A42" s="2"/>
      <c r="B42" s="8"/>
      <c r="C42" s="71">
        <v>18</v>
      </c>
      <c r="D42" s="524" t="s">
        <v>8</v>
      </c>
      <c r="E42" s="524"/>
      <c r="F42" s="524"/>
      <c r="G42" s="524"/>
      <c r="H42" s="524"/>
      <c r="I42" s="524"/>
      <c r="J42" s="524"/>
      <c r="K42" s="524"/>
      <c r="L42" s="524"/>
      <c r="M42" s="524"/>
      <c r="N42" s="524"/>
      <c r="O42" s="524"/>
      <c r="P42" s="524"/>
      <c r="Q42" s="524"/>
      <c r="R42" s="524"/>
      <c r="S42" s="524"/>
      <c r="T42" s="524"/>
      <c r="U42" s="72" t="s">
        <v>9</v>
      </c>
      <c r="V42" s="477"/>
      <c r="W42" s="477"/>
      <c r="X42" s="477"/>
      <c r="Y42" s="477"/>
      <c r="Z42" s="478"/>
      <c r="AA42" s="78"/>
      <c r="AB42" s="65"/>
      <c r="AC42" s="65"/>
      <c r="AD42" s="77">
        <v>51</v>
      </c>
      <c r="AE42" s="456" t="s">
        <v>24</v>
      </c>
      <c r="AF42" s="457"/>
      <c r="AG42" s="457"/>
      <c r="AH42" s="457"/>
      <c r="AI42" s="457"/>
      <c r="AJ42" s="457"/>
      <c r="AK42" s="457"/>
      <c r="AL42" s="457"/>
      <c r="AM42" s="457"/>
      <c r="AN42" s="457"/>
      <c r="AO42" s="457"/>
      <c r="AP42" s="457"/>
      <c r="AQ42" s="457"/>
      <c r="AR42" s="457"/>
      <c r="AS42" s="457"/>
      <c r="AT42" s="458"/>
      <c r="AU42" s="81" t="s">
        <v>9</v>
      </c>
      <c r="AV42" s="477"/>
      <c r="AW42" s="477"/>
      <c r="AX42" s="478"/>
    </row>
    <row r="43" spans="1:50" ht="29.25" customHeight="1" x14ac:dyDescent="0.25">
      <c r="A43" s="2"/>
      <c r="B43" s="8"/>
      <c r="C43" s="71">
        <v>19</v>
      </c>
      <c r="D43" s="560" t="s">
        <v>84</v>
      </c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0"/>
      <c r="P43" s="560"/>
      <c r="Q43" s="560"/>
      <c r="R43" s="560"/>
      <c r="S43" s="560"/>
      <c r="T43" s="560"/>
      <c r="U43" s="72" t="s">
        <v>9</v>
      </c>
      <c r="V43" s="477"/>
      <c r="W43" s="477"/>
      <c r="X43" s="477"/>
      <c r="Y43" s="477"/>
      <c r="Z43" s="478"/>
      <c r="AA43" s="78"/>
      <c r="AB43" s="65"/>
      <c r="AC43" s="65"/>
      <c r="AD43" s="77">
        <v>52</v>
      </c>
      <c r="AE43" s="464" t="s">
        <v>85</v>
      </c>
      <c r="AF43" s="465"/>
      <c r="AG43" s="465"/>
      <c r="AH43" s="465"/>
      <c r="AI43" s="465"/>
      <c r="AJ43" s="465"/>
      <c r="AK43" s="465"/>
      <c r="AL43" s="465"/>
      <c r="AM43" s="465"/>
      <c r="AN43" s="465"/>
      <c r="AO43" s="465"/>
      <c r="AP43" s="465"/>
      <c r="AQ43" s="465"/>
      <c r="AR43" s="465"/>
      <c r="AS43" s="465"/>
      <c r="AT43" s="466"/>
      <c r="AU43" s="81" t="s">
        <v>2</v>
      </c>
      <c r="AV43" s="477">
        <f>IF((AV41-AV42)&gt;0,ABS((AV41-AV42)),0)</f>
        <v>18021.75</v>
      </c>
      <c r="AW43" s="477"/>
      <c r="AX43" s="478"/>
    </row>
    <row r="44" spans="1:50" ht="29.25" customHeight="1" thickBot="1" x14ac:dyDescent="0.3">
      <c r="A44" s="2"/>
      <c r="B44" s="8"/>
      <c r="C44" s="71">
        <v>20</v>
      </c>
      <c r="D44" s="524" t="s">
        <v>86</v>
      </c>
      <c r="E44" s="524"/>
      <c r="F44" s="524"/>
      <c r="G44" s="524"/>
      <c r="H44" s="524"/>
      <c r="I44" s="524"/>
      <c r="J44" s="524"/>
      <c r="K44" s="524"/>
      <c r="L44" s="524"/>
      <c r="M44" s="524"/>
      <c r="N44" s="524"/>
      <c r="O44" s="524"/>
      <c r="P44" s="524"/>
      <c r="Q44" s="524"/>
      <c r="R44" s="524"/>
      <c r="S44" s="524"/>
      <c r="T44" s="524"/>
      <c r="U44" s="72" t="s">
        <v>9</v>
      </c>
      <c r="V44" s="477"/>
      <c r="W44" s="477"/>
      <c r="X44" s="477"/>
      <c r="Y44" s="477"/>
      <c r="Z44" s="478"/>
      <c r="AA44" s="78"/>
      <c r="AB44" s="65"/>
      <c r="AC44" s="65"/>
      <c r="AD44" s="86">
        <v>53</v>
      </c>
      <c r="AE44" s="528" t="s">
        <v>87</v>
      </c>
      <c r="AF44" s="529"/>
      <c r="AG44" s="529"/>
      <c r="AH44" s="529"/>
      <c r="AI44" s="529"/>
      <c r="AJ44" s="529"/>
      <c r="AK44" s="529"/>
      <c r="AL44" s="529"/>
      <c r="AM44" s="529"/>
      <c r="AN44" s="529"/>
      <c r="AO44" s="529"/>
      <c r="AP44" s="529"/>
      <c r="AQ44" s="529"/>
      <c r="AR44" s="529"/>
      <c r="AS44" s="529"/>
      <c r="AT44" s="530"/>
      <c r="AU44" s="87" t="s">
        <v>2</v>
      </c>
      <c r="AV44" s="506">
        <f>IF((AV41-AV42)&lt;0,ABS((AV41-AV42)),0)</f>
        <v>0</v>
      </c>
      <c r="AW44" s="506"/>
      <c r="AX44" s="507"/>
    </row>
    <row r="45" spans="1:50" ht="29.25" customHeight="1" x14ac:dyDescent="0.25">
      <c r="A45" s="2"/>
      <c r="B45" s="8"/>
      <c r="C45" s="71">
        <v>21</v>
      </c>
      <c r="D45" s="524" t="s">
        <v>12</v>
      </c>
      <c r="E45" s="524"/>
      <c r="F45" s="524"/>
      <c r="G45" s="524"/>
      <c r="H45" s="524"/>
      <c r="I45" s="524"/>
      <c r="J45" s="524"/>
      <c r="K45" s="524"/>
      <c r="L45" s="524"/>
      <c r="M45" s="524"/>
      <c r="N45" s="524"/>
      <c r="O45" s="524"/>
      <c r="P45" s="524"/>
      <c r="Q45" s="524"/>
      <c r="R45" s="524"/>
      <c r="S45" s="524"/>
      <c r="T45" s="524"/>
      <c r="U45" s="72" t="s">
        <v>9</v>
      </c>
      <c r="V45" s="477"/>
      <c r="W45" s="477"/>
      <c r="X45" s="477"/>
      <c r="Y45" s="477"/>
      <c r="Z45" s="478"/>
      <c r="AA45" s="78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</row>
    <row r="46" spans="1:50" ht="29.25" customHeight="1" thickBot="1" x14ac:dyDescent="0.3">
      <c r="A46" s="2"/>
      <c r="B46" s="8"/>
      <c r="C46" s="77">
        <v>22</v>
      </c>
      <c r="D46" s="532" t="s">
        <v>23</v>
      </c>
      <c r="E46" s="532"/>
      <c r="F46" s="532"/>
      <c r="G46" s="532"/>
      <c r="H46" s="532"/>
      <c r="I46" s="532"/>
      <c r="J46" s="532"/>
      <c r="K46" s="532"/>
      <c r="L46" s="532"/>
      <c r="M46" s="532"/>
      <c r="N46" s="532"/>
      <c r="O46" s="532"/>
      <c r="P46" s="532"/>
      <c r="Q46" s="532"/>
      <c r="R46" s="532"/>
      <c r="S46" s="532"/>
      <c r="T46" s="532"/>
      <c r="U46" s="81" t="s">
        <v>1</v>
      </c>
      <c r="V46" s="516"/>
      <c r="W46" s="516"/>
      <c r="X46" s="516"/>
      <c r="Y46" s="516"/>
      <c r="Z46" s="517"/>
      <c r="AA46" s="78"/>
      <c r="AB46" s="65"/>
      <c r="AC46" s="65"/>
      <c r="AD46" s="88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90"/>
      <c r="AW46" s="90"/>
      <c r="AX46" s="90"/>
    </row>
    <row r="47" spans="1:50" ht="29.25" customHeight="1" x14ac:dyDescent="0.25">
      <c r="A47" s="2"/>
      <c r="B47" s="8"/>
      <c r="C47" s="71">
        <v>23</v>
      </c>
      <c r="D47" s="533" t="s">
        <v>88</v>
      </c>
      <c r="E47" s="533"/>
      <c r="F47" s="533"/>
      <c r="G47" s="533"/>
      <c r="H47" s="533"/>
      <c r="I47" s="533"/>
      <c r="J47" s="533"/>
      <c r="K47" s="533"/>
      <c r="L47" s="533"/>
      <c r="M47" s="533"/>
      <c r="N47" s="533"/>
      <c r="O47" s="533"/>
      <c r="P47" s="533"/>
      <c r="Q47" s="533"/>
      <c r="R47" s="533"/>
      <c r="S47" s="533"/>
      <c r="T47" s="533"/>
      <c r="U47" s="72" t="s">
        <v>2</v>
      </c>
      <c r="V47" s="521">
        <f>ABS(IF((V39-V41-V42-V43-V44-V45+V46)&gt;0,((V39-V41-V42-V43-V44-V45+V46)),0))</f>
        <v>0</v>
      </c>
      <c r="W47" s="521"/>
      <c r="X47" s="521"/>
      <c r="Y47" s="521"/>
      <c r="Z47" s="522"/>
      <c r="AA47" s="78"/>
      <c r="AB47" s="65"/>
      <c r="AC47" s="65"/>
      <c r="AD47" s="91" t="s">
        <v>37</v>
      </c>
      <c r="AE47" s="514" t="s">
        <v>3</v>
      </c>
      <c r="AF47" s="514"/>
      <c r="AG47" s="514"/>
      <c r="AH47" s="514"/>
      <c r="AI47" s="514"/>
      <c r="AJ47" s="514"/>
      <c r="AK47" s="514"/>
      <c r="AL47" s="514"/>
      <c r="AM47" s="514"/>
      <c r="AN47" s="514"/>
      <c r="AO47" s="514"/>
      <c r="AP47" s="514"/>
      <c r="AQ47" s="514"/>
      <c r="AR47" s="514"/>
      <c r="AS47" s="514"/>
      <c r="AT47" s="514"/>
      <c r="AU47" s="514"/>
      <c r="AV47" s="514"/>
      <c r="AW47" s="514"/>
      <c r="AX47" s="515"/>
    </row>
    <row r="48" spans="1:50" ht="29.25" customHeight="1" thickBot="1" x14ac:dyDescent="0.3">
      <c r="A48" s="2"/>
      <c r="B48" s="8"/>
      <c r="C48" s="82">
        <v>24</v>
      </c>
      <c r="D48" s="534" t="s">
        <v>89</v>
      </c>
      <c r="E48" s="534"/>
      <c r="F48" s="534"/>
      <c r="G48" s="534"/>
      <c r="H48" s="534"/>
      <c r="I48" s="534"/>
      <c r="J48" s="534"/>
      <c r="K48" s="534"/>
      <c r="L48" s="534"/>
      <c r="M48" s="534"/>
      <c r="N48" s="534"/>
      <c r="O48" s="534"/>
      <c r="P48" s="534"/>
      <c r="Q48" s="534"/>
      <c r="R48" s="534"/>
      <c r="S48" s="534"/>
      <c r="T48" s="534"/>
      <c r="U48" s="83" t="s">
        <v>2</v>
      </c>
      <c r="V48" s="543">
        <f>ABS(IF((V40+V41+V42+V43+V44+V45-V46)&gt;=V39,((V40+V41+V42+V43+V44+V45-V46-V39)),0))</f>
        <v>0</v>
      </c>
      <c r="W48" s="543"/>
      <c r="X48" s="543"/>
      <c r="Y48" s="543"/>
      <c r="Z48" s="544"/>
      <c r="AA48" s="78"/>
      <c r="AB48" s="65"/>
      <c r="AC48" s="65"/>
      <c r="AD48" s="92">
        <v>54</v>
      </c>
      <c r="AE48" s="518" t="s">
        <v>6</v>
      </c>
      <c r="AF48" s="519"/>
      <c r="AG48" s="519"/>
      <c r="AH48" s="519"/>
      <c r="AI48" s="519"/>
      <c r="AJ48" s="519"/>
      <c r="AK48" s="519"/>
      <c r="AL48" s="519"/>
      <c r="AM48" s="519"/>
      <c r="AN48" s="519"/>
      <c r="AO48" s="519"/>
      <c r="AP48" s="519"/>
      <c r="AQ48" s="519"/>
      <c r="AR48" s="520"/>
      <c r="AS48" s="93"/>
      <c r="AT48" s="93" t="s">
        <v>46</v>
      </c>
      <c r="AU48" s="74" t="s">
        <v>1</v>
      </c>
      <c r="AV48" s="472">
        <f>AV43*AS48%</f>
        <v>0</v>
      </c>
      <c r="AW48" s="472"/>
      <c r="AX48" s="473"/>
    </row>
    <row r="49" spans="1:51" ht="29.25" customHeight="1" thickBot="1" x14ac:dyDescent="0.3">
      <c r="A49" s="2"/>
      <c r="B49" s="8"/>
      <c r="C49" s="508"/>
      <c r="D49" s="508"/>
      <c r="E49" s="508"/>
      <c r="F49" s="508"/>
      <c r="G49" s="508"/>
      <c r="H49" s="508"/>
      <c r="I49" s="508"/>
      <c r="J49" s="508"/>
      <c r="K49" s="508"/>
      <c r="L49" s="508"/>
      <c r="M49" s="508"/>
      <c r="N49" s="508"/>
      <c r="O49" s="508"/>
      <c r="P49" s="508"/>
      <c r="Q49" s="508"/>
      <c r="R49" s="508"/>
      <c r="S49" s="508"/>
      <c r="T49" s="508"/>
      <c r="U49" s="508"/>
      <c r="V49" s="508"/>
      <c r="W49" s="508"/>
      <c r="X49" s="508"/>
      <c r="Y49" s="508"/>
      <c r="Z49" s="508"/>
      <c r="AA49" s="78"/>
      <c r="AB49" s="65"/>
      <c r="AC49" s="65"/>
      <c r="AD49" s="92">
        <v>55</v>
      </c>
      <c r="AE49" s="512" t="s">
        <v>4</v>
      </c>
      <c r="AF49" s="512"/>
      <c r="AG49" s="512"/>
      <c r="AH49" s="512"/>
      <c r="AI49" s="512"/>
      <c r="AJ49" s="512"/>
      <c r="AK49" s="512"/>
      <c r="AL49" s="512"/>
      <c r="AM49" s="512"/>
      <c r="AN49" s="512"/>
      <c r="AO49" s="512"/>
      <c r="AP49" s="512"/>
      <c r="AQ49" s="512"/>
      <c r="AR49" s="512"/>
      <c r="AS49" s="94"/>
      <c r="AT49" s="94" t="s">
        <v>46</v>
      </c>
      <c r="AU49" s="74" t="s">
        <v>1</v>
      </c>
      <c r="AV49" s="472">
        <f>AV43*AS49%</f>
        <v>0</v>
      </c>
      <c r="AW49" s="472"/>
      <c r="AX49" s="473"/>
    </row>
    <row r="50" spans="1:51" ht="29.25" customHeight="1" thickBot="1" x14ac:dyDescent="0.3">
      <c r="A50" s="2"/>
      <c r="B50" s="8"/>
      <c r="C50" s="69" t="s">
        <v>34</v>
      </c>
      <c r="D50" s="467" t="s">
        <v>3</v>
      </c>
      <c r="E50" s="467"/>
      <c r="F50" s="467"/>
      <c r="G50" s="467"/>
      <c r="H50" s="467"/>
      <c r="I50" s="467"/>
      <c r="J50" s="467"/>
      <c r="K50" s="467"/>
      <c r="L50" s="467"/>
      <c r="M50" s="467"/>
      <c r="N50" s="467"/>
      <c r="O50" s="467"/>
      <c r="P50" s="467"/>
      <c r="Q50" s="467"/>
      <c r="R50" s="467"/>
      <c r="S50" s="531"/>
      <c r="T50" s="467"/>
      <c r="U50" s="467"/>
      <c r="V50" s="467"/>
      <c r="W50" s="467"/>
      <c r="X50" s="467"/>
      <c r="Y50" s="467"/>
      <c r="Z50" s="468"/>
      <c r="AA50" s="78"/>
      <c r="AB50" s="65"/>
      <c r="AC50" s="65"/>
      <c r="AD50" s="86">
        <v>56</v>
      </c>
      <c r="AE50" s="447" t="s">
        <v>5</v>
      </c>
      <c r="AF50" s="448"/>
      <c r="AG50" s="448"/>
      <c r="AH50" s="448"/>
      <c r="AI50" s="448"/>
      <c r="AJ50" s="448"/>
      <c r="AK50" s="448"/>
      <c r="AL50" s="448"/>
      <c r="AM50" s="448"/>
      <c r="AN50" s="448"/>
      <c r="AO50" s="448"/>
      <c r="AP50" s="448"/>
      <c r="AQ50" s="448"/>
      <c r="AR50" s="448"/>
      <c r="AS50" s="448"/>
      <c r="AT50" s="449"/>
      <c r="AU50" s="83" t="s">
        <v>1</v>
      </c>
      <c r="AV50" s="506">
        <v>100</v>
      </c>
      <c r="AW50" s="506"/>
      <c r="AX50" s="507"/>
    </row>
    <row r="51" spans="1:51" ht="29.25" customHeight="1" thickBot="1" x14ac:dyDescent="0.3">
      <c r="A51" s="2"/>
      <c r="B51" s="8"/>
      <c r="C51" s="73">
        <v>25</v>
      </c>
      <c r="D51" s="509" t="s">
        <v>6</v>
      </c>
      <c r="E51" s="510"/>
      <c r="F51" s="510"/>
      <c r="G51" s="510"/>
      <c r="H51" s="510"/>
      <c r="I51" s="510"/>
      <c r="J51" s="510"/>
      <c r="K51" s="510"/>
      <c r="L51" s="510"/>
      <c r="M51" s="510"/>
      <c r="N51" s="510"/>
      <c r="O51" s="510"/>
      <c r="P51" s="510"/>
      <c r="Q51" s="510"/>
      <c r="R51" s="511"/>
      <c r="S51" s="74"/>
      <c r="T51" s="95" t="s">
        <v>46</v>
      </c>
      <c r="U51" s="74" t="s">
        <v>1</v>
      </c>
      <c r="V51" s="472">
        <f>V47*S51%</f>
        <v>0</v>
      </c>
      <c r="W51" s="472"/>
      <c r="X51" s="472"/>
      <c r="Y51" s="472"/>
      <c r="Z51" s="473"/>
      <c r="AA51" s="78"/>
      <c r="AB51" s="65"/>
      <c r="AC51" s="65"/>
      <c r="AD51" s="485"/>
      <c r="AE51" s="485"/>
      <c r="AF51" s="485"/>
      <c r="AG51" s="485"/>
      <c r="AH51" s="485"/>
      <c r="AI51" s="485"/>
      <c r="AJ51" s="485"/>
      <c r="AK51" s="485"/>
      <c r="AL51" s="485"/>
      <c r="AM51" s="485"/>
      <c r="AN51" s="485"/>
      <c r="AO51" s="485"/>
      <c r="AP51" s="485"/>
      <c r="AQ51" s="485"/>
      <c r="AR51" s="485"/>
      <c r="AS51" s="485"/>
      <c r="AT51" s="485"/>
      <c r="AU51" s="485"/>
      <c r="AV51" s="485"/>
      <c r="AW51" s="485"/>
      <c r="AX51" s="485"/>
    </row>
    <row r="52" spans="1:51" ht="29.25" customHeight="1" x14ac:dyDescent="0.25">
      <c r="A52" s="2"/>
      <c r="B52" s="8"/>
      <c r="C52" s="73">
        <v>26</v>
      </c>
      <c r="D52" s="96" t="s">
        <v>4</v>
      </c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8"/>
      <c r="S52" s="74"/>
      <c r="T52" s="99" t="s">
        <v>46</v>
      </c>
      <c r="U52" s="74" t="s">
        <v>1</v>
      </c>
      <c r="V52" s="472">
        <f>V47*S52%</f>
        <v>0</v>
      </c>
      <c r="W52" s="472"/>
      <c r="X52" s="472"/>
      <c r="Y52" s="472"/>
      <c r="Z52" s="473"/>
      <c r="AA52" s="78"/>
      <c r="AB52" s="100"/>
      <c r="AC52" s="65"/>
      <c r="AD52" s="91" t="s">
        <v>38</v>
      </c>
      <c r="AE52" s="514" t="s">
        <v>10</v>
      </c>
      <c r="AF52" s="514"/>
      <c r="AG52" s="514"/>
      <c r="AH52" s="514"/>
      <c r="AI52" s="514"/>
      <c r="AJ52" s="514"/>
      <c r="AK52" s="514"/>
      <c r="AL52" s="514"/>
      <c r="AM52" s="514"/>
      <c r="AN52" s="514"/>
      <c r="AO52" s="514"/>
      <c r="AP52" s="514"/>
      <c r="AQ52" s="514"/>
      <c r="AR52" s="514"/>
      <c r="AS52" s="514"/>
      <c r="AT52" s="514"/>
      <c r="AU52" s="514"/>
      <c r="AV52" s="514"/>
      <c r="AW52" s="514"/>
      <c r="AX52" s="515"/>
    </row>
    <row r="53" spans="1:51" ht="29.25" customHeight="1" thickBot="1" x14ac:dyDescent="0.3">
      <c r="A53" s="2"/>
      <c r="B53" s="8"/>
      <c r="C53" s="101">
        <v>27</v>
      </c>
      <c r="D53" s="513" t="s">
        <v>5</v>
      </c>
      <c r="E53" s="513"/>
      <c r="F53" s="513"/>
      <c r="G53" s="513"/>
      <c r="H53" s="513"/>
      <c r="I53" s="513"/>
      <c r="J53" s="513"/>
      <c r="K53" s="513"/>
      <c r="L53" s="513"/>
      <c r="M53" s="513"/>
      <c r="N53" s="513"/>
      <c r="O53" s="513"/>
      <c r="P53" s="513"/>
      <c r="Q53" s="513"/>
      <c r="R53" s="513"/>
      <c r="S53" s="513"/>
      <c r="T53" s="513"/>
      <c r="U53" s="102" t="s">
        <v>1</v>
      </c>
      <c r="V53" s="506"/>
      <c r="W53" s="506"/>
      <c r="X53" s="506"/>
      <c r="Y53" s="506"/>
      <c r="Z53" s="507"/>
      <c r="AA53" s="78"/>
      <c r="AB53" s="100"/>
      <c r="AC53" s="65"/>
      <c r="AD53" s="86">
        <v>57</v>
      </c>
      <c r="AE53" s="450" t="s">
        <v>90</v>
      </c>
      <c r="AF53" s="451"/>
      <c r="AG53" s="451"/>
      <c r="AH53" s="451"/>
      <c r="AI53" s="451"/>
      <c r="AJ53" s="451"/>
      <c r="AK53" s="451"/>
      <c r="AL53" s="451"/>
      <c r="AM53" s="451"/>
      <c r="AN53" s="451"/>
      <c r="AO53" s="451"/>
      <c r="AP53" s="451"/>
      <c r="AQ53" s="451"/>
      <c r="AR53" s="451"/>
      <c r="AS53" s="451"/>
      <c r="AT53" s="452"/>
      <c r="AU53" s="83" t="s">
        <v>2</v>
      </c>
      <c r="AV53" s="486">
        <f>ABS(+AV43+AV48+AV49+AV50)</f>
        <v>18121.75</v>
      </c>
      <c r="AW53" s="486"/>
      <c r="AX53" s="487"/>
    </row>
    <row r="54" spans="1:51" ht="29.25" customHeight="1" thickBot="1" x14ac:dyDescent="0.3">
      <c r="A54" s="3"/>
      <c r="B54" s="11"/>
      <c r="C54" s="70"/>
      <c r="D54" s="70"/>
      <c r="E54" s="70"/>
      <c r="F54" s="70"/>
      <c r="G54" s="103"/>
      <c r="H54" s="70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70"/>
      <c r="V54" s="104"/>
      <c r="W54" s="104"/>
      <c r="X54" s="104"/>
      <c r="Y54" s="104"/>
      <c r="Z54" s="104"/>
      <c r="AA54" s="70"/>
      <c r="AB54" s="70"/>
      <c r="AC54" s="70"/>
      <c r="AD54" s="485"/>
      <c r="AE54" s="485"/>
      <c r="AF54" s="485"/>
      <c r="AG54" s="485"/>
      <c r="AH54" s="485"/>
      <c r="AI54" s="485"/>
      <c r="AJ54" s="485"/>
      <c r="AK54" s="485"/>
      <c r="AL54" s="485"/>
      <c r="AM54" s="485"/>
      <c r="AN54" s="485"/>
      <c r="AO54" s="485"/>
      <c r="AP54" s="485"/>
      <c r="AQ54" s="485"/>
      <c r="AR54" s="485"/>
      <c r="AS54" s="485"/>
      <c r="AT54" s="485"/>
      <c r="AU54" s="485"/>
      <c r="AV54" s="485"/>
      <c r="AW54" s="485"/>
      <c r="AX54" s="485"/>
    </row>
    <row r="55" spans="1:51" ht="29.25" customHeight="1" thickBot="1" x14ac:dyDescent="0.3">
      <c r="A55" s="3"/>
      <c r="B55" s="11"/>
      <c r="C55" s="69" t="s">
        <v>35</v>
      </c>
      <c r="D55" s="467" t="s">
        <v>10</v>
      </c>
      <c r="E55" s="467"/>
      <c r="F55" s="467"/>
      <c r="G55" s="467"/>
      <c r="H55" s="467"/>
      <c r="I55" s="467"/>
      <c r="J55" s="467"/>
      <c r="K55" s="467"/>
      <c r="L55" s="467"/>
      <c r="M55" s="467"/>
      <c r="N55" s="467"/>
      <c r="O55" s="467"/>
      <c r="P55" s="467"/>
      <c r="Q55" s="467"/>
      <c r="R55" s="467"/>
      <c r="S55" s="467"/>
      <c r="T55" s="467"/>
      <c r="U55" s="467"/>
      <c r="V55" s="467"/>
      <c r="W55" s="467"/>
      <c r="X55" s="467"/>
      <c r="Y55" s="467"/>
      <c r="Z55" s="468"/>
      <c r="AA55" s="105"/>
      <c r="AB55" s="105"/>
      <c r="AC55" s="105"/>
      <c r="AD55" s="106">
        <v>58</v>
      </c>
      <c r="AE55" s="459" t="s">
        <v>59</v>
      </c>
      <c r="AF55" s="460"/>
      <c r="AG55" s="460"/>
      <c r="AH55" s="460"/>
      <c r="AI55" s="460"/>
      <c r="AJ55" s="460"/>
      <c r="AK55" s="460"/>
      <c r="AL55" s="460"/>
      <c r="AM55" s="460"/>
      <c r="AN55" s="460"/>
      <c r="AO55" s="460"/>
      <c r="AP55" s="460"/>
      <c r="AQ55" s="460"/>
      <c r="AR55" s="460"/>
      <c r="AS55" s="460"/>
      <c r="AT55" s="461"/>
      <c r="AU55" s="107" t="s">
        <v>2</v>
      </c>
      <c r="AV55" s="482">
        <f>ABS(+V56+AV53)</f>
        <v>18121.75</v>
      </c>
      <c r="AW55" s="483"/>
      <c r="AX55" s="484"/>
    </row>
    <row r="56" spans="1:51" ht="29.25" customHeight="1" thickBot="1" x14ac:dyDescent="0.3">
      <c r="A56" s="3"/>
      <c r="B56" s="11"/>
      <c r="C56" s="82">
        <v>28</v>
      </c>
      <c r="D56" s="534" t="s">
        <v>91</v>
      </c>
      <c r="E56" s="534"/>
      <c r="F56" s="534"/>
      <c r="G56" s="534"/>
      <c r="H56" s="534"/>
      <c r="I56" s="534"/>
      <c r="J56" s="534"/>
      <c r="K56" s="534"/>
      <c r="L56" s="534"/>
      <c r="M56" s="534"/>
      <c r="N56" s="534"/>
      <c r="O56" s="534"/>
      <c r="P56" s="534"/>
      <c r="Q56" s="534"/>
      <c r="R56" s="534"/>
      <c r="S56" s="534"/>
      <c r="T56" s="534"/>
      <c r="U56" s="83" t="s">
        <v>2</v>
      </c>
      <c r="V56" s="486">
        <f>ABS(+V47+V51+V52+V53)</f>
        <v>0</v>
      </c>
      <c r="W56" s="486"/>
      <c r="X56" s="486"/>
      <c r="Y56" s="486"/>
      <c r="Z56" s="487"/>
      <c r="AA56" s="105"/>
      <c r="AB56" s="105"/>
      <c r="AC56" s="10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</row>
    <row r="57" spans="1:51" ht="29.25" customHeight="1" thickBot="1" x14ac:dyDescent="0.3">
      <c r="A57" s="3"/>
      <c r="B57" s="11"/>
      <c r="C57" s="105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5"/>
      <c r="V57" s="109"/>
      <c r="W57" s="109"/>
      <c r="X57" s="109"/>
      <c r="Y57" s="109"/>
      <c r="Z57" s="109"/>
      <c r="AA57" s="105"/>
      <c r="AB57" s="105"/>
      <c r="AC57" s="10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</row>
    <row r="58" spans="1:51" ht="29.25" customHeight="1" x14ac:dyDescent="0.25">
      <c r="A58" s="3"/>
      <c r="B58" s="11"/>
      <c r="C58" s="69" t="s">
        <v>47</v>
      </c>
      <c r="D58" s="467" t="s">
        <v>48</v>
      </c>
      <c r="E58" s="467"/>
      <c r="F58" s="467"/>
      <c r="G58" s="467"/>
      <c r="H58" s="467"/>
      <c r="I58" s="467"/>
      <c r="J58" s="467"/>
      <c r="K58" s="467"/>
      <c r="L58" s="467"/>
      <c r="M58" s="467"/>
      <c r="N58" s="467"/>
      <c r="O58" s="467"/>
      <c r="P58" s="467"/>
      <c r="Q58" s="467"/>
      <c r="R58" s="467"/>
      <c r="S58" s="467"/>
      <c r="T58" s="467"/>
      <c r="U58" s="467"/>
      <c r="V58" s="467"/>
      <c r="W58" s="467"/>
      <c r="X58" s="467"/>
      <c r="Y58" s="467"/>
      <c r="Z58" s="468"/>
      <c r="AA58" s="105"/>
      <c r="AB58" s="105"/>
      <c r="AC58" s="10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</row>
    <row r="59" spans="1:51" ht="29.25" customHeight="1" thickBot="1" x14ac:dyDescent="0.3">
      <c r="A59" s="3"/>
      <c r="B59" s="11"/>
      <c r="C59" s="110">
        <v>29</v>
      </c>
      <c r="D59" s="469" t="s">
        <v>49</v>
      </c>
      <c r="E59" s="469"/>
      <c r="F59" s="469"/>
      <c r="G59" s="469"/>
      <c r="H59" s="469"/>
      <c r="I59" s="469"/>
      <c r="J59" s="469"/>
      <c r="K59" s="469"/>
      <c r="L59" s="469"/>
      <c r="M59" s="469"/>
      <c r="N59" s="469"/>
      <c r="O59" s="469"/>
      <c r="P59" s="469"/>
      <c r="Q59" s="469"/>
      <c r="R59" s="469"/>
      <c r="S59" s="469"/>
      <c r="T59" s="469"/>
      <c r="U59" s="111" t="s">
        <v>2</v>
      </c>
      <c r="V59" s="470"/>
      <c r="W59" s="470"/>
      <c r="X59" s="470"/>
      <c r="Y59" s="470"/>
      <c r="Z59" s="471"/>
      <c r="AA59" s="105"/>
      <c r="AB59" s="105"/>
      <c r="AC59" s="10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</row>
    <row r="60" spans="1:51" ht="16.5" customHeight="1" x14ac:dyDescent="0.2">
      <c r="A60" s="4"/>
      <c r="B60" s="10"/>
      <c r="C60" s="15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15"/>
      <c r="V60" s="35"/>
      <c r="W60" s="35"/>
      <c r="X60" s="35"/>
      <c r="Y60" s="35"/>
      <c r="Z60" s="35"/>
      <c r="AA60" s="15"/>
      <c r="AB60" s="15"/>
      <c r="AC60" s="11"/>
    </row>
    <row r="61" spans="1:51" ht="16.5" customHeight="1" thickBot="1" x14ac:dyDescent="0.25">
      <c r="A61" s="1"/>
      <c r="C61" s="40"/>
      <c r="D61" s="41"/>
      <c r="E61" s="41"/>
      <c r="F61" s="41"/>
      <c r="G61" s="41"/>
      <c r="H61" s="41"/>
      <c r="I61" s="41"/>
      <c r="J61" s="462"/>
      <c r="K61" s="462"/>
      <c r="L61" s="462"/>
      <c r="M61" s="462"/>
      <c r="N61" s="463"/>
      <c r="O61" s="463"/>
      <c r="P61" s="463"/>
      <c r="Q61" s="463"/>
      <c r="R61" s="463"/>
      <c r="S61" s="463"/>
      <c r="T61" s="463"/>
      <c r="Y61" s="15"/>
      <c r="Z61" s="15"/>
      <c r="AA61" s="15"/>
      <c r="AB61" s="15"/>
      <c r="AC61" s="15"/>
      <c r="AD61" s="15"/>
      <c r="AE61" s="11"/>
      <c r="AF61" s="33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39"/>
      <c r="AU61" s="39"/>
      <c r="AV61" s="39"/>
      <c r="AW61" s="39"/>
      <c r="AX61" s="39"/>
      <c r="AY61" s="39"/>
    </row>
    <row r="62" spans="1:51" ht="17.25" customHeight="1" x14ac:dyDescent="0.2">
      <c r="A62" s="1"/>
      <c r="C62" s="453" t="s">
        <v>53</v>
      </c>
      <c r="D62" s="454"/>
      <c r="E62" s="454"/>
      <c r="F62" s="454"/>
      <c r="G62" s="454"/>
      <c r="H62" s="454"/>
      <c r="I62" s="454"/>
      <c r="J62" s="454"/>
      <c r="K62" s="454"/>
      <c r="L62" s="454"/>
      <c r="M62" s="454"/>
      <c r="N62" s="454"/>
      <c r="O62" s="454"/>
      <c r="P62" s="454"/>
      <c r="Q62" s="454"/>
      <c r="R62" s="454"/>
      <c r="S62" s="454"/>
      <c r="T62" s="454"/>
      <c r="U62" s="454"/>
      <c r="V62" s="454"/>
      <c r="W62" s="454"/>
      <c r="X62" s="454"/>
      <c r="Y62" s="454"/>
      <c r="Z62" s="454"/>
      <c r="AA62" s="454"/>
      <c r="AB62" s="454"/>
      <c r="AC62" s="454"/>
      <c r="AD62" s="454"/>
      <c r="AE62" s="454"/>
      <c r="AF62" s="454"/>
      <c r="AG62" s="454"/>
      <c r="AH62" s="455"/>
      <c r="AI62" s="443" t="s">
        <v>54</v>
      </c>
      <c r="AJ62" s="443"/>
      <c r="AK62" s="443"/>
      <c r="AL62" s="443"/>
      <c r="AM62" s="443"/>
      <c r="AN62" s="443"/>
      <c r="AO62" s="444"/>
      <c r="AP62" s="37"/>
      <c r="AQ62" s="37"/>
      <c r="AR62" s="37"/>
      <c r="AS62" s="37"/>
      <c r="AT62" s="37"/>
      <c r="AU62" s="37"/>
      <c r="AV62" s="37"/>
      <c r="AW62" s="37"/>
      <c r="AX62" s="37"/>
      <c r="AY62" s="37"/>
    </row>
    <row r="63" spans="1:51" ht="16.5" customHeight="1" x14ac:dyDescent="0.2">
      <c r="A63" s="1"/>
      <c r="C63" s="114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46"/>
      <c r="AJ63" s="47"/>
      <c r="AK63" s="47"/>
      <c r="AL63" s="47"/>
      <c r="AM63" s="47"/>
      <c r="AN63" s="47"/>
      <c r="AO63" s="48"/>
      <c r="AP63" s="18"/>
      <c r="AQ63" s="18"/>
      <c r="AR63" s="18"/>
      <c r="AS63" s="18"/>
      <c r="AT63" s="36"/>
      <c r="AU63" s="36"/>
      <c r="AV63" s="36"/>
      <c r="AW63" s="36"/>
      <c r="AX63" s="36"/>
      <c r="AY63" s="36"/>
    </row>
    <row r="64" spans="1:51" ht="35.25" customHeight="1" x14ac:dyDescent="0.2">
      <c r="A64" s="1"/>
      <c r="C64" s="139" t="s">
        <v>112</v>
      </c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63" t="s">
        <v>113</v>
      </c>
      <c r="U64" s="145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41"/>
      <c r="AI64" s="49"/>
      <c r="AJ64" s="63"/>
      <c r="AK64" s="63"/>
      <c r="AL64" s="127"/>
      <c r="AM64" s="128"/>
      <c r="AN64" s="134"/>
      <c r="AO64" s="51"/>
      <c r="AP64" s="38"/>
      <c r="AQ64" s="38"/>
      <c r="AR64" s="38"/>
      <c r="AS64" s="38"/>
      <c r="AT64" s="36"/>
      <c r="AU64" s="36"/>
      <c r="AV64" s="36"/>
      <c r="AW64" s="36"/>
      <c r="AX64" s="36"/>
      <c r="AY64" s="36"/>
    </row>
    <row r="65" spans="1:135" ht="30.75" customHeight="1" x14ac:dyDescent="0.2">
      <c r="A65" s="1"/>
      <c r="C65" s="140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41"/>
      <c r="AI65" s="49"/>
      <c r="AJ65" s="430" t="s">
        <v>62</v>
      </c>
      <c r="AK65" s="430"/>
      <c r="AL65" s="430"/>
      <c r="AM65" s="430"/>
      <c r="AN65" s="50"/>
      <c r="AO65" s="51"/>
      <c r="AP65" s="38"/>
      <c r="AQ65" s="38"/>
      <c r="AR65" s="38"/>
      <c r="AS65" s="38"/>
      <c r="AT65" s="36"/>
      <c r="AU65" s="36"/>
      <c r="AV65" s="36"/>
      <c r="AW65" s="36"/>
      <c r="AX65" s="36"/>
      <c r="AY65" s="36"/>
    </row>
    <row r="66" spans="1:135" ht="36" customHeight="1" x14ac:dyDescent="0.2">
      <c r="A66" s="1"/>
      <c r="C66" s="435" t="s">
        <v>116</v>
      </c>
      <c r="D66" s="436"/>
      <c r="E66" s="436"/>
      <c r="F66" s="436"/>
      <c r="G66" s="436"/>
      <c r="H66" s="436"/>
      <c r="I66" s="436"/>
      <c r="J66" s="436"/>
      <c r="K66" s="436"/>
      <c r="L66" s="436"/>
      <c r="M66" s="436"/>
      <c r="N66" s="436"/>
      <c r="O66" s="436"/>
      <c r="P66" s="436"/>
      <c r="Q66" s="436"/>
      <c r="R66" s="436"/>
      <c r="S66" s="436"/>
      <c r="T66" s="436"/>
      <c r="U66" s="436"/>
      <c r="V66" s="436"/>
      <c r="W66" s="436"/>
      <c r="X66" s="436"/>
      <c r="Y66" s="436"/>
      <c r="Z66" s="436"/>
      <c r="AA66" s="436"/>
      <c r="AB66" s="436"/>
      <c r="AC66" s="436"/>
      <c r="AD66" s="436"/>
      <c r="AE66" s="436"/>
      <c r="AF66" s="436"/>
      <c r="AG66" s="436"/>
      <c r="AH66" s="437"/>
      <c r="AI66" s="49"/>
      <c r="AJ66" s="431"/>
      <c r="AK66" s="432"/>
      <c r="AL66" s="432"/>
      <c r="AM66" s="432"/>
      <c r="AN66" s="433"/>
      <c r="AO66" s="53"/>
      <c r="AP66" s="36"/>
      <c r="AQ66" s="36"/>
      <c r="AR66" s="11"/>
      <c r="AS66" s="36"/>
      <c r="AT66" s="36"/>
      <c r="AU66" s="36"/>
      <c r="AV66" s="36"/>
      <c r="AW66" s="36"/>
      <c r="AX66" s="36"/>
      <c r="AY66" s="36"/>
    </row>
    <row r="67" spans="1:135" ht="26.25" customHeight="1" x14ac:dyDescent="0.25">
      <c r="A67" s="1"/>
      <c r="C67" s="438"/>
      <c r="D67" s="439"/>
      <c r="E67" s="439"/>
      <c r="F67" s="439"/>
      <c r="G67" s="439"/>
      <c r="H67" s="439"/>
      <c r="I67" s="439"/>
      <c r="J67" s="439"/>
      <c r="K67" s="439"/>
      <c r="L67" s="439"/>
      <c r="M67" s="439"/>
      <c r="N67" s="439"/>
      <c r="O67" s="439"/>
      <c r="P67" s="439"/>
      <c r="Q67" s="439"/>
      <c r="R67" s="439"/>
      <c r="S67" s="439"/>
      <c r="T67" s="439"/>
      <c r="U67" s="439"/>
      <c r="V67" s="439"/>
      <c r="W67" s="439"/>
      <c r="X67" s="439"/>
      <c r="Y67" s="439"/>
      <c r="Z67" s="439"/>
      <c r="AA67" s="439"/>
      <c r="AB67" s="439"/>
      <c r="AC67" s="439"/>
      <c r="AD67" s="439"/>
      <c r="AE67" s="439"/>
      <c r="AF67" s="439"/>
      <c r="AG67" s="439"/>
      <c r="AH67" s="440"/>
      <c r="AI67" s="49"/>
      <c r="AJ67" s="434" t="s">
        <v>61</v>
      </c>
      <c r="AK67" s="434"/>
      <c r="AL67" s="434"/>
      <c r="AM67" s="434"/>
      <c r="AN67" s="434"/>
      <c r="AO67" s="53"/>
      <c r="AP67" s="36"/>
      <c r="AQ67" s="36"/>
      <c r="AR67" s="11"/>
      <c r="AS67" s="36"/>
      <c r="AT67" s="36"/>
      <c r="AU67" s="36"/>
      <c r="AV67" s="36"/>
      <c r="AW67" s="36"/>
      <c r="AX67" s="36"/>
      <c r="AY67" s="36"/>
    </row>
    <row r="68" spans="1:135" ht="9.75" customHeight="1" x14ac:dyDescent="0.2">
      <c r="A68" s="1"/>
      <c r="C68" s="54"/>
      <c r="D68" s="42"/>
      <c r="E68" s="42"/>
      <c r="F68" s="42"/>
      <c r="G68" s="43" t="s">
        <v>60</v>
      </c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T68" s="42"/>
      <c r="U68" s="44"/>
      <c r="V68" s="44"/>
      <c r="W68" s="44"/>
      <c r="X68" s="44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5"/>
      <c r="AJ68" s="44"/>
      <c r="AK68" s="44"/>
      <c r="AL68" s="44"/>
      <c r="AM68" s="44"/>
      <c r="AN68" s="52"/>
      <c r="AO68" s="56"/>
      <c r="AP68" s="11"/>
      <c r="AQ68" s="11"/>
      <c r="AR68" s="11"/>
      <c r="AS68" s="11"/>
      <c r="AT68" s="11"/>
      <c r="AU68" s="11"/>
      <c r="AV68" s="11"/>
      <c r="AW68" s="11"/>
      <c r="AX68" s="11"/>
      <c r="AY68" s="11"/>
    </row>
    <row r="69" spans="1:135" ht="36" customHeight="1" x14ac:dyDescent="0.2">
      <c r="A69" s="1"/>
      <c r="C69" s="57"/>
      <c r="D69" s="58"/>
      <c r="E69" s="58"/>
      <c r="F69" s="58"/>
      <c r="G69" s="58"/>
      <c r="H69" s="58"/>
      <c r="I69" s="58"/>
      <c r="J69" s="58"/>
      <c r="K69" s="59"/>
      <c r="L69" s="58"/>
      <c r="M69" s="58"/>
      <c r="N69" s="58"/>
      <c r="O69" s="58"/>
      <c r="P69" s="58"/>
      <c r="W69" s="44"/>
      <c r="X69" s="44"/>
      <c r="Y69" s="52"/>
      <c r="Z69" s="52"/>
      <c r="AA69" s="45"/>
      <c r="AB69" s="60"/>
      <c r="AC69" s="60"/>
      <c r="AD69" s="60"/>
      <c r="AE69" s="60"/>
      <c r="AF69" s="60"/>
      <c r="AG69" s="60"/>
      <c r="AH69" s="60"/>
      <c r="AI69" s="61"/>
      <c r="AJ69" s="63"/>
      <c r="AK69" s="63"/>
      <c r="AL69" s="127"/>
      <c r="AM69" s="128"/>
      <c r="AN69" s="134"/>
      <c r="AO69" s="62"/>
      <c r="AP69" s="15"/>
      <c r="AQ69" s="15"/>
      <c r="AR69" s="15"/>
      <c r="AS69" s="15"/>
      <c r="AT69" s="11"/>
      <c r="AU69" s="11"/>
      <c r="AV69" s="11"/>
      <c r="AW69" s="11"/>
      <c r="AX69" s="11"/>
      <c r="AY69" s="11"/>
    </row>
    <row r="70" spans="1:135" ht="26.25" customHeight="1" x14ac:dyDescent="0.25">
      <c r="A70" s="1"/>
      <c r="C70" s="57"/>
      <c r="D70" s="58"/>
      <c r="E70" s="58"/>
      <c r="F70" s="58"/>
      <c r="G70" s="58"/>
      <c r="H70" s="58"/>
      <c r="I70" s="58"/>
      <c r="J70" s="58"/>
      <c r="K70" s="59"/>
      <c r="L70" s="58"/>
      <c r="M70" s="58"/>
      <c r="N70" s="58"/>
      <c r="O70" s="58"/>
      <c r="P70" s="58"/>
      <c r="W70" s="44"/>
      <c r="X70" s="44"/>
      <c r="Y70" s="52"/>
      <c r="Z70" s="52"/>
      <c r="AA70" s="45"/>
      <c r="AB70" s="60"/>
      <c r="AC70" s="60"/>
      <c r="AD70" s="60"/>
      <c r="AE70" s="60"/>
      <c r="AF70" s="60"/>
      <c r="AG70" s="60"/>
      <c r="AH70" s="60"/>
      <c r="AI70" s="61"/>
      <c r="AJ70" s="434" t="s">
        <v>63</v>
      </c>
      <c r="AK70" s="434"/>
      <c r="AL70" s="434"/>
      <c r="AM70" s="434"/>
      <c r="AN70" s="434"/>
      <c r="AO70" s="62"/>
      <c r="AP70" s="15"/>
      <c r="AQ70" s="15"/>
      <c r="AR70" s="15"/>
      <c r="AS70" s="15"/>
      <c r="AT70" s="11"/>
      <c r="AU70" s="11"/>
      <c r="AV70" s="11"/>
      <c r="AW70" s="11"/>
      <c r="AX70" s="11"/>
      <c r="AY70" s="11"/>
    </row>
    <row r="71" spans="1:135" ht="19.5" customHeight="1" x14ac:dyDescent="0.2">
      <c r="A71" s="1"/>
      <c r="C71" s="57"/>
      <c r="D71" s="441"/>
      <c r="E71" s="441"/>
      <c r="F71" s="441"/>
      <c r="G71" s="58"/>
      <c r="H71" s="58"/>
      <c r="I71" s="441"/>
      <c r="J71" s="441"/>
      <c r="K71" s="441"/>
      <c r="L71" s="441"/>
      <c r="M71" s="441"/>
      <c r="N71" s="441"/>
      <c r="O71" s="441"/>
      <c r="P71" s="116"/>
      <c r="Q71" s="11"/>
      <c r="R71" s="11"/>
      <c r="S71" s="11"/>
      <c r="T71" s="11"/>
      <c r="U71" s="11"/>
      <c r="V71" s="11"/>
      <c r="W71" s="44"/>
      <c r="X71" s="44"/>
      <c r="Y71" s="117"/>
      <c r="Z71" s="117"/>
      <c r="AA71" s="117"/>
      <c r="AB71" s="117"/>
      <c r="AC71" s="117"/>
      <c r="AD71" s="117"/>
      <c r="AE71" s="117"/>
      <c r="AF71" s="117"/>
      <c r="AG71" s="117"/>
      <c r="AH71" s="118"/>
      <c r="AI71" s="61"/>
      <c r="AJ71" s="44"/>
      <c r="AK71" s="44"/>
      <c r="AL71" s="44"/>
      <c r="AM71" s="44"/>
      <c r="AN71" s="44"/>
      <c r="AO71" s="62"/>
      <c r="AP71" s="15"/>
      <c r="AQ71" s="15"/>
      <c r="AR71" s="15"/>
      <c r="AS71" s="15"/>
      <c r="AT71" s="17"/>
      <c r="AU71" s="17"/>
      <c r="AV71" s="17"/>
      <c r="AW71" s="17"/>
      <c r="AX71" s="17"/>
      <c r="AY71" s="11"/>
    </row>
    <row r="72" spans="1:135" ht="16.5" customHeight="1" x14ac:dyDescent="0.2">
      <c r="A72" s="1"/>
      <c r="C72" s="135"/>
      <c r="D72" s="442"/>
      <c r="E72" s="442"/>
      <c r="F72" s="442"/>
      <c r="G72" s="143"/>
      <c r="H72" s="143"/>
      <c r="I72" s="144"/>
      <c r="J72" s="144"/>
      <c r="K72" s="144"/>
      <c r="L72" s="142"/>
      <c r="M72" s="142"/>
      <c r="N72" s="144"/>
      <c r="O72" s="144"/>
      <c r="P72" s="144"/>
      <c r="Q72" s="144"/>
      <c r="R72" s="144"/>
      <c r="S72" s="144"/>
      <c r="T72" s="144"/>
      <c r="V72" s="142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36"/>
      <c r="AI72" s="120"/>
      <c r="AJ72" s="11"/>
      <c r="AK72" s="11"/>
      <c r="AL72" s="11"/>
      <c r="AM72" s="11"/>
      <c r="AN72" s="11"/>
      <c r="AO72" s="12"/>
      <c r="AP72" s="11"/>
      <c r="AQ72" s="11"/>
      <c r="AR72" s="11"/>
      <c r="AS72" s="11"/>
      <c r="AT72" s="11"/>
      <c r="AU72" s="11"/>
      <c r="AV72" s="11"/>
      <c r="AW72" s="11"/>
      <c r="AX72" s="11"/>
      <c r="AY72" s="11"/>
    </row>
    <row r="73" spans="1:135" ht="16.5" customHeight="1" x14ac:dyDescent="0.2">
      <c r="A73" s="1"/>
      <c r="C73" s="13"/>
      <c r="D73" s="557" t="s">
        <v>114</v>
      </c>
      <c r="E73" s="557"/>
      <c r="F73" s="557"/>
      <c r="G73" s="557"/>
      <c r="H73" s="557"/>
      <c r="I73" s="557"/>
      <c r="J73" s="557"/>
      <c r="K73" s="557"/>
      <c r="L73" s="11"/>
      <c r="M73" s="11"/>
      <c r="N73" s="557" t="s">
        <v>115</v>
      </c>
      <c r="O73" s="557"/>
      <c r="P73" s="557"/>
      <c r="Q73" s="557"/>
      <c r="R73" s="557"/>
      <c r="S73" s="557"/>
      <c r="T73" s="557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36"/>
      <c r="AI73" s="120"/>
      <c r="AJ73" s="11"/>
      <c r="AK73" s="11"/>
      <c r="AL73" s="11"/>
      <c r="AM73" s="11"/>
      <c r="AN73" s="11"/>
      <c r="AO73" s="12"/>
    </row>
    <row r="74" spans="1:135" x14ac:dyDescent="0.2">
      <c r="A74" s="1"/>
      <c r="C74" s="1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36"/>
      <c r="AI74" s="120"/>
      <c r="AJ74" s="119"/>
      <c r="AK74" s="119"/>
      <c r="AL74" s="119"/>
      <c r="AM74" s="119"/>
      <c r="AN74" s="119"/>
      <c r="AO74" s="12"/>
    </row>
    <row r="75" spans="1:135" ht="18" x14ac:dyDescent="0.2">
      <c r="A75" s="1"/>
      <c r="C75" s="1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36"/>
      <c r="AI75" s="120"/>
      <c r="AJ75" s="556" t="s">
        <v>92</v>
      </c>
      <c r="AK75" s="556"/>
      <c r="AL75" s="556"/>
      <c r="AM75" s="556"/>
      <c r="AN75" s="556"/>
      <c r="AO75" s="122"/>
    </row>
    <row r="76" spans="1:135" ht="17" thickBot="1" x14ac:dyDescent="0.25">
      <c r="A76" s="1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137"/>
      <c r="AI76" s="121"/>
      <c r="AJ76" s="27"/>
      <c r="AK76" s="27"/>
      <c r="AL76" s="27"/>
      <c r="AM76" s="27"/>
      <c r="AN76" s="27"/>
      <c r="AO76" s="31"/>
    </row>
    <row r="77" spans="1:135" ht="9" customHeight="1" x14ac:dyDescent="0.2">
      <c r="A77" s="1"/>
    </row>
    <row r="78" spans="1:135" s="7" customFormat="1" ht="4.5" customHeight="1" x14ac:dyDescent="0.2">
      <c r="A78" s="1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</row>
    <row r="79" spans="1:135" x14ac:dyDescent="0.2"/>
    <row r="80" spans="1:135" x14ac:dyDescent="0.2"/>
    <row r="81" x14ac:dyDescent="0.2"/>
    <row r="82" x14ac:dyDescent="0.2"/>
    <row r="83" x14ac:dyDescent="0.2"/>
    <row r="84" x14ac:dyDescent="0.2"/>
    <row r="85" x14ac:dyDescent="0.2"/>
  </sheetData>
  <sheetProtection formatCells="0" selectLockedCells="1"/>
  <mergeCells count="172">
    <mergeCell ref="AJ75:AN75"/>
    <mergeCell ref="D73:K73"/>
    <mergeCell ref="N73:T73"/>
    <mergeCell ref="V21:Z21"/>
    <mergeCell ref="D22:Z22"/>
    <mergeCell ref="D43:T43"/>
    <mergeCell ref="D45:T45"/>
    <mergeCell ref="D42:T42"/>
    <mergeCell ref="D33:T33"/>
    <mergeCell ref="D28:T28"/>
    <mergeCell ref="V28:Z28"/>
    <mergeCell ref="D38:T38"/>
    <mergeCell ref="V33:Z33"/>
    <mergeCell ref="V25:Z25"/>
    <mergeCell ref="AV24:AX24"/>
    <mergeCell ref="V20:Z20"/>
    <mergeCell ref="D26:Z26"/>
    <mergeCell ref="D21:T21"/>
    <mergeCell ref="AV21:AX21"/>
    <mergeCell ref="AV30:AX30"/>
    <mergeCell ref="D48:T48"/>
    <mergeCell ref="V48:Z48"/>
    <mergeCell ref="C30:N30"/>
    <mergeCell ref="O30:Z30"/>
    <mergeCell ref="D34:T34"/>
    <mergeCell ref="AV25:AX25"/>
    <mergeCell ref="AV28:AX28"/>
    <mergeCell ref="AV26:AX26"/>
    <mergeCell ref="AV31:AX31"/>
    <mergeCell ref="AV27:AX27"/>
    <mergeCell ref="AV20:AX20"/>
    <mergeCell ref="AF19:AM19"/>
    <mergeCell ref="D20:U20"/>
    <mergeCell ref="AE20:AU20"/>
    <mergeCell ref="V24:Z24"/>
    <mergeCell ref="V23:Z23"/>
    <mergeCell ref="D23:T23"/>
    <mergeCell ref="D24:T24"/>
    <mergeCell ref="AE21:AT21"/>
    <mergeCell ref="AE23:AT23"/>
    <mergeCell ref="AE24:AT24"/>
    <mergeCell ref="V52:Z52"/>
    <mergeCell ref="D56:T56"/>
    <mergeCell ref="V56:Z56"/>
    <mergeCell ref="V36:Z36"/>
    <mergeCell ref="D35:T35"/>
    <mergeCell ref="D27:T27"/>
    <mergeCell ref="D29:T29"/>
    <mergeCell ref="D40:T40"/>
    <mergeCell ref="D39:T39"/>
    <mergeCell ref="D32:T32"/>
    <mergeCell ref="D44:T44"/>
    <mergeCell ref="D50:Z50"/>
    <mergeCell ref="V47:Z47"/>
    <mergeCell ref="AE47:AX47"/>
    <mergeCell ref="V43:Z43"/>
    <mergeCell ref="D41:T41"/>
    <mergeCell ref="D47:T47"/>
    <mergeCell ref="D46:T46"/>
    <mergeCell ref="AV33:AX33"/>
    <mergeCell ref="V29:Z29"/>
    <mergeCell ref="AV40:AX40"/>
    <mergeCell ref="V39:Z39"/>
    <mergeCell ref="V42:Z42"/>
    <mergeCell ref="AV42:AX42"/>
    <mergeCell ref="AV32:AX32"/>
    <mergeCell ref="V32:Z32"/>
    <mergeCell ref="V34:Z34"/>
    <mergeCell ref="AV39:AX39"/>
    <mergeCell ref="D31:Z31"/>
    <mergeCell ref="AE27:AT27"/>
    <mergeCell ref="AV37:AX37"/>
    <mergeCell ref="AV34:AX34"/>
    <mergeCell ref="AV29:AX29"/>
    <mergeCell ref="AE28:AT28"/>
    <mergeCell ref="AE29:AT29"/>
    <mergeCell ref="AE30:AT30"/>
    <mergeCell ref="AE31:AT31"/>
    <mergeCell ref="V44:Z44"/>
    <mergeCell ref="V35:Z35"/>
    <mergeCell ref="V38:Z38"/>
    <mergeCell ref="AE43:AT43"/>
    <mergeCell ref="AE44:AT44"/>
    <mergeCell ref="AE42:AT42"/>
    <mergeCell ref="V40:Z40"/>
    <mergeCell ref="AE39:AT39"/>
    <mergeCell ref="AE41:AT41"/>
    <mergeCell ref="AE38:AT38"/>
    <mergeCell ref="D25:T25"/>
    <mergeCell ref="D37:T37"/>
    <mergeCell ref="V37:Z37"/>
    <mergeCell ref="D36:T36"/>
    <mergeCell ref="AV38:AX38"/>
    <mergeCell ref="AV35:AX35"/>
    <mergeCell ref="V27:Z27"/>
    <mergeCell ref="AV36:AX36"/>
    <mergeCell ref="AE25:AT25"/>
    <mergeCell ref="AE26:AT26"/>
    <mergeCell ref="AD54:AX54"/>
    <mergeCell ref="AE52:AX52"/>
    <mergeCell ref="AV48:AX48"/>
    <mergeCell ref="V45:Z45"/>
    <mergeCell ref="V41:Z41"/>
    <mergeCell ref="AE48:AR48"/>
    <mergeCell ref="AV41:AX41"/>
    <mergeCell ref="V46:Z46"/>
    <mergeCell ref="AV44:AX44"/>
    <mergeCell ref="C49:Z49"/>
    <mergeCell ref="V53:Z53"/>
    <mergeCell ref="C49:Z49"/>
    <mergeCell ref="V51:Z51"/>
    <mergeCell ref="D51:R51"/>
    <mergeCell ref="AV50:AX50"/>
    <mergeCell ref="AE49:AR49"/>
    <mergeCell ref="D53:T53"/>
    <mergeCell ref="AV3:AX5"/>
    <mergeCell ref="D10:E10"/>
    <mergeCell ref="L14:P14"/>
    <mergeCell ref="AF14:AI14"/>
    <mergeCell ref="F17:M17"/>
    <mergeCell ref="AF10:AH10"/>
    <mergeCell ref="I11:J11"/>
    <mergeCell ref="W11:AB12"/>
    <mergeCell ref="AJ14:AV14"/>
    <mergeCell ref="M11:Q11"/>
    <mergeCell ref="AF17:AI17"/>
    <mergeCell ref="Q14:AE14"/>
    <mergeCell ref="C5:D5"/>
    <mergeCell ref="AJ11:AN12"/>
    <mergeCell ref="AD11:AH12"/>
    <mergeCell ref="H12:I12"/>
    <mergeCell ref="M12:O12"/>
    <mergeCell ref="F14:K14"/>
    <mergeCell ref="T17:U17"/>
    <mergeCell ref="F10:J10"/>
    <mergeCell ref="V59:Z59"/>
    <mergeCell ref="AV22:AX22"/>
    <mergeCell ref="AV23:AX23"/>
    <mergeCell ref="AV43:AX43"/>
    <mergeCell ref="D55:Z55"/>
    <mergeCell ref="AE22:AT22"/>
    <mergeCell ref="AV55:AX55"/>
    <mergeCell ref="AV49:AX49"/>
    <mergeCell ref="AD51:AX51"/>
    <mergeCell ref="AV53:AX53"/>
    <mergeCell ref="AE55:AT55"/>
    <mergeCell ref="J61:M61"/>
    <mergeCell ref="N61:T61"/>
    <mergeCell ref="AE34:AT34"/>
    <mergeCell ref="AE35:AT35"/>
    <mergeCell ref="AE36:AT36"/>
    <mergeCell ref="AE37:AT37"/>
    <mergeCell ref="AE40:AT40"/>
    <mergeCell ref="D58:Z58"/>
    <mergeCell ref="D59:T59"/>
    <mergeCell ref="D72:F72"/>
    <mergeCell ref="AI62:AO62"/>
    <mergeCell ref="D8:U8"/>
    <mergeCell ref="V8:AM8"/>
    <mergeCell ref="AN8:AX8"/>
    <mergeCell ref="AE50:AT50"/>
    <mergeCell ref="AE53:AT53"/>
    <mergeCell ref="C62:AH62"/>
    <mergeCell ref="AE32:AT32"/>
    <mergeCell ref="AE33:AT33"/>
    <mergeCell ref="AJ65:AM65"/>
    <mergeCell ref="AJ66:AN66"/>
    <mergeCell ref="AJ70:AN70"/>
    <mergeCell ref="AJ67:AN67"/>
    <mergeCell ref="C66:AH67"/>
    <mergeCell ref="D71:F71"/>
    <mergeCell ref="I71:O71"/>
  </mergeCells>
  <phoneticPr fontId="2" type="noConversion"/>
  <dataValidations xWindow="739" yWindow="575" count="7">
    <dataValidation type="custom" allowBlank="1" showInputMessage="1" showErrorMessage="1" errorTitle="Error" error="Favor completar la casilla 1 (Total de Operaciones del periodo)" promptTitle="Aviso" prompt="La sumatoria de las casillas 6+7 debe ser igual al valor de la casilla 5" sqref="V29:Z29">
      <formula1>BB14=2</formula1>
    </dataValidation>
    <dataValidation type="textLength" operator="equal" showErrorMessage="1" errorTitle="asdasd" error="asdasd" promptTitle="Asdasd" prompt="asdasdasd" sqref="AA29">
      <formula1>0</formula1>
    </dataValidation>
    <dataValidation type="whole" operator="notEqual" allowBlank="1" showInputMessage="1" showErrorMessage="1" sqref="V27">
      <formula1>AC27</formula1>
    </dataValidation>
    <dataValidation type="whole" operator="notEqual" allowBlank="1" showInputMessage="1" showErrorMessage="1" sqref="W27:Z27">
      <formula1>AD29</formula1>
    </dataValidation>
    <dataValidation type="custom" allowBlank="1" showInputMessage="1" showErrorMessage="1" errorTitle="Error" error="Favor completar la casilla 1 (Total de Operaciones del periodo)" sqref="V23:Z23">
      <formula1>BB14=2</formula1>
    </dataValidation>
    <dataValidation type="custom" allowBlank="1" showInputMessage="1" showErrorMessage="1" errorTitle="Error" error="Favor completar la casilla 1 (Total de Operaciones del periodo)" sqref="V24:Z24">
      <formula1>BB14=2</formula1>
    </dataValidation>
    <dataValidation type="custom" allowBlank="1" showInputMessage="1" showErrorMessage="1" errorTitle="Error" error="Favor completar la casilla 1 (Total de Operaciones del periodo)" promptTitle="Aviso" prompt="La sumatoria de las casillas 6+7 debe ser igual al valor de la casilla 5" sqref="V28:Z28">
      <formula1>BB14=2</formula1>
    </dataValidation>
  </dataValidations>
  <pageMargins left="0" right="0" top="0" bottom="0" header="0" footer="0"/>
  <pageSetup paperSize="9" scale="30" orientation="landscape"/>
  <ignoredErrors>
    <ignoredError sqref="AV3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>
      <selection activeCell="C9" sqref="C9:Z18"/>
    </sheetView>
  </sheetViews>
  <sheetFormatPr baseColWidth="10" defaultColWidth="8.75" defaultRowHeight="1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IT-1</vt:lpstr>
      <vt:lpstr>Modelo 1</vt:lpstr>
      <vt:lpstr>Sheet1</vt:lpstr>
    </vt:vector>
  </TitlesOfParts>
  <Company>DGII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Unidad de Apoyo al Usuario</dc:creator>
  <cp:lastModifiedBy>Microsoft Office User</cp:lastModifiedBy>
  <cp:lastPrinted>2015-09-16T19:22:32Z</cp:lastPrinted>
  <dcterms:created xsi:type="dcterms:W3CDTF">2004-10-12T14:47:45Z</dcterms:created>
  <dcterms:modified xsi:type="dcterms:W3CDTF">2017-07-03T20:31:45Z</dcterms:modified>
</cp:coreProperties>
</file>