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6744" windowHeight="4500" tabRatio="581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K10" i="3"/>
  <c r="K9"/>
  <c r="K8"/>
  <c r="K7"/>
  <c r="K6"/>
  <c r="K5"/>
  <c r="I15"/>
  <c r="I20"/>
  <c r="I19"/>
  <c r="I16"/>
  <c r="I18"/>
  <c r="I17"/>
  <c r="L25" i="4"/>
  <c r="L23"/>
  <c r="O21" i="1"/>
  <c r="N21"/>
  <c r="N19"/>
  <c r="O29"/>
  <c r="N29"/>
  <c r="O27"/>
  <c r="N27"/>
  <c r="I5" i="3"/>
  <c r="J25" i="2"/>
  <c r="J23"/>
  <c r="J21"/>
  <c r="G41"/>
  <c r="F29"/>
  <c r="D43"/>
  <c r="D41"/>
  <c r="E43"/>
  <c r="L10" i="4"/>
  <c r="L8"/>
  <c r="K4" i="2"/>
  <c r="I4"/>
  <c r="M4"/>
  <c r="L4"/>
  <c r="J4"/>
  <c r="H4"/>
  <c r="G4"/>
  <c r="E4"/>
  <c r="N15" i="1"/>
  <c r="M15"/>
  <c r="J15"/>
  <c r="I9" i="3"/>
  <c r="C43" i="2" l="1"/>
  <c r="F43"/>
  <c r="G43"/>
  <c r="O32" i="1" l="1"/>
</calcChain>
</file>

<file path=xl/sharedStrings.xml><?xml version="1.0" encoding="utf-8"?>
<sst xmlns="http://schemas.openxmlformats.org/spreadsheetml/2006/main" count="150" uniqueCount="85">
  <si>
    <t>AVG</t>
  </si>
  <si>
    <t>Kp</t>
  </si>
  <si>
    <t>RPM</t>
  </si>
  <si>
    <t xml:space="preserve">Settling </t>
  </si>
  <si>
    <t>Times</t>
  </si>
  <si>
    <t>Start : 750</t>
  </si>
  <si>
    <t>Justification of Constants</t>
  </si>
  <si>
    <t>Window Size</t>
  </si>
  <si>
    <t>Time taken for the path</t>
  </si>
  <si>
    <t>-</t>
  </si>
  <si>
    <t>Average Time</t>
  </si>
  <si>
    <t xml:space="preserve">No. of Revolutions(greater than) </t>
  </si>
  <si>
    <t>Start Point : Max Rpm</t>
  </si>
  <si>
    <t xml:space="preserve"> - </t>
  </si>
  <si>
    <t>Path Taken: 150-&gt;250-&gt;350-&gt;450-&gt;550-&gt;650-&gt;750</t>
  </si>
  <si>
    <t>Start : 130</t>
  </si>
  <si>
    <t>Path : 750-&gt;650-&gt;550-&gt;450-&gt;350-&gt;250-&gt;150</t>
  </si>
  <si>
    <t>Accuracy</t>
  </si>
  <si>
    <t>649-652</t>
  </si>
  <si>
    <t>750-756</t>
  </si>
  <si>
    <t>547-550</t>
  </si>
  <si>
    <t>448-456</t>
  </si>
  <si>
    <t>149-153</t>
  </si>
  <si>
    <t>745-750</t>
  </si>
  <si>
    <t>648-652</t>
  </si>
  <si>
    <t>545-550</t>
  </si>
  <si>
    <t>451-454</t>
  </si>
  <si>
    <t>146-153</t>
  </si>
  <si>
    <t>650-655</t>
  </si>
  <si>
    <t>545-551</t>
  </si>
  <si>
    <t>448-453</t>
  </si>
  <si>
    <t>147-151</t>
  </si>
  <si>
    <t>750-753</t>
  </si>
  <si>
    <t>650-653</t>
  </si>
  <si>
    <t>545-548</t>
  </si>
  <si>
    <t>448-451</t>
  </si>
  <si>
    <t>145-148</t>
  </si>
  <si>
    <t>% ACCURACY</t>
  </si>
  <si>
    <t xml:space="preserve">Ascent </t>
  </si>
  <si>
    <t>Start : 150</t>
  </si>
  <si>
    <t>150-&gt;250</t>
  </si>
  <si>
    <t>250-&gt;350</t>
  </si>
  <si>
    <t>350-&gt;450</t>
  </si>
  <si>
    <t>450-&gt;550</t>
  </si>
  <si>
    <t>550-&gt;650</t>
  </si>
  <si>
    <t>650-&gt;750</t>
  </si>
  <si>
    <t>Descent</t>
  </si>
  <si>
    <t>delta 100</t>
  </si>
  <si>
    <t>750-&gt;650</t>
  </si>
  <si>
    <t>650-&gt;550</t>
  </si>
  <si>
    <t>550-&gt;450</t>
  </si>
  <si>
    <t>450-&gt;350</t>
  </si>
  <si>
    <t>350-&gt;250</t>
  </si>
  <si>
    <t>250-&gt;150</t>
  </si>
  <si>
    <t>Final Avg</t>
  </si>
  <si>
    <t>Time</t>
  </si>
  <si>
    <t>PMW</t>
  </si>
  <si>
    <t>PWM</t>
  </si>
  <si>
    <t>Delta 50</t>
  </si>
  <si>
    <t>Delta 100</t>
  </si>
  <si>
    <t>Delta 150</t>
  </si>
  <si>
    <t>Delta 200</t>
  </si>
  <si>
    <t>Delta 250</t>
  </si>
  <si>
    <t>Delta 300</t>
  </si>
  <si>
    <t>Delta 350</t>
  </si>
  <si>
    <t>Delta 400</t>
  </si>
  <si>
    <t>Combined</t>
  </si>
  <si>
    <t>AVG Time (sec)</t>
  </si>
  <si>
    <t>AVG Time (Sec)</t>
  </si>
  <si>
    <t>Ascent Time (sec)</t>
  </si>
  <si>
    <t>Descent Time (sec)</t>
  </si>
  <si>
    <t>Max.rpm -&gt;750</t>
  </si>
  <si>
    <t>*</t>
  </si>
  <si>
    <t>-----------</t>
  </si>
  <si>
    <t>------------</t>
  </si>
  <si>
    <t>-------------</t>
  </si>
  <si>
    <t>Delta 450</t>
  </si>
  <si>
    <t>Delta 500</t>
  </si>
  <si>
    <t>Delta 550</t>
  </si>
  <si>
    <t>Delta 600</t>
  </si>
  <si>
    <t>Average Time (Ascent + Descent) in (sec)</t>
  </si>
  <si>
    <t>Time Taken for the path</t>
  </si>
  <si>
    <t>DESCENT</t>
  </si>
  <si>
    <t>ASCENT</t>
  </si>
  <si>
    <t>Combined Average(s)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</si>
</sst>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Kp</a:t>
            </a:r>
            <a:r>
              <a:rPr lang="en-IN" baseline="0"/>
              <a:t> vs Settling Time</a:t>
            </a:r>
            <a:endParaRPr lang="en-IN"/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Sheet2!$E$3:$M$3</c:f>
              <c:numCache>
                <c:formatCode>General</c:formatCode>
                <c:ptCount val="9"/>
                <c:pt idx="0">
                  <c:v>0.13</c:v>
                </c:pt>
                <c:pt idx="2">
                  <c:v>0.15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0.25</c:v>
                </c:pt>
                <c:pt idx="8">
                  <c:v>0.27</c:v>
                </c:pt>
              </c:numCache>
            </c:numRef>
          </c:xVal>
          <c:yVal>
            <c:numRef>
              <c:f>Sheet2!$E$4:$M$4</c:f>
              <c:numCache>
                <c:formatCode>General</c:formatCode>
                <c:ptCount val="9"/>
                <c:pt idx="0">
                  <c:v>4.5674999999999999</c:v>
                </c:pt>
                <c:pt idx="2">
                  <c:v>4.3408333333333333</c:v>
                </c:pt>
                <c:pt idx="3">
                  <c:v>4.876666666666666</c:v>
                </c:pt>
                <c:pt idx="4">
                  <c:v>4.1091666666666677</c:v>
                </c:pt>
                <c:pt idx="5">
                  <c:v>3.5400000000000005</c:v>
                </c:pt>
                <c:pt idx="6">
                  <c:v>4.1183333333333332</c:v>
                </c:pt>
                <c:pt idx="7">
                  <c:v>4.564166666666666</c:v>
                </c:pt>
                <c:pt idx="8">
                  <c:v>6.1374999999999993</c:v>
                </c:pt>
              </c:numCache>
            </c:numRef>
          </c:yVal>
          <c:smooth val="1"/>
        </c:ser>
        <c:axId val="193384832"/>
        <c:axId val="193387136"/>
      </c:scatterChart>
      <c:valAx>
        <c:axId val="1933848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Kp</a:t>
                </a:r>
              </a:p>
            </c:rich>
          </c:tx>
        </c:title>
        <c:numFmt formatCode="General" sourceLinked="1"/>
        <c:tickLblPos val="nextTo"/>
        <c:crossAx val="193387136"/>
        <c:crosses val="autoZero"/>
        <c:crossBetween val="midCat"/>
      </c:valAx>
      <c:valAx>
        <c:axId val="193387136"/>
        <c:scaling>
          <c:orientation val="minMax"/>
          <c:max val="7"/>
          <c:min val="2"/>
        </c:scaling>
        <c:axPos val="l"/>
        <c:majorGridlines/>
        <c:min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Settling</a:t>
                </a:r>
                <a:r>
                  <a:rPr lang="en-IN" baseline="0"/>
                  <a:t> Time</a:t>
                </a:r>
                <a:endParaRPr lang="en-IN"/>
              </a:p>
            </c:rich>
          </c:tx>
        </c:title>
        <c:numFmt formatCode="General" sourceLinked="1"/>
        <c:tickLblPos val="nextTo"/>
        <c:crossAx val="19338483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Sheet6!$C$44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xVal>
            <c:numRef>
              <c:f>Sheet6!$A$45:$A$75</c:f>
              <c:numCache>
                <c:formatCode>General</c:formatCode>
                <c:ptCount val="31"/>
                <c:pt idx="0">
                  <c:v>0.71099999999999997</c:v>
                </c:pt>
                <c:pt idx="1">
                  <c:v>0.96499999999999997</c:v>
                </c:pt>
                <c:pt idx="2">
                  <c:v>1.2390000000000001</c:v>
                </c:pt>
                <c:pt idx="3">
                  <c:v>1.738</c:v>
                </c:pt>
                <c:pt idx="4">
                  <c:v>2.0609999999999999</c:v>
                </c:pt>
                <c:pt idx="5">
                  <c:v>2.4039999999999999</c:v>
                </c:pt>
                <c:pt idx="6">
                  <c:v>2.7639999999999998</c:v>
                </c:pt>
                <c:pt idx="7">
                  <c:v>4.47</c:v>
                </c:pt>
                <c:pt idx="8">
                  <c:v>6.9939999999999998</c:v>
                </c:pt>
                <c:pt idx="9">
                  <c:v>7.3579999999999997</c:v>
                </c:pt>
                <c:pt idx="10">
                  <c:v>7.7789999999999999</c:v>
                </c:pt>
                <c:pt idx="11">
                  <c:v>8.2200000000000006</c:v>
                </c:pt>
                <c:pt idx="12">
                  <c:v>8.6739999999999995</c:v>
                </c:pt>
                <c:pt idx="13">
                  <c:v>10.243</c:v>
                </c:pt>
                <c:pt idx="14">
                  <c:v>11.023999999999999</c:v>
                </c:pt>
                <c:pt idx="15">
                  <c:v>11.467000000000001</c:v>
                </c:pt>
                <c:pt idx="16">
                  <c:v>11.864000000000001</c:v>
                </c:pt>
                <c:pt idx="17">
                  <c:v>12.241</c:v>
                </c:pt>
                <c:pt idx="18">
                  <c:v>12.615</c:v>
                </c:pt>
                <c:pt idx="19">
                  <c:v>13.728</c:v>
                </c:pt>
                <c:pt idx="20">
                  <c:v>14.087</c:v>
                </c:pt>
                <c:pt idx="21">
                  <c:v>16.100999999999999</c:v>
                </c:pt>
                <c:pt idx="22">
                  <c:v>16.649000000000001</c:v>
                </c:pt>
                <c:pt idx="23">
                  <c:v>16.919</c:v>
                </c:pt>
                <c:pt idx="24">
                  <c:v>17.192</c:v>
                </c:pt>
                <c:pt idx="25">
                  <c:v>17.481999999999999</c:v>
                </c:pt>
                <c:pt idx="26">
                  <c:v>17.803000000000001</c:v>
                </c:pt>
                <c:pt idx="27">
                  <c:v>18.852</c:v>
                </c:pt>
                <c:pt idx="28">
                  <c:v>19.213000000000001</c:v>
                </c:pt>
                <c:pt idx="29">
                  <c:v>24.114999999999998</c:v>
                </c:pt>
                <c:pt idx="30">
                  <c:v>27.238</c:v>
                </c:pt>
              </c:numCache>
            </c:numRef>
          </c:xVal>
          <c:yVal>
            <c:numRef>
              <c:f>Sheet6!$C$45:$C$75</c:f>
              <c:numCache>
                <c:formatCode>General</c:formatCode>
                <c:ptCount val="31"/>
                <c:pt idx="0">
                  <c:v>249</c:v>
                </c:pt>
                <c:pt idx="1">
                  <c:v>228</c:v>
                </c:pt>
                <c:pt idx="2">
                  <c:v>180</c:v>
                </c:pt>
                <c:pt idx="3">
                  <c:v>141</c:v>
                </c:pt>
                <c:pt idx="4">
                  <c:v>122</c:v>
                </c:pt>
                <c:pt idx="5">
                  <c:v>100</c:v>
                </c:pt>
                <c:pt idx="6">
                  <c:v>103</c:v>
                </c:pt>
                <c:pt idx="7">
                  <c:v>102</c:v>
                </c:pt>
                <c:pt idx="8">
                  <c:v>102</c:v>
                </c:pt>
                <c:pt idx="9">
                  <c:v>100</c:v>
                </c:pt>
                <c:pt idx="10">
                  <c:v>85</c:v>
                </c:pt>
                <c:pt idx="11">
                  <c:v>82</c:v>
                </c:pt>
                <c:pt idx="12">
                  <c:v>77</c:v>
                </c:pt>
                <c:pt idx="13">
                  <c:v>61</c:v>
                </c:pt>
                <c:pt idx="14">
                  <c:v>71</c:v>
                </c:pt>
                <c:pt idx="15">
                  <c:v>68</c:v>
                </c:pt>
                <c:pt idx="16">
                  <c:v>76</c:v>
                </c:pt>
                <c:pt idx="17">
                  <c:v>94</c:v>
                </c:pt>
                <c:pt idx="18">
                  <c:v>95</c:v>
                </c:pt>
                <c:pt idx="19">
                  <c:v>99</c:v>
                </c:pt>
                <c:pt idx="20">
                  <c:v>102</c:v>
                </c:pt>
                <c:pt idx="21">
                  <c:v>102</c:v>
                </c:pt>
                <c:pt idx="22">
                  <c:v>131</c:v>
                </c:pt>
                <c:pt idx="23">
                  <c:v>189</c:v>
                </c:pt>
                <c:pt idx="24">
                  <c:v>182</c:v>
                </c:pt>
                <c:pt idx="25">
                  <c:v>155</c:v>
                </c:pt>
                <c:pt idx="26">
                  <c:v>124</c:v>
                </c:pt>
                <c:pt idx="27">
                  <c:v>103</c:v>
                </c:pt>
                <c:pt idx="28">
                  <c:v>101</c:v>
                </c:pt>
                <c:pt idx="29">
                  <c:v>99</c:v>
                </c:pt>
                <c:pt idx="30">
                  <c:v>102</c:v>
                </c:pt>
              </c:numCache>
            </c:numRef>
          </c:yVal>
          <c:smooth val="1"/>
        </c:ser>
        <c:axId val="194433408"/>
        <c:axId val="194434944"/>
      </c:scatterChart>
      <c:valAx>
        <c:axId val="19443340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94434944"/>
        <c:crosses val="autoZero"/>
        <c:crossBetween val="midCat"/>
      </c:valAx>
      <c:valAx>
        <c:axId val="194434944"/>
        <c:scaling>
          <c:orientation val="minMax"/>
          <c:max val="260"/>
          <c:min val="50"/>
        </c:scaling>
        <c:axPos val="l"/>
        <c:majorGridlines/>
        <c:minorGridlines/>
        <c:numFmt formatCode="General" sourceLinked="1"/>
        <c:tickLblPos val="nextTo"/>
        <c:crossAx val="194433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 algn="ctr">
              <a:defRPr/>
            </a:pPr>
            <a:r>
              <a:rPr lang="en-US"/>
              <a:t>Motor</a:t>
            </a:r>
            <a:r>
              <a:rPr lang="en-US" baseline="0"/>
              <a:t> Response under Load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Sheet6!$D$80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Sheet6!$C$81:$C$115</c:f>
              <c:numCache>
                <c:formatCode>General</c:formatCode>
                <c:ptCount val="35"/>
                <c:pt idx="0">
                  <c:v>0.91800000000000004</c:v>
                </c:pt>
                <c:pt idx="1">
                  <c:v>1.4350000000000001</c:v>
                </c:pt>
                <c:pt idx="2">
                  <c:v>1.998</c:v>
                </c:pt>
                <c:pt idx="3">
                  <c:v>2.3180000000000001</c:v>
                </c:pt>
                <c:pt idx="4">
                  <c:v>2.6779999999999999</c:v>
                </c:pt>
                <c:pt idx="5">
                  <c:v>3.0750000000000002</c:v>
                </c:pt>
                <c:pt idx="6">
                  <c:v>3.875</c:v>
                </c:pt>
                <c:pt idx="7">
                  <c:v>4.2469999999999999</c:v>
                </c:pt>
                <c:pt idx="8">
                  <c:v>5.34</c:v>
                </c:pt>
                <c:pt idx="9">
                  <c:v>6.0789999999999997</c:v>
                </c:pt>
                <c:pt idx="10">
                  <c:v>7.5430000000000001</c:v>
                </c:pt>
                <c:pt idx="11">
                  <c:v>8.2789999999999999</c:v>
                </c:pt>
                <c:pt idx="12">
                  <c:v>12.186999999999999</c:v>
                </c:pt>
                <c:pt idx="13">
                  <c:v>15.512</c:v>
                </c:pt>
                <c:pt idx="14">
                  <c:v>17.620999999999999</c:v>
                </c:pt>
                <c:pt idx="15">
                  <c:v>18.263000000000002</c:v>
                </c:pt>
                <c:pt idx="16">
                  <c:v>19.154</c:v>
                </c:pt>
                <c:pt idx="17">
                  <c:v>19.606000000000002</c:v>
                </c:pt>
                <c:pt idx="18">
                  <c:v>20.007999999999999</c:v>
                </c:pt>
                <c:pt idx="19">
                  <c:v>20.390999999999998</c:v>
                </c:pt>
                <c:pt idx="20">
                  <c:v>21.388999999999999</c:v>
                </c:pt>
                <c:pt idx="21">
                  <c:v>21.754999999999999</c:v>
                </c:pt>
                <c:pt idx="22">
                  <c:v>26.99</c:v>
                </c:pt>
                <c:pt idx="23">
                  <c:v>27.314</c:v>
                </c:pt>
                <c:pt idx="24">
                  <c:v>27.577999999999999</c:v>
                </c:pt>
                <c:pt idx="25">
                  <c:v>27.849</c:v>
                </c:pt>
                <c:pt idx="26">
                  <c:v>28.138999999999999</c:v>
                </c:pt>
                <c:pt idx="27">
                  <c:v>28.463999999999999</c:v>
                </c:pt>
                <c:pt idx="28">
                  <c:v>28.843</c:v>
                </c:pt>
                <c:pt idx="29">
                  <c:v>30.43</c:v>
                </c:pt>
                <c:pt idx="30">
                  <c:v>31.876000000000001</c:v>
                </c:pt>
                <c:pt idx="31">
                  <c:v>33.247</c:v>
                </c:pt>
                <c:pt idx="32">
                  <c:v>33.616</c:v>
                </c:pt>
                <c:pt idx="33">
                  <c:v>34.343000000000004</c:v>
                </c:pt>
                <c:pt idx="34">
                  <c:v>35.429000000000002</c:v>
                </c:pt>
              </c:numCache>
            </c:numRef>
          </c:xVal>
          <c:yVal>
            <c:numRef>
              <c:f>Sheet6!$D$81:$D$115</c:f>
              <c:numCache>
                <c:formatCode>General</c:formatCode>
                <c:ptCount val="35"/>
                <c:pt idx="0">
                  <c:v>731</c:v>
                </c:pt>
                <c:pt idx="1">
                  <c:v>687</c:v>
                </c:pt>
                <c:pt idx="2">
                  <c:v>649</c:v>
                </c:pt>
                <c:pt idx="3">
                  <c:v>590</c:v>
                </c:pt>
                <c:pt idx="4">
                  <c:v>521</c:v>
                </c:pt>
                <c:pt idx="5">
                  <c:v>467</c:v>
                </c:pt>
                <c:pt idx="6">
                  <c:v>473</c:v>
                </c:pt>
                <c:pt idx="7">
                  <c:v>498</c:v>
                </c:pt>
                <c:pt idx="8">
                  <c:v>502</c:v>
                </c:pt>
                <c:pt idx="9">
                  <c:v>501</c:v>
                </c:pt>
                <c:pt idx="10">
                  <c:v>501</c:v>
                </c:pt>
                <c:pt idx="11">
                  <c:v>504</c:v>
                </c:pt>
                <c:pt idx="12">
                  <c:v>497</c:v>
                </c:pt>
                <c:pt idx="13">
                  <c:v>502</c:v>
                </c:pt>
                <c:pt idx="14">
                  <c:v>456</c:v>
                </c:pt>
                <c:pt idx="15">
                  <c:v>286</c:v>
                </c:pt>
                <c:pt idx="16">
                  <c:v>350</c:v>
                </c:pt>
                <c:pt idx="17">
                  <c:v>411</c:v>
                </c:pt>
                <c:pt idx="18">
                  <c:v>463</c:v>
                </c:pt>
                <c:pt idx="19">
                  <c:v>486</c:v>
                </c:pt>
                <c:pt idx="20">
                  <c:v>504</c:v>
                </c:pt>
                <c:pt idx="21">
                  <c:v>494</c:v>
                </c:pt>
                <c:pt idx="22">
                  <c:v>497</c:v>
                </c:pt>
                <c:pt idx="23">
                  <c:v>559</c:v>
                </c:pt>
                <c:pt idx="24">
                  <c:v>725</c:v>
                </c:pt>
                <c:pt idx="25">
                  <c:v>705</c:v>
                </c:pt>
                <c:pt idx="26">
                  <c:v>654</c:v>
                </c:pt>
                <c:pt idx="27">
                  <c:v>580</c:v>
                </c:pt>
                <c:pt idx="28">
                  <c:v>494</c:v>
                </c:pt>
                <c:pt idx="29">
                  <c:v>512</c:v>
                </c:pt>
                <c:pt idx="30">
                  <c:v>505</c:v>
                </c:pt>
                <c:pt idx="31">
                  <c:v>495</c:v>
                </c:pt>
                <c:pt idx="32">
                  <c:v>504</c:v>
                </c:pt>
                <c:pt idx="33">
                  <c:v>497</c:v>
                </c:pt>
                <c:pt idx="34">
                  <c:v>500</c:v>
                </c:pt>
              </c:numCache>
            </c:numRef>
          </c:yVal>
          <c:smooth val="1"/>
        </c:ser>
        <c:axId val="194348544"/>
        <c:axId val="194350464"/>
      </c:scatterChart>
      <c:valAx>
        <c:axId val="194348544"/>
        <c:scaling>
          <c:orientation val="minMax"/>
          <c:max val="35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350464"/>
        <c:crosses val="autoZero"/>
        <c:crossBetween val="midCat"/>
      </c:valAx>
      <c:valAx>
        <c:axId val="194350464"/>
        <c:scaling>
          <c:orientation val="minMax"/>
          <c:max val="800"/>
          <c:min val="250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RPM</a:t>
                </a:r>
                <a:r>
                  <a:rPr lang="en-IN" baseline="0"/>
                  <a:t> </a:t>
                </a:r>
                <a:endParaRPr lang="en-IN"/>
              </a:p>
            </c:rich>
          </c:tx>
        </c:title>
        <c:numFmt formatCode="General" sourceLinked="1"/>
        <c:tickLblPos val="nextTo"/>
        <c:crossAx val="19434854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Motor</a:t>
            </a:r>
            <a:r>
              <a:rPr lang="en-US" baseline="0"/>
              <a:t> Response under Load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Sheet6!$E$80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xVal>
            <c:numRef>
              <c:f>Sheet6!$C$81:$C$115</c:f>
              <c:numCache>
                <c:formatCode>General</c:formatCode>
                <c:ptCount val="35"/>
                <c:pt idx="0">
                  <c:v>0.91800000000000004</c:v>
                </c:pt>
                <c:pt idx="1">
                  <c:v>1.4350000000000001</c:v>
                </c:pt>
                <c:pt idx="2">
                  <c:v>1.998</c:v>
                </c:pt>
                <c:pt idx="3">
                  <c:v>2.3180000000000001</c:v>
                </c:pt>
                <c:pt idx="4">
                  <c:v>2.6779999999999999</c:v>
                </c:pt>
                <c:pt idx="5">
                  <c:v>3.0750000000000002</c:v>
                </c:pt>
                <c:pt idx="6">
                  <c:v>3.875</c:v>
                </c:pt>
                <c:pt idx="7">
                  <c:v>4.2469999999999999</c:v>
                </c:pt>
                <c:pt idx="8">
                  <c:v>5.34</c:v>
                </c:pt>
                <c:pt idx="9">
                  <c:v>6.0789999999999997</c:v>
                </c:pt>
                <c:pt idx="10">
                  <c:v>7.5430000000000001</c:v>
                </c:pt>
                <c:pt idx="11">
                  <c:v>8.2789999999999999</c:v>
                </c:pt>
                <c:pt idx="12">
                  <c:v>12.186999999999999</c:v>
                </c:pt>
                <c:pt idx="13">
                  <c:v>15.512</c:v>
                </c:pt>
                <c:pt idx="14">
                  <c:v>17.620999999999999</c:v>
                </c:pt>
                <c:pt idx="15">
                  <c:v>18.263000000000002</c:v>
                </c:pt>
                <c:pt idx="16">
                  <c:v>19.154</c:v>
                </c:pt>
                <c:pt idx="17">
                  <c:v>19.606000000000002</c:v>
                </c:pt>
                <c:pt idx="18">
                  <c:v>20.007999999999999</c:v>
                </c:pt>
                <c:pt idx="19">
                  <c:v>20.390999999999998</c:v>
                </c:pt>
                <c:pt idx="20">
                  <c:v>21.388999999999999</c:v>
                </c:pt>
                <c:pt idx="21">
                  <c:v>21.754999999999999</c:v>
                </c:pt>
                <c:pt idx="22">
                  <c:v>26.99</c:v>
                </c:pt>
                <c:pt idx="23">
                  <c:v>27.314</c:v>
                </c:pt>
                <c:pt idx="24">
                  <c:v>27.577999999999999</c:v>
                </c:pt>
                <c:pt idx="25">
                  <c:v>27.849</c:v>
                </c:pt>
                <c:pt idx="26">
                  <c:v>28.138999999999999</c:v>
                </c:pt>
                <c:pt idx="27">
                  <c:v>28.463999999999999</c:v>
                </c:pt>
                <c:pt idx="28">
                  <c:v>28.843</c:v>
                </c:pt>
                <c:pt idx="29">
                  <c:v>30.43</c:v>
                </c:pt>
                <c:pt idx="30">
                  <c:v>31.876000000000001</c:v>
                </c:pt>
                <c:pt idx="31">
                  <c:v>33.247</c:v>
                </c:pt>
                <c:pt idx="32">
                  <c:v>33.616</c:v>
                </c:pt>
                <c:pt idx="33">
                  <c:v>34.343000000000004</c:v>
                </c:pt>
                <c:pt idx="34">
                  <c:v>35.429000000000002</c:v>
                </c:pt>
              </c:numCache>
            </c:numRef>
          </c:xVal>
          <c:yVal>
            <c:numRef>
              <c:f>Sheet6!$E$81:$E$115</c:f>
              <c:numCache>
                <c:formatCode>General</c:formatCode>
                <c:ptCount val="35"/>
                <c:pt idx="0">
                  <c:v>255</c:v>
                </c:pt>
                <c:pt idx="1">
                  <c:v>209</c:v>
                </c:pt>
                <c:pt idx="2">
                  <c:v>132</c:v>
                </c:pt>
                <c:pt idx="3">
                  <c:v>102</c:v>
                </c:pt>
                <c:pt idx="4">
                  <c:v>84</c:v>
                </c:pt>
                <c:pt idx="5">
                  <c:v>80</c:v>
                </c:pt>
                <c:pt idx="6">
                  <c:v>96</c:v>
                </c:pt>
                <c:pt idx="7">
                  <c:v>101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95</c:v>
                </c:pt>
                <c:pt idx="13">
                  <c:v>99</c:v>
                </c:pt>
                <c:pt idx="14">
                  <c:v>105</c:v>
                </c:pt>
                <c:pt idx="15">
                  <c:v>114</c:v>
                </c:pt>
                <c:pt idx="16">
                  <c:v>157</c:v>
                </c:pt>
                <c:pt idx="17">
                  <c:v>187</c:v>
                </c:pt>
                <c:pt idx="18">
                  <c:v>204.8</c:v>
                </c:pt>
                <c:pt idx="19">
                  <c:v>212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216.6</c:v>
                </c:pt>
                <c:pt idx="24">
                  <c:v>205</c:v>
                </c:pt>
                <c:pt idx="25">
                  <c:v>160</c:v>
                </c:pt>
                <c:pt idx="26">
                  <c:v>119</c:v>
                </c:pt>
                <c:pt idx="27">
                  <c:v>88</c:v>
                </c:pt>
                <c:pt idx="28">
                  <c:v>72</c:v>
                </c:pt>
                <c:pt idx="29">
                  <c:v>100</c:v>
                </c:pt>
                <c:pt idx="30">
                  <c:v>92</c:v>
                </c:pt>
                <c:pt idx="31">
                  <c:v>94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</c:numCache>
            </c:numRef>
          </c:yVal>
          <c:smooth val="1"/>
        </c:ser>
        <c:axId val="194366464"/>
        <c:axId val="194372736"/>
      </c:scatterChart>
      <c:valAx>
        <c:axId val="194366464"/>
        <c:scaling>
          <c:orientation val="minMax"/>
          <c:max val="38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372736"/>
        <c:crosses val="autoZero"/>
        <c:crossBetween val="midCat"/>
      </c:valAx>
      <c:valAx>
        <c:axId val="194372736"/>
        <c:scaling>
          <c:orientation val="minMax"/>
          <c:max val="270"/>
          <c:min val="50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PWM</a:t>
                </a:r>
              </a:p>
            </c:rich>
          </c:tx>
        </c:title>
        <c:numFmt formatCode="General" sourceLinked="1"/>
        <c:tickLblPos val="nextTo"/>
        <c:crossAx val="19436646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100"/>
              <a:t>Load</a:t>
            </a:r>
            <a:r>
              <a:rPr lang="en-IN" sz="1100" baseline="0"/>
              <a:t> Characteristics</a:t>
            </a:r>
            <a:endParaRPr lang="en-IN" sz="1100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Sheet6!$D$80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Sheet6!$C$81:$C$115</c:f>
              <c:numCache>
                <c:formatCode>General</c:formatCode>
                <c:ptCount val="35"/>
                <c:pt idx="0">
                  <c:v>0.91800000000000004</c:v>
                </c:pt>
                <c:pt idx="1">
                  <c:v>1.4350000000000001</c:v>
                </c:pt>
                <c:pt idx="2">
                  <c:v>1.998</c:v>
                </c:pt>
                <c:pt idx="3">
                  <c:v>2.3180000000000001</c:v>
                </c:pt>
                <c:pt idx="4">
                  <c:v>2.6779999999999999</c:v>
                </c:pt>
                <c:pt idx="5">
                  <c:v>3.0750000000000002</c:v>
                </c:pt>
                <c:pt idx="6">
                  <c:v>3.875</c:v>
                </c:pt>
                <c:pt idx="7">
                  <c:v>4.2469999999999999</c:v>
                </c:pt>
                <c:pt idx="8">
                  <c:v>5.34</c:v>
                </c:pt>
                <c:pt idx="9">
                  <c:v>6.0789999999999997</c:v>
                </c:pt>
                <c:pt idx="10">
                  <c:v>7.5430000000000001</c:v>
                </c:pt>
                <c:pt idx="11">
                  <c:v>8.2789999999999999</c:v>
                </c:pt>
                <c:pt idx="12">
                  <c:v>12.186999999999999</c:v>
                </c:pt>
                <c:pt idx="13">
                  <c:v>15.512</c:v>
                </c:pt>
                <c:pt idx="14">
                  <c:v>17.620999999999999</c:v>
                </c:pt>
                <c:pt idx="15">
                  <c:v>18.263000000000002</c:v>
                </c:pt>
                <c:pt idx="16">
                  <c:v>19.154</c:v>
                </c:pt>
                <c:pt idx="17">
                  <c:v>19.606000000000002</c:v>
                </c:pt>
                <c:pt idx="18">
                  <c:v>20.007999999999999</c:v>
                </c:pt>
                <c:pt idx="19">
                  <c:v>20.390999999999998</c:v>
                </c:pt>
                <c:pt idx="20">
                  <c:v>21.388999999999999</c:v>
                </c:pt>
                <c:pt idx="21">
                  <c:v>21.754999999999999</c:v>
                </c:pt>
                <c:pt idx="22">
                  <c:v>26.99</c:v>
                </c:pt>
                <c:pt idx="23">
                  <c:v>27.314</c:v>
                </c:pt>
                <c:pt idx="24">
                  <c:v>27.577999999999999</c:v>
                </c:pt>
                <c:pt idx="25">
                  <c:v>27.849</c:v>
                </c:pt>
                <c:pt idx="26">
                  <c:v>28.138999999999999</c:v>
                </c:pt>
                <c:pt idx="27">
                  <c:v>28.463999999999999</c:v>
                </c:pt>
                <c:pt idx="28">
                  <c:v>28.843</c:v>
                </c:pt>
                <c:pt idx="29">
                  <c:v>30.43</c:v>
                </c:pt>
                <c:pt idx="30">
                  <c:v>31.876000000000001</c:v>
                </c:pt>
                <c:pt idx="31">
                  <c:v>33.247</c:v>
                </c:pt>
                <c:pt idx="32">
                  <c:v>33.616</c:v>
                </c:pt>
                <c:pt idx="33">
                  <c:v>34.343000000000004</c:v>
                </c:pt>
                <c:pt idx="34">
                  <c:v>35.429000000000002</c:v>
                </c:pt>
              </c:numCache>
            </c:numRef>
          </c:xVal>
          <c:yVal>
            <c:numRef>
              <c:f>Sheet6!$D$81:$D$115</c:f>
              <c:numCache>
                <c:formatCode>General</c:formatCode>
                <c:ptCount val="35"/>
                <c:pt idx="0">
                  <c:v>731</c:v>
                </c:pt>
                <c:pt idx="1">
                  <c:v>687</c:v>
                </c:pt>
                <c:pt idx="2">
                  <c:v>649</c:v>
                </c:pt>
                <c:pt idx="3">
                  <c:v>590</c:v>
                </c:pt>
                <c:pt idx="4">
                  <c:v>521</c:v>
                </c:pt>
                <c:pt idx="5">
                  <c:v>467</c:v>
                </c:pt>
                <c:pt idx="6">
                  <c:v>473</c:v>
                </c:pt>
                <c:pt idx="7">
                  <c:v>498</c:v>
                </c:pt>
                <c:pt idx="8">
                  <c:v>502</c:v>
                </c:pt>
                <c:pt idx="9">
                  <c:v>501</c:v>
                </c:pt>
                <c:pt idx="10">
                  <c:v>501</c:v>
                </c:pt>
                <c:pt idx="11">
                  <c:v>504</c:v>
                </c:pt>
                <c:pt idx="12">
                  <c:v>497</c:v>
                </c:pt>
                <c:pt idx="13">
                  <c:v>502</c:v>
                </c:pt>
                <c:pt idx="14">
                  <c:v>456</c:v>
                </c:pt>
                <c:pt idx="15">
                  <c:v>286</c:v>
                </c:pt>
                <c:pt idx="16">
                  <c:v>350</c:v>
                </c:pt>
                <c:pt idx="17">
                  <c:v>411</c:v>
                </c:pt>
                <c:pt idx="18">
                  <c:v>463</c:v>
                </c:pt>
                <c:pt idx="19">
                  <c:v>486</c:v>
                </c:pt>
                <c:pt idx="20">
                  <c:v>504</c:v>
                </c:pt>
                <c:pt idx="21">
                  <c:v>494</c:v>
                </c:pt>
                <c:pt idx="22">
                  <c:v>497</c:v>
                </c:pt>
                <c:pt idx="23">
                  <c:v>559</c:v>
                </c:pt>
                <c:pt idx="24">
                  <c:v>725</c:v>
                </c:pt>
                <c:pt idx="25">
                  <c:v>705</c:v>
                </c:pt>
                <c:pt idx="26">
                  <c:v>654</c:v>
                </c:pt>
                <c:pt idx="27">
                  <c:v>580</c:v>
                </c:pt>
                <c:pt idx="28">
                  <c:v>494</c:v>
                </c:pt>
                <c:pt idx="29">
                  <c:v>512</c:v>
                </c:pt>
                <c:pt idx="30">
                  <c:v>505</c:v>
                </c:pt>
                <c:pt idx="31">
                  <c:v>495</c:v>
                </c:pt>
                <c:pt idx="32">
                  <c:v>504</c:v>
                </c:pt>
                <c:pt idx="33">
                  <c:v>497</c:v>
                </c:pt>
                <c:pt idx="34">
                  <c:v>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Sheet6!$E$80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xVal>
            <c:numRef>
              <c:f>Sheet6!$C$81:$C$115</c:f>
              <c:numCache>
                <c:formatCode>General</c:formatCode>
                <c:ptCount val="35"/>
                <c:pt idx="0">
                  <c:v>0.91800000000000004</c:v>
                </c:pt>
                <c:pt idx="1">
                  <c:v>1.4350000000000001</c:v>
                </c:pt>
                <c:pt idx="2">
                  <c:v>1.998</c:v>
                </c:pt>
                <c:pt idx="3">
                  <c:v>2.3180000000000001</c:v>
                </c:pt>
                <c:pt idx="4">
                  <c:v>2.6779999999999999</c:v>
                </c:pt>
                <c:pt idx="5">
                  <c:v>3.0750000000000002</c:v>
                </c:pt>
                <c:pt idx="6">
                  <c:v>3.875</c:v>
                </c:pt>
                <c:pt idx="7">
                  <c:v>4.2469999999999999</c:v>
                </c:pt>
                <c:pt idx="8">
                  <c:v>5.34</c:v>
                </c:pt>
                <c:pt idx="9">
                  <c:v>6.0789999999999997</c:v>
                </c:pt>
                <c:pt idx="10">
                  <c:v>7.5430000000000001</c:v>
                </c:pt>
                <c:pt idx="11">
                  <c:v>8.2789999999999999</c:v>
                </c:pt>
                <c:pt idx="12">
                  <c:v>12.186999999999999</c:v>
                </c:pt>
                <c:pt idx="13">
                  <c:v>15.512</c:v>
                </c:pt>
                <c:pt idx="14">
                  <c:v>17.620999999999999</c:v>
                </c:pt>
                <c:pt idx="15">
                  <c:v>18.263000000000002</c:v>
                </c:pt>
                <c:pt idx="16">
                  <c:v>19.154</c:v>
                </c:pt>
                <c:pt idx="17">
                  <c:v>19.606000000000002</c:v>
                </c:pt>
                <c:pt idx="18">
                  <c:v>20.007999999999999</c:v>
                </c:pt>
                <c:pt idx="19">
                  <c:v>20.390999999999998</c:v>
                </c:pt>
                <c:pt idx="20">
                  <c:v>21.388999999999999</c:v>
                </c:pt>
                <c:pt idx="21">
                  <c:v>21.754999999999999</c:v>
                </c:pt>
                <c:pt idx="22">
                  <c:v>26.99</c:v>
                </c:pt>
                <c:pt idx="23">
                  <c:v>27.314</c:v>
                </c:pt>
                <c:pt idx="24">
                  <c:v>27.577999999999999</c:v>
                </c:pt>
                <c:pt idx="25">
                  <c:v>27.849</c:v>
                </c:pt>
                <c:pt idx="26">
                  <c:v>28.138999999999999</c:v>
                </c:pt>
                <c:pt idx="27">
                  <c:v>28.463999999999999</c:v>
                </c:pt>
                <c:pt idx="28">
                  <c:v>28.843</c:v>
                </c:pt>
                <c:pt idx="29">
                  <c:v>30.43</c:v>
                </c:pt>
                <c:pt idx="30">
                  <c:v>31.876000000000001</c:v>
                </c:pt>
                <c:pt idx="31">
                  <c:v>33.247</c:v>
                </c:pt>
                <c:pt idx="32">
                  <c:v>33.616</c:v>
                </c:pt>
                <c:pt idx="33">
                  <c:v>34.343000000000004</c:v>
                </c:pt>
                <c:pt idx="34">
                  <c:v>35.429000000000002</c:v>
                </c:pt>
              </c:numCache>
            </c:numRef>
          </c:xVal>
          <c:yVal>
            <c:numRef>
              <c:f>Sheet6!$E$81:$E$115</c:f>
              <c:numCache>
                <c:formatCode>General</c:formatCode>
                <c:ptCount val="35"/>
                <c:pt idx="0">
                  <c:v>255</c:v>
                </c:pt>
                <c:pt idx="1">
                  <c:v>209</c:v>
                </c:pt>
                <c:pt idx="2">
                  <c:v>132</c:v>
                </c:pt>
                <c:pt idx="3">
                  <c:v>102</c:v>
                </c:pt>
                <c:pt idx="4">
                  <c:v>84</c:v>
                </c:pt>
                <c:pt idx="5">
                  <c:v>80</c:v>
                </c:pt>
                <c:pt idx="6">
                  <c:v>96</c:v>
                </c:pt>
                <c:pt idx="7">
                  <c:v>101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99</c:v>
                </c:pt>
                <c:pt idx="12">
                  <c:v>95</c:v>
                </c:pt>
                <c:pt idx="13">
                  <c:v>99</c:v>
                </c:pt>
                <c:pt idx="14">
                  <c:v>105</c:v>
                </c:pt>
                <c:pt idx="15">
                  <c:v>114</c:v>
                </c:pt>
                <c:pt idx="16">
                  <c:v>157</c:v>
                </c:pt>
                <c:pt idx="17">
                  <c:v>187</c:v>
                </c:pt>
                <c:pt idx="18">
                  <c:v>204.8</c:v>
                </c:pt>
                <c:pt idx="19">
                  <c:v>212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216.6</c:v>
                </c:pt>
                <c:pt idx="24">
                  <c:v>205</c:v>
                </c:pt>
                <c:pt idx="25">
                  <c:v>160</c:v>
                </c:pt>
                <c:pt idx="26">
                  <c:v>119</c:v>
                </c:pt>
                <c:pt idx="27">
                  <c:v>88</c:v>
                </c:pt>
                <c:pt idx="28">
                  <c:v>72</c:v>
                </c:pt>
                <c:pt idx="29">
                  <c:v>100</c:v>
                </c:pt>
                <c:pt idx="30">
                  <c:v>92</c:v>
                </c:pt>
                <c:pt idx="31">
                  <c:v>94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</c:numCache>
            </c:numRef>
          </c:yVal>
          <c:smooth val="1"/>
        </c:ser>
        <c:axId val="194591360"/>
        <c:axId val="194601728"/>
      </c:scatterChart>
      <c:valAx>
        <c:axId val="194591360"/>
        <c:scaling>
          <c:orientation val="minMax"/>
          <c:max val="36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601728"/>
        <c:crosses val="autoZero"/>
        <c:crossBetween val="midCat"/>
      </c:valAx>
      <c:valAx>
        <c:axId val="194601728"/>
        <c:scaling>
          <c:orientation val="minMax"/>
          <c:max val="780"/>
          <c:min val="0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Units</a:t>
                </a:r>
              </a:p>
            </c:rich>
          </c:tx>
        </c:title>
        <c:numFmt formatCode="General" sourceLinked="1"/>
        <c:tickLblPos val="nextTo"/>
        <c:crossAx val="194591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441666666666658"/>
          <c:y val="9.8705890930300706E-3"/>
          <c:w val="0.1461388888888889"/>
          <c:h val="0.1303973461650627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Kp</a:t>
            </a:r>
            <a:r>
              <a:rPr lang="en-US" baseline="0"/>
              <a:t> vs Settling Time, average of Ascent and Descent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Sheet2!$J$20</c:f>
              <c:strCache>
                <c:ptCount val="1"/>
                <c:pt idx="0">
                  <c:v>Average Time (Ascent + Descent) in (sec)</c:v>
                </c:pt>
              </c:strCache>
            </c:strRef>
          </c:tx>
          <c:xVal>
            <c:numRef>
              <c:f>Sheet2!$I$21:$I$25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</c:v>
                </c:pt>
                <c:pt idx="3">
                  <c:v>0.21</c:v>
                </c:pt>
                <c:pt idx="4">
                  <c:v>0.3</c:v>
                </c:pt>
              </c:numCache>
            </c:numRef>
          </c:xVal>
          <c:yVal>
            <c:numRef>
              <c:f>Sheet2!$J$21:$J$25</c:f>
              <c:numCache>
                <c:formatCode>General</c:formatCode>
                <c:ptCount val="5"/>
                <c:pt idx="0">
                  <c:v>4.0928000000000004</c:v>
                </c:pt>
                <c:pt idx="1">
                  <c:v>3.8675000000000002</c:v>
                </c:pt>
                <c:pt idx="2">
                  <c:v>3.6182999999999996</c:v>
                </c:pt>
                <c:pt idx="3">
                  <c:v>3.8956</c:v>
                </c:pt>
                <c:pt idx="4">
                  <c:v>4.3148</c:v>
                </c:pt>
              </c:numCache>
            </c:numRef>
          </c:yVal>
          <c:smooth val="1"/>
        </c:ser>
        <c:axId val="193739008"/>
        <c:axId val="193769856"/>
      </c:scatterChart>
      <c:valAx>
        <c:axId val="193739008"/>
        <c:scaling>
          <c:orientation val="minMax"/>
          <c:max val="0.33000000000000057"/>
          <c:min val="0.13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Kp</a:t>
                </a:r>
              </a:p>
            </c:rich>
          </c:tx>
        </c:title>
        <c:numFmt formatCode="General" sourceLinked="1"/>
        <c:tickLblPos val="nextTo"/>
        <c:crossAx val="193769856"/>
        <c:crosses val="autoZero"/>
        <c:crossBetween val="midCat"/>
      </c:valAx>
      <c:valAx>
        <c:axId val="193769856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Settling</a:t>
                </a:r>
                <a:r>
                  <a:rPr lang="en-IN" baseline="0"/>
                  <a:t> Time(sec)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373900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Kp</a:t>
            </a:r>
            <a:r>
              <a:rPr lang="en-US" baseline="0"/>
              <a:t> vs Settling Time, for Ascent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Sheet2!$B$29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Sheet2!$C$21:$G$21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</c:v>
                </c:pt>
                <c:pt idx="3">
                  <c:v>0.21</c:v>
                </c:pt>
                <c:pt idx="4">
                  <c:v>0.3</c:v>
                </c:pt>
              </c:numCache>
            </c:numRef>
          </c:xVal>
          <c:yVal>
            <c:numRef>
              <c:f>Sheet2!$C$29:$G$29</c:f>
              <c:numCache>
                <c:formatCode>General</c:formatCode>
                <c:ptCount val="5"/>
                <c:pt idx="0">
                  <c:v>3.4738000000000002</c:v>
                </c:pt>
                <c:pt idx="1">
                  <c:v>3.2446000000000002</c:v>
                </c:pt>
                <c:pt idx="2">
                  <c:v>3.0783</c:v>
                </c:pt>
                <c:pt idx="3">
                  <c:v>3.3264999999999998</c:v>
                </c:pt>
                <c:pt idx="4">
                  <c:v>3.2746</c:v>
                </c:pt>
              </c:numCache>
            </c:numRef>
          </c:yVal>
          <c:smooth val="1"/>
        </c:ser>
        <c:axId val="194002944"/>
        <c:axId val="194004864"/>
      </c:scatterChart>
      <c:valAx>
        <c:axId val="194002944"/>
        <c:scaling>
          <c:orientation val="minMax"/>
          <c:max val="0.32000000000000045"/>
          <c:min val="0.15000000000000019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Kp</a:t>
                </a:r>
              </a:p>
            </c:rich>
          </c:tx>
        </c:title>
        <c:numFmt formatCode="General" sourceLinked="1"/>
        <c:tickLblPos val="nextTo"/>
        <c:crossAx val="194004864"/>
        <c:crosses val="autoZero"/>
        <c:crossBetween val="midCat"/>
      </c:valAx>
      <c:valAx>
        <c:axId val="194004864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Settling</a:t>
                </a:r>
                <a:r>
                  <a:rPr lang="en-IN" baseline="0"/>
                  <a:t> Time(sec)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00294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Kp</a:t>
            </a:r>
            <a:r>
              <a:rPr lang="en-IN" baseline="0"/>
              <a:t> vs Settling Time, for Descent</a:t>
            </a:r>
            <a:endParaRPr lang="en-IN"/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Sheet2!$C$33:$G$33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</c:v>
                </c:pt>
                <c:pt idx="3">
                  <c:v>0.21</c:v>
                </c:pt>
                <c:pt idx="4">
                  <c:v>0.3</c:v>
                </c:pt>
              </c:numCache>
            </c:numRef>
          </c:xVal>
          <c:yVal>
            <c:numRef>
              <c:f>Sheet2!$C$41:$G$41</c:f>
              <c:numCache>
                <c:formatCode>General</c:formatCode>
                <c:ptCount val="5"/>
                <c:pt idx="0">
                  <c:v>4.7118000000000002</c:v>
                </c:pt>
                <c:pt idx="1">
                  <c:v>4.4904999999999999</c:v>
                </c:pt>
                <c:pt idx="2">
                  <c:v>4.1582999999999997</c:v>
                </c:pt>
                <c:pt idx="3">
                  <c:v>4.4648000000000003</c:v>
                </c:pt>
                <c:pt idx="4">
                  <c:v>5.3550000000000004</c:v>
                </c:pt>
              </c:numCache>
            </c:numRef>
          </c:yVal>
          <c:smooth val="1"/>
        </c:ser>
        <c:axId val="194020864"/>
        <c:axId val="194022784"/>
      </c:scatterChart>
      <c:valAx>
        <c:axId val="194020864"/>
        <c:scaling>
          <c:orientation val="minMax"/>
          <c:max val="0.32000000000000045"/>
          <c:min val="0.15000000000000019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Kp</a:t>
                </a:r>
              </a:p>
            </c:rich>
          </c:tx>
        </c:title>
        <c:numFmt formatCode="General" sourceLinked="1"/>
        <c:tickLblPos val="nextTo"/>
        <c:crossAx val="194022784"/>
        <c:crosses val="autoZero"/>
        <c:crossBetween val="midCat"/>
      </c:valAx>
      <c:valAx>
        <c:axId val="194022784"/>
        <c:scaling>
          <c:orientation val="minMax"/>
          <c:max val="5.5"/>
          <c:min val="3.5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Settling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02086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 sz="1000"/>
              <a:t>Variation</a:t>
            </a:r>
            <a:r>
              <a:rPr lang="en-US" sz="1000" baseline="0"/>
              <a:t> of Settling Time wrt Window Size</a:t>
            </a:r>
            <a:endParaRPr lang="en-US" sz="10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Sheet3!$I$4</c:f>
              <c:strCache>
                <c:ptCount val="1"/>
                <c:pt idx="0">
                  <c:v>Time taken for the path</c:v>
                </c:pt>
              </c:strCache>
            </c:strRef>
          </c:tx>
          <c:xVal>
            <c:numRef>
              <c:f>Sheet3!$B$5:$B$10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Sheet3!$I$5:$I$10</c:f>
              <c:numCache>
                <c:formatCode>General</c:formatCode>
                <c:ptCount val="6"/>
                <c:pt idx="0">
                  <c:v>3.36</c:v>
                </c:pt>
                <c:pt idx="1">
                  <c:v>3.1333000000000002</c:v>
                </c:pt>
                <c:pt idx="2">
                  <c:v>2.6993</c:v>
                </c:pt>
                <c:pt idx="3">
                  <c:v>3.1183000000000001</c:v>
                </c:pt>
                <c:pt idx="4">
                  <c:v>3.0149999999999992</c:v>
                </c:pt>
                <c:pt idx="5">
                  <c:v>3.6804000000000001</c:v>
                </c:pt>
              </c:numCache>
            </c:numRef>
          </c:yVal>
          <c:smooth val="1"/>
        </c:ser>
        <c:axId val="193932672"/>
        <c:axId val="193943040"/>
      </c:scatterChart>
      <c:valAx>
        <c:axId val="193932672"/>
        <c:scaling>
          <c:orientation val="minMax"/>
          <c:max val="40"/>
          <c:min val="9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800"/>
                  <a:t>Window</a:t>
                </a:r>
                <a:r>
                  <a:rPr lang="en-IN" sz="800" baseline="0"/>
                  <a:t> Size</a:t>
                </a:r>
                <a:endParaRPr lang="en-IN" sz="800"/>
              </a:p>
            </c:rich>
          </c:tx>
          <c:layout/>
        </c:title>
        <c:numFmt formatCode="General" sourceLinked="1"/>
        <c:tickLblPos val="nextTo"/>
        <c:crossAx val="193943040"/>
        <c:crosses val="autoZero"/>
        <c:crossBetween val="midCat"/>
      </c:valAx>
      <c:valAx>
        <c:axId val="193943040"/>
        <c:scaling>
          <c:orientation val="minMax"/>
          <c:max val="3.8"/>
          <c:min val="2.5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 sz="800"/>
                  <a:t>Time</a:t>
                </a:r>
                <a:r>
                  <a:rPr lang="en-IN" sz="800" baseline="0"/>
                  <a:t> Taken (sec)</a:t>
                </a:r>
                <a:endParaRPr lang="en-IN" sz="800"/>
              </a:p>
            </c:rich>
          </c:tx>
          <c:layout/>
        </c:title>
        <c:numFmt formatCode="General" sourceLinked="1"/>
        <c:tickLblPos val="nextTo"/>
        <c:crossAx val="19393267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100"/>
              <a:t>Accuracy</a:t>
            </a:r>
            <a:r>
              <a:rPr lang="en-IN" sz="1100" baseline="0"/>
              <a:t> vs Revolutions Count</a:t>
            </a:r>
            <a:endParaRPr lang="en-IN" sz="1100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Sheet4!$M$6</c:f>
              <c:strCache>
                <c:ptCount val="1"/>
                <c:pt idx="0">
                  <c:v>% ACCURACY</c:v>
                </c:pt>
              </c:strCache>
            </c:strRef>
          </c:tx>
          <c:xVal>
            <c:numRef>
              <c:f>Sheet4!$D$7:$D$10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Sheet4!$M$7:$M$10</c:f>
              <c:numCache>
                <c:formatCode>General</c:formatCode>
                <c:ptCount val="4"/>
                <c:pt idx="0">
                  <c:v>96.93</c:v>
                </c:pt>
                <c:pt idx="1">
                  <c:v>97.888999999999996</c:v>
                </c:pt>
                <c:pt idx="2">
                  <c:v>98.154200000000003</c:v>
                </c:pt>
                <c:pt idx="3">
                  <c:v>98.703000000000003</c:v>
                </c:pt>
              </c:numCache>
            </c:numRef>
          </c:yVal>
          <c:smooth val="1"/>
        </c:ser>
        <c:axId val="194098688"/>
        <c:axId val="194100608"/>
      </c:scatterChart>
      <c:valAx>
        <c:axId val="1940986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Revolutions</a:t>
                </a:r>
                <a:r>
                  <a:rPr lang="en-IN" baseline="0"/>
                  <a:t> Count</a:t>
                </a:r>
                <a:endParaRPr lang="en-IN"/>
              </a:p>
            </c:rich>
          </c:tx>
        </c:title>
        <c:numFmt formatCode="General" sourceLinked="1"/>
        <c:tickLblPos val="nextTo"/>
        <c:crossAx val="194100608"/>
        <c:crosses val="autoZero"/>
        <c:crossBetween val="midCat"/>
      </c:valAx>
      <c:valAx>
        <c:axId val="194100608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 baseline="0"/>
                  <a:t>Accuracy %</a:t>
                </a:r>
                <a:endParaRPr lang="en-IN"/>
              </a:p>
            </c:rich>
          </c:tx>
        </c:title>
        <c:numFmt formatCode="General" sourceLinked="1"/>
        <c:tickLblPos val="nextTo"/>
        <c:crossAx val="194098688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100"/>
              <a:t>Average Time taken to calculate RPM vs Revolutions Count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Sheet4!$L$6</c:f>
              <c:strCache>
                <c:ptCount val="1"/>
                <c:pt idx="0">
                  <c:v>Average Time</c:v>
                </c:pt>
              </c:strCache>
            </c:strRef>
          </c:tx>
          <c:xVal>
            <c:numRef>
              <c:f>Sheet4!$D$7:$D$10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Sheet4!$L$7:$L$10</c:f>
              <c:numCache>
                <c:formatCode>General</c:formatCode>
                <c:ptCount val="4"/>
                <c:pt idx="0">
                  <c:v>3.3414000000000001</c:v>
                </c:pt>
                <c:pt idx="1">
                  <c:v>3.4400000000000004</c:v>
                </c:pt>
                <c:pt idx="2">
                  <c:v>4.2385000000000002</c:v>
                </c:pt>
                <c:pt idx="3">
                  <c:v>4.2700000000000005</c:v>
                </c:pt>
              </c:numCache>
            </c:numRef>
          </c:yVal>
          <c:smooth val="1"/>
        </c:ser>
        <c:axId val="194128512"/>
        <c:axId val="194138880"/>
      </c:scatterChart>
      <c:valAx>
        <c:axId val="194128512"/>
        <c:scaling>
          <c:orientation val="minMax"/>
          <c:max val="5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Revolutions</a:t>
                </a:r>
                <a:r>
                  <a:rPr lang="en-IN" baseline="0"/>
                  <a:t> Count</a:t>
                </a:r>
                <a:endParaRPr lang="en-IN"/>
              </a:p>
            </c:rich>
          </c:tx>
        </c:title>
        <c:numFmt formatCode="General" sourceLinked="1"/>
        <c:tickLblPos val="nextTo"/>
        <c:crossAx val="194138880"/>
        <c:crosses val="autoZero"/>
        <c:crossBetween val="midCat"/>
      </c:valAx>
      <c:valAx>
        <c:axId val="194138880"/>
        <c:scaling>
          <c:orientation val="minMax"/>
          <c:max val="4.5999999999999996"/>
          <c:min val="3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RPM</a:t>
                </a:r>
                <a:r>
                  <a:rPr lang="en-IN" baseline="0"/>
                  <a:t> Calculation Time(sec)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12851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PWM vs RPM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Sheet5!$C$4</c:f>
              <c:strCache>
                <c:ptCount val="1"/>
                <c:pt idx="0">
                  <c:v>RPM</c:v>
                </c:pt>
              </c:strCache>
            </c:strRef>
          </c:tx>
          <c:xVal>
            <c:numRef>
              <c:f>Sheet5!$B$5:$B$17</c:f>
              <c:numCache>
                <c:formatCode>General</c:formatCode>
                <c:ptCount val="1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  <c:pt idx="10">
                  <c:v>230</c:v>
                </c:pt>
                <c:pt idx="11">
                  <c:v>250</c:v>
                </c:pt>
                <c:pt idx="12">
                  <c:v>255</c:v>
                </c:pt>
              </c:numCache>
            </c:numRef>
          </c:xVal>
          <c:yVal>
            <c:numRef>
              <c:f>Sheet5!$C$5:$C$17</c:f>
              <c:numCache>
                <c:formatCode>General</c:formatCode>
                <c:ptCount val="13"/>
                <c:pt idx="0">
                  <c:v>132</c:v>
                </c:pt>
                <c:pt idx="1">
                  <c:v>260</c:v>
                </c:pt>
                <c:pt idx="2">
                  <c:v>378</c:v>
                </c:pt>
                <c:pt idx="3">
                  <c:v>466</c:v>
                </c:pt>
                <c:pt idx="4">
                  <c:v>534</c:v>
                </c:pt>
                <c:pt idx="5">
                  <c:v>585</c:v>
                </c:pt>
                <c:pt idx="6">
                  <c:v>623</c:v>
                </c:pt>
                <c:pt idx="7">
                  <c:v>652</c:v>
                </c:pt>
                <c:pt idx="8">
                  <c:v>675</c:v>
                </c:pt>
                <c:pt idx="9">
                  <c:v>694</c:v>
                </c:pt>
                <c:pt idx="10">
                  <c:v>716</c:v>
                </c:pt>
                <c:pt idx="11">
                  <c:v>745</c:v>
                </c:pt>
                <c:pt idx="12">
                  <c:v>755</c:v>
                </c:pt>
              </c:numCache>
            </c:numRef>
          </c:yVal>
          <c:smooth val="1"/>
        </c:ser>
        <c:axId val="194188032"/>
        <c:axId val="194189952"/>
      </c:scatterChart>
      <c:valAx>
        <c:axId val="1941880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PWM</a:t>
                </a:r>
              </a:p>
            </c:rich>
          </c:tx>
        </c:title>
        <c:numFmt formatCode="General" sourceLinked="1"/>
        <c:tickLblPos val="nextTo"/>
        <c:crossAx val="194189952"/>
        <c:crosses val="autoZero"/>
        <c:crossBetween val="midCat"/>
      </c:valAx>
      <c:valAx>
        <c:axId val="194189952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RPM</a:t>
                </a:r>
              </a:p>
            </c:rich>
          </c:tx>
        </c:title>
        <c:numFmt formatCode="General" sourceLinked="1"/>
        <c:tickLblPos val="nextTo"/>
        <c:crossAx val="19418803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Time vs RPM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Sheet6!$B$44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xVal>
            <c:numRef>
              <c:f>Sheet6!$A$45:$A$75</c:f>
              <c:numCache>
                <c:formatCode>General</c:formatCode>
                <c:ptCount val="31"/>
                <c:pt idx="0">
                  <c:v>0.71099999999999997</c:v>
                </c:pt>
                <c:pt idx="1">
                  <c:v>0.96499999999999997</c:v>
                </c:pt>
                <c:pt idx="2">
                  <c:v>1.2390000000000001</c:v>
                </c:pt>
                <c:pt idx="3">
                  <c:v>1.738</c:v>
                </c:pt>
                <c:pt idx="4">
                  <c:v>2.0609999999999999</c:v>
                </c:pt>
                <c:pt idx="5">
                  <c:v>2.4039999999999999</c:v>
                </c:pt>
                <c:pt idx="6">
                  <c:v>2.7639999999999998</c:v>
                </c:pt>
                <c:pt idx="7">
                  <c:v>4.47</c:v>
                </c:pt>
                <c:pt idx="8">
                  <c:v>6.9939999999999998</c:v>
                </c:pt>
                <c:pt idx="9">
                  <c:v>7.3579999999999997</c:v>
                </c:pt>
                <c:pt idx="10">
                  <c:v>7.7789999999999999</c:v>
                </c:pt>
                <c:pt idx="11">
                  <c:v>8.2200000000000006</c:v>
                </c:pt>
                <c:pt idx="12">
                  <c:v>8.6739999999999995</c:v>
                </c:pt>
                <c:pt idx="13">
                  <c:v>10.243</c:v>
                </c:pt>
                <c:pt idx="14">
                  <c:v>11.023999999999999</c:v>
                </c:pt>
                <c:pt idx="15">
                  <c:v>11.467000000000001</c:v>
                </c:pt>
                <c:pt idx="16">
                  <c:v>11.864000000000001</c:v>
                </c:pt>
                <c:pt idx="17">
                  <c:v>12.241</c:v>
                </c:pt>
                <c:pt idx="18">
                  <c:v>12.615</c:v>
                </c:pt>
                <c:pt idx="19">
                  <c:v>13.728</c:v>
                </c:pt>
                <c:pt idx="20">
                  <c:v>14.087</c:v>
                </c:pt>
                <c:pt idx="21">
                  <c:v>16.100999999999999</c:v>
                </c:pt>
                <c:pt idx="22">
                  <c:v>16.649000000000001</c:v>
                </c:pt>
                <c:pt idx="23">
                  <c:v>16.919</c:v>
                </c:pt>
                <c:pt idx="24">
                  <c:v>17.192</c:v>
                </c:pt>
                <c:pt idx="25">
                  <c:v>17.481999999999999</c:v>
                </c:pt>
                <c:pt idx="26">
                  <c:v>17.803000000000001</c:v>
                </c:pt>
                <c:pt idx="27">
                  <c:v>18.852</c:v>
                </c:pt>
                <c:pt idx="28">
                  <c:v>19.213000000000001</c:v>
                </c:pt>
                <c:pt idx="29">
                  <c:v>24.114999999999998</c:v>
                </c:pt>
                <c:pt idx="30">
                  <c:v>27.238</c:v>
                </c:pt>
              </c:numCache>
            </c:numRef>
          </c:xVal>
          <c:yVal>
            <c:numRef>
              <c:f>Sheet6!$B$45:$B$75</c:f>
              <c:numCache>
                <c:formatCode>General</c:formatCode>
                <c:ptCount val="31"/>
                <c:pt idx="0">
                  <c:v>740</c:v>
                </c:pt>
                <c:pt idx="1">
                  <c:v>711</c:v>
                </c:pt>
                <c:pt idx="2">
                  <c:v>661</c:v>
                </c:pt>
                <c:pt idx="3">
                  <c:v>590</c:v>
                </c:pt>
                <c:pt idx="4">
                  <c:v>559</c:v>
                </c:pt>
                <c:pt idx="5">
                  <c:v>527</c:v>
                </c:pt>
                <c:pt idx="6">
                  <c:v>502</c:v>
                </c:pt>
                <c:pt idx="7">
                  <c:v>500</c:v>
                </c:pt>
                <c:pt idx="8">
                  <c:v>501</c:v>
                </c:pt>
                <c:pt idx="9">
                  <c:v>495</c:v>
                </c:pt>
                <c:pt idx="10">
                  <c:v>428</c:v>
                </c:pt>
                <c:pt idx="11">
                  <c:v>410</c:v>
                </c:pt>
                <c:pt idx="12">
                  <c:v>398</c:v>
                </c:pt>
                <c:pt idx="13">
                  <c:v>360</c:v>
                </c:pt>
                <c:pt idx="14">
                  <c:v>381</c:v>
                </c:pt>
                <c:pt idx="15">
                  <c:v>407</c:v>
                </c:pt>
                <c:pt idx="16">
                  <c:v>454</c:v>
                </c:pt>
                <c:pt idx="17">
                  <c:v>480</c:v>
                </c:pt>
                <c:pt idx="18">
                  <c:v>482</c:v>
                </c:pt>
                <c:pt idx="19">
                  <c:v>491</c:v>
                </c:pt>
                <c:pt idx="20">
                  <c:v>502</c:v>
                </c:pt>
                <c:pt idx="21">
                  <c:v>502</c:v>
                </c:pt>
                <c:pt idx="22">
                  <c:v>573</c:v>
                </c:pt>
                <c:pt idx="23">
                  <c:v>671</c:v>
                </c:pt>
                <c:pt idx="24">
                  <c:v>664</c:v>
                </c:pt>
                <c:pt idx="25">
                  <c:v>625</c:v>
                </c:pt>
                <c:pt idx="26">
                  <c:v>562</c:v>
                </c:pt>
                <c:pt idx="27">
                  <c:v>489</c:v>
                </c:pt>
                <c:pt idx="28">
                  <c:v>500</c:v>
                </c:pt>
                <c:pt idx="29">
                  <c:v>498</c:v>
                </c:pt>
                <c:pt idx="30">
                  <c:v>502</c:v>
                </c:pt>
              </c:numCache>
            </c:numRef>
          </c:yVal>
          <c:smooth val="1"/>
        </c:ser>
        <c:axId val="194239104"/>
        <c:axId val="194392832"/>
      </c:scatterChart>
      <c:valAx>
        <c:axId val="1942391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</c:title>
        <c:numFmt formatCode="General" sourceLinked="1"/>
        <c:tickLblPos val="nextTo"/>
        <c:crossAx val="194392832"/>
        <c:crosses val="autoZero"/>
        <c:crossBetween val="midCat"/>
      </c:valAx>
      <c:valAx>
        <c:axId val="194392832"/>
        <c:scaling>
          <c:orientation val="minMax"/>
          <c:max val="750"/>
          <c:min val="330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RPM</a:t>
                </a:r>
              </a:p>
            </c:rich>
          </c:tx>
        </c:title>
        <c:numFmt formatCode="General" sourceLinked="1"/>
        <c:tickLblPos val="nextTo"/>
        <c:crossAx val="19423910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350072</xdr:colOff>
      <xdr:row>47</xdr:row>
      <xdr:rowOff>146572</xdr:rowOff>
    </xdr:from>
    <xdr:to>
      <xdr:col>21</xdr:col>
      <xdr:colOff>45272</xdr:colOff>
      <xdr:row>62</xdr:row>
      <xdr:rowOff>146573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320040</xdr:colOff>
      <xdr:row>15</xdr:row>
      <xdr:rowOff>83820</xdr:rowOff>
    </xdr:from>
    <xdr:to>
      <xdr:col>21</xdr:col>
      <xdr:colOff>15240</xdr:colOff>
      <xdr:row>30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46</xdr:row>
      <xdr:rowOff>0</xdr:rowOff>
    </xdr:from>
    <xdr:to>
      <xdr:col>7</xdr:col>
      <xdr:colOff>480060</xdr:colOff>
      <xdr:row>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331694</xdr:colOff>
      <xdr:row>31</xdr:row>
      <xdr:rowOff>154641</xdr:rowOff>
    </xdr:from>
    <xdr:to>
      <xdr:col>21</xdr:col>
      <xdr:colOff>26894</xdr:colOff>
      <xdr:row>46</xdr:row>
      <xdr:rowOff>154642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31</xdr:row>
      <xdr:rowOff>144780</xdr:rowOff>
    </xdr:from>
    <xdr:to>
      <xdr:col>12</xdr:col>
      <xdr:colOff>137160</xdr:colOff>
      <xdr:row>46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1566335</xdr:colOff>
      <xdr:row>32</xdr:row>
      <xdr:rowOff>11863</xdr:rowOff>
    </xdr:from>
    <xdr:to>
      <xdr:col>6</xdr:col>
      <xdr:colOff>191885</xdr:colOff>
      <xdr:row>45</xdr:row>
      <xdr:rowOff>136381</xdr:rowOff>
    </xdr:to>
    <xdr:grpSp>
      <xdr:nvGrpSpPr>
        <xdr:cNvPr id="6" name="Group 5"/>
        <xdr:cNvGrpSpPr/>
      </xdr:nvGrpSpPr>
      <xdr:grpSpPr>
        <a:xfrm>
          <a:off x="1566335" y="6469813"/>
          <a:ext cx="7560000" cy="2553393"/>
          <a:chOff x="1566335" y="6469813"/>
          <a:chExt cx="7560000" cy="2553393"/>
        </a:xfrm>
      </xdr:grpSpPr>
      <xdr:graphicFrame macro="">
        <xdr:nvGraphicFramePr>
          <xdr:cNvPr id="4" name="Chart 3"/>
          <xdr:cNvGraphicFramePr/>
        </xdr:nvGraphicFramePr>
        <xdr:xfrm>
          <a:off x="5400197" y="6472114"/>
          <a:ext cx="3726138" cy="25510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566335" y="6469813"/>
          <a:ext cx="3726138" cy="25502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7620</xdr:rowOff>
    </xdr:from>
    <xdr:to>
      <xdr:col>13</xdr:col>
      <xdr:colOff>365760</xdr:colOff>
      <xdr:row>20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33</xdr:row>
      <xdr:rowOff>7620</xdr:rowOff>
    </xdr:from>
    <xdr:to>
      <xdr:col>13</xdr:col>
      <xdr:colOff>365760</xdr:colOff>
      <xdr:row>48</xdr:row>
      <xdr:rowOff>7620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48</xdr:row>
      <xdr:rowOff>7620</xdr:rowOff>
    </xdr:from>
    <xdr:to>
      <xdr:col>13</xdr:col>
      <xdr:colOff>365760</xdr:colOff>
      <xdr:row>63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85</xdr:row>
      <xdr:rowOff>169333</xdr:rowOff>
    </xdr:from>
    <xdr:to>
      <xdr:col>12</xdr:col>
      <xdr:colOff>465666</xdr:colOff>
      <xdr:row>100</xdr:row>
      <xdr:rowOff>118533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609599</xdr:colOff>
      <xdr:row>86</xdr:row>
      <xdr:rowOff>1</xdr:rowOff>
    </xdr:from>
    <xdr:to>
      <xdr:col>20</xdr:col>
      <xdr:colOff>304799</xdr:colOff>
      <xdr:row>100</xdr:row>
      <xdr:rowOff>135467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33867</xdr:colOff>
      <xdr:row>91</xdr:row>
      <xdr:rowOff>135466</xdr:rowOff>
    </xdr:from>
    <xdr:to>
      <xdr:col>9</xdr:col>
      <xdr:colOff>33867</xdr:colOff>
      <xdr:row>95</xdr:row>
      <xdr:rowOff>135467</xdr:rowOff>
    </xdr:to>
    <xdr:cxnSp macro="">
      <xdr:nvCxnSpPr>
        <xdr:cNvPr id="10" name="Straight Connector 9"/>
        <xdr:cNvCxnSpPr/>
      </xdr:nvCxnSpPr>
      <xdr:spPr>
        <a:xfrm>
          <a:off x="5520267" y="17085733"/>
          <a:ext cx="0" cy="745067"/>
        </a:xfrm>
        <a:prstGeom prst="line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91</xdr:row>
      <xdr:rowOff>118533</xdr:rowOff>
    </xdr:from>
    <xdr:to>
      <xdr:col>10</xdr:col>
      <xdr:colOff>0</xdr:colOff>
      <xdr:row>95</xdr:row>
      <xdr:rowOff>160867</xdr:rowOff>
    </xdr:to>
    <xdr:cxnSp macro="">
      <xdr:nvCxnSpPr>
        <xdr:cNvPr id="16" name="Straight Connector 15"/>
        <xdr:cNvCxnSpPr/>
      </xdr:nvCxnSpPr>
      <xdr:spPr>
        <a:xfrm>
          <a:off x="6096000" y="17068800"/>
          <a:ext cx="0" cy="787400"/>
        </a:xfrm>
        <a:prstGeom prst="line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601133</xdr:colOff>
      <xdr:row>90</xdr:row>
      <xdr:rowOff>16933</xdr:rowOff>
    </xdr:from>
    <xdr:to>
      <xdr:col>9</xdr:col>
      <xdr:colOff>601133</xdr:colOff>
      <xdr:row>91</xdr:row>
      <xdr:rowOff>76200</xdr:rowOff>
    </xdr:to>
    <xdr:sp macro="" textlink="">
      <xdr:nvSpPr>
        <xdr:cNvPr id="18" name="TextBox 17"/>
        <xdr:cNvSpPr txBox="1"/>
      </xdr:nvSpPr>
      <xdr:spPr>
        <a:xfrm>
          <a:off x="5477933" y="16780933"/>
          <a:ext cx="609600" cy="245534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IN" sz="1100"/>
            <a:t>  LOAD</a:t>
          </a:r>
        </a:p>
      </xdr:txBody>
    </xdr:sp>
    <xdr:clientData/>
  </xdr:twoCellAnchor>
  <xdr:twoCellAnchor>
    <xdr:from>
      <xdr:col>7</xdr:col>
      <xdr:colOff>118533</xdr:colOff>
      <xdr:row>112</xdr:row>
      <xdr:rowOff>59266</xdr:rowOff>
    </xdr:from>
    <xdr:to>
      <xdr:col>14</xdr:col>
      <xdr:colOff>423333</xdr:colOff>
      <xdr:row>127</xdr:row>
      <xdr:rowOff>8466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opLeftCell="A13" zoomScale="80" zoomScaleNormal="80" workbookViewId="0">
      <selection activeCell="D35" sqref="D35"/>
    </sheetView>
  </sheetViews>
  <sheetFormatPr defaultRowHeight="14.4"/>
  <cols>
    <col min="1" max="1" width="16.6640625" customWidth="1"/>
    <col min="13" max="13" width="10.109375" customWidth="1"/>
    <col min="14" max="14" width="18.44140625" customWidth="1"/>
    <col min="15" max="15" width="19.88671875" customWidth="1"/>
    <col min="16" max="16" width="16.33203125" customWidth="1"/>
  </cols>
  <sheetData>
    <row r="1" spans="1:15" ht="15.6">
      <c r="A1" s="7" t="s">
        <v>2</v>
      </c>
      <c r="B1" s="7">
        <v>150</v>
      </c>
      <c r="C1" s="7">
        <v>200</v>
      </c>
      <c r="D1" s="7">
        <v>250</v>
      </c>
      <c r="E1" s="7">
        <v>300</v>
      </c>
      <c r="F1" s="7">
        <v>350</v>
      </c>
      <c r="G1" s="7">
        <v>400</v>
      </c>
      <c r="H1" s="7">
        <v>450</v>
      </c>
      <c r="I1" s="7">
        <v>500</v>
      </c>
      <c r="J1" s="7">
        <v>550</v>
      </c>
      <c r="K1" s="7">
        <v>600</v>
      </c>
      <c r="L1" s="7">
        <v>650</v>
      </c>
      <c r="M1" s="7">
        <v>700</v>
      </c>
      <c r="N1" s="7">
        <v>750</v>
      </c>
      <c r="O1" s="7" t="s">
        <v>67</v>
      </c>
    </row>
    <row r="2" spans="1:15" ht="15.6">
      <c r="A2" s="7">
        <v>150</v>
      </c>
      <c r="B2" s="8" t="s">
        <v>13</v>
      </c>
      <c r="C2" s="8">
        <v>4.0999999999999996</v>
      </c>
      <c r="D2" s="8">
        <v>5.3</v>
      </c>
      <c r="E2" s="8">
        <v>6.9</v>
      </c>
      <c r="F2" s="8">
        <v>4.5999999999999996</v>
      </c>
      <c r="G2" s="8">
        <v>4.6109999999999998</v>
      </c>
      <c r="H2" s="8">
        <v>4.5599999999999996</v>
      </c>
      <c r="I2" s="8">
        <v>4.7</v>
      </c>
      <c r="J2" s="8">
        <v>3.3</v>
      </c>
      <c r="K2" s="8">
        <v>3.4</v>
      </c>
      <c r="L2" s="8">
        <v>2.1</v>
      </c>
      <c r="M2" s="8">
        <v>2.3199999999999998</v>
      </c>
      <c r="N2" s="8">
        <v>3.28</v>
      </c>
      <c r="O2" s="8">
        <v>4.0975000000000001</v>
      </c>
    </row>
    <row r="3" spans="1:15" ht="15.6">
      <c r="A3" s="7">
        <v>200</v>
      </c>
      <c r="B3" s="8">
        <v>4.67</v>
      </c>
      <c r="C3" s="8" t="s">
        <v>9</v>
      </c>
      <c r="D3" s="8">
        <v>5.8</v>
      </c>
      <c r="E3" s="8">
        <v>3.19</v>
      </c>
      <c r="F3" s="8">
        <v>5.9</v>
      </c>
      <c r="G3" s="8">
        <v>3</v>
      </c>
      <c r="H3" s="8">
        <v>4.3</v>
      </c>
      <c r="I3" s="8">
        <v>3.2</v>
      </c>
      <c r="J3" s="8">
        <v>3.4</v>
      </c>
      <c r="K3" s="8">
        <v>3.9</v>
      </c>
      <c r="L3" s="8">
        <v>1.6</v>
      </c>
      <c r="M3" s="8">
        <v>2.2000000000000002</v>
      </c>
      <c r="N3" s="8">
        <v>2.2999999999999998</v>
      </c>
      <c r="O3" s="8">
        <v>3.5263</v>
      </c>
    </row>
    <row r="4" spans="1:15" ht="15.6">
      <c r="A4" s="7">
        <v>250</v>
      </c>
      <c r="B4" s="8">
        <v>4.41</v>
      </c>
      <c r="C4" s="8">
        <v>2</v>
      </c>
      <c r="D4" s="8" t="s">
        <v>9</v>
      </c>
      <c r="E4" s="8">
        <v>3.6</v>
      </c>
      <c r="F4" s="8">
        <v>3.3</v>
      </c>
      <c r="G4" s="8">
        <v>1.7</v>
      </c>
      <c r="H4" s="8">
        <v>4.2699999999999996</v>
      </c>
      <c r="I4" s="8">
        <v>3.2</v>
      </c>
      <c r="J4" s="8">
        <v>3.6</v>
      </c>
      <c r="K4" s="8">
        <v>3.5</v>
      </c>
      <c r="L4" s="8">
        <v>1.6</v>
      </c>
      <c r="M4" s="8">
        <v>4.2300000000000004</v>
      </c>
      <c r="N4" s="8">
        <v>2.5</v>
      </c>
      <c r="O4" s="8">
        <v>3.0453999999999999</v>
      </c>
    </row>
    <row r="5" spans="1:15" ht="15.6">
      <c r="A5" s="7">
        <v>300</v>
      </c>
      <c r="B5" s="8">
        <v>4.07</v>
      </c>
      <c r="C5" s="8">
        <v>6</v>
      </c>
      <c r="D5" s="8">
        <v>2.8</v>
      </c>
      <c r="E5" s="8" t="s">
        <v>9</v>
      </c>
      <c r="F5" s="8">
        <v>3.7</v>
      </c>
      <c r="G5" s="8">
        <v>3.7</v>
      </c>
      <c r="H5" s="8">
        <v>3.3</v>
      </c>
      <c r="I5" s="8">
        <v>3</v>
      </c>
      <c r="J5" s="8">
        <v>3.5</v>
      </c>
      <c r="K5" s="8">
        <v>3.9</v>
      </c>
      <c r="L5" s="8">
        <v>2.9</v>
      </c>
      <c r="M5" s="8">
        <v>4.7</v>
      </c>
      <c r="N5" s="8">
        <v>2.5</v>
      </c>
      <c r="O5" s="8">
        <v>3.6362999999999999</v>
      </c>
    </row>
    <row r="6" spans="1:15" ht="15.6">
      <c r="A6" s="7">
        <v>350</v>
      </c>
      <c r="B6" s="8">
        <v>3.74</v>
      </c>
      <c r="C6" s="8">
        <v>4</v>
      </c>
      <c r="D6" s="8">
        <v>5.6</v>
      </c>
      <c r="E6" s="8">
        <v>4.2</v>
      </c>
      <c r="F6" s="8" t="s">
        <v>9</v>
      </c>
      <c r="G6" s="8">
        <v>2</v>
      </c>
      <c r="H6" s="8">
        <v>3.27</v>
      </c>
      <c r="I6" s="8">
        <v>1.6</v>
      </c>
      <c r="J6" s="8">
        <v>3.4</v>
      </c>
      <c r="K6" s="8">
        <v>3.8</v>
      </c>
      <c r="L6" s="8">
        <v>1.7</v>
      </c>
      <c r="M6" s="8">
        <v>4.0999999999999996</v>
      </c>
      <c r="N6" s="8">
        <v>2.5</v>
      </c>
      <c r="O6" s="8">
        <v>3.2881</v>
      </c>
    </row>
    <row r="7" spans="1:15" ht="15.6">
      <c r="A7" s="7">
        <v>400</v>
      </c>
      <c r="B7" s="8">
        <v>5.5</v>
      </c>
      <c r="C7" s="8">
        <v>5.6</v>
      </c>
      <c r="D7" s="8">
        <v>3.4</v>
      </c>
      <c r="E7" s="8">
        <v>3</v>
      </c>
      <c r="F7" s="8">
        <v>4.17</v>
      </c>
      <c r="G7" s="8" t="s">
        <v>9</v>
      </c>
      <c r="H7" s="8">
        <v>1.2</v>
      </c>
      <c r="I7" s="8">
        <v>3.6</v>
      </c>
      <c r="J7" s="8">
        <v>3.1</v>
      </c>
      <c r="K7" s="8">
        <v>1.4</v>
      </c>
      <c r="L7" s="8">
        <v>1.6</v>
      </c>
      <c r="M7" s="8">
        <v>2.65</v>
      </c>
      <c r="N7" s="8">
        <v>2.5</v>
      </c>
      <c r="O7" s="8">
        <v>2.9289999999999998</v>
      </c>
    </row>
    <row r="8" spans="1:15" ht="15.6">
      <c r="A8" s="7">
        <v>450</v>
      </c>
      <c r="B8" s="8">
        <v>4.1369999999999996</v>
      </c>
      <c r="C8" s="8">
        <v>4.5999999999999996</v>
      </c>
      <c r="D8" s="8">
        <v>5.3</v>
      </c>
      <c r="E8" s="8">
        <v>6</v>
      </c>
      <c r="F8" s="8">
        <v>4</v>
      </c>
      <c r="G8" s="8">
        <v>4</v>
      </c>
      <c r="H8" s="8" t="s">
        <v>9</v>
      </c>
      <c r="I8" s="8">
        <v>4</v>
      </c>
      <c r="J8" s="8">
        <v>3</v>
      </c>
      <c r="K8" s="8">
        <v>1.3</v>
      </c>
      <c r="L8" s="8">
        <v>1.6</v>
      </c>
      <c r="M8" s="8">
        <v>5.05</v>
      </c>
      <c r="N8" s="8">
        <v>2.7</v>
      </c>
      <c r="O8" s="8">
        <v>3.7772000000000001</v>
      </c>
    </row>
    <row r="9" spans="1:15" ht="15.6">
      <c r="A9" s="7">
        <v>500</v>
      </c>
      <c r="B9" s="8">
        <v>4.12</v>
      </c>
      <c r="C9" s="8">
        <v>4.9000000000000004</v>
      </c>
      <c r="D9" s="8">
        <v>5.8</v>
      </c>
      <c r="E9" s="8">
        <v>5.8</v>
      </c>
      <c r="F9" s="8">
        <v>2.6</v>
      </c>
      <c r="G9" s="8">
        <v>4.4000000000000004</v>
      </c>
      <c r="H9" s="8">
        <v>3.7</v>
      </c>
      <c r="I9" s="8" t="s">
        <v>9</v>
      </c>
      <c r="J9" s="8">
        <v>1.7</v>
      </c>
      <c r="K9" s="8">
        <v>1.6</v>
      </c>
      <c r="L9" s="8">
        <v>2.1</v>
      </c>
      <c r="M9" s="8">
        <v>5.22</v>
      </c>
      <c r="N9" s="8">
        <v>2.7</v>
      </c>
      <c r="O9" s="8">
        <v>3.6836000000000002</v>
      </c>
    </row>
    <row r="10" spans="1:15" ht="15.6">
      <c r="A10" s="7">
        <v>550</v>
      </c>
      <c r="B10" s="8">
        <v>4.7</v>
      </c>
      <c r="C10" s="8">
        <v>4</v>
      </c>
      <c r="D10" s="8">
        <v>3.5</v>
      </c>
      <c r="E10" s="8">
        <v>3.2</v>
      </c>
      <c r="F10" s="8">
        <v>6.6</v>
      </c>
      <c r="G10" s="8">
        <v>4.42</v>
      </c>
      <c r="H10" s="8">
        <v>3.9</v>
      </c>
      <c r="I10" s="8">
        <v>1</v>
      </c>
      <c r="J10" s="8" t="s">
        <v>9</v>
      </c>
      <c r="K10" s="8">
        <v>1.9</v>
      </c>
      <c r="L10" s="8">
        <v>1.8</v>
      </c>
      <c r="M10" s="8">
        <v>2.76</v>
      </c>
      <c r="N10" s="8">
        <v>2.6</v>
      </c>
      <c r="O10" s="8">
        <v>3.2435999999999998</v>
      </c>
    </row>
    <row r="11" spans="1:15" ht="15.6">
      <c r="A11" s="7">
        <v>600</v>
      </c>
      <c r="B11" s="8">
        <v>4.7</v>
      </c>
      <c r="C11" s="8">
        <v>5.3</v>
      </c>
      <c r="D11" s="8">
        <v>3.5</v>
      </c>
      <c r="E11" s="8">
        <v>4.4000000000000004</v>
      </c>
      <c r="F11" s="8">
        <v>6</v>
      </c>
      <c r="G11" s="8">
        <v>4.7</v>
      </c>
      <c r="H11" s="8">
        <v>4.8</v>
      </c>
      <c r="I11" s="8">
        <v>3.1</v>
      </c>
      <c r="J11" s="8">
        <v>1.2</v>
      </c>
      <c r="K11" s="8" t="s">
        <v>9</v>
      </c>
      <c r="L11" s="8">
        <v>2.2999999999999998</v>
      </c>
      <c r="M11" s="8">
        <v>4.8099999999999996</v>
      </c>
      <c r="N11" s="8">
        <v>2.5</v>
      </c>
      <c r="O11" s="8">
        <v>3.9424999999999999</v>
      </c>
    </row>
    <row r="12" spans="1:15" ht="15.6">
      <c r="A12" s="7">
        <v>650</v>
      </c>
      <c r="B12" s="8">
        <v>4.71</v>
      </c>
      <c r="C12" s="8">
        <v>4.5999999999999996</v>
      </c>
      <c r="D12" s="8">
        <v>3.5</v>
      </c>
      <c r="E12" s="8">
        <v>3</v>
      </c>
      <c r="F12" s="8">
        <v>6.4</v>
      </c>
      <c r="G12" s="8">
        <v>4.2</v>
      </c>
      <c r="H12" s="8">
        <v>4.2</v>
      </c>
      <c r="I12" s="8">
        <v>4.5</v>
      </c>
      <c r="J12" s="8">
        <v>2.52</v>
      </c>
      <c r="K12" s="8">
        <v>2.2999999999999998</v>
      </c>
      <c r="L12" s="8" t="s">
        <v>9</v>
      </c>
      <c r="M12" s="8">
        <v>3.1</v>
      </c>
      <c r="N12" s="8">
        <v>2.2000000000000002</v>
      </c>
      <c r="O12" s="8">
        <v>3.7690999999999999</v>
      </c>
    </row>
    <row r="13" spans="1:15" ht="15.6">
      <c r="A13" s="7">
        <v>700</v>
      </c>
      <c r="B13" s="8">
        <v>4.67</v>
      </c>
      <c r="C13" s="8">
        <v>4.3</v>
      </c>
      <c r="D13" s="8">
        <v>5.2</v>
      </c>
      <c r="E13" s="8">
        <v>5.7</v>
      </c>
      <c r="F13" s="8">
        <v>5.9</v>
      </c>
      <c r="G13" s="8">
        <v>6.1</v>
      </c>
      <c r="H13" s="8">
        <v>4.1399999999999997</v>
      </c>
      <c r="I13" s="8">
        <v>2.6</v>
      </c>
      <c r="J13" s="8">
        <v>2.7</v>
      </c>
      <c r="K13" s="8">
        <v>2.5</v>
      </c>
      <c r="L13" s="8">
        <v>1.3</v>
      </c>
      <c r="M13" s="8" t="s">
        <v>9</v>
      </c>
      <c r="N13" s="8">
        <v>1.4</v>
      </c>
      <c r="O13" s="8">
        <v>3.8757999999999999</v>
      </c>
    </row>
    <row r="14" spans="1:15" ht="15.6">
      <c r="A14" s="7">
        <v>750</v>
      </c>
      <c r="B14" s="8">
        <v>4.4800000000000004</v>
      </c>
      <c r="C14" s="8">
        <v>5.7</v>
      </c>
      <c r="D14" s="8">
        <v>3.7</v>
      </c>
      <c r="E14" s="8">
        <v>4.5999999999999996</v>
      </c>
      <c r="F14" s="8">
        <v>4.4000000000000004</v>
      </c>
      <c r="G14" s="8">
        <v>4.3</v>
      </c>
      <c r="H14" s="8">
        <v>4.2</v>
      </c>
      <c r="I14" s="8">
        <v>3.1</v>
      </c>
      <c r="J14" s="8">
        <v>1.8</v>
      </c>
      <c r="K14" s="8">
        <v>2.4</v>
      </c>
      <c r="L14" s="8">
        <v>2.8</v>
      </c>
      <c r="M14" s="8">
        <v>2.1</v>
      </c>
      <c r="N14" s="8" t="s">
        <v>9</v>
      </c>
      <c r="O14" s="8">
        <v>3.6316000000000002</v>
      </c>
    </row>
    <row r="15" spans="1:15" ht="15.6">
      <c r="A15" s="7" t="s">
        <v>68</v>
      </c>
      <c r="B15" s="8">
        <v>4.4922000000000004</v>
      </c>
      <c r="C15" s="8">
        <v>4.6363000000000003</v>
      </c>
      <c r="D15" s="8">
        <v>4.3727</v>
      </c>
      <c r="E15" s="8">
        <v>4.2445000000000004</v>
      </c>
      <c r="F15" s="8">
        <v>4.8154000000000003</v>
      </c>
      <c r="G15" s="8">
        <v>3.8654000000000002</v>
      </c>
      <c r="H15" s="8">
        <v>3.7526999999999999</v>
      </c>
      <c r="I15" s="8">
        <v>2.9908999999999999</v>
      </c>
      <c r="J15" s="8">
        <f>SUM(J3:J14)/11</f>
        <v>2.7199999999999998</v>
      </c>
      <c r="K15" s="8">
        <v>2.5909</v>
      </c>
      <c r="L15" s="8">
        <v>1.9362999999999999</v>
      </c>
      <c r="M15" s="8">
        <f>SUM(M3:M14)/11</f>
        <v>3.72</v>
      </c>
      <c r="N15" s="8">
        <f>SUM(N3:N14)/11</f>
        <v>2.4</v>
      </c>
      <c r="O15" s="7">
        <v>3.5727000000000002</v>
      </c>
    </row>
    <row r="18" spans="3:16">
      <c r="C18" s="1"/>
      <c r="D18" s="1"/>
      <c r="E18" s="1"/>
      <c r="F18" s="1"/>
      <c r="G18" s="1"/>
      <c r="H18" s="1"/>
      <c r="I18" s="1"/>
      <c r="J18" s="1"/>
      <c r="M18" s="4"/>
      <c r="N18" s="9" t="s">
        <v>69</v>
      </c>
      <c r="O18" s="9" t="s">
        <v>70</v>
      </c>
      <c r="P18" s="11"/>
    </row>
    <row r="19" spans="3:16">
      <c r="M19" s="3" t="s">
        <v>58</v>
      </c>
      <c r="N19" s="4">
        <f>AVERAGE(C2,D3,E4,F5,G6,H7,I8,J9,K10,L11,M12,N13)</f>
        <v>2.9</v>
      </c>
      <c r="O19" s="4">
        <v>2.7867000000000002</v>
      </c>
    </row>
    <row r="20" spans="3:16">
      <c r="M20" s="3" t="s">
        <v>59</v>
      </c>
      <c r="N20" s="4">
        <v>3.2517999999999998</v>
      </c>
      <c r="O20" s="4">
        <v>3.839</v>
      </c>
    </row>
    <row r="21" spans="3:16">
      <c r="C21" s="1"/>
      <c r="M21" s="3" t="s">
        <v>60</v>
      </c>
      <c r="N21" s="4">
        <f>AVERAGE(E2,F3,G4,H5,I6,J7,K8,L9,M10,N11)</f>
        <v>3.1160000000000005</v>
      </c>
      <c r="O21" s="4">
        <f>AVERAGE(K14,J13,I12,H11,G10,F9,E8,D7,C6,B5)</f>
        <v>3.8890000000000002</v>
      </c>
    </row>
    <row r="22" spans="3:16">
      <c r="C22" s="5"/>
      <c r="M22" s="3" t="s">
        <v>61</v>
      </c>
      <c r="N22" s="4">
        <v>3.2322000000000002</v>
      </c>
      <c r="O22" s="4">
        <v>4.4820000000000002</v>
      </c>
    </row>
    <row r="23" spans="3:16">
      <c r="M23" s="3" t="s">
        <v>62</v>
      </c>
      <c r="N23" s="4">
        <v>3.5951</v>
      </c>
      <c r="O23" s="4">
        <v>4.5674999999999999</v>
      </c>
    </row>
    <row r="24" spans="3:16">
      <c r="M24" s="3" t="s">
        <v>63</v>
      </c>
      <c r="N24" s="4">
        <v>3.1871</v>
      </c>
      <c r="O24" s="4">
        <v>4.8052000000000001</v>
      </c>
    </row>
    <row r="25" spans="3:16">
      <c r="M25" s="3" t="s">
        <v>64</v>
      </c>
      <c r="N25" s="4">
        <v>3.5165999999999999</v>
      </c>
      <c r="O25" s="4">
        <v>4.1365999999999996</v>
      </c>
    </row>
    <row r="26" spans="3:16">
      <c r="M26" s="3" t="s">
        <v>65</v>
      </c>
      <c r="N26" s="4">
        <v>3.2</v>
      </c>
      <c r="O26" s="4">
        <v>4.72</v>
      </c>
    </row>
    <row r="27" spans="3:16">
      <c r="M27" s="3" t="s">
        <v>76</v>
      </c>
      <c r="N27" s="4">
        <f>(K2+L3+M4+N5)/4</f>
        <v>2.9325000000000001</v>
      </c>
      <c r="O27" s="4">
        <f>(E14+D13+C12+B11)/4</f>
        <v>4.7750000000000004</v>
      </c>
    </row>
    <row r="28" spans="3:16">
      <c r="M28" s="3" t="s">
        <v>77</v>
      </c>
      <c r="N28" s="4">
        <v>2.2667000000000002</v>
      </c>
      <c r="O28" s="4">
        <v>4.2366999999999999</v>
      </c>
    </row>
    <row r="29" spans="3:16">
      <c r="M29" s="3" t="s">
        <v>78</v>
      </c>
      <c r="N29" s="4">
        <f>(M2+N3)/2</f>
        <v>2.3099999999999996</v>
      </c>
      <c r="O29" s="4">
        <f>(C14+B13)/2</f>
        <v>5.1850000000000005</v>
      </c>
    </row>
    <row r="30" spans="3:16">
      <c r="M30" s="3" t="s">
        <v>79</v>
      </c>
      <c r="N30" s="4">
        <v>3.28</v>
      </c>
      <c r="O30" s="4">
        <v>4.4800000000000004</v>
      </c>
    </row>
    <row r="31" spans="3:16">
      <c r="M31" s="3" t="s">
        <v>0</v>
      </c>
      <c r="N31" s="3">
        <v>3.0655999999999999</v>
      </c>
      <c r="O31" s="3">
        <v>4.3251999999999997</v>
      </c>
    </row>
    <row r="32" spans="3:16">
      <c r="M32" s="3" t="s">
        <v>66</v>
      </c>
      <c r="N32" s="3" t="s">
        <v>0</v>
      </c>
      <c r="O32" s="9">
        <f>AVERAGE(N31,O31)</f>
        <v>3.6953999999999998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43"/>
  <sheetViews>
    <sheetView topLeftCell="A13" zoomScale="85" zoomScaleNormal="85" workbookViewId="0">
      <selection activeCell="J28" sqref="J28"/>
    </sheetView>
  </sheetViews>
  <sheetFormatPr defaultRowHeight="14.4"/>
  <cols>
    <col min="10" max="10" width="36.44140625" customWidth="1"/>
  </cols>
  <sheetData>
    <row r="3" spans="1:15">
      <c r="A3" s="1" t="s">
        <v>5</v>
      </c>
      <c r="B3" s="1" t="s">
        <v>1</v>
      </c>
      <c r="C3" s="1"/>
      <c r="D3" s="1"/>
      <c r="E3" s="1">
        <v>0.13</v>
      </c>
      <c r="F3" s="1"/>
      <c r="G3" s="1">
        <v>0.15</v>
      </c>
      <c r="H3" s="1">
        <v>0.17</v>
      </c>
      <c r="I3" s="1">
        <v>0.19</v>
      </c>
      <c r="J3" s="1">
        <v>0.2</v>
      </c>
      <c r="K3" s="1">
        <v>0.21</v>
      </c>
      <c r="L3" s="1">
        <v>0.25</v>
      </c>
      <c r="M3" s="1">
        <v>0.27</v>
      </c>
    </row>
    <row r="4" spans="1:15">
      <c r="A4" s="1"/>
      <c r="B4" s="1" t="s">
        <v>2</v>
      </c>
      <c r="C4" s="1"/>
      <c r="D4" s="1"/>
      <c r="E4" s="1">
        <f t="shared" ref="E4:M4" si="0">AVERAGE(E5:E16)</f>
        <v>4.5674999999999999</v>
      </c>
      <c r="F4" s="1"/>
      <c r="G4" s="1">
        <f t="shared" si="0"/>
        <v>4.3408333333333333</v>
      </c>
      <c r="H4" s="1">
        <f t="shared" si="0"/>
        <v>4.876666666666666</v>
      </c>
      <c r="I4" s="1">
        <f t="shared" si="0"/>
        <v>4.1091666666666677</v>
      </c>
      <c r="J4" s="1">
        <f t="shared" si="0"/>
        <v>3.5400000000000005</v>
      </c>
      <c r="K4" s="1">
        <f t="shared" si="0"/>
        <v>4.1183333333333332</v>
      </c>
      <c r="L4" s="1">
        <f t="shared" si="0"/>
        <v>4.564166666666666</v>
      </c>
      <c r="M4" s="1">
        <f t="shared" si="0"/>
        <v>6.1374999999999993</v>
      </c>
      <c r="N4" s="1" t="s">
        <v>3</v>
      </c>
      <c r="O4" s="1" t="s">
        <v>4</v>
      </c>
    </row>
    <row r="5" spans="1:15">
      <c r="A5" s="1"/>
      <c r="B5" s="1">
        <v>150</v>
      </c>
      <c r="C5" s="1"/>
      <c r="D5" s="1"/>
      <c r="E5" s="5">
        <v>4.4800000000000004</v>
      </c>
      <c r="F5" s="5"/>
      <c r="G5" s="5">
        <v>4.63</v>
      </c>
      <c r="H5" s="5">
        <v>7.25</v>
      </c>
      <c r="I5" s="5">
        <v>5.07</v>
      </c>
      <c r="J5" s="5">
        <v>4.4800000000000004</v>
      </c>
      <c r="K5" s="5">
        <v>6.8</v>
      </c>
      <c r="L5" s="5">
        <v>4.66</v>
      </c>
      <c r="M5" s="5">
        <v>6.87</v>
      </c>
      <c r="N5" s="1"/>
      <c r="O5" s="1"/>
    </row>
    <row r="6" spans="1:15">
      <c r="B6" s="1">
        <v>200</v>
      </c>
      <c r="C6" s="1"/>
      <c r="D6" s="1"/>
      <c r="E6">
        <v>7.5</v>
      </c>
      <c r="G6">
        <v>4.75</v>
      </c>
      <c r="H6">
        <v>5.6</v>
      </c>
      <c r="I6">
        <v>4.26</v>
      </c>
      <c r="J6">
        <v>4.07</v>
      </c>
      <c r="K6">
        <v>4.18</v>
      </c>
      <c r="L6">
        <v>6.06</v>
      </c>
      <c r="M6">
        <v>5.67</v>
      </c>
    </row>
    <row r="7" spans="1:15">
      <c r="B7" s="1">
        <v>250</v>
      </c>
      <c r="C7" s="1"/>
      <c r="D7" s="1"/>
      <c r="E7">
        <v>6.86</v>
      </c>
      <c r="G7">
        <v>6.4</v>
      </c>
      <c r="H7">
        <v>7.7</v>
      </c>
      <c r="I7">
        <v>6.7</v>
      </c>
      <c r="J7">
        <v>5.07</v>
      </c>
      <c r="K7">
        <v>5.07</v>
      </c>
      <c r="L7">
        <v>5.8</v>
      </c>
      <c r="M7">
        <v>7.4</v>
      </c>
    </row>
    <row r="8" spans="1:15">
      <c r="B8" s="1">
        <v>300</v>
      </c>
      <c r="C8" s="1"/>
      <c r="D8" s="1"/>
      <c r="E8">
        <v>6.28</v>
      </c>
      <c r="G8">
        <v>3.8</v>
      </c>
      <c r="H8">
        <v>6.86</v>
      </c>
      <c r="I8">
        <v>6.44</v>
      </c>
      <c r="J8">
        <v>3.3</v>
      </c>
      <c r="K8">
        <v>4.55</v>
      </c>
      <c r="L8">
        <v>5.8</v>
      </c>
      <c r="M8">
        <v>13.7</v>
      </c>
    </row>
    <row r="9" spans="1:15">
      <c r="B9" s="1">
        <v>350</v>
      </c>
      <c r="C9" s="1"/>
      <c r="D9" s="1"/>
      <c r="E9">
        <v>3.84</v>
      </c>
      <c r="G9">
        <v>5.47</v>
      </c>
      <c r="H9">
        <v>5</v>
      </c>
      <c r="I9">
        <v>6.18</v>
      </c>
      <c r="J9">
        <v>4.4000000000000004</v>
      </c>
      <c r="K9">
        <v>5.66</v>
      </c>
      <c r="L9">
        <v>4.08</v>
      </c>
      <c r="M9">
        <v>5.83</v>
      </c>
    </row>
    <row r="10" spans="1:15">
      <c r="B10" s="1">
        <v>400</v>
      </c>
      <c r="C10" s="1"/>
      <c r="D10" s="1"/>
      <c r="E10">
        <v>5.17</v>
      </c>
      <c r="G10">
        <v>5.17</v>
      </c>
      <c r="H10">
        <v>4.1100000000000003</v>
      </c>
      <c r="I10">
        <v>4.5599999999999996</v>
      </c>
      <c r="J10">
        <v>5.95</v>
      </c>
      <c r="K10">
        <v>5.53</v>
      </c>
      <c r="L10">
        <v>6.8</v>
      </c>
      <c r="M10">
        <v>7.75</v>
      </c>
    </row>
    <row r="11" spans="1:15">
      <c r="B11" s="1">
        <v>450</v>
      </c>
      <c r="C11" s="1"/>
      <c r="D11" s="1"/>
      <c r="E11">
        <v>4.0599999999999996</v>
      </c>
      <c r="G11">
        <v>3.5</v>
      </c>
      <c r="H11">
        <v>4.4000000000000004</v>
      </c>
      <c r="I11">
        <v>4.1500000000000004</v>
      </c>
      <c r="J11">
        <v>2.85</v>
      </c>
      <c r="K11">
        <v>4.03</v>
      </c>
      <c r="L11">
        <v>5.04</v>
      </c>
      <c r="M11">
        <v>7.78</v>
      </c>
    </row>
    <row r="12" spans="1:15">
      <c r="B12" s="1">
        <v>500</v>
      </c>
      <c r="C12" s="1"/>
      <c r="D12" s="1"/>
      <c r="E12">
        <v>2.2599999999999998</v>
      </c>
      <c r="G12">
        <v>3.82</v>
      </c>
      <c r="H12">
        <v>4.28</v>
      </c>
      <c r="I12">
        <v>2.89</v>
      </c>
      <c r="J12">
        <v>2.91</v>
      </c>
      <c r="K12">
        <v>4.08</v>
      </c>
      <c r="L12">
        <v>4.8600000000000003</v>
      </c>
      <c r="M12">
        <v>6.16</v>
      </c>
    </row>
    <row r="13" spans="1:15">
      <c r="B13" s="1">
        <v>550</v>
      </c>
      <c r="C13" s="1"/>
      <c r="D13" s="1"/>
      <c r="E13">
        <v>2.78</v>
      </c>
      <c r="G13">
        <v>2.83</v>
      </c>
      <c r="H13">
        <v>2.2400000000000002</v>
      </c>
      <c r="I13">
        <v>2.67</v>
      </c>
      <c r="J13">
        <v>3.3</v>
      </c>
      <c r="K13">
        <v>1.65</v>
      </c>
      <c r="L13">
        <v>4.03</v>
      </c>
      <c r="M13">
        <v>3.74</v>
      </c>
    </row>
    <row r="14" spans="1:15">
      <c r="B14" s="1">
        <v>600</v>
      </c>
      <c r="C14" s="1"/>
      <c r="D14" s="1"/>
      <c r="E14">
        <v>3.23</v>
      </c>
      <c r="G14">
        <v>3.27</v>
      </c>
      <c r="H14">
        <v>3.04</v>
      </c>
      <c r="I14">
        <v>2.13</v>
      </c>
      <c r="J14">
        <v>1.56</v>
      </c>
      <c r="K14">
        <v>2.8</v>
      </c>
      <c r="L14">
        <v>2.54</v>
      </c>
      <c r="M14">
        <v>2.54</v>
      </c>
    </row>
    <row r="15" spans="1:15">
      <c r="B15" s="1">
        <v>650</v>
      </c>
      <c r="C15" s="1"/>
      <c r="D15" s="1"/>
      <c r="E15">
        <v>3.89</v>
      </c>
      <c r="G15">
        <v>3.95</v>
      </c>
      <c r="H15">
        <v>1.74</v>
      </c>
      <c r="I15">
        <v>2.31</v>
      </c>
      <c r="J15">
        <v>2.89</v>
      </c>
      <c r="K15">
        <v>2.59</v>
      </c>
      <c r="L15">
        <v>1.8</v>
      </c>
      <c r="M15">
        <v>2.39</v>
      </c>
    </row>
    <row r="16" spans="1:15">
      <c r="B16" s="1">
        <v>700</v>
      </c>
      <c r="C16" s="1"/>
      <c r="D16" s="1"/>
      <c r="E16">
        <v>4.46</v>
      </c>
      <c r="G16">
        <v>4.5</v>
      </c>
      <c r="H16">
        <v>6.3</v>
      </c>
      <c r="I16">
        <v>1.95</v>
      </c>
      <c r="J16">
        <v>1.7</v>
      </c>
      <c r="K16">
        <v>2.48</v>
      </c>
      <c r="L16">
        <v>3.3</v>
      </c>
      <c r="M16">
        <v>3.82</v>
      </c>
    </row>
    <row r="17" spans="1:10">
      <c r="B17" s="1"/>
      <c r="C17" s="1"/>
      <c r="D17" s="1"/>
    </row>
    <row r="19" spans="1:10">
      <c r="A19" s="3" t="s">
        <v>38</v>
      </c>
      <c r="B19" s="2"/>
      <c r="C19" s="2"/>
      <c r="D19" s="2"/>
      <c r="E19" s="2"/>
      <c r="F19" s="2"/>
      <c r="G19" s="2"/>
    </row>
    <row r="20" spans="1:10">
      <c r="A20" s="3" t="s">
        <v>39</v>
      </c>
      <c r="B20" s="2"/>
      <c r="C20" s="2"/>
      <c r="D20" s="2"/>
      <c r="E20" s="2"/>
      <c r="F20" s="2"/>
      <c r="G20" s="2"/>
      <c r="I20" s="3" t="s">
        <v>1</v>
      </c>
      <c r="J20" s="3" t="s">
        <v>80</v>
      </c>
    </row>
    <row r="21" spans="1:10">
      <c r="A21" s="3" t="s">
        <v>47</v>
      </c>
      <c r="B21" s="3" t="s">
        <v>1</v>
      </c>
      <c r="C21" s="3">
        <v>0.17</v>
      </c>
      <c r="D21" s="3">
        <v>0.19</v>
      </c>
      <c r="E21" s="3">
        <v>0.2</v>
      </c>
      <c r="F21" s="3">
        <v>0.21</v>
      </c>
      <c r="G21" s="3">
        <v>0.3</v>
      </c>
      <c r="H21" s="1"/>
      <c r="I21" s="4">
        <v>0.17</v>
      </c>
      <c r="J21" s="4">
        <f>AVERAGE(C29,C41)</f>
        <v>4.0928000000000004</v>
      </c>
    </row>
    <row r="22" spans="1:10">
      <c r="A22" s="2"/>
      <c r="B22" s="3" t="s">
        <v>2</v>
      </c>
      <c r="C22" s="3"/>
      <c r="D22" s="3"/>
      <c r="E22" s="2"/>
      <c r="F22" s="2"/>
      <c r="G22" s="2"/>
      <c r="I22" s="2">
        <v>0.19</v>
      </c>
      <c r="J22" s="2">
        <v>3.8675000000000002</v>
      </c>
    </row>
    <row r="23" spans="1:10">
      <c r="A23" s="2"/>
      <c r="B23" s="3" t="s">
        <v>40</v>
      </c>
      <c r="C23" s="4">
        <v>4.9329999999999998</v>
      </c>
      <c r="D23" s="4">
        <v>4.13</v>
      </c>
      <c r="E23" s="2">
        <v>4.7</v>
      </c>
      <c r="F23" s="2">
        <v>5.0999999999999996</v>
      </c>
      <c r="G23" s="2">
        <v>4.93</v>
      </c>
      <c r="I23" s="2">
        <v>0.2</v>
      </c>
      <c r="J23" s="2">
        <f>AVERAGE(E29,E41)</f>
        <v>3.6182999999999996</v>
      </c>
    </row>
    <row r="24" spans="1:10">
      <c r="A24" s="2"/>
      <c r="B24" s="3" t="s">
        <v>41</v>
      </c>
      <c r="C24" s="4">
        <v>3.7770000000000001</v>
      </c>
      <c r="D24" s="4">
        <v>4.8259999999999996</v>
      </c>
      <c r="E24" s="2">
        <v>4.79</v>
      </c>
      <c r="F24" s="2">
        <v>5.4039999999999999</v>
      </c>
      <c r="G24" s="2">
        <v>4.4000000000000004</v>
      </c>
      <c r="I24" s="2">
        <v>0.21</v>
      </c>
      <c r="J24" s="2">
        <v>3.8956</v>
      </c>
    </row>
    <row r="25" spans="1:10">
      <c r="A25" s="2"/>
      <c r="B25" s="3" t="s">
        <v>42</v>
      </c>
      <c r="C25" s="4">
        <v>3.331</v>
      </c>
      <c r="D25" s="4">
        <v>3.3290000000000002</v>
      </c>
      <c r="E25" s="2">
        <v>3.31</v>
      </c>
      <c r="F25" s="2">
        <v>1.786</v>
      </c>
      <c r="G25" s="2">
        <v>4.8899999999999997</v>
      </c>
      <c r="I25" s="2">
        <v>0.3</v>
      </c>
      <c r="J25" s="2">
        <f>AVERAGE(G29,G41)</f>
        <v>4.3148</v>
      </c>
    </row>
    <row r="26" spans="1:10">
      <c r="A26" s="2"/>
      <c r="B26" s="3" t="s">
        <v>43</v>
      </c>
      <c r="C26" s="4">
        <v>3.109</v>
      </c>
      <c r="D26" s="4">
        <v>3.073</v>
      </c>
      <c r="E26" s="2">
        <v>1.77</v>
      </c>
      <c r="F26" s="2">
        <v>3.3620000000000001</v>
      </c>
      <c r="G26" s="2">
        <v>2.69</v>
      </c>
    </row>
    <row r="27" spans="1:10">
      <c r="A27" s="2"/>
      <c r="B27" s="3" t="s">
        <v>44</v>
      </c>
      <c r="C27" s="4">
        <v>3.1560000000000001</v>
      </c>
      <c r="D27" s="4">
        <v>3.21</v>
      </c>
      <c r="E27" s="2">
        <v>3.2</v>
      </c>
      <c r="F27" s="2">
        <v>1.784</v>
      </c>
      <c r="G27" s="2">
        <v>2.0379999999999998</v>
      </c>
    </row>
    <row r="28" spans="1:10">
      <c r="A28" s="2"/>
      <c r="B28" s="3" t="s">
        <v>45</v>
      </c>
      <c r="C28" s="4">
        <v>2.5369999999999999</v>
      </c>
      <c r="D28" s="4">
        <v>0.9</v>
      </c>
      <c r="E28" s="2">
        <v>0.7</v>
      </c>
      <c r="F28" s="2">
        <v>2.5230000000000001</v>
      </c>
      <c r="G28" s="2">
        <v>0.7</v>
      </c>
    </row>
    <row r="29" spans="1:10">
      <c r="A29" s="2"/>
      <c r="B29" s="3" t="s">
        <v>0</v>
      </c>
      <c r="C29" s="3">
        <v>3.4738000000000002</v>
      </c>
      <c r="D29" s="3">
        <v>3.2446000000000002</v>
      </c>
      <c r="E29" s="3">
        <v>3.0783</v>
      </c>
      <c r="F29" s="3">
        <f>AVERAGE(F23:F28)</f>
        <v>3.3264999999999998</v>
      </c>
      <c r="G29" s="3">
        <v>3.2746</v>
      </c>
    </row>
    <row r="31" spans="1:10">
      <c r="A31" s="3" t="s">
        <v>46</v>
      </c>
      <c r="B31" s="2"/>
      <c r="C31" s="2"/>
      <c r="D31" s="2"/>
      <c r="E31" s="2"/>
      <c r="F31" s="2"/>
      <c r="G31" s="2"/>
    </row>
    <row r="32" spans="1:10">
      <c r="A32" s="3" t="s">
        <v>5</v>
      </c>
      <c r="B32" s="2"/>
      <c r="C32" s="2"/>
      <c r="D32" s="2"/>
      <c r="E32" s="2"/>
      <c r="F32" s="2"/>
      <c r="G32" s="2"/>
    </row>
    <row r="33" spans="1:7">
      <c r="A33" s="3" t="s">
        <v>47</v>
      </c>
      <c r="B33" s="3" t="s">
        <v>1</v>
      </c>
      <c r="C33" s="3">
        <v>0.17</v>
      </c>
      <c r="D33" s="3">
        <v>0.19</v>
      </c>
      <c r="E33" s="3">
        <v>0.2</v>
      </c>
      <c r="F33" s="3">
        <v>0.21</v>
      </c>
      <c r="G33" s="3">
        <v>0.3</v>
      </c>
    </row>
    <row r="34" spans="1:7">
      <c r="A34" s="3"/>
      <c r="B34" s="3" t="s">
        <v>2</v>
      </c>
      <c r="C34" s="2"/>
      <c r="D34" s="2"/>
      <c r="E34" s="2"/>
      <c r="F34" s="2"/>
      <c r="G34" s="2"/>
    </row>
    <row r="35" spans="1:7">
      <c r="A35" s="3"/>
      <c r="B35" s="3" t="s">
        <v>48</v>
      </c>
      <c r="C35" s="4">
        <v>3.67</v>
      </c>
      <c r="D35" s="4">
        <v>3.8580000000000001</v>
      </c>
      <c r="E35" s="2">
        <v>3.67</v>
      </c>
      <c r="F35" s="2">
        <v>3.0960000000000001</v>
      </c>
      <c r="G35" s="2">
        <v>2.85</v>
      </c>
    </row>
    <row r="36" spans="1:7">
      <c r="A36" s="2"/>
      <c r="B36" s="3" t="s">
        <v>49</v>
      </c>
      <c r="C36" s="4">
        <v>2.6429999999999998</v>
      </c>
      <c r="D36" s="4">
        <v>2.306</v>
      </c>
      <c r="E36" s="2">
        <v>2.0099999999999998</v>
      </c>
      <c r="F36" s="2">
        <v>1.7110000000000001</v>
      </c>
      <c r="G36" s="2">
        <v>1.39</v>
      </c>
    </row>
    <row r="37" spans="1:7">
      <c r="A37" s="2"/>
      <c r="B37" s="3" t="s">
        <v>50</v>
      </c>
      <c r="C37" s="4">
        <v>3.0870000000000002</v>
      </c>
      <c r="D37" s="4">
        <v>3.9289999999999998</v>
      </c>
      <c r="E37" s="2">
        <v>4.13</v>
      </c>
      <c r="F37" s="2">
        <v>2.96</v>
      </c>
      <c r="G37" s="2">
        <v>3.53</v>
      </c>
    </row>
    <row r="38" spans="1:7">
      <c r="A38" s="2"/>
      <c r="B38" s="3" t="s">
        <v>51</v>
      </c>
      <c r="C38" s="4">
        <v>4.33</v>
      </c>
      <c r="D38" s="4">
        <v>6.64</v>
      </c>
      <c r="E38" s="2">
        <v>5.58</v>
      </c>
      <c r="F38" s="2">
        <v>5.45</v>
      </c>
      <c r="G38" s="2">
        <v>7.46</v>
      </c>
    </row>
    <row r="39" spans="1:7">
      <c r="A39" s="2"/>
      <c r="B39" s="3" t="s">
        <v>52</v>
      </c>
      <c r="C39" s="4">
        <v>5.2439999999999998</v>
      </c>
      <c r="D39" s="4">
        <v>5.67</v>
      </c>
      <c r="E39" s="2">
        <v>4.95</v>
      </c>
      <c r="F39" s="2">
        <v>7.36</v>
      </c>
      <c r="G39" s="2">
        <v>11.3</v>
      </c>
    </row>
    <row r="40" spans="1:7">
      <c r="A40" s="2"/>
      <c r="B40" s="3" t="s">
        <v>53</v>
      </c>
      <c r="C40" s="4">
        <v>9.2970000000000006</v>
      </c>
      <c r="D40" s="4">
        <v>4.54</v>
      </c>
      <c r="E40" s="2">
        <v>4.6100000000000003</v>
      </c>
      <c r="F40" s="2">
        <v>6.2119999999999997</v>
      </c>
      <c r="G40" s="2">
        <v>5.6</v>
      </c>
    </row>
    <row r="41" spans="1:7">
      <c r="A41" s="2"/>
      <c r="B41" s="3" t="s">
        <v>0</v>
      </c>
      <c r="C41" s="3">
        <v>4.7118000000000002</v>
      </c>
      <c r="D41" s="3">
        <f>AVERAGE(D35:D40)</f>
        <v>4.4904999999999999</v>
      </c>
      <c r="E41" s="3">
        <v>4.1582999999999997</v>
      </c>
      <c r="F41" s="3">
        <v>4.4648000000000003</v>
      </c>
      <c r="G41" s="3">
        <f>AVERAGE(G35:G40)</f>
        <v>5.3550000000000004</v>
      </c>
    </row>
    <row r="43" spans="1:7">
      <c r="B43" s="1" t="s">
        <v>54</v>
      </c>
      <c r="C43" s="1">
        <f>(C29+C41)/2</f>
        <v>4.0928000000000004</v>
      </c>
      <c r="D43" s="1">
        <f>(D29+D41)/2</f>
        <v>3.86755</v>
      </c>
      <c r="E43" s="1">
        <f>(E29+E41)/2</f>
        <v>3.6182999999999996</v>
      </c>
      <c r="F43" s="1">
        <f>(F29+F41)/2</f>
        <v>3.8956499999999998</v>
      </c>
      <c r="G43" s="1">
        <f>(G29+G41)/2</f>
        <v>4.3148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"/>
  <sheetViews>
    <sheetView tabSelected="1" topLeftCell="A2" zoomScaleNormal="100" workbookViewId="0">
      <selection activeCell="K16" sqref="K16"/>
    </sheetView>
  </sheetViews>
  <sheetFormatPr defaultRowHeight="14.4"/>
  <cols>
    <col min="1" max="1" width="42.21875" customWidth="1"/>
    <col min="2" max="2" width="13.5546875" customWidth="1"/>
    <col min="3" max="3" width="12.44140625" customWidth="1"/>
    <col min="9" max="9" width="20" customWidth="1"/>
    <col min="11" max="11" width="19.88671875" customWidth="1"/>
  </cols>
  <sheetData>
    <row r="1" spans="1:11">
      <c r="A1" t="s">
        <v>6</v>
      </c>
    </row>
    <row r="2" spans="1:11" ht="28.8" customHeight="1">
      <c r="A2" t="s">
        <v>14</v>
      </c>
    </row>
    <row r="3" spans="1:11" ht="28.8" customHeight="1">
      <c r="A3" s="1" t="s">
        <v>15</v>
      </c>
      <c r="B3" s="3" t="s">
        <v>39</v>
      </c>
      <c r="C3" s="2"/>
      <c r="D3" s="2"/>
      <c r="E3" s="2"/>
      <c r="F3" s="2"/>
      <c r="G3" s="2"/>
      <c r="H3" s="2"/>
      <c r="I3" s="2"/>
    </row>
    <row r="4" spans="1:11">
      <c r="A4" s="1" t="s">
        <v>83</v>
      </c>
      <c r="B4" s="3" t="s">
        <v>7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  <c r="I4" s="3" t="s">
        <v>8</v>
      </c>
      <c r="J4" s="1"/>
      <c r="K4" s="1" t="s">
        <v>84</v>
      </c>
    </row>
    <row r="5" spans="1:11">
      <c r="B5" s="3">
        <v>10</v>
      </c>
      <c r="C5" s="2">
        <v>5.35</v>
      </c>
      <c r="D5" s="2">
        <v>4.28</v>
      </c>
      <c r="E5" s="2">
        <v>2.89</v>
      </c>
      <c r="F5" s="2">
        <v>3.05</v>
      </c>
      <c r="G5" s="2">
        <v>1.78</v>
      </c>
      <c r="H5" s="2">
        <v>2.81</v>
      </c>
      <c r="I5" s="2">
        <f>AVERAGE(C5:H5)</f>
        <v>3.36</v>
      </c>
      <c r="K5">
        <f>(I5+I15)/2</f>
        <v>3.7261666666666668</v>
      </c>
    </row>
    <row r="6" spans="1:11">
      <c r="B6" s="3">
        <v>15</v>
      </c>
      <c r="C6" s="2">
        <v>5.4</v>
      </c>
      <c r="D6" s="2">
        <v>3.21</v>
      </c>
      <c r="E6" s="2">
        <v>2.89</v>
      </c>
      <c r="F6" s="2">
        <v>2.71</v>
      </c>
      <c r="G6" s="2">
        <v>1.78</v>
      </c>
      <c r="H6" s="2">
        <v>2.81</v>
      </c>
      <c r="I6" s="2">
        <v>3.1333000000000002</v>
      </c>
      <c r="K6">
        <f>(I6+I16)/2</f>
        <v>3.7957333333333332</v>
      </c>
    </row>
    <row r="7" spans="1:11">
      <c r="B7" s="3">
        <v>20</v>
      </c>
      <c r="C7" s="2">
        <v>3.806</v>
      </c>
      <c r="D7" s="2">
        <v>3.2</v>
      </c>
      <c r="E7" s="2">
        <v>2.9</v>
      </c>
      <c r="F7" s="2">
        <v>1.43</v>
      </c>
      <c r="G7" s="2">
        <v>2.0499999999999998</v>
      </c>
      <c r="H7" s="2">
        <v>2.81</v>
      </c>
      <c r="I7" s="2">
        <v>2.6993</v>
      </c>
      <c r="K7">
        <f>(I7+I17)/2</f>
        <v>3.3099000000000003</v>
      </c>
    </row>
    <row r="8" spans="1:11">
      <c r="B8" s="3">
        <v>25</v>
      </c>
      <c r="C8" s="2">
        <v>3.91</v>
      </c>
      <c r="D8" s="2">
        <v>1.73</v>
      </c>
      <c r="E8" s="2">
        <v>4.53</v>
      </c>
      <c r="F8" s="2">
        <v>3.39</v>
      </c>
      <c r="G8" s="2">
        <v>2.35</v>
      </c>
      <c r="H8" s="2">
        <v>2.8</v>
      </c>
      <c r="I8" s="2">
        <v>3.1183000000000001</v>
      </c>
      <c r="K8">
        <f>(I8+I18)/2</f>
        <v>3.7334833333333339</v>
      </c>
    </row>
    <row r="9" spans="1:11">
      <c r="B9" s="3">
        <v>30</v>
      </c>
      <c r="C9" s="2">
        <v>4.5199999999999996</v>
      </c>
      <c r="D9" s="2">
        <v>4.25</v>
      </c>
      <c r="E9" s="2">
        <v>3.29</v>
      </c>
      <c r="F9" s="2">
        <v>1.44</v>
      </c>
      <c r="G9" s="2">
        <v>1.78</v>
      </c>
      <c r="H9" s="2">
        <v>2.81</v>
      </c>
      <c r="I9" s="2">
        <f>AVERAGE(C9:H9)</f>
        <v>3.0149999999999992</v>
      </c>
      <c r="K9">
        <f>(I9+I19)/2</f>
        <v>4.0037499999999993</v>
      </c>
    </row>
    <row r="10" spans="1:11">
      <c r="B10" s="3">
        <v>35</v>
      </c>
      <c r="C10" s="2">
        <v>3.81</v>
      </c>
      <c r="D10" s="2">
        <v>4.25</v>
      </c>
      <c r="E10" s="2">
        <v>3.32</v>
      </c>
      <c r="F10" s="2">
        <v>2.71</v>
      </c>
      <c r="G10" s="2">
        <v>2.0630000000000002</v>
      </c>
      <c r="H10" s="2">
        <v>6</v>
      </c>
      <c r="I10" s="2">
        <v>3.6804000000000001</v>
      </c>
      <c r="K10">
        <f>(I10+I20)/2</f>
        <v>4.0232000000000001</v>
      </c>
    </row>
    <row r="13" spans="1:11">
      <c r="A13" s="1" t="s">
        <v>82</v>
      </c>
      <c r="B13" s="1" t="s">
        <v>5</v>
      </c>
    </row>
    <row r="14" spans="1:11">
      <c r="B14" s="1" t="s">
        <v>7</v>
      </c>
      <c r="C14" s="1" t="s">
        <v>48</v>
      </c>
      <c r="D14" s="1" t="s">
        <v>49</v>
      </c>
      <c r="E14" s="1" t="s">
        <v>50</v>
      </c>
      <c r="F14" s="1" t="s">
        <v>51</v>
      </c>
      <c r="G14" s="1" t="s">
        <v>52</v>
      </c>
      <c r="H14" s="1" t="s">
        <v>53</v>
      </c>
      <c r="I14" s="1" t="s">
        <v>81</v>
      </c>
    </row>
    <row r="15" spans="1:11">
      <c r="B15" s="1">
        <v>10</v>
      </c>
      <c r="C15">
        <v>3.3650000000000002</v>
      </c>
      <c r="D15">
        <v>1.17</v>
      </c>
      <c r="E15">
        <v>3.7269999999999999</v>
      </c>
      <c r="F15">
        <v>5.4379999999999997</v>
      </c>
      <c r="G15">
        <v>6.5819999999999999</v>
      </c>
      <c r="H15">
        <v>4.2720000000000002</v>
      </c>
      <c r="I15" s="5">
        <f>AVERAGE(C15:H15)</f>
        <v>4.0923333333333334</v>
      </c>
    </row>
    <row r="16" spans="1:11">
      <c r="B16" s="1">
        <v>15</v>
      </c>
      <c r="C16">
        <v>3.0529999999999999</v>
      </c>
      <c r="D16">
        <v>1.6839999999999999</v>
      </c>
      <c r="E16">
        <v>3.5470000000000002</v>
      </c>
      <c r="F16">
        <v>6.702</v>
      </c>
      <c r="G16">
        <v>6.5720000000000001</v>
      </c>
      <c r="H16">
        <v>5.1909999999999998</v>
      </c>
      <c r="I16" s="5">
        <f>AVERAGE(C16:H16)</f>
        <v>4.4581666666666662</v>
      </c>
    </row>
    <row r="17" spans="2:9">
      <c r="B17" s="1">
        <v>20</v>
      </c>
      <c r="C17">
        <v>2.8340000000000001</v>
      </c>
      <c r="D17">
        <v>1.1739999999999999</v>
      </c>
      <c r="E17">
        <v>3.5449999999999999</v>
      </c>
      <c r="F17">
        <v>5.1420000000000003</v>
      </c>
      <c r="G17">
        <v>6.5970000000000004</v>
      </c>
      <c r="H17">
        <v>4.2309999999999999</v>
      </c>
      <c r="I17" s="5">
        <f>AVERAGE(C17:H17)</f>
        <v>3.9205000000000005</v>
      </c>
    </row>
    <row r="18" spans="2:9">
      <c r="B18" s="1">
        <v>25</v>
      </c>
      <c r="C18">
        <v>3.0550000000000002</v>
      </c>
      <c r="D18">
        <v>1.73</v>
      </c>
      <c r="E18">
        <v>3.9329999999999998</v>
      </c>
      <c r="F18">
        <v>4.0330000000000004</v>
      </c>
      <c r="G18">
        <v>6.6550000000000002</v>
      </c>
      <c r="H18">
        <v>6.6859999999999999</v>
      </c>
      <c r="I18" s="5">
        <f>AVERAGE(C18:H18)</f>
        <v>4.3486666666666673</v>
      </c>
    </row>
    <row r="19" spans="2:9">
      <c r="B19" s="1">
        <v>30</v>
      </c>
      <c r="C19">
        <v>3.0910000000000002</v>
      </c>
      <c r="D19">
        <v>2.036</v>
      </c>
      <c r="E19">
        <v>3.57</v>
      </c>
      <c r="F19">
        <v>5.1269999999999998</v>
      </c>
      <c r="G19">
        <v>7.359</v>
      </c>
      <c r="H19">
        <v>8.7720000000000002</v>
      </c>
      <c r="I19" s="5">
        <f>AVERAGE(C19:H19)</f>
        <v>4.9924999999999997</v>
      </c>
    </row>
    <row r="20" spans="2:9">
      <c r="B20" s="1">
        <v>35</v>
      </c>
      <c r="C20">
        <v>3.9049999999999998</v>
      </c>
      <c r="D20">
        <v>1.167</v>
      </c>
      <c r="E20">
        <v>4.0110000000000001</v>
      </c>
      <c r="F20">
        <v>5.548</v>
      </c>
      <c r="G20">
        <v>5.9539999999999997</v>
      </c>
      <c r="H20">
        <v>5.6109999999999998</v>
      </c>
      <c r="I20" s="5">
        <f>AVERAGE(C20:H20)</f>
        <v>4.3660000000000005</v>
      </c>
    </row>
    <row r="21" spans="2:9">
      <c r="I21" s="5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</row>
    <row r="48" spans="2:9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"/>
  <sheetViews>
    <sheetView topLeftCell="A25" zoomScale="80" zoomScaleNormal="80" workbookViewId="0">
      <selection activeCell="D47" sqref="D47"/>
    </sheetView>
  </sheetViews>
  <sheetFormatPr defaultRowHeight="14.4"/>
  <cols>
    <col min="1" max="1" width="38.44140625" customWidth="1"/>
    <col min="3" max="3" width="27.33203125" customWidth="1"/>
    <col min="4" max="4" width="31.21875" customWidth="1"/>
    <col min="5" max="5" width="15.44140625" customWidth="1"/>
    <col min="11" max="11" width="14.6640625" customWidth="1"/>
    <col min="12" max="12" width="14.33203125" customWidth="1"/>
    <col min="13" max="13" width="13.33203125" customWidth="1"/>
  </cols>
  <sheetData>
    <row r="1" spans="1:14" ht="51.6" customHeight="1">
      <c r="A1" t="s">
        <v>16</v>
      </c>
    </row>
    <row r="2" spans="1:14">
      <c r="A2" t="s">
        <v>12</v>
      </c>
    </row>
    <row r="6" spans="1:14" ht="15.6">
      <c r="D6" s="7" t="s">
        <v>11</v>
      </c>
      <c r="E6" s="7" t="s">
        <v>53</v>
      </c>
      <c r="F6" s="7" t="s">
        <v>52</v>
      </c>
      <c r="G6" s="7" t="s">
        <v>51</v>
      </c>
      <c r="H6" s="7" t="s">
        <v>50</v>
      </c>
      <c r="I6" s="7" t="s">
        <v>49</v>
      </c>
      <c r="J6" s="7" t="s">
        <v>48</v>
      </c>
      <c r="K6" s="7" t="s">
        <v>71</v>
      </c>
      <c r="L6" s="7" t="s">
        <v>10</v>
      </c>
      <c r="M6" s="6" t="s">
        <v>37</v>
      </c>
    </row>
    <row r="7" spans="1:14" ht="15.6">
      <c r="D7" s="7">
        <v>1</v>
      </c>
      <c r="E7" s="8">
        <v>2.6</v>
      </c>
      <c r="F7" s="8">
        <v>8.4600000000000009</v>
      </c>
      <c r="G7" s="8">
        <v>4.2699999999999996</v>
      </c>
      <c r="H7" s="8">
        <v>2.74</v>
      </c>
      <c r="I7" s="8">
        <v>1.73</v>
      </c>
      <c r="J7" s="8">
        <v>2.5099999999999998</v>
      </c>
      <c r="K7" s="8">
        <v>1.08</v>
      </c>
      <c r="L7" s="7">
        <v>3.3414000000000001</v>
      </c>
      <c r="M7" s="7">
        <v>96.93</v>
      </c>
      <c r="N7" s="8"/>
    </row>
    <row r="8" spans="1:14" ht="15.6">
      <c r="D8" s="7">
        <v>2</v>
      </c>
      <c r="E8" s="8">
        <v>4.3</v>
      </c>
      <c r="F8" s="8">
        <v>4.87</v>
      </c>
      <c r="G8" s="8">
        <v>5.1100000000000003</v>
      </c>
      <c r="H8" s="8">
        <v>3.92</v>
      </c>
      <c r="I8" s="8">
        <v>2.23</v>
      </c>
      <c r="J8" s="8">
        <v>1.27</v>
      </c>
      <c r="K8" s="8">
        <v>2.38</v>
      </c>
      <c r="L8" s="7">
        <f>AVERAGE(E8:K8)</f>
        <v>3.4400000000000004</v>
      </c>
      <c r="M8" s="7">
        <v>97.888999999999996</v>
      </c>
      <c r="N8" s="8"/>
    </row>
    <row r="9" spans="1:14" ht="15.6">
      <c r="D9" s="7">
        <v>3</v>
      </c>
      <c r="E9" s="8">
        <v>5.76</v>
      </c>
      <c r="F9" s="8">
        <v>5.8</v>
      </c>
      <c r="G9" s="8">
        <v>6.81</v>
      </c>
      <c r="H9" s="8">
        <v>4.71</v>
      </c>
      <c r="I9" s="8">
        <v>1.57</v>
      </c>
      <c r="J9" s="8">
        <v>3.45</v>
      </c>
      <c r="K9" s="8">
        <v>1.57</v>
      </c>
      <c r="L9" s="7">
        <v>4.2385000000000002</v>
      </c>
      <c r="M9" s="7">
        <v>98.154200000000003</v>
      </c>
      <c r="N9" s="8"/>
    </row>
    <row r="10" spans="1:14" ht="15.6">
      <c r="D10" s="7">
        <v>4</v>
      </c>
      <c r="E10" s="8">
        <v>5.4</v>
      </c>
      <c r="F10" s="8">
        <v>3.46</v>
      </c>
      <c r="G10" s="8">
        <v>6.79</v>
      </c>
      <c r="H10" s="8">
        <v>5.66</v>
      </c>
      <c r="I10" s="8">
        <v>3.01</v>
      </c>
      <c r="J10" s="8">
        <v>3.41</v>
      </c>
      <c r="K10" s="8">
        <v>2.16</v>
      </c>
      <c r="L10" s="7">
        <f>AVERAGE(E10:K10)</f>
        <v>4.2700000000000005</v>
      </c>
      <c r="M10" s="7">
        <v>98.703000000000003</v>
      </c>
      <c r="N10" s="8"/>
    </row>
    <row r="13" spans="1:14">
      <c r="D13" s="3" t="s">
        <v>17</v>
      </c>
      <c r="K13" s="2"/>
    </row>
    <row r="14" spans="1:14">
      <c r="D14">
        <v>4</v>
      </c>
      <c r="E14" t="s">
        <v>27</v>
      </c>
      <c r="H14" t="s">
        <v>26</v>
      </c>
      <c r="I14" t="s">
        <v>25</v>
      </c>
      <c r="J14" t="s">
        <v>24</v>
      </c>
      <c r="K14" t="s">
        <v>23</v>
      </c>
    </row>
    <row r="15" spans="1:14">
      <c r="D15">
        <v>3</v>
      </c>
      <c r="E15" t="s">
        <v>22</v>
      </c>
      <c r="H15" t="s">
        <v>21</v>
      </c>
      <c r="I15" t="s">
        <v>20</v>
      </c>
      <c r="J15" t="s">
        <v>18</v>
      </c>
      <c r="K15" t="s">
        <v>19</v>
      </c>
    </row>
    <row r="16" spans="1:14">
      <c r="D16">
        <v>2</v>
      </c>
      <c r="E16" t="s">
        <v>31</v>
      </c>
      <c r="H16" t="s">
        <v>30</v>
      </c>
      <c r="I16" t="s">
        <v>29</v>
      </c>
      <c r="J16" t="s">
        <v>28</v>
      </c>
      <c r="K16" t="s">
        <v>23</v>
      </c>
    </row>
    <row r="17" spans="4:13">
      <c r="D17">
        <v>1</v>
      </c>
      <c r="E17" t="s">
        <v>36</v>
      </c>
      <c r="H17" t="s">
        <v>35</v>
      </c>
      <c r="I17" t="s">
        <v>34</v>
      </c>
      <c r="J17" t="s">
        <v>33</v>
      </c>
      <c r="K17" t="s">
        <v>32</v>
      </c>
      <c r="L17" s="1" t="s">
        <v>37</v>
      </c>
    </row>
    <row r="18" spans="4:13">
      <c r="L18" s="1"/>
    </row>
    <row r="21" spans="4:13" ht="15.6">
      <c r="D21" s="7" t="s">
        <v>11</v>
      </c>
      <c r="E21" s="7" t="s">
        <v>71</v>
      </c>
      <c r="F21" s="7" t="s">
        <v>48</v>
      </c>
      <c r="G21" s="7" t="s">
        <v>49</v>
      </c>
      <c r="H21" s="7" t="s">
        <v>50</v>
      </c>
      <c r="I21" s="7" t="s">
        <v>51</v>
      </c>
      <c r="J21" s="7" t="s">
        <v>52</v>
      </c>
      <c r="K21" s="7" t="s">
        <v>53</v>
      </c>
      <c r="L21" s="7" t="s">
        <v>10</v>
      </c>
      <c r="M21" s="6" t="s">
        <v>37</v>
      </c>
    </row>
    <row r="22" spans="4:13" ht="15.6">
      <c r="D22" s="7">
        <v>1</v>
      </c>
      <c r="E22" s="8">
        <v>1.08</v>
      </c>
      <c r="F22" s="8">
        <v>2.5099999999999998</v>
      </c>
      <c r="G22" s="8">
        <v>1.73</v>
      </c>
      <c r="H22" s="8">
        <v>2.74</v>
      </c>
      <c r="I22" s="8">
        <v>4.2699999999999996</v>
      </c>
      <c r="J22" s="8">
        <v>8.4600000000000009</v>
      </c>
      <c r="K22" s="8">
        <v>2.6</v>
      </c>
      <c r="L22" s="7">
        <v>3.3414000000000001</v>
      </c>
      <c r="M22" s="7">
        <v>96.93</v>
      </c>
    </row>
    <row r="23" spans="4:13" ht="15.6">
      <c r="D23" s="7">
        <v>2</v>
      </c>
      <c r="E23" s="8">
        <v>2.38</v>
      </c>
      <c r="F23" s="8">
        <v>1.27</v>
      </c>
      <c r="G23" s="8">
        <v>2.23</v>
      </c>
      <c r="H23" s="8">
        <v>3.92</v>
      </c>
      <c r="I23" s="8">
        <v>5.1100000000000003</v>
      </c>
      <c r="J23" s="8">
        <v>4.87</v>
      </c>
      <c r="K23" s="8">
        <v>4.3</v>
      </c>
      <c r="L23" s="7">
        <f>AVERAGE(E23:K23)</f>
        <v>3.4400000000000004</v>
      </c>
      <c r="M23" s="7">
        <v>97.888999999999996</v>
      </c>
    </row>
    <row r="24" spans="4:13" ht="15.6">
      <c r="D24" s="7">
        <v>3</v>
      </c>
      <c r="E24" s="8">
        <v>1.57</v>
      </c>
      <c r="F24" s="8">
        <v>3.45</v>
      </c>
      <c r="G24" s="8">
        <v>1.57</v>
      </c>
      <c r="H24" s="8">
        <v>4.71</v>
      </c>
      <c r="I24" s="8">
        <v>6.81</v>
      </c>
      <c r="J24" s="8">
        <v>5.8</v>
      </c>
      <c r="K24" s="8">
        <v>5.76</v>
      </c>
      <c r="L24" s="7">
        <v>4.2385000000000002</v>
      </c>
      <c r="M24" s="7">
        <v>98.154200000000003</v>
      </c>
    </row>
    <row r="25" spans="4:13" ht="15.6">
      <c r="D25" s="7">
        <v>4</v>
      </c>
      <c r="E25" s="8">
        <v>2.16</v>
      </c>
      <c r="F25" s="8">
        <v>3.41</v>
      </c>
      <c r="G25" s="8">
        <v>3.01</v>
      </c>
      <c r="H25" s="8">
        <v>5.66</v>
      </c>
      <c r="I25" s="8">
        <v>6.79</v>
      </c>
      <c r="J25" s="8">
        <v>3.46</v>
      </c>
      <c r="K25" s="8">
        <v>5.4</v>
      </c>
      <c r="L25" s="7">
        <f>AVERAGE(E25:K25)</f>
        <v>4.2700000000000005</v>
      </c>
      <c r="M25" s="7">
        <v>98.703000000000003</v>
      </c>
    </row>
    <row r="42" spans="4:14" ht="15.6">
      <c r="D42" s="7"/>
    </row>
    <row r="43" spans="4:14" ht="15.6">
      <c r="D43" s="7"/>
      <c r="E43" s="7"/>
      <c r="F43" s="7"/>
      <c r="G43" s="7"/>
      <c r="H43" s="7"/>
      <c r="I43" s="7"/>
      <c r="J43" s="7"/>
      <c r="K43" s="7"/>
      <c r="L43" s="7"/>
      <c r="M43" s="6"/>
    </row>
    <row r="44" spans="4:14" ht="15.6">
      <c r="D44" s="7"/>
      <c r="E44" s="8"/>
      <c r="F44" s="8"/>
      <c r="G44" s="8"/>
      <c r="H44" s="8"/>
      <c r="I44" s="8"/>
      <c r="J44" s="8"/>
      <c r="K44" s="8"/>
      <c r="L44" s="7"/>
      <c r="M44" s="7"/>
      <c r="N44" s="8"/>
    </row>
    <row r="45" spans="4:14" ht="15.6">
      <c r="D45" s="7"/>
      <c r="E45" s="8"/>
      <c r="F45" s="8"/>
      <c r="G45" s="8"/>
      <c r="H45" s="8"/>
      <c r="I45" s="8"/>
      <c r="J45" s="8"/>
      <c r="K45" s="8"/>
      <c r="L45" s="7"/>
      <c r="M45" s="7"/>
      <c r="N45" s="8"/>
    </row>
    <row r="46" spans="4:14" ht="15.6">
      <c r="D46" s="7"/>
      <c r="E46" s="8"/>
      <c r="F46" s="8"/>
      <c r="G46" s="8"/>
      <c r="H46" s="8"/>
      <c r="I46" s="8"/>
      <c r="J46" s="8"/>
      <c r="K46" s="8"/>
      <c r="L46" s="7"/>
      <c r="M46" s="7"/>
      <c r="N46" s="8"/>
    </row>
    <row r="47" spans="4:14" ht="15.6">
      <c r="E47" s="8"/>
      <c r="F47" s="8"/>
      <c r="G47" s="8"/>
      <c r="H47" s="8"/>
      <c r="I47" s="8"/>
      <c r="J47" s="8"/>
      <c r="K47" s="8"/>
      <c r="L47" s="7"/>
      <c r="M47" s="7"/>
      <c r="N47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4:C17"/>
  <sheetViews>
    <sheetView workbookViewId="0">
      <selection activeCell="O13" sqref="O13"/>
    </sheetView>
  </sheetViews>
  <sheetFormatPr defaultRowHeight="14.4"/>
  <sheetData>
    <row r="4" spans="2:3">
      <c r="B4" s="1" t="s">
        <v>56</v>
      </c>
      <c r="C4" s="1" t="s">
        <v>2</v>
      </c>
    </row>
    <row r="5" spans="2:3">
      <c r="B5">
        <v>30</v>
      </c>
      <c r="C5">
        <v>132</v>
      </c>
    </row>
    <row r="6" spans="2:3">
      <c r="B6">
        <v>50</v>
      </c>
      <c r="C6">
        <v>260</v>
      </c>
    </row>
    <row r="7" spans="2:3">
      <c r="B7">
        <v>70</v>
      </c>
      <c r="C7">
        <v>378</v>
      </c>
    </row>
    <row r="8" spans="2:3">
      <c r="B8">
        <v>90</v>
      </c>
      <c r="C8">
        <v>466</v>
      </c>
    </row>
    <row r="9" spans="2:3">
      <c r="B9">
        <v>110</v>
      </c>
      <c r="C9">
        <v>534</v>
      </c>
    </row>
    <row r="10" spans="2:3">
      <c r="B10">
        <v>130</v>
      </c>
      <c r="C10">
        <v>585</v>
      </c>
    </row>
    <row r="11" spans="2:3">
      <c r="B11">
        <v>150</v>
      </c>
      <c r="C11">
        <v>623</v>
      </c>
    </row>
    <row r="12" spans="2:3">
      <c r="B12">
        <v>170</v>
      </c>
      <c r="C12">
        <v>652</v>
      </c>
    </row>
    <row r="13" spans="2:3">
      <c r="B13">
        <v>190</v>
      </c>
      <c r="C13">
        <v>675</v>
      </c>
    </row>
    <row r="14" spans="2:3">
      <c r="B14">
        <v>210</v>
      </c>
      <c r="C14">
        <v>694</v>
      </c>
    </row>
    <row r="15" spans="2:3">
      <c r="B15">
        <v>230</v>
      </c>
      <c r="C15">
        <v>716</v>
      </c>
    </row>
    <row r="16" spans="2:3">
      <c r="B16">
        <v>250</v>
      </c>
      <c r="C16">
        <v>745</v>
      </c>
    </row>
    <row r="17" spans="2:3">
      <c r="B17">
        <v>255</v>
      </c>
      <c r="C17">
        <v>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115"/>
  <sheetViews>
    <sheetView topLeftCell="A83" zoomScale="90" zoomScaleNormal="90" workbookViewId="0">
      <selection activeCell="C80" sqref="C80:E115"/>
    </sheetView>
  </sheetViews>
  <sheetFormatPr defaultRowHeight="14.4"/>
  <sheetData>
    <row r="4" spans="3:4">
      <c r="C4" s="1"/>
      <c r="D4" s="1"/>
    </row>
    <row r="44" spans="1:3">
      <c r="A44" s="1" t="s">
        <v>55</v>
      </c>
      <c r="B44" s="1" t="s">
        <v>2</v>
      </c>
      <c r="C44" s="1" t="s">
        <v>57</v>
      </c>
    </row>
    <row r="45" spans="1:3">
      <c r="A45">
        <v>0.71099999999999997</v>
      </c>
      <c r="B45" s="5">
        <v>740</v>
      </c>
      <c r="C45">
        <v>249</v>
      </c>
    </row>
    <row r="46" spans="1:3">
      <c r="A46">
        <v>0.96499999999999997</v>
      </c>
      <c r="B46">
        <v>711</v>
      </c>
      <c r="C46">
        <v>228</v>
      </c>
    </row>
    <row r="47" spans="1:3">
      <c r="A47">
        <v>1.2390000000000001</v>
      </c>
      <c r="B47">
        <v>661</v>
      </c>
      <c r="C47">
        <v>180</v>
      </c>
    </row>
    <row r="48" spans="1:3">
      <c r="A48">
        <v>1.738</v>
      </c>
      <c r="B48">
        <v>590</v>
      </c>
      <c r="C48">
        <v>141</v>
      </c>
    </row>
    <row r="49" spans="1:3">
      <c r="A49">
        <v>2.0609999999999999</v>
      </c>
      <c r="B49">
        <v>559</v>
      </c>
      <c r="C49">
        <v>122</v>
      </c>
    </row>
    <row r="50" spans="1:3">
      <c r="A50">
        <v>2.4039999999999999</v>
      </c>
      <c r="B50">
        <v>527</v>
      </c>
      <c r="C50">
        <v>100</v>
      </c>
    </row>
    <row r="51" spans="1:3">
      <c r="A51">
        <v>2.7639999999999998</v>
      </c>
      <c r="B51">
        <v>502</v>
      </c>
      <c r="C51">
        <v>103</v>
      </c>
    </row>
    <row r="52" spans="1:3">
      <c r="A52">
        <v>4.47</v>
      </c>
      <c r="B52">
        <v>500</v>
      </c>
      <c r="C52">
        <v>102</v>
      </c>
    </row>
    <row r="53" spans="1:3">
      <c r="A53">
        <v>6.9939999999999998</v>
      </c>
      <c r="B53">
        <v>501</v>
      </c>
      <c r="C53">
        <v>102</v>
      </c>
    </row>
    <row r="54" spans="1:3">
      <c r="A54">
        <v>7.3579999999999997</v>
      </c>
      <c r="B54">
        <v>495</v>
      </c>
      <c r="C54">
        <v>100</v>
      </c>
    </row>
    <row r="55" spans="1:3">
      <c r="A55">
        <v>7.7789999999999999</v>
      </c>
      <c r="B55">
        <v>428</v>
      </c>
      <c r="C55">
        <v>85</v>
      </c>
    </row>
    <row r="56" spans="1:3">
      <c r="A56">
        <v>8.2200000000000006</v>
      </c>
      <c r="B56">
        <v>410</v>
      </c>
      <c r="C56">
        <v>82</v>
      </c>
    </row>
    <row r="57" spans="1:3">
      <c r="A57">
        <v>8.6739999999999995</v>
      </c>
      <c r="B57">
        <v>398</v>
      </c>
      <c r="C57">
        <v>77</v>
      </c>
    </row>
    <row r="58" spans="1:3">
      <c r="A58">
        <v>10.243</v>
      </c>
      <c r="B58">
        <v>360</v>
      </c>
      <c r="C58">
        <v>61</v>
      </c>
    </row>
    <row r="59" spans="1:3">
      <c r="A59">
        <v>11.023999999999999</v>
      </c>
      <c r="B59">
        <v>381</v>
      </c>
      <c r="C59">
        <v>71</v>
      </c>
    </row>
    <row r="60" spans="1:3">
      <c r="A60">
        <v>11.467000000000001</v>
      </c>
      <c r="B60">
        <v>407</v>
      </c>
      <c r="C60">
        <v>68</v>
      </c>
    </row>
    <row r="61" spans="1:3">
      <c r="A61">
        <v>11.864000000000001</v>
      </c>
      <c r="B61">
        <v>454</v>
      </c>
      <c r="C61">
        <v>76</v>
      </c>
    </row>
    <row r="62" spans="1:3">
      <c r="A62">
        <v>12.241</v>
      </c>
      <c r="B62">
        <v>480</v>
      </c>
      <c r="C62">
        <v>94</v>
      </c>
    </row>
    <row r="63" spans="1:3">
      <c r="A63">
        <v>12.615</v>
      </c>
      <c r="B63">
        <v>482</v>
      </c>
      <c r="C63">
        <v>95</v>
      </c>
    </row>
    <row r="64" spans="1:3">
      <c r="A64">
        <v>13.728</v>
      </c>
      <c r="B64">
        <v>491</v>
      </c>
      <c r="C64">
        <v>99</v>
      </c>
    </row>
    <row r="65" spans="1:9">
      <c r="A65">
        <v>14.087</v>
      </c>
      <c r="B65">
        <v>502</v>
      </c>
      <c r="C65">
        <v>102</v>
      </c>
    </row>
    <row r="66" spans="1:9">
      <c r="A66">
        <v>16.100999999999999</v>
      </c>
      <c r="B66">
        <v>502</v>
      </c>
      <c r="C66">
        <v>102</v>
      </c>
    </row>
    <row r="67" spans="1:9">
      <c r="A67">
        <v>16.649000000000001</v>
      </c>
      <c r="B67">
        <v>573</v>
      </c>
      <c r="C67">
        <v>131</v>
      </c>
    </row>
    <row r="68" spans="1:9">
      <c r="A68">
        <v>16.919</v>
      </c>
      <c r="B68">
        <v>671</v>
      </c>
      <c r="C68">
        <v>189</v>
      </c>
    </row>
    <row r="69" spans="1:9">
      <c r="A69">
        <v>17.192</v>
      </c>
      <c r="B69">
        <v>664</v>
      </c>
      <c r="C69">
        <v>182</v>
      </c>
    </row>
    <row r="70" spans="1:9">
      <c r="A70">
        <v>17.481999999999999</v>
      </c>
      <c r="B70">
        <v>625</v>
      </c>
      <c r="C70">
        <v>155</v>
      </c>
    </row>
    <row r="71" spans="1:9">
      <c r="A71">
        <v>17.803000000000001</v>
      </c>
      <c r="B71">
        <v>562</v>
      </c>
      <c r="C71">
        <v>124</v>
      </c>
    </row>
    <row r="72" spans="1:9">
      <c r="A72">
        <v>18.852</v>
      </c>
      <c r="B72">
        <v>489</v>
      </c>
      <c r="C72">
        <v>103</v>
      </c>
    </row>
    <row r="73" spans="1:9">
      <c r="A73">
        <v>19.213000000000001</v>
      </c>
      <c r="B73">
        <v>500</v>
      </c>
      <c r="C73">
        <v>101</v>
      </c>
    </row>
    <row r="74" spans="1:9">
      <c r="A74">
        <v>24.114999999999998</v>
      </c>
      <c r="B74">
        <v>498</v>
      </c>
      <c r="C74">
        <v>99</v>
      </c>
    </row>
    <row r="75" spans="1:9">
      <c r="A75">
        <v>27.238</v>
      </c>
      <c r="B75">
        <v>502</v>
      </c>
      <c r="C75">
        <v>102</v>
      </c>
    </row>
    <row r="78" spans="1:9">
      <c r="B78" s="10" t="s">
        <v>73</v>
      </c>
      <c r="C78" s="10" t="s">
        <v>74</v>
      </c>
      <c r="D78" s="10" t="s">
        <v>75</v>
      </c>
      <c r="E78" s="10" t="s">
        <v>75</v>
      </c>
      <c r="F78" s="10" t="s">
        <v>75</v>
      </c>
      <c r="G78" s="10" t="s">
        <v>75</v>
      </c>
      <c r="H78" s="10" t="s">
        <v>75</v>
      </c>
      <c r="I78" s="10" t="s">
        <v>75</v>
      </c>
    </row>
    <row r="80" spans="1:9">
      <c r="C80" s="1" t="s">
        <v>55</v>
      </c>
      <c r="D80" s="1" t="s">
        <v>2</v>
      </c>
      <c r="E80" s="1" t="s">
        <v>57</v>
      </c>
    </row>
    <row r="81" spans="3:6">
      <c r="C81">
        <v>0.91800000000000004</v>
      </c>
      <c r="D81">
        <v>731</v>
      </c>
      <c r="E81">
        <v>255</v>
      </c>
      <c r="F81" t="s">
        <v>72</v>
      </c>
    </row>
    <row r="82" spans="3:6">
      <c r="C82">
        <v>1.4350000000000001</v>
      </c>
      <c r="D82">
        <v>687</v>
      </c>
      <c r="E82">
        <v>209</v>
      </c>
    </row>
    <row r="83" spans="3:6">
      <c r="C83">
        <v>1.998</v>
      </c>
      <c r="D83">
        <v>649</v>
      </c>
      <c r="E83">
        <v>132</v>
      </c>
    </row>
    <row r="84" spans="3:6">
      <c r="C84">
        <v>2.3180000000000001</v>
      </c>
      <c r="D84">
        <v>590</v>
      </c>
      <c r="E84">
        <v>102</v>
      </c>
    </row>
    <row r="85" spans="3:6">
      <c r="C85">
        <v>2.6779999999999999</v>
      </c>
      <c r="D85">
        <v>521</v>
      </c>
      <c r="E85">
        <v>84</v>
      </c>
    </row>
    <row r="86" spans="3:6">
      <c r="C86">
        <v>3.0750000000000002</v>
      </c>
      <c r="D86">
        <v>467</v>
      </c>
      <c r="E86">
        <v>80</v>
      </c>
    </row>
    <row r="87" spans="3:6">
      <c r="C87">
        <v>3.875</v>
      </c>
      <c r="D87">
        <v>473</v>
      </c>
      <c r="E87">
        <v>96</v>
      </c>
    </row>
    <row r="88" spans="3:6">
      <c r="C88">
        <v>4.2469999999999999</v>
      </c>
      <c r="D88">
        <v>498</v>
      </c>
      <c r="E88">
        <v>101</v>
      </c>
    </row>
    <row r="89" spans="3:6">
      <c r="C89">
        <v>5.34</v>
      </c>
      <c r="D89">
        <v>502</v>
      </c>
      <c r="E89">
        <v>97</v>
      </c>
    </row>
    <row r="90" spans="3:6">
      <c r="C90">
        <v>6.0789999999999997</v>
      </c>
      <c r="D90">
        <v>501</v>
      </c>
      <c r="E90">
        <v>97</v>
      </c>
    </row>
    <row r="91" spans="3:6">
      <c r="C91">
        <v>7.5430000000000001</v>
      </c>
      <c r="D91">
        <v>501</v>
      </c>
      <c r="E91">
        <v>97</v>
      </c>
    </row>
    <row r="92" spans="3:6">
      <c r="C92">
        <v>8.2789999999999999</v>
      </c>
      <c r="D92">
        <v>504</v>
      </c>
      <c r="E92">
        <v>99</v>
      </c>
    </row>
    <row r="93" spans="3:6">
      <c r="C93">
        <v>12.186999999999999</v>
      </c>
      <c r="D93">
        <v>497</v>
      </c>
      <c r="E93">
        <v>95</v>
      </c>
    </row>
    <row r="94" spans="3:6">
      <c r="C94">
        <v>15.512</v>
      </c>
      <c r="D94">
        <v>502</v>
      </c>
      <c r="E94">
        <v>99</v>
      </c>
    </row>
    <row r="95" spans="3:6">
      <c r="C95">
        <v>17.620999999999999</v>
      </c>
      <c r="D95">
        <v>456</v>
      </c>
      <c r="E95">
        <v>105</v>
      </c>
    </row>
    <row r="96" spans="3:6">
      <c r="C96">
        <v>18.263000000000002</v>
      </c>
      <c r="D96">
        <v>286</v>
      </c>
      <c r="E96">
        <v>114</v>
      </c>
    </row>
    <row r="97" spans="3:5">
      <c r="C97">
        <v>19.154</v>
      </c>
      <c r="D97">
        <v>350</v>
      </c>
      <c r="E97">
        <v>157</v>
      </c>
    </row>
    <row r="98" spans="3:5">
      <c r="C98">
        <v>19.606000000000002</v>
      </c>
      <c r="D98">
        <v>411</v>
      </c>
      <c r="E98">
        <v>187</v>
      </c>
    </row>
    <row r="99" spans="3:5">
      <c r="C99">
        <v>20.007999999999999</v>
      </c>
      <c r="D99">
        <v>463</v>
      </c>
      <c r="E99">
        <v>204.8</v>
      </c>
    </row>
    <row r="100" spans="3:5">
      <c r="C100">
        <v>20.390999999999998</v>
      </c>
      <c r="D100">
        <v>486</v>
      </c>
      <c r="E100">
        <v>212</v>
      </c>
    </row>
    <row r="101" spans="3:5">
      <c r="C101">
        <v>21.388999999999999</v>
      </c>
      <c r="D101">
        <v>504</v>
      </c>
      <c r="E101">
        <v>216</v>
      </c>
    </row>
    <row r="102" spans="3:5">
      <c r="C102">
        <v>21.754999999999999</v>
      </c>
      <c r="D102">
        <v>494</v>
      </c>
      <c r="E102">
        <v>216</v>
      </c>
    </row>
    <row r="103" spans="3:5">
      <c r="C103">
        <v>26.99</v>
      </c>
      <c r="D103">
        <v>497</v>
      </c>
      <c r="E103">
        <v>217</v>
      </c>
    </row>
    <row r="104" spans="3:5">
      <c r="C104">
        <v>27.314</v>
      </c>
      <c r="D104">
        <v>559</v>
      </c>
      <c r="E104">
        <v>216.6</v>
      </c>
    </row>
    <row r="105" spans="3:5">
      <c r="C105">
        <v>27.577999999999999</v>
      </c>
      <c r="D105">
        <v>725</v>
      </c>
      <c r="E105">
        <v>205</v>
      </c>
    </row>
    <row r="106" spans="3:5">
      <c r="C106">
        <v>27.849</v>
      </c>
      <c r="D106">
        <v>705</v>
      </c>
      <c r="E106">
        <v>160</v>
      </c>
    </row>
    <row r="107" spans="3:5">
      <c r="C107">
        <v>28.138999999999999</v>
      </c>
      <c r="D107">
        <v>654</v>
      </c>
      <c r="E107">
        <v>119</v>
      </c>
    </row>
    <row r="108" spans="3:5">
      <c r="C108">
        <v>28.463999999999999</v>
      </c>
      <c r="D108">
        <v>580</v>
      </c>
      <c r="E108">
        <v>88</v>
      </c>
    </row>
    <row r="109" spans="3:5">
      <c r="C109">
        <v>28.843</v>
      </c>
      <c r="D109">
        <v>494</v>
      </c>
      <c r="E109">
        <v>72</v>
      </c>
    </row>
    <row r="110" spans="3:5">
      <c r="C110">
        <v>30.43</v>
      </c>
      <c r="D110">
        <v>512</v>
      </c>
      <c r="E110">
        <v>100</v>
      </c>
    </row>
    <row r="111" spans="3:5">
      <c r="C111">
        <v>31.876000000000001</v>
      </c>
      <c r="D111">
        <v>505</v>
      </c>
      <c r="E111">
        <v>92</v>
      </c>
    </row>
    <row r="112" spans="3:5">
      <c r="C112">
        <v>33.247</v>
      </c>
      <c r="D112">
        <v>495</v>
      </c>
      <c r="E112">
        <v>94</v>
      </c>
    </row>
    <row r="113" spans="3:5">
      <c r="C113">
        <v>33.616</v>
      </c>
      <c r="D113">
        <v>504</v>
      </c>
      <c r="E113">
        <v>96</v>
      </c>
    </row>
    <row r="114" spans="3:5">
      <c r="C114">
        <v>34.343000000000004</v>
      </c>
      <c r="D114">
        <v>497</v>
      </c>
      <c r="E114">
        <v>96</v>
      </c>
    </row>
    <row r="115" spans="3:5">
      <c r="C115">
        <v>35.429000000000002</v>
      </c>
      <c r="D115">
        <v>500</v>
      </c>
      <c r="E115">
        <v>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Divi</dc:creator>
  <cp:lastModifiedBy>Siddharth Divi</cp:lastModifiedBy>
  <dcterms:created xsi:type="dcterms:W3CDTF">2017-05-12T14:49:37Z</dcterms:created>
  <dcterms:modified xsi:type="dcterms:W3CDTF">2017-06-14T16:41:12Z</dcterms:modified>
</cp:coreProperties>
</file>