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ra\database\latihan\"/>
    </mc:Choice>
  </mc:AlternateContent>
  <xr:revisionPtr revIDLastSave="0" documentId="13_ncr:1_{AF6AF15F-4C61-47B2-9306-8D3224C749B8}" xr6:coauthVersionLast="46" xr6:coauthVersionMax="46" xr10:uidLastSave="{00000000-0000-0000-0000-000000000000}"/>
  <bookViews>
    <workbookView xWindow="480" yWindow="1965" windowWidth="21600" windowHeight="11385" activeTab="3" xr2:uid="{F8EC9B47-1DDC-4208-952D-0F602C3120C0}"/>
  </bookViews>
  <sheets>
    <sheet name="Sheet1" sheetId="1" r:id="rId1"/>
    <sheet name="Sheet2" sheetId="2" r:id="rId2"/>
    <sheet name="warga" sheetId="3" r:id="rId3"/>
    <sheet name="Nilai" sheetId="4" r:id="rId4"/>
  </sheets>
  <definedNames>
    <definedName name="_xlnm._FilterDatabase" localSheetId="3" hidden="1">Nilai!$C$3:$G$4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5" i="4" l="1"/>
  <c r="N16" i="4"/>
  <c r="Q6" i="4"/>
  <c r="Q7" i="4"/>
  <c r="Q8" i="4"/>
  <c r="Q5" i="4"/>
  <c r="N6" i="4"/>
  <c r="N7" i="4"/>
  <c r="N8" i="4"/>
  <c r="N9" i="4"/>
  <c r="N5" i="4"/>
  <c r="K5" i="4" a="1"/>
  <c r="K5" i="4" s="1"/>
  <c r="J6" i="4"/>
  <c r="J7" i="4"/>
  <c r="J8" i="4"/>
  <c r="J9" i="4"/>
  <c r="J5" i="4"/>
  <c r="K6" i="4" a="1"/>
  <c r="K6" i="4" s="1"/>
  <c r="K7" i="4" a="1"/>
  <c r="K7" i="4" s="1"/>
  <c r="K8" i="4" a="1"/>
  <c r="K8" i="4" s="1"/>
  <c r="K9" i="4" a="1"/>
  <c r="K9" i="4"/>
  <c r="I6" i="4"/>
  <c r="I7" i="4"/>
  <c r="I8" i="4"/>
  <c r="I9" i="4"/>
  <c r="I5" i="4"/>
  <c r="H6" i="4"/>
  <c r="H7" i="4"/>
  <c r="H8" i="4"/>
  <c r="H9" i="4"/>
  <c r="H5" i="4"/>
  <c r="G6" i="4"/>
  <c r="G7" i="4"/>
  <c r="G8" i="4"/>
  <c r="G9" i="4"/>
  <c r="G5" i="4"/>
  <c r="E6" i="4"/>
  <c r="E7" i="4"/>
  <c r="E8" i="4"/>
  <c r="E9" i="4"/>
  <c r="E5" i="4"/>
  <c r="G4" i="4"/>
  <c r="H4" i="3"/>
  <c r="H5" i="3"/>
  <c r="H6" i="3"/>
  <c r="H7" i="3"/>
  <c r="H8" i="3"/>
  <c r="H9" i="3"/>
  <c r="F4" i="3"/>
  <c r="F5" i="3"/>
  <c r="F6" i="3"/>
  <c r="F7" i="3"/>
  <c r="F8" i="3"/>
  <c r="F9" i="3"/>
  <c r="D9" i="2"/>
  <c r="D10" i="2"/>
  <c r="D8" i="2"/>
  <c r="D4" i="2"/>
  <c r="D5" i="2"/>
  <c r="D6" i="2"/>
  <c r="E4" i="2"/>
  <c r="E5" i="1"/>
  <c r="E9" i="1"/>
  <c r="E8" i="1"/>
  <c r="E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<sst xmlns="http://schemas.openxmlformats.org/spreadsheetml/2006/main" count="88" uniqueCount="69">
  <si>
    <t>Saklar Lampu</t>
  </si>
  <si>
    <t>Status LAB</t>
  </si>
  <si>
    <t>ON</t>
  </si>
  <si>
    <t>OFF</t>
  </si>
  <si>
    <t>Lampu Lalulintas</t>
  </si>
  <si>
    <t>Status Lampu</t>
  </si>
  <si>
    <t>Merah</t>
  </si>
  <si>
    <t>Kuning</t>
  </si>
  <si>
    <t>Hijau</t>
  </si>
  <si>
    <t>Nama</t>
  </si>
  <si>
    <t xml:space="preserve">Jenis Kelamin </t>
  </si>
  <si>
    <t>Status</t>
  </si>
  <si>
    <t>sendiri</t>
  </si>
  <si>
    <t>Kawin</t>
  </si>
  <si>
    <t>Cerai</t>
  </si>
  <si>
    <t>Pria</t>
  </si>
  <si>
    <t>Wanita</t>
  </si>
  <si>
    <t>Keterangan</t>
  </si>
  <si>
    <t>Menikah</t>
  </si>
  <si>
    <t>Duda</t>
  </si>
  <si>
    <t>Perjaka</t>
  </si>
  <si>
    <t>Perawan</t>
  </si>
  <si>
    <t>Janda</t>
  </si>
  <si>
    <t>Amin</t>
  </si>
  <si>
    <t>Rahman</t>
  </si>
  <si>
    <t>Luki</t>
  </si>
  <si>
    <t>Dea</t>
  </si>
  <si>
    <t>Yani</t>
  </si>
  <si>
    <t>Endah</t>
  </si>
  <si>
    <t>Praktek</t>
  </si>
  <si>
    <t>Total</t>
  </si>
  <si>
    <t>Nilai</t>
  </si>
  <si>
    <t>nyata</t>
  </si>
  <si>
    <t>teori</t>
  </si>
  <si>
    <t>M.Septiawan</t>
  </si>
  <si>
    <t>Grade</t>
  </si>
  <si>
    <t>catatan:</t>
  </si>
  <si>
    <t>prosentase teori didapat dari nilai nyata</t>
  </si>
  <si>
    <t>prosentase praktek didapat dari nilai nyata</t>
  </si>
  <si>
    <t>total nilai didapat dari prosentase teori dan praktek</t>
  </si>
  <si>
    <t xml:space="preserve"> Grade :</t>
  </si>
  <si>
    <t>Kompetensi</t>
  </si>
  <si>
    <t>total nilai lebih dari 90 adalah A</t>
  </si>
  <si>
    <t>total nilai lebih dari 80 adalah B</t>
  </si>
  <si>
    <t>total nilai lebih dari 70 adalah C</t>
  </si>
  <si>
    <t>total nilai lebih dari 50 adalah D</t>
  </si>
  <si>
    <t>total nilai dibawah dari 50 adlah E</t>
  </si>
  <si>
    <t>didapat dari total nilai lebih dari 80</t>
  </si>
  <si>
    <t>Grade A Memuaskan</t>
  </si>
  <si>
    <t>grade b baik</t>
  </si>
  <si>
    <t>grade c cukup</t>
  </si>
  <si>
    <t>grade d dan e adalah kurang</t>
  </si>
  <si>
    <t>keterangan</t>
  </si>
  <si>
    <t>Damayanti</t>
  </si>
  <si>
    <t>Dzakiy</t>
  </si>
  <si>
    <t>Dzaka</t>
  </si>
  <si>
    <t>Chacha</t>
  </si>
  <si>
    <t>grade</t>
  </si>
  <si>
    <t>A</t>
  </si>
  <si>
    <t>B</t>
  </si>
  <si>
    <t>C</t>
  </si>
  <si>
    <t>D</t>
  </si>
  <si>
    <t>E</t>
  </si>
  <si>
    <t>K</t>
  </si>
  <si>
    <t>BK</t>
  </si>
  <si>
    <t>Memuaskan</t>
  </si>
  <si>
    <t>BAIK</t>
  </si>
  <si>
    <t>Cukup</t>
  </si>
  <si>
    <t>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</si>
</sst>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27F7-B5D3-47AF-BD21-9178770BC05C}">
  <dimension ref="A1:E9"/>
  <sheetViews>
    <sheetView zoomScale="150" zoomScaleNormal="150" workbookViewId="0">
      <selection activeCell="D7" sqref="D7"/>
    </sheetView>
  </sheetViews>
  <sheetFormatPr defaultRowHeight="15" x14ac:dyDescent="0.25"/>
  <cols>
    <col min="4" max="4" width="12.7109375" customWidth="1"/>
    <col min="5" max="5" width="10.5703125" customWidth="1"/>
  </cols>
  <sheetData>
    <row r="1" spans="1:5" x14ac:dyDescent="0.25">
      <c r="A1" s="1"/>
      <c r="B1" s="1"/>
      <c r="C1" s="1"/>
    </row>
    <row r="2" spans="1:5" x14ac:dyDescent="0.25">
      <c r="A2" s="1"/>
      <c r="B2" s="1"/>
      <c r="C2" s="1"/>
    </row>
    <row r="3" spans="1:5" x14ac:dyDescent="0.25">
      <c r="A3" s="1"/>
      <c r="B3" s="1"/>
      <c r="C3" s="1"/>
    </row>
    <row r="4" spans="1:5" x14ac:dyDescent="0.25">
      <c r="A4" s="1"/>
      <c r="B4" s="1"/>
      <c r="C4" s="1"/>
      <c r="D4" t="s">
        <v>0</v>
      </c>
      <c r="E4" t="s">
        <v>1</v>
      </c>
    </row>
    <row r="5" spans="1:5" x14ac:dyDescent="0.25">
      <c r="D5" t="s">
        <v>3</v>
      </c>
      <c r="E5" t="str">
        <f>IF(D5="On","Nyala","Mati")</f>
        <v>Mati</v>
      </c>
    </row>
    <row r="6" spans="1:5" x14ac:dyDescent="0.25">
      <c r="D6" t="s">
        <v>2</v>
      </c>
      <c r="E6" t="str">
        <f>IF(D6="On","Nyala","Mati")</f>
        <v>Nyala</v>
      </c>
    </row>
    <row r="8" spans="1:5" x14ac:dyDescent="0.25">
      <c r="D8" t="s">
        <v>2</v>
      </c>
      <c r="E8">
        <f>COUNTIF($D$5:$D$6,D8)</f>
        <v>1</v>
      </c>
    </row>
    <row r="9" spans="1:5" x14ac:dyDescent="0.25">
      <c r="D9" t="s">
        <v>3</v>
      </c>
      <c r="E9">
        <f>COUNTIF($D$5:$D$6,D9)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4B5B-B3B8-4D4D-8F01-19EBBD603DA5}">
  <dimension ref="C3:E10"/>
  <sheetViews>
    <sheetView workbookViewId="0">
      <selection activeCell="D9" sqref="D9"/>
    </sheetView>
  </sheetViews>
  <sheetFormatPr defaultRowHeight="15" x14ac:dyDescent="0.25"/>
  <cols>
    <col min="3" max="3" width="20.7109375" customWidth="1"/>
    <col min="4" max="4" width="18.28515625" customWidth="1"/>
  </cols>
  <sheetData>
    <row r="3" spans="3:5" x14ac:dyDescent="0.25">
      <c r="C3" t="s">
        <v>4</v>
      </c>
      <c r="D3" t="s">
        <v>5</v>
      </c>
    </row>
    <row r="4" spans="3:5" x14ac:dyDescent="0.25">
      <c r="C4" t="s">
        <v>6</v>
      </c>
      <c r="D4" t="str">
        <f>IF(C4="Merah","Berhenti",IF(C4="Kuning","berhati-hati",IF(C4="HIJAU","Jalan","SALAH")))</f>
        <v>Berhenti</v>
      </c>
      <c r="E4" t="str">
        <f>IF(C4="Merah","Berjalan")</f>
        <v>Berjalan</v>
      </c>
    </row>
    <row r="5" spans="3:5" x14ac:dyDescent="0.25">
      <c r="C5" t="s">
        <v>7</v>
      </c>
      <c r="D5" t="str">
        <f t="shared" ref="D5:D6" si="0">IF(C5="Merah","Berhenti",IF(C5="Kuning","berhati-hati",IF(C5="HIJAU","Jalan","SALAH")))</f>
        <v>berhati-hati</v>
      </c>
    </row>
    <row r="6" spans="3:5" x14ac:dyDescent="0.25">
      <c r="C6" t="s">
        <v>8</v>
      </c>
      <c r="D6" t="str">
        <f t="shared" si="0"/>
        <v>Jalan</v>
      </c>
    </row>
    <row r="8" spans="3:5" x14ac:dyDescent="0.25">
      <c r="C8" t="s">
        <v>6</v>
      </c>
      <c r="D8" t="str">
        <f>IF(C8="Merah","Berhenti",IF(C8="Kuning","berhati-hati","Jalan"))</f>
        <v>Berhenti</v>
      </c>
    </row>
    <row r="9" spans="3:5" x14ac:dyDescent="0.25">
      <c r="C9" t="s">
        <v>7</v>
      </c>
      <c r="D9" t="str">
        <f t="shared" ref="D9:D10" si="1">IF(C9="Merah","Berhenti",IF(C9="Kuning","berhati-hati","Jalan"))</f>
        <v>berhati-hati</v>
      </c>
    </row>
    <row r="10" spans="3:5" x14ac:dyDescent="0.25">
      <c r="C10" t="s">
        <v>8</v>
      </c>
      <c r="D10" t="str">
        <f t="shared" si="1"/>
        <v>Jalan</v>
      </c>
    </row>
  </sheetData>
  <dataValidations count="1">
    <dataValidation type="list" allowBlank="1" showInputMessage="1" showErrorMessage="1" errorTitle="Pemberitahuan" error="masukkan hanya warna merah, hijau,kuning" promptTitle="Lampu Lalulintas " prompt="Masukkan Warna yang tersedaia" sqref="C8" xr:uid="{FC83F338-D9A9-4792-86DE-617004B6129C}">
      <formula1>"Merah, Kuning, Hijau"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0985-42E7-4502-AAD9-309BB9C84C84}">
  <dimension ref="C3:H9"/>
  <sheetViews>
    <sheetView workbookViewId="0">
      <selection activeCell="I4" sqref="I4"/>
    </sheetView>
  </sheetViews>
  <sheetFormatPr defaultRowHeight="15" x14ac:dyDescent="0.25"/>
  <cols>
    <col min="4" max="4" width="16.140625" customWidth="1"/>
    <col min="5" max="5" width="18.28515625" customWidth="1"/>
    <col min="6" max="6" width="14.140625" customWidth="1"/>
    <col min="7" max="7" width="18.7109375" customWidth="1"/>
  </cols>
  <sheetData>
    <row r="3" spans="3:8" x14ac:dyDescent="0.25">
      <c r="C3" t="s">
        <v>9</v>
      </c>
      <c r="D3" t="s">
        <v>10</v>
      </c>
      <c r="E3" t="s">
        <v>11</v>
      </c>
      <c r="F3" t="s">
        <v>17</v>
      </c>
    </row>
    <row r="4" spans="3:8" x14ac:dyDescent="0.25">
      <c r="C4" t="s">
        <v>23</v>
      </c>
      <c r="D4" t="s">
        <v>15</v>
      </c>
      <c r="E4" t="s">
        <v>12</v>
      </c>
      <c r="F4" t="str">
        <f>IF(D4="Pria",IF(E4="sendiri","Perjaka",IF(E4="Kawin","Menikah","Duda")),IF(E4="sendiri","Perawan",IF(E4="Kawin","Menikah","Janda")))</f>
        <v>Perjaka</v>
      </c>
      <c r="G4" t="s">
        <v>20</v>
      </c>
      <c r="H4" t="str">
        <f>IF(AND(D5="PRIA",E5="SENDIRI"),"PERJAKA",IF(AND(D5="PRIA",E5="CERAI"),"DUDA",IF(AND(D5="WANITA",E5="CERAI"),"JANDA",IF(AND(D5="WANITA",E5="SENDIRI"),"PERAWAN","MENIKAH"))))</f>
        <v>MENIKAH</v>
      </c>
    </row>
    <row r="5" spans="3:8" x14ac:dyDescent="0.25">
      <c r="C5" t="s">
        <v>24</v>
      </c>
      <c r="D5" t="s">
        <v>15</v>
      </c>
      <c r="E5" t="s">
        <v>13</v>
      </c>
      <c r="F5" t="str">
        <f t="shared" ref="F5:F9" si="0">IF(D5="Pria",IF(E5="sendiri","Perjaka",IF(E5="Kawin","Menikah","Duda")),IF(E5="sendiri","Perawan",IF(E5="Kawin","Menikah",IF(E5="Cerai","Janda"))))</f>
        <v>Menikah</v>
      </c>
      <c r="G5" t="s">
        <v>18</v>
      </c>
      <c r="H5" t="str">
        <f t="shared" ref="H5:H9" si="1">IF(AND(D6="PRIA",E6="SENDIRI"),"PERJAKA",IF(AND(D6="PRIA",E6="CERAI"),"DUDA",IF(AND(D6="WANITA",E6="CERAI"),"JANDA",IF(AND(D6="WANITA",E6="SENDIRI"),"PERAWAN","MENIKAH"))))</f>
        <v>DUDA</v>
      </c>
    </row>
    <row r="6" spans="3:8" x14ac:dyDescent="0.25">
      <c r="C6" t="s">
        <v>25</v>
      </c>
      <c r="D6" t="s">
        <v>15</v>
      </c>
      <c r="E6" t="s">
        <v>14</v>
      </c>
      <c r="F6" t="str">
        <f t="shared" si="0"/>
        <v>Duda</v>
      </c>
      <c r="G6" t="s">
        <v>19</v>
      </c>
      <c r="H6" t="str">
        <f t="shared" si="1"/>
        <v>PERAWAN</v>
      </c>
    </row>
    <row r="7" spans="3:8" x14ac:dyDescent="0.25">
      <c r="C7" t="s">
        <v>26</v>
      </c>
      <c r="D7" t="s">
        <v>16</v>
      </c>
      <c r="E7" t="s">
        <v>12</v>
      </c>
      <c r="F7" t="str">
        <f t="shared" si="0"/>
        <v>Perawan</v>
      </c>
      <c r="G7" t="s">
        <v>21</v>
      </c>
      <c r="H7" t="str">
        <f t="shared" si="1"/>
        <v>MENIKAH</v>
      </c>
    </row>
    <row r="8" spans="3:8" x14ac:dyDescent="0.25">
      <c r="C8" t="s">
        <v>27</v>
      </c>
      <c r="D8" t="s">
        <v>16</v>
      </c>
      <c r="E8" t="s">
        <v>13</v>
      </c>
      <c r="F8" t="str">
        <f t="shared" si="0"/>
        <v>Menikah</v>
      </c>
      <c r="G8" t="s">
        <v>18</v>
      </c>
      <c r="H8" t="str">
        <f t="shared" si="1"/>
        <v>JANDA</v>
      </c>
    </row>
    <row r="9" spans="3:8" x14ac:dyDescent="0.25">
      <c r="C9" t="s">
        <v>28</v>
      </c>
      <c r="D9" t="s">
        <v>16</v>
      </c>
      <c r="E9" t="s">
        <v>14</v>
      </c>
      <c r="F9" t="str">
        <f t="shared" si="0"/>
        <v>Janda</v>
      </c>
      <c r="G9" t="s">
        <v>22</v>
      </c>
      <c r="H9" t="str">
        <f t="shared" si="1"/>
        <v>MENIKAH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6098-EDDD-4F6D-B555-77ECFB12736C}">
  <dimension ref="C1:Q28"/>
  <sheetViews>
    <sheetView tabSelected="1" workbookViewId="0">
      <selection activeCell="P5" sqref="P5"/>
    </sheetView>
  </sheetViews>
  <sheetFormatPr defaultRowHeight="15" x14ac:dyDescent="0.25"/>
  <cols>
    <col min="3" max="3" width="14.140625" customWidth="1"/>
    <col min="4" max="4" width="14.5703125" customWidth="1"/>
    <col min="6" max="6" width="10.7109375" customWidth="1"/>
    <col min="7" max="7" width="15" customWidth="1"/>
    <col min="8" max="8" width="12.28515625" customWidth="1"/>
    <col min="10" max="10" width="13.7109375" customWidth="1"/>
    <col min="11" max="11" width="12.42578125" customWidth="1"/>
    <col min="13" max="13" width="12.140625" customWidth="1"/>
    <col min="16" max="16" width="14.28515625" customWidth="1"/>
  </cols>
  <sheetData>
    <row r="1" spans="3:17" x14ac:dyDescent="0.25">
      <c r="K1" s="5"/>
    </row>
    <row r="2" spans="3:17" x14ac:dyDescent="0.25">
      <c r="D2" s="7" t="s">
        <v>31</v>
      </c>
      <c r="E2" s="7"/>
      <c r="F2" s="7"/>
      <c r="G2" s="7"/>
      <c r="H2" s="7"/>
      <c r="I2" s="6" t="s">
        <v>35</v>
      </c>
      <c r="J2" s="6" t="s">
        <v>41</v>
      </c>
      <c r="K2" s="6" t="s">
        <v>52</v>
      </c>
    </row>
    <row r="3" spans="3:17" x14ac:dyDescent="0.25">
      <c r="C3" t="s">
        <v>9</v>
      </c>
      <c r="D3" s="7" t="s">
        <v>33</v>
      </c>
      <c r="E3" s="7"/>
      <c r="F3" s="7" t="s">
        <v>29</v>
      </c>
      <c r="G3" s="7"/>
      <c r="H3" t="s">
        <v>30</v>
      </c>
      <c r="I3" s="6"/>
      <c r="J3" s="6"/>
      <c r="K3" s="6"/>
      <c r="M3" t="s">
        <v>57</v>
      </c>
      <c r="P3" t="s">
        <v>17</v>
      </c>
    </row>
    <row r="4" spans="3:17" x14ac:dyDescent="0.25">
      <c r="D4" t="s">
        <v>32</v>
      </c>
      <c r="E4" s="2">
        <v>0.3</v>
      </c>
      <c r="F4" t="s">
        <v>32</v>
      </c>
      <c r="G4" s="3">
        <f>100%-E4</f>
        <v>0.7</v>
      </c>
    </row>
    <row r="5" spans="3:17" x14ac:dyDescent="0.25">
      <c r="C5" t="s">
        <v>34</v>
      </c>
      <c r="D5">
        <v>100</v>
      </c>
      <c r="E5">
        <f>D5*30%</f>
        <v>30</v>
      </c>
      <c r="F5">
        <v>100</v>
      </c>
      <c r="G5">
        <f>F5*70%</f>
        <v>70</v>
      </c>
      <c r="H5">
        <f>SUM(E5+G5)</f>
        <v>100</v>
      </c>
      <c r="I5" s="4" t="str">
        <f>IF(H5&gt;90,"A",IF(H5&gt;80,"B",IF(H5&gt;70,"C",IF(H5&gt;50,"D","E"))))</f>
        <v>A</v>
      </c>
      <c r="J5" s="4" t="str">
        <f>IF(H5&gt;80,"K","BK")</f>
        <v>K</v>
      </c>
      <c r="K5" t="str" cm="1">
        <f t="array" ref="K5">IF(I5="A","Memuaskan",IF(I5="B","BAIK",IF(I5="C","Cukup",IF(I5="D","Kurang",IF(I5="E",Kurang)))))</f>
        <v>Memuaskan</v>
      </c>
      <c r="M5" t="s">
        <v>58</v>
      </c>
      <c r="N5">
        <f>COUNTIF(I5:I9,M5)</f>
        <v>1</v>
      </c>
      <c r="P5" t="s">
        <v>65</v>
      </c>
      <c r="Q5">
        <f>COUNTIF(K5:K9,P5)</f>
        <v>1</v>
      </c>
    </row>
    <row r="6" spans="3:17" x14ac:dyDescent="0.25">
      <c r="C6" t="s">
        <v>53</v>
      </c>
      <c r="D6">
        <v>70</v>
      </c>
      <c r="E6">
        <f t="shared" ref="E6:E9" si="0">D6*30%</f>
        <v>21</v>
      </c>
      <c r="F6">
        <v>90</v>
      </c>
      <c r="G6">
        <f t="shared" ref="G6:G9" si="1">F6*70%</f>
        <v>62.999999999999993</v>
      </c>
      <c r="H6">
        <f t="shared" ref="H6:H9" si="2">SUM(E6+G6)</f>
        <v>84</v>
      </c>
      <c r="I6" s="4" t="str">
        <f t="shared" ref="I6:I9" si="3">IF(H6&gt;90,"A",IF(H6&gt;80,"B",IF(H6&gt;70,"C",IF(H6&gt;50,"D","E"))))</f>
        <v>B</v>
      </c>
      <c r="J6" s="4" t="str">
        <f t="shared" ref="J6:J9" si="4">IF(H6&gt;80,"K","BK")</f>
        <v>K</v>
      </c>
      <c r="K6" t="str" cm="1">
        <f t="array" ref="K6">IF(I6="A","Memuaskan",IF(I6="B","BAIK",IF(I6="C","Cukup",IF(I6="D","Kurang",IF(I6="E",Kurang)))))</f>
        <v>BAIK</v>
      </c>
      <c r="M6" t="s">
        <v>59</v>
      </c>
      <c r="N6">
        <f t="shared" ref="N6:N9" si="5">COUNTIF(I6:I10,M6)</f>
        <v>2</v>
      </c>
      <c r="P6" t="s">
        <v>66</v>
      </c>
      <c r="Q6">
        <f t="shared" ref="Q6:Q8" si="6">COUNTIF(K6:K10,P6)</f>
        <v>2</v>
      </c>
    </row>
    <row r="7" spans="3:17" x14ac:dyDescent="0.25">
      <c r="C7" t="s">
        <v>54</v>
      </c>
      <c r="D7">
        <v>85</v>
      </c>
      <c r="E7">
        <f t="shared" si="0"/>
        <v>25.5</v>
      </c>
      <c r="F7">
        <v>79</v>
      </c>
      <c r="G7">
        <f t="shared" si="1"/>
        <v>55.3</v>
      </c>
      <c r="H7">
        <f t="shared" si="2"/>
        <v>80.8</v>
      </c>
      <c r="I7" s="4" t="str">
        <f t="shared" si="3"/>
        <v>B</v>
      </c>
      <c r="J7" s="4" t="str">
        <f t="shared" si="4"/>
        <v>K</v>
      </c>
      <c r="K7" t="str" cm="1">
        <f t="array" ref="K7">IF(I7="A","Memuaskan",IF(I7="B","BAIK",IF(I7="C","Cukup",IF(I7="D","Kurang",IF(I7="E",Kurang)))))</f>
        <v>BAIK</v>
      </c>
      <c r="M7" t="s">
        <v>60</v>
      </c>
      <c r="N7">
        <f t="shared" si="5"/>
        <v>1</v>
      </c>
      <c r="P7" t="s">
        <v>67</v>
      </c>
      <c r="Q7">
        <f t="shared" si="6"/>
        <v>1</v>
      </c>
    </row>
    <row r="8" spans="3:17" x14ac:dyDescent="0.25">
      <c r="C8" t="s">
        <v>55</v>
      </c>
      <c r="D8">
        <v>68</v>
      </c>
      <c r="E8">
        <f t="shared" si="0"/>
        <v>20.399999999999999</v>
      </c>
      <c r="F8">
        <v>75</v>
      </c>
      <c r="G8">
        <f t="shared" si="1"/>
        <v>52.5</v>
      </c>
      <c r="H8">
        <f t="shared" si="2"/>
        <v>72.900000000000006</v>
      </c>
      <c r="I8" s="4" t="str">
        <f t="shared" si="3"/>
        <v>C</v>
      </c>
      <c r="J8" s="4" t="str">
        <f t="shared" si="4"/>
        <v>BK</v>
      </c>
      <c r="K8" t="str" cm="1">
        <f t="array" ref="K8">IF(I8="A","Memuaskan",IF(I8="B","BAIK",IF(I8="C","Cukup",IF(I8="D","Kurang",IF(I8="E",Kurang)))))</f>
        <v>Cukup</v>
      </c>
      <c r="M8" t="s">
        <v>61</v>
      </c>
      <c r="N8">
        <f t="shared" si="5"/>
        <v>1</v>
      </c>
      <c r="P8" t="s">
        <v>68</v>
      </c>
      <c r="Q8">
        <f t="shared" si="6"/>
        <v>1</v>
      </c>
    </row>
    <row r="9" spans="3:17" x14ac:dyDescent="0.25">
      <c r="C9" t="s">
        <v>56</v>
      </c>
      <c r="D9">
        <v>43</v>
      </c>
      <c r="E9">
        <f t="shared" si="0"/>
        <v>12.9</v>
      </c>
      <c r="F9">
        <v>68</v>
      </c>
      <c r="G9">
        <f t="shared" si="1"/>
        <v>47.599999999999994</v>
      </c>
      <c r="H9">
        <f t="shared" si="2"/>
        <v>60.499999999999993</v>
      </c>
      <c r="I9" s="4" t="str">
        <f t="shared" si="3"/>
        <v>D</v>
      </c>
      <c r="J9" s="4" t="str">
        <f t="shared" si="4"/>
        <v>BK</v>
      </c>
      <c r="K9" t="str" cm="1">
        <f t="array" ref="K9">IF(I9="A","Memuaskan",IF(I9="B","BAIK",IF(I9="C","Cukup",IF(I9="D","Kurang",IF(I9="E",Kurang)))))</f>
        <v>Kurang</v>
      </c>
      <c r="M9" t="s">
        <v>62</v>
      </c>
      <c r="N9">
        <f t="shared" si="5"/>
        <v>0</v>
      </c>
    </row>
    <row r="12" spans="3:17" x14ac:dyDescent="0.25">
      <c r="C12" t="s">
        <v>36</v>
      </c>
    </row>
    <row r="13" spans="3:17" x14ac:dyDescent="0.25">
      <c r="C13" t="s">
        <v>37</v>
      </c>
      <c r="M13" t="s">
        <v>41</v>
      </c>
    </row>
    <row r="14" spans="3:17" x14ac:dyDescent="0.25">
      <c r="C14" t="s">
        <v>38</v>
      </c>
    </row>
    <row r="15" spans="3:17" x14ac:dyDescent="0.25">
      <c r="C15" t="s">
        <v>39</v>
      </c>
      <c r="M15" t="s">
        <v>63</v>
      </c>
      <c r="N15">
        <f>COUNTIF(J5:J9,M15)</f>
        <v>3</v>
      </c>
    </row>
    <row r="16" spans="3:17" x14ac:dyDescent="0.25">
      <c r="C16" t="s">
        <v>40</v>
      </c>
      <c r="M16" t="s">
        <v>64</v>
      </c>
      <c r="N16">
        <f>COUNTIF(J6:J10,M16)</f>
        <v>2</v>
      </c>
    </row>
    <row r="17" spans="3:3" x14ac:dyDescent="0.25">
      <c r="C17" t="s">
        <v>42</v>
      </c>
    </row>
    <row r="18" spans="3:3" x14ac:dyDescent="0.25">
      <c r="C18" t="s">
        <v>43</v>
      </c>
    </row>
    <row r="19" spans="3:3" x14ac:dyDescent="0.25">
      <c r="C19" t="s">
        <v>44</v>
      </c>
    </row>
    <row r="20" spans="3:3" x14ac:dyDescent="0.25">
      <c r="C20" t="s">
        <v>45</v>
      </c>
    </row>
    <row r="21" spans="3:3" x14ac:dyDescent="0.25">
      <c r="C21" t="s">
        <v>46</v>
      </c>
    </row>
    <row r="22" spans="3:3" x14ac:dyDescent="0.25">
      <c r="C22" t="s">
        <v>41</v>
      </c>
    </row>
    <row r="23" spans="3:3" x14ac:dyDescent="0.25">
      <c r="C23" t="s">
        <v>47</v>
      </c>
    </row>
    <row r="24" spans="3:3" x14ac:dyDescent="0.25">
      <c r="C24" t="s">
        <v>17</v>
      </c>
    </row>
    <row r="25" spans="3:3" x14ac:dyDescent="0.25">
      <c r="C25" t="s">
        <v>48</v>
      </c>
    </row>
    <row r="26" spans="3:3" x14ac:dyDescent="0.25">
      <c r="C26" t="s">
        <v>49</v>
      </c>
    </row>
    <row r="27" spans="3:3" x14ac:dyDescent="0.25">
      <c r="C27" t="s">
        <v>50</v>
      </c>
    </row>
    <row r="28" spans="3:3" x14ac:dyDescent="0.25">
      <c r="C28" t="s">
        <v>51</v>
      </c>
    </row>
  </sheetData>
  <mergeCells count="6">
    <mergeCell ref="K2:K3"/>
    <mergeCell ref="I2:I3"/>
    <mergeCell ref="F3:G3"/>
    <mergeCell ref="D3:E3"/>
    <mergeCell ref="D2:H2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warga</vt:lpstr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PC-09-10</dc:creator>
  <cp:lastModifiedBy>PC-09-16</cp:lastModifiedBy>
  <dcterms:created xsi:type="dcterms:W3CDTF">2021-03-01T07:28:10Z</dcterms:created>
  <dcterms:modified xsi:type="dcterms:W3CDTF">2021-03-12T09:49:11Z</dcterms:modified>
</cp:coreProperties>
</file>