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naal's DA Courses\"/>
    </mc:Choice>
  </mc:AlternateContent>
  <xr:revisionPtr revIDLastSave="0" documentId="13_ncr:1_{8686CA34-337C-43BC-B3B2-FC1428A7E829}" xr6:coauthVersionLast="47" xr6:coauthVersionMax="47" xr10:uidLastSave="{00000000-0000-0000-0000-000000000000}"/>
  <bookViews>
    <workbookView xWindow="-120" yWindow="-120" windowWidth="20730" windowHeight="11040" activeTab="1" xr2:uid="{2AB72696-433B-48EB-B3B3-23D92A4C6577}"/>
  </bookViews>
  <sheets>
    <sheet name="Data" sheetId="1" r:id="rId1"/>
    <sheet name="Scorecard" sheetId="2" r:id="rId2"/>
  </sheets>
  <definedNames>
    <definedName name="Leads">Data!$G$3:$G$18</definedName>
    <definedName name="Pipeline">Data!$F$3:$F$18</definedName>
    <definedName name="Pipeline_Lead">Data!$H$3:$H$18</definedName>
    <definedName name="QTR">Data!$A$3:$A$18</definedName>
    <definedName name="Region">Data!$B$3:$B$18</definedName>
    <definedName name="Revenue">Data!$C$3:$C$18</definedName>
    <definedName name="Revenue_Win">Data!$E$3:$E$18</definedName>
    <definedName name="Wins">Data!$D$3:$D$18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F9" i="2"/>
  <c r="E10" i="2"/>
  <c r="E9" i="2"/>
  <c r="E7" i="2"/>
  <c r="F7" i="2"/>
  <c r="F6" i="2"/>
  <c r="E6" i="2"/>
  <c r="G10" i="2" l="1"/>
  <c r="G9" i="2"/>
  <c r="G7" i="2"/>
  <c r="G6" i="2"/>
  <c r="F11" i="2"/>
  <c r="E11" i="2"/>
  <c r="F8" i="2"/>
  <c r="E8" i="2"/>
  <c r="G11" i="2" l="1"/>
  <c r="G8" i="2"/>
</calcChain>
</file>

<file path=xl/sharedStrings.xml><?xml version="1.0" encoding="utf-8"?>
<sst xmlns="http://schemas.openxmlformats.org/spreadsheetml/2006/main" count="67" uniqueCount="25">
  <si>
    <t>QTR</t>
  </si>
  <si>
    <t>Pipeline</t>
  </si>
  <si>
    <t>2023-Q1</t>
  </si>
  <si>
    <t>2023-Q2</t>
  </si>
  <si>
    <t>2023-Q3</t>
  </si>
  <si>
    <t>2023-Q4</t>
  </si>
  <si>
    <t>Leads</t>
  </si>
  <si>
    <t>Wins</t>
  </si>
  <si>
    <t>Marketing (Lead)</t>
  </si>
  <si>
    <t>Sales (Lag)</t>
  </si>
  <si>
    <t>Revenue/Win</t>
  </si>
  <si>
    <t>Pipeline/Lead</t>
  </si>
  <si>
    <t>Revenue</t>
  </si>
  <si>
    <t>Region</t>
  </si>
  <si>
    <t>East</t>
  </si>
  <si>
    <t>West</t>
  </si>
  <si>
    <t>North</t>
  </si>
  <si>
    <t>South</t>
  </si>
  <si>
    <t>Current Quarter</t>
  </si>
  <si>
    <t>Previous Quarter</t>
  </si>
  <si>
    <t>Difference</t>
  </si>
  <si>
    <t>Revenue_Win</t>
  </si>
  <si>
    <t>Pipeline_Lead</t>
  </si>
  <si>
    <t>*</t>
  </si>
  <si>
    <t>Sales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</si>
</sst>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1" applyNumberFormat="0" applyAlignment="0" applyProtection="0"/>
  </cellStyleXfs>
  <cellXfs count="15">
    <xf numFmtId="0" fontId="0" fillId="0" borderId="0" xfId="0"/>
    <xf numFmtId="44" fontId="0" fillId="0" borderId="0" xfId="2" applyFont="1"/>
    <xf numFmtId="164" fontId="0" fillId="0" borderId="0" xfId="2" applyNumberFormat="1" applyFont="1"/>
    <xf numFmtId="164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/>
    <xf numFmtId="0" fontId="4" fillId="3" borderId="0" xfId="0" applyFont="1" applyFill="1"/>
    <xf numFmtId="0" fontId="4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/>
    <xf numFmtId="44" fontId="0" fillId="0" borderId="2" xfId="2" applyFont="1" applyBorder="1"/>
    <xf numFmtId="9" fontId="0" fillId="0" borderId="2" xfId="3" applyFont="1" applyBorder="1"/>
    <xf numFmtId="0" fontId="5" fillId="3" borderId="2" xfId="0" applyFont="1" applyFill="1" applyBorder="1" applyAlignment="1">
      <alignment horizontal="left" indent="1"/>
    </xf>
    <xf numFmtId="0" fontId="3" fillId="2" borderId="1" xfId="4"/>
  </cellXfs>
  <cellStyles count="5">
    <cellStyle name="Comma" xfId="1" builtinId="3"/>
    <cellStyle name="Currency" xfId="2" builtinId="4"/>
    <cellStyle name="Input" xfId="4" builtinId="20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82BF9-D087-4F5C-A9D2-F5372EEEC405}">
  <dimension ref="A1:H18"/>
  <sheetViews>
    <sheetView workbookViewId="0">
      <selection activeCell="B3" sqref="B3:B19"/>
    </sheetView>
  </sheetViews>
  <sheetFormatPr defaultRowHeight="15" x14ac:dyDescent="0.25"/>
  <cols>
    <col min="3" max="3" width="11.5703125" bestFit="1" customWidth="1"/>
    <col min="5" max="5" width="13.42578125" bestFit="1" customWidth="1"/>
    <col min="6" max="6" width="12.5703125" bestFit="1" customWidth="1"/>
    <col min="8" max="8" width="9.5703125" bestFit="1" customWidth="1"/>
  </cols>
  <sheetData>
    <row r="1" spans="1:8" x14ac:dyDescent="0.25">
      <c r="C1" s="5" t="s">
        <v>9</v>
      </c>
      <c r="D1" s="5"/>
      <c r="E1" s="5"/>
      <c r="F1" s="5" t="s">
        <v>8</v>
      </c>
      <c r="G1" s="5"/>
      <c r="H1" s="5"/>
    </row>
    <row r="2" spans="1:8" x14ac:dyDescent="0.25">
      <c r="A2" t="s">
        <v>0</v>
      </c>
      <c r="B2" t="s">
        <v>13</v>
      </c>
      <c r="C2" t="s">
        <v>12</v>
      </c>
      <c r="D2" t="s">
        <v>7</v>
      </c>
      <c r="E2" t="s">
        <v>10</v>
      </c>
      <c r="F2" t="s">
        <v>1</v>
      </c>
      <c r="G2" t="s">
        <v>6</v>
      </c>
      <c r="H2" t="s">
        <v>11</v>
      </c>
    </row>
    <row r="3" spans="1:8" x14ac:dyDescent="0.25">
      <c r="A3" t="s">
        <v>2</v>
      </c>
      <c r="B3" t="s">
        <v>14</v>
      </c>
      <c r="C3" s="3">
        <v>37702.080000000002</v>
      </c>
      <c r="D3" s="4">
        <v>137</v>
      </c>
      <c r="E3" s="1">
        <v>275.19766423357663</v>
      </c>
      <c r="F3" s="2">
        <v>290016</v>
      </c>
      <c r="G3">
        <v>979</v>
      </c>
      <c r="H3" s="1">
        <v>296.23697650663945</v>
      </c>
    </row>
    <row r="4" spans="1:8" x14ac:dyDescent="0.25">
      <c r="A4" t="s">
        <v>3</v>
      </c>
      <c r="B4" t="s">
        <v>14</v>
      </c>
      <c r="C4" s="3">
        <v>18701.98</v>
      </c>
      <c r="D4" s="4">
        <v>55</v>
      </c>
      <c r="E4" s="1">
        <v>340.036</v>
      </c>
      <c r="F4" s="2">
        <v>170018</v>
      </c>
      <c r="G4">
        <v>508</v>
      </c>
      <c r="H4" s="1">
        <v>334.68110236220474</v>
      </c>
    </row>
    <row r="5" spans="1:8" x14ac:dyDescent="0.25">
      <c r="A5" t="s">
        <v>4</v>
      </c>
      <c r="B5" t="s">
        <v>14</v>
      </c>
      <c r="C5" s="3">
        <v>21026.400000000001</v>
      </c>
      <c r="D5" s="4">
        <v>98</v>
      </c>
      <c r="E5" s="1">
        <v>214.55510204081634</v>
      </c>
      <c r="F5" s="2">
        <v>140176</v>
      </c>
      <c r="G5">
        <v>980</v>
      </c>
      <c r="H5" s="1">
        <v>143.03673469387755</v>
      </c>
    </row>
    <row r="6" spans="1:8" x14ac:dyDescent="0.25">
      <c r="A6" t="s">
        <v>5</v>
      </c>
      <c r="B6" t="s">
        <v>14</v>
      </c>
      <c r="C6" s="3">
        <v>17721.400000000001</v>
      </c>
      <c r="D6" s="4">
        <v>76</v>
      </c>
      <c r="E6" s="1">
        <v>233.1763157894737</v>
      </c>
      <c r="F6" s="2">
        <v>177214</v>
      </c>
      <c r="G6">
        <v>698</v>
      </c>
      <c r="H6" s="1">
        <v>253.88825214899714</v>
      </c>
    </row>
    <row r="7" spans="1:8" x14ac:dyDescent="0.25">
      <c r="A7" t="s">
        <v>2</v>
      </c>
      <c r="B7" t="s">
        <v>15</v>
      </c>
      <c r="C7" s="3">
        <v>44550</v>
      </c>
      <c r="D7" s="4">
        <v>110</v>
      </c>
      <c r="E7" s="1">
        <v>405</v>
      </c>
      <c r="F7" s="2">
        <v>247500</v>
      </c>
      <c r="G7">
        <v>921</v>
      </c>
      <c r="H7" s="1">
        <v>268.72964169381106</v>
      </c>
    </row>
    <row r="8" spans="1:8" x14ac:dyDescent="0.25">
      <c r="A8" t="s">
        <v>3</v>
      </c>
      <c r="B8" t="s">
        <v>15</v>
      </c>
      <c r="C8" s="3">
        <v>90054.2</v>
      </c>
      <c r="D8" s="4">
        <v>95</v>
      </c>
      <c r="E8" s="1">
        <v>947.93894736842105</v>
      </c>
      <c r="F8" s="2">
        <v>450271</v>
      </c>
      <c r="G8">
        <v>950</v>
      </c>
      <c r="H8" s="1">
        <v>473.96947368421053</v>
      </c>
    </row>
    <row r="9" spans="1:8" x14ac:dyDescent="0.25">
      <c r="A9" t="s">
        <v>4</v>
      </c>
      <c r="B9" t="s">
        <v>15</v>
      </c>
      <c r="C9" s="3">
        <v>36039.25</v>
      </c>
      <c r="D9" s="4">
        <v>67</v>
      </c>
      <c r="E9" s="1">
        <v>537.89925373134326</v>
      </c>
      <c r="F9" s="2">
        <v>277225</v>
      </c>
      <c r="G9">
        <v>560</v>
      </c>
      <c r="H9" s="1">
        <v>495.04464285714283</v>
      </c>
    </row>
    <row r="10" spans="1:8" x14ac:dyDescent="0.25">
      <c r="A10" t="s">
        <v>5</v>
      </c>
      <c r="B10" t="s">
        <v>15</v>
      </c>
      <c r="C10" s="3">
        <v>46951.56</v>
      </c>
      <c r="D10" s="4">
        <v>116</v>
      </c>
      <c r="E10" s="1">
        <v>404.75482758620689</v>
      </c>
      <c r="F10" s="2">
        <v>391263</v>
      </c>
      <c r="G10">
        <v>835</v>
      </c>
      <c r="H10" s="1">
        <v>468.57844311377244</v>
      </c>
    </row>
    <row r="11" spans="1:8" x14ac:dyDescent="0.25">
      <c r="A11" t="s">
        <v>2</v>
      </c>
      <c r="B11" t="s">
        <v>16</v>
      </c>
      <c r="C11" s="3">
        <v>58976.91</v>
      </c>
      <c r="D11" s="4">
        <v>107</v>
      </c>
      <c r="E11" s="1">
        <v>551.1860747663552</v>
      </c>
      <c r="F11" s="2">
        <v>346923</v>
      </c>
      <c r="G11">
        <v>981</v>
      </c>
      <c r="H11" s="1">
        <v>353.64220183486236</v>
      </c>
    </row>
    <row r="12" spans="1:8" x14ac:dyDescent="0.25">
      <c r="A12" t="s">
        <v>3</v>
      </c>
      <c r="B12" t="s">
        <v>16</v>
      </c>
      <c r="C12" s="3">
        <v>30347.89</v>
      </c>
      <c r="D12" s="4">
        <v>106</v>
      </c>
      <c r="E12" s="1">
        <v>286.30084905660379</v>
      </c>
      <c r="F12" s="2">
        <v>178517</v>
      </c>
      <c r="G12">
        <v>592</v>
      </c>
      <c r="H12" s="1">
        <v>301.54898648648651</v>
      </c>
    </row>
    <row r="13" spans="1:8" x14ac:dyDescent="0.25">
      <c r="A13" t="s">
        <v>4</v>
      </c>
      <c r="B13" t="s">
        <v>16</v>
      </c>
      <c r="C13" s="3">
        <v>72446.58</v>
      </c>
      <c r="D13" s="4">
        <v>82</v>
      </c>
      <c r="E13" s="1">
        <v>883.49487804878049</v>
      </c>
      <c r="F13" s="2">
        <v>402481</v>
      </c>
      <c r="G13">
        <v>824</v>
      </c>
      <c r="H13" s="1">
        <v>488.44781553398059</v>
      </c>
    </row>
    <row r="14" spans="1:8" x14ac:dyDescent="0.25">
      <c r="A14" t="s">
        <v>5</v>
      </c>
      <c r="B14" t="s">
        <v>16</v>
      </c>
      <c r="C14" s="3">
        <v>61311</v>
      </c>
      <c r="D14" s="4">
        <v>103</v>
      </c>
      <c r="E14" s="1">
        <v>595.252427184466</v>
      </c>
      <c r="F14" s="2">
        <v>306555</v>
      </c>
      <c r="G14">
        <v>517</v>
      </c>
      <c r="H14" s="1">
        <v>592.94970986460351</v>
      </c>
    </row>
    <row r="15" spans="1:8" x14ac:dyDescent="0.25">
      <c r="A15" t="s">
        <v>2</v>
      </c>
      <c r="B15" t="s">
        <v>17</v>
      </c>
      <c r="C15" s="3">
        <v>63713.52</v>
      </c>
      <c r="D15" s="4">
        <v>80</v>
      </c>
      <c r="E15" s="1">
        <v>796.41899999999998</v>
      </c>
      <c r="F15" s="2">
        <v>490104</v>
      </c>
      <c r="G15">
        <v>806</v>
      </c>
      <c r="H15" s="1">
        <v>608.06947890818856</v>
      </c>
    </row>
    <row r="16" spans="1:8" x14ac:dyDescent="0.25">
      <c r="A16" t="s">
        <v>3</v>
      </c>
      <c r="B16" t="s">
        <v>17</v>
      </c>
      <c r="C16" s="3">
        <v>33615.4</v>
      </c>
      <c r="D16" s="4">
        <v>91</v>
      </c>
      <c r="E16" s="1">
        <v>369.40000000000003</v>
      </c>
      <c r="F16" s="2">
        <v>336154</v>
      </c>
      <c r="G16">
        <v>918</v>
      </c>
      <c r="H16" s="1">
        <v>366.18082788671023</v>
      </c>
    </row>
    <row r="17" spans="1:8" x14ac:dyDescent="0.25">
      <c r="A17" t="s">
        <v>4</v>
      </c>
      <c r="B17" t="s">
        <v>17</v>
      </c>
      <c r="C17" s="3">
        <v>45469.06</v>
      </c>
      <c r="D17" s="4">
        <v>153</v>
      </c>
      <c r="E17" s="1">
        <v>297.18339869281044</v>
      </c>
      <c r="F17" s="2">
        <v>349762</v>
      </c>
      <c r="G17">
        <v>766</v>
      </c>
      <c r="H17" s="1">
        <v>456.60835509138383</v>
      </c>
    </row>
    <row r="18" spans="1:8" x14ac:dyDescent="0.25">
      <c r="A18" t="s">
        <v>5</v>
      </c>
      <c r="B18" t="s">
        <v>17</v>
      </c>
      <c r="C18" s="3">
        <v>57700.72</v>
      </c>
      <c r="D18" s="4">
        <v>112</v>
      </c>
      <c r="E18" s="1">
        <v>515.18500000000006</v>
      </c>
      <c r="F18" s="2">
        <v>339416</v>
      </c>
      <c r="G18">
        <v>661</v>
      </c>
      <c r="H18" s="1">
        <v>513.48865355521934</v>
      </c>
    </row>
  </sheetData>
  <mergeCells count="2">
    <mergeCell ref="C1:E1"/>
    <mergeCell ref="F1:H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2961C-CBA0-4734-A37C-48A5E109238A}">
  <dimension ref="B2:J11"/>
  <sheetViews>
    <sheetView showGridLines="0" tabSelected="1" workbookViewId="0">
      <selection activeCell="E2" sqref="E2"/>
    </sheetView>
  </sheetViews>
  <sheetFormatPr defaultRowHeight="15" x14ac:dyDescent="0.25"/>
  <cols>
    <col min="2" max="2" width="13.7109375" hidden="1" customWidth="1"/>
    <col min="3" max="3" width="13.7109375" customWidth="1"/>
    <col min="4" max="4" width="17.7109375" bestFit="1" customWidth="1"/>
    <col min="5" max="5" width="15.140625" bestFit="1" customWidth="1"/>
    <col min="6" max="6" width="16.140625" bestFit="1" customWidth="1"/>
    <col min="7" max="7" width="10.42578125" bestFit="1" customWidth="1"/>
    <col min="10" max="10" width="0" hidden="1" customWidth="1"/>
  </cols>
  <sheetData>
    <row r="2" spans="2:10" x14ac:dyDescent="0.25">
      <c r="D2" s="7" t="s">
        <v>13</v>
      </c>
      <c r="E2" s="14" t="s">
        <v>15</v>
      </c>
    </row>
    <row r="3" spans="2:10" x14ac:dyDescent="0.25">
      <c r="E3" s="6"/>
      <c r="F3" s="6"/>
    </row>
    <row r="4" spans="2:10" x14ac:dyDescent="0.25">
      <c r="D4" s="9" t="s">
        <v>24</v>
      </c>
      <c r="E4" s="8" t="s">
        <v>18</v>
      </c>
      <c r="F4" s="8" t="s">
        <v>19</v>
      </c>
      <c r="G4" s="9" t="s">
        <v>20</v>
      </c>
      <c r="J4" t="s">
        <v>23</v>
      </c>
    </row>
    <row r="5" spans="2:10" x14ac:dyDescent="0.25">
      <c r="D5" s="9"/>
      <c r="E5" s="8" t="s">
        <v>5</v>
      </c>
      <c r="F5" s="8" t="s">
        <v>4</v>
      </c>
      <c r="G5" s="9"/>
      <c r="J5" t="s">
        <v>14</v>
      </c>
    </row>
    <row r="6" spans="2:10" x14ac:dyDescent="0.25">
      <c r="B6" t="s">
        <v>12</v>
      </c>
      <c r="D6" s="10" t="s">
        <v>12</v>
      </c>
      <c r="E6" s="11">
        <f ca="1">SUMIFS(INDIRECT($B6), QTR, E$5, INDIRECT($D$2), $E$2)</f>
        <v>46951.56</v>
      </c>
      <c r="F6" s="11">
        <f ca="1">SUMIFS(INDIRECT($B6), QTR, F$5, INDIRECT($D$2), $E$2)</f>
        <v>36039.25</v>
      </c>
      <c r="G6" s="12">
        <f ca="1">E6/F6-1</f>
        <v>0.30278959745277723</v>
      </c>
      <c r="J6" t="s">
        <v>15</v>
      </c>
    </row>
    <row r="7" spans="2:10" x14ac:dyDescent="0.25">
      <c r="B7" t="s">
        <v>7</v>
      </c>
      <c r="D7" s="13" t="s">
        <v>7</v>
      </c>
      <c r="E7" s="11">
        <f ca="1">SUMIFS(INDIRECT($B7), QTR, E$5, INDIRECT($D$2), $E$2)</f>
        <v>116</v>
      </c>
      <c r="F7" s="11">
        <f ca="1">SUMIFS(INDIRECT($B7), QTR, F$5, INDIRECT($D$2), $E$2)</f>
        <v>67</v>
      </c>
      <c r="G7" s="12">
        <f ca="1">E7/F7-1</f>
        <v>0.73134328358208944</v>
      </c>
      <c r="J7" t="s">
        <v>16</v>
      </c>
    </row>
    <row r="8" spans="2:10" x14ac:dyDescent="0.25">
      <c r="B8" t="s">
        <v>21</v>
      </c>
      <c r="D8" s="13" t="s">
        <v>10</v>
      </c>
      <c r="E8" s="11">
        <f ca="1">E6/E7</f>
        <v>404.75482758620689</v>
      </c>
      <c r="F8" s="11">
        <f ca="1">F6/F7</f>
        <v>537.89925373134326</v>
      </c>
      <c r="G8" s="12">
        <f ca="1">E8/F8-1</f>
        <v>-0.2475266980229649</v>
      </c>
      <c r="J8" t="s">
        <v>17</v>
      </c>
    </row>
    <row r="9" spans="2:10" x14ac:dyDescent="0.25">
      <c r="B9" t="s">
        <v>1</v>
      </c>
      <c r="D9" s="10" t="s">
        <v>1</v>
      </c>
      <c r="E9" s="11">
        <f ca="1">SUMIFS(INDIRECT($B9), QTR, E$5, INDIRECT($D$2), $E$2)</f>
        <v>391263</v>
      </c>
      <c r="F9" s="11">
        <f ca="1">SUMIFS(INDIRECT($B9), QTR, F$5, INDIRECT($D$2), $E$2)</f>
        <v>277225</v>
      </c>
      <c r="G9" s="12">
        <f ca="1">E9/F9-1</f>
        <v>0.41135539724050862</v>
      </c>
    </row>
    <row r="10" spans="2:10" x14ac:dyDescent="0.25">
      <c r="B10" t="s">
        <v>6</v>
      </c>
      <c r="D10" s="13" t="s">
        <v>6</v>
      </c>
      <c r="E10" s="11">
        <f ca="1">SUMIFS(INDIRECT($B10), QTR, E$5, INDIRECT($D$2), $E$2)</f>
        <v>835</v>
      </c>
      <c r="F10" s="11">
        <f ca="1">SUMIFS(INDIRECT($B10), QTR, F$5, INDIRECT($D$2), $E$2)</f>
        <v>560</v>
      </c>
      <c r="G10" s="12">
        <f ca="1">E10/F10-1</f>
        <v>0.4910714285714286</v>
      </c>
    </row>
    <row r="11" spans="2:10" x14ac:dyDescent="0.25">
      <c r="B11" t="s">
        <v>22</v>
      </c>
      <c r="D11" s="13" t="s">
        <v>11</v>
      </c>
      <c r="E11" s="11">
        <f ca="1">E9/E10</f>
        <v>468.57844311377244</v>
      </c>
      <c r="F11" s="11">
        <f ca="1">F9/F10</f>
        <v>495.04464285714283</v>
      </c>
      <c r="G11" s="12">
        <f ca="1">E11/F11-1</f>
        <v>-5.346224855726367E-2</v>
      </c>
    </row>
  </sheetData>
  <mergeCells count="2">
    <mergeCell ref="G4:G5"/>
    <mergeCell ref="D4:D5"/>
  </mergeCells>
  <conditionalFormatting sqref="G6:G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E2" xr:uid="{C34D1E4C-C032-4BC9-BF1B-58308CF4A15C}">
      <formula1>$J$4:$J$8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Data</vt:lpstr>
      <vt:lpstr>Scorecard</vt:lpstr>
      <vt:lpstr>Leads</vt:lpstr>
      <vt:lpstr>Pipeline</vt:lpstr>
      <vt:lpstr>Pipeline_Lead</vt:lpstr>
      <vt:lpstr>QTR</vt:lpstr>
      <vt:lpstr>Region</vt:lpstr>
      <vt:lpstr>Revenue</vt:lpstr>
      <vt:lpstr>Revenue_Win</vt:lpstr>
      <vt:lpstr>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Indrajeet</dc:creator>
  <cp:lastModifiedBy>Indrajeet</cp:lastModifiedBy>
  <dcterms:created xsi:type="dcterms:W3CDTF">2023-07-07T10:43:50Z</dcterms:created>
  <dcterms:modified xsi:type="dcterms:W3CDTF">2023-07-09T11:55:48Z</dcterms:modified>
</cp:coreProperties>
</file>