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1e460ae04f997/Documents/data science dan analyst/portfolio excel/"/>
    </mc:Choice>
  </mc:AlternateContent>
  <xr:revisionPtr revIDLastSave="0" documentId="8_{0EED4112-0F76-498B-9C4E-402DA50C7CA7}" xr6:coauthVersionLast="47" xr6:coauthVersionMax="47" xr10:uidLastSave="{00000000-0000-0000-0000-000000000000}"/>
  <bookViews>
    <workbookView xWindow="-110" yWindow="-110" windowWidth="19420" windowHeight="1102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10" i="13"/>
  <c r="J3" i="13"/>
  <c r="J4" i="13"/>
  <c r="J5" i="13"/>
  <c r="J7" i="13"/>
  <c r="J8" i="13"/>
  <c r="J9" i="13"/>
  <c r="J2" i="13"/>
  <c r="L2" i="5"/>
  <c r="K2" i="5"/>
  <c r="J2" i="5"/>
  <c r="L2" i="12"/>
  <c r="K2" i="12"/>
  <c r="J2" i="12"/>
  <c r="J2" i="8" a="1"/>
  <c r="J2" i="8" s="1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K5" i="9"/>
  <c r="J5" i="9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<sst xmlns="http://schemas.openxmlformats.org/spreadsheetml/2006/main" count="587" uniqueCount="96">
  <si>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</si>
  <si>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</si>
  <si>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</si>
  <si>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</si>
  <si>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</si>
  <si>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</si>
  <si>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</si>
  <si>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</si>
  <si>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</si>
  <si>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</si>
  <si>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</si>
  <si>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</si>
  <si>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</si>
  <si>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</si>
  <si>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</si>
  <si>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</si>
  <si>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</si>
  <si>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</si>
  <si>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</si>
  <si>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</si>
  <si>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</si>
  <si>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</si>
  <si>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</si>
  <si>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</si>
  <si>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</si>
  <si>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</si>
  <si>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</si>
  <si>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</si>
  <si>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</si>
  <si>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</si>
  <si>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</si>
  <si>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</si>
  <si>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</si>
  <si>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</si>
  <si>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</si>
  <si>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</si>
  <si>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</si>
  <si>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</si>
  <si>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</si>
  <si>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</si>
  <si>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</si>
  <si>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</si>
  <si>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</si>
  <si>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</si>
  <si>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</si>
  <si>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</si>
  <si>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</si>
  <si>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</si>
  <si>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</si>
  <si>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</si>
  <si>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</si>
  <si>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</si>
  <si>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</si>
  <si>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</si>
  <si>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</si>
  <si>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</si>
  <si>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</si>
  <si>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</si>
  <si>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</si>
  <si>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</si>
  <si>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</si>
  <si>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</si>
  <si>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</si>
  <si>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</si>
  <si>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</si>
  <si>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</si>
  <si>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</si>
  <si>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</si>
  <si>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</si>
  <si>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</si>
  <si>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</si>
  <si>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</si>
  <si>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</si>
  <si>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</si>
  <si>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</si>
  <si>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</si>
  <si>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</si>
  <si>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</si>
  <si>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</si>
  <si>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</si>
  <si>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</si>
  <si>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</si>
  <si>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</si>
  <si>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</si>
  <si>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</si>
  <si>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</si>
  <si>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</si>
  <si>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</si>
  <si>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 Jim</t>
  </si>
  <si>
    <t xml:space="preserve">           Pam</t>
  </si>
  <si>
    <t xml:space="preserve">      Dwight</t>
  </si>
  <si>
    <t xml:space="preserve">   Angela</t>
  </si>
  <si>
    <t xml:space="preserve"> Toby</t>
  </si>
  <si>
    <t xml:space="preserve">       Stanley</t>
  </si>
  <si>
    <t>8/10/2017</t>
  </si>
  <si>
    <t>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</si>
</sst>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L5" sqref="L5"/>
    </sheetView>
  </sheetViews>
  <sheetFormatPr defaultColWidth="13.6328125" defaultRowHeight="14.5" x14ac:dyDescent="0.35"/>
  <cols>
    <col min="1" max="1" width="10.81640625" style="1" bestFit="1" customWidth="1"/>
    <col min="2" max="3" width="13.6328125" style="1"/>
    <col min="4" max="4" width="7.6328125" style="1" customWidth="1"/>
    <col min="5" max="11" width="13.6328125" style="1"/>
  </cols>
  <sheetData>
    <row r="1" spans="1:12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80</v>
      </c>
      <c r="K1" s="1" t="s">
        <v>81</v>
      </c>
    </row>
    <row r="2" spans="1:12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3">
        <f>MAX(H2:H10)</f>
        <v>37933</v>
      </c>
      <c r="K2" s="3">
        <f>MIN(H2:H10)</f>
        <v>35040</v>
      </c>
      <c r="L2" t="s">
        <v>36</v>
      </c>
    </row>
    <row r="3" spans="1:12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  <c r="J3" s="1">
        <f>MAX(G2:G10)</f>
        <v>65000</v>
      </c>
      <c r="K3" s="1">
        <f>MIN(G2:G10)</f>
        <v>36000</v>
      </c>
      <c r="L3" t="s">
        <v>22</v>
      </c>
    </row>
    <row r="4" spans="1:12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  <c r="J4" s="1">
        <f>MAX(D2:D10)</f>
        <v>38</v>
      </c>
      <c r="K4" s="1">
        <f>MIN(D2:D10)</f>
        <v>29</v>
      </c>
      <c r="L4" t="s">
        <v>23</v>
      </c>
    </row>
    <row r="5" spans="1:12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  <c r="J5" s="3">
        <f>MAX(I2:I10)</f>
        <v>42986</v>
      </c>
      <c r="K5" s="3">
        <f>MIN(I2:I10)</f>
        <v>40800</v>
      </c>
      <c r="L5" t="s">
        <v>37</v>
      </c>
    </row>
    <row r="6" spans="1:12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</row>
    <row r="7" spans="1:12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</row>
    <row r="8" spans="1:12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</row>
    <row r="9" spans="1:12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</row>
    <row r="10" spans="1:12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6328125" defaultRowHeight="14.5" x14ac:dyDescent="0.35"/>
  <cols>
    <col min="1" max="5" width="14.453125" style="1" customWidth="1"/>
    <col min="6" max="6" width="16.453125" style="1" customWidth="1"/>
    <col min="7" max="11" width="14.453125" style="1" customWidth="1"/>
  </cols>
  <sheetData>
    <row r="1" spans="1:11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82</v>
      </c>
      <c r="K1" s="1" t="s">
        <v>83</v>
      </c>
    </row>
    <row r="2" spans="1:11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1" t="str" cm="1">
        <f t="array" ref="J2:J10">IF(D2:D10&gt;30,"Old","Young")</f>
        <v>Young</v>
      </c>
      <c r="K2" s="1" t="str" cm="1">
        <f t="array" ref="K2:K10">_xlfn.IFS(F2:F10 = "Salesman","give discount 20%",F2:F10 ="Receptionist","give discount 15%",F2:F10 = "Accountant","give discount 10%",F2:F10="HR","don’t give discount",F2:F10="Regional Manager","give discount 5%",F2:F10="Supplier Relations","give discount 50%")</f>
        <v>give discount 20%</v>
      </c>
    </row>
    <row r="3" spans="1:11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  <c r="J3" s="1" t="str">
        <v>Young</v>
      </c>
      <c r="K3" s="1" t="str">
        <v>give discount 15%</v>
      </c>
    </row>
    <row r="4" spans="1:11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  <c r="J4" s="1" t="str">
        <v>Young</v>
      </c>
      <c r="K4" s="1" t="str">
        <v>give discount 20%</v>
      </c>
    </row>
    <row r="5" spans="1:11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  <c r="J5" s="1" t="str">
        <v>Old</v>
      </c>
      <c r="K5" s="1" t="str">
        <v>give discount 10%</v>
      </c>
    </row>
    <row r="6" spans="1:11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  <c r="J6" s="1" t="str">
        <v>Old</v>
      </c>
      <c r="K6" s="1" t="str">
        <v>don’t give discount</v>
      </c>
    </row>
    <row r="7" spans="1:11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  <c r="J7" s="1" t="str">
        <v>Old</v>
      </c>
      <c r="K7" s="1" t="str">
        <v>give discount 5%</v>
      </c>
    </row>
    <row r="8" spans="1:11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  <c r="J8" s="1" t="str">
        <v>Old</v>
      </c>
      <c r="K8" s="1" t="str">
        <v>give discount 50%</v>
      </c>
    </row>
    <row r="9" spans="1:11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  <c r="J9" s="1" t="str">
        <v>Old</v>
      </c>
      <c r="K9" s="1" t="str">
        <v>give discount 20%</v>
      </c>
    </row>
    <row r="10" spans="1:11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  <c r="J10" s="1" t="str">
        <v>Old</v>
      </c>
      <c r="K10" s="1" t="str">
        <v>give discount 10%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/>
  </sheetViews>
  <sheetFormatPr defaultColWidth="10.90625" defaultRowHeight="14.5" x14ac:dyDescent="0.35"/>
  <cols>
    <col min="1" max="1" width="10.81640625" style="1" bestFit="1" customWidth="1"/>
    <col min="2" max="10" width="10.90625" style="1"/>
  </cols>
  <sheetData>
    <row r="1" spans="1:12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19</v>
      </c>
      <c r="L1" t="s">
        <v>35</v>
      </c>
    </row>
    <row r="2" spans="1:12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1" cm="1">
        <f t="array" ref="J2:J10">LEN(C2:C10)</f>
        <v>7</v>
      </c>
    </row>
    <row r="3" spans="1:12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  <c r="J3" s="1">
        <v>7</v>
      </c>
    </row>
    <row r="4" spans="1:12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  <c r="J4" s="1">
        <v>7</v>
      </c>
    </row>
    <row r="5" spans="1:12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  <c r="J5" s="1">
        <v>6</v>
      </c>
    </row>
    <row r="6" spans="1:12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  <c r="J6" s="1">
        <v>10</v>
      </c>
    </row>
    <row r="7" spans="1:12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  <c r="J7" s="1">
        <v>5</v>
      </c>
    </row>
    <row r="8" spans="1:12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  <c r="J8" s="1">
        <v>6</v>
      </c>
    </row>
    <row r="9" spans="1:12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  <c r="J9" s="1">
        <v>6</v>
      </c>
    </row>
    <row r="10" spans="1:12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  <c r="J10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3" sqref="M3"/>
    </sheetView>
  </sheetViews>
  <sheetFormatPr defaultColWidth="14.54296875" defaultRowHeight="14.5" x14ac:dyDescent="0.35"/>
  <cols>
    <col min="1" max="3" width="14.54296875" style="1"/>
    <col min="4" max="4" width="8" style="1" customWidth="1"/>
    <col min="5" max="9" width="14.54296875" style="1"/>
    <col min="10" max="10" width="32.36328125" style="1" bestFit="1" customWidth="1"/>
    <col min="11" max="13" width="14.54296875" style="1"/>
  </cols>
  <sheetData>
    <row r="1" spans="1:13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86</v>
      </c>
      <c r="L1" s="1" t="s">
        <v>87</v>
      </c>
      <c r="M1" s="1" t="s">
        <v>87</v>
      </c>
    </row>
    <row r="2" spans="1:13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 t="s">
        <v>48</v>
      </c>
      <c r="I2" s="2" t="s">
        <v>56</v>
      </c>
      <c r="J2" s="3" t="s">
        <v>39</v>
      </c>
      <c r="K2" s="1" t="str" cm="1">
        <f t="array" ref="K2:K10">LEFT(B2:B10,3)</f>
        <v>Jim</v>
      </c>
      <c r="L2" s="1" t="str" cm="1">
        <f t="array" ref="L2:L10">RIGHT(A2:A10,2)</f>
        <v>01</v>
      </c>
      <c r="M2" s="1" t="str" cm="1">
        <f t="array" ref="M2:M10">RIGHT(H2:H10,4)</f>
        <v>2001</v>
      </c>
    </row>
    <row r="3" spans="1:13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 t="s">
        <v>49</v>
      </c>
      <c r="I3" s="2" t="s">
        <v>57</v>
      </c>
      <c r="J3" s="3" t="s">
        <v>40</v>
      </c>
      <c r="K3" s="1" t="str">
        <v>Pam</v>
      </c>
      <c r="L3" s="1" t="str">
        <v>02</v>
      </c>
      <c r="M3" s="1" t="str">
        <v>1999</v>
      </c>
    </row>
    <row r="4" spans="1:13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 t="s">
        <v>50</v>
      </c>
      <c r="I4" s="2" t="s">
        <v>58</v>
      </c>
      <c r="J4" s="3" t="s">
        <v>41</v>
      </c>
      <c r="K4" s="1" t="str">
        <v>Dwi</v>
      </c>
      <c r="L4" s="1" t="str">
        <v>03</v>
      </c>
      <c r="M4" s="1" t="str">
        <v>2000</v>
      </c>
    </row>
    <row r="5" spans="1:13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 t="s">
        <v>51</v>
      </c>
      <c r="I5" s="2" t="s">
        <v>59</v>
      </c>
      <c r="J5" s="3" t="s">
        <v>42</v>
      </c>
      <c r="K5" s="1" t="str">
        <v>Ang</v>
      </c>
      <c r="L5" s="1" t="str">
        <v>04</v>
      </c>
      <c r="M5" s="1" t="str">
        <v>2000</v>
      </c>
    </row>
    <row r="6" spans="1:13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 t="s">
        <v>52</v>
      </c>
      <c r="I6" s="2" t="s">
        <v>60</v>
      </c>
      <c r="J6" s="3" t="s">
        <v>43</v>
      </c>
      <c r="K6" s="1" t="str">
        <v>Tob</v>
      </c>
      <c r="L6" s="1" t="str">
        <v>05</v>
      </c>
      <c r="M6" s="1" t="str">
        <v>2001</v>
      </c>
    </row>
    <row r="7" spans="1:13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 t="s">
        <v>52</v>
      </c>
      <c r="I7" s="2" t="s">
        <v>61</v>
      </c>
      <c r="J7" s="3" t="s">
        <v>44</v>
      </c>
      <c r="K7" s="1" t="str">
        <v>Mic</v>
      </c>
      <c r="L7" s="1" t="str">
        <v>06</v>
      </c>
      <c r="M7" s="1" t="str">
        <v>2001</v>
      </c>
    </row>
    <row r="8" spans="1:13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 t="s">
        <v>53</v>
      </c>
      <c r="I8" s="2" t="s">
        <v>61</v>
      </c>
      <c r="J8" s="3" t="s">
        <v>45</v>
      </c>
      <c r="K8" s="1" t="str">
        <v>Mer</v>
      </c>
      <c r="L8" s="1" t="str">
        <v>07</v>
      </c>
      <c r="M8" s="1" t="str">
        <v>2003</v>
      </c>
    </row>
    <row r="9" spans="1:13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 t="s">
        <v>54</v>
      </c>
      <c r="I9" s="2" t="s">
        <v>62</v>
      </c>
      <c r="J9" s="3" t="s">
        <v>46</v>
      </c>
      <c r="K9" s="1" t="str">
        <v>Sta</v>
      </c>
      <c r="L9" s="1" t="str">
        <v>08</v>
      </c>
      <c r="M9" s="1" t="str">
        <v>2002</v>
      </c>
    </row>
    <row r="10" spans="1:13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 t="s">
        <v>55</v>
      </c>
      <c r="I10" s="2" t="s">
        <v>62</v>
      </c>
      <c r="J10" s="3" t="s">
        <v>47</v>
      </c>
      <c r="K10" s="1" t="str">
        <v>Kev</v>
      </c>
      <c r="L10" s="1" t="str">
        <v>09</v>
      </c>
      <c r="M10" s="1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1" sqref="L1:M1048576"/>
    </sheetView>
  </sheetViews>
  <sheetFormatPr defaultColWidth="13.6328125" defaultRowHeight="14.5" x14ac:dyDescent="0.35"/>
  <cols>
    <col min="1" max="9" width="11" style="1" customWidth="1"/>
    <col min="10" max="10" width="20.7265625" style="1" customWidth="1"/>
    <col min="11" max="11" width="11" style="1" customWidth="1"/>
  </cols>
  <sheetData>
    <row r="1" spans="1:13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70</v>
      </c>
    </row>
    <row r="2" spans="1:13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1" t="str" cm="1">
        <f t="array" ref="J2:J10">TEXT(H2:H10,"dd/mm/yyyy")</f>
        <v>02/11/2001</v>
      </c>
      <c r="K2" s="4"/>
      <c r="L2" s="1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  <c r="J3" s="1" t="str">
        <v>03/10/1999</v>
      </c>
      <c r="K3" s="4"/>
      <c r="L3" s="1" t="str">
        <v>03/10/1999</v>
      </c>
      <c r="M3" t="str">
        <v>1999</v>
      </c>
    </row>
    <row r="4" spans="1:13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  <c r="J4" s="1" t="str">
        <v>04/07/2000</v>
      </c>
      <c r="K4" s="4"/>
      <c r="L4" s="1" t="str">
        <v>04/07/2000</v>
      </c>
      <c r="M4" t="str">
        <v>2000</v>
      </c>
    </row>
    <row r="5" spans="1:13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  <c r="J5" s="1" t="str">
        <v>05/01/2000</v>
      </c>
      <c r="K5" s="4"/>
      <c r="L5" s="1" t="str">
        <v>05/01/2000</v>
      </c>
      <c r="M5" t="str">
        <v>2000</v>
      </c>
    </row>
    <row r="6" spans="1:13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  <c r="J6" s="1" t="str">
        <v>06/05/2001</v>
      </c>
      <c r="K6" s="4"/>
      <c r="L6" s="1" t="str">
        <v>06/05/2001</v>
      </c>
      <c r="M6" t="str">
        <v>2001</v>
      </c>
    </row>
    <row r="7" spans="1:13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  <c r="J7" s="1" t="str">
        <v>07/12/1995</v>
      </c>
      <c r="K7" s="4"/>
      <c r="L7" s="1" t="str">
        <v>07/12/1995</v>
      </c>
      <c r="M7" t="str">
        <v>1995</v>
      </c>
    </row>
    <row r="8" spans="1:13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  <c r="J8" s="1" t="str">
        <v>08/11/2003</v>
      </c>
      <c r="K8" s="4"/>
      <c r="L8" s="1" t="str">
        <v>08/11/2003</v>
      </c>
      <c r="M8" t="str">
        <v>2003</v>
      </c>
    </row>
    <row r="9" spans="1:13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  <c r="J9" s="1" t="str">
        <v>09/06/2002</v>
      </c>
      <c r="K9" s="4"/>
      <c r="L9" s="1" t="str">
        <v>09/06/2002</v>
      </c>
      <c r="M9" t="str">
        <v>2002</v>
      </c>
    </row>
    <row r="10" spans="1:13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  <c r="J10" s="1" t="str">
        <v>10/08/2003</v>
      </c>
      <c r="K10" s="4"/>
      <c r="L10" s="1" t="str">
        <v>10/08/2003</v>
      </c>
      <c r="M10" t="str">
        <v>2003</v>
      </c>
    </row>
    <row r="12" spans="1:13" x14ac:dyDescent="0.35">
      <c r="H12" s="3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style="1" bestFit="1" customWidth="1"/>
    <col min="2" max="2" width="13.6328125" style="5"/>
    <col min="3" max="3" width="13.6328125" style="1"/>
    <col min="4" max="4" width="7.6328125" style="1" customWidth="1"/>
    <col min="5" max="9" width="13.6328125" style="1"/>
    <col min="10" max="10" width="13.6328125" style="5"/>
  </cols>
  <sheetData>
    <row r="1" spans="1:11" x14ac:dyDescent="0.35">
      <c r="A1" s="1" t="s">
        <v>20</v>
      </c>
      <c r="B1" s="5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5" t="s">
        <v>68</v>
      </c>
      <c r="K1" t="s">
        <v>69</v>
      </c>
    </row>
    <row r="2" spans="1:11" x14ac:dyDescent="0.35">
      <c r="A2" s="1">
        <v>1001</v>
      </c>
      <c r="B2" s="6" t="s">
        <v>88</v>
      </c>
      <c r="C2" s="2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5" t="str" cm="1">
        <f t="array" ref="J2:J10">TRIM(B2:B10)</f>
        <v>Jim</v>
      </c>
    </row>
    <row r="3" spans="1:11" x14ac:dyDescent="0.35">
      <c r="A3" s="1">
        <v>1002</v>
      </c>
      <c r="B3" s="6" t="s">
        <v>89</v>
      </c>
      <c r="C3" s="2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  <c r="J3" s="5" t="str">
        <v>Pam</v>
      </c>
    </row>
    <row r="4" spans="1:11" x14ac:dyDescent="0.35">
      <c r="A4" s="1">
        <v>1003</v>
      </c>
      <c r="B4" s="6" t="s">
        <v>90</v>
      </c>
      <c r="C4" s="2" t="s">
        <v>67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  <c r="J4" s="5" t="str">
        <v>Dwight</v>
      </c>
    </row>
    <row r="5" spans="1:11" x14ac:dyDescent="0.35">
      <c r="A5" s="1">
        <v>1004</v>
      </c>
      <c r="B5" s="6" t="s">
        <v>91</v>
      </c>
      <c r="C5" s="2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  <c r="J5" s="5" t="str">
        <v>Angela</v>
      </c>
    </row>
    <row r="6" spans="1:11" x14ac:dyDescent="0.35">
      <c r="A6" s="1">
        <v>1005</v>
      </c>
      <c r="B6" s="6" t="s">
        <v>92</v>
      </c>
      <c r="C6" s="2" t="s">
        <v>66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  <c r="J6" s="5" t="str">
        <v>Toby</v>
      </c>
    </row>
    <row r="7" spans="1:11" x14ac:dyDescent="0.35">
      <c r="A7" s="1">
        <v>1006</v>
      </c>
      <c r="B7" s="6" t="s">
        <v>8</v>
      </c>
      <c r="C7" s="2" t="s">
        <v>65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  <c r="J7" s="5" t="str">
        <v>Michael</v>
      </c>
    </row>
    <row r="8" spans="1:11" x14ac:dyDescent="0.35">
      <c r="A8" s="1">
        <v>1007</v>
      </c>
      <c r="B8" s="6" t="s">
        <v>33</v>
      </c>
      <c r="C8" s="2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  <c r="J8" s="5" t="str">
        <v>Meredith</v>
      </c>
    </row>
    <row r="9" spans="1:11" x14ac:dyDescent="0.35">
      <c r="A9" s="1">
        <v>1008</v>
      </c>
      <c r="B9" s="6" t="s">
        <v>93</v>
      </c>
      <c r="C9" s="2" t="s">
        <v>64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  <c r="J9" s="5" t="str">
        <v>Stanley</v>
      </c>
    </row>
    <row r="10" spans="1:11" x14ac:dyDescent="0.35">
      <c r="A10" s="1">
        <v>1009</v>
      </c>
      <c r="B10" s="6" t="s">
        <v>10</v>
      </c>
      <c r="C10" s="2" t="s">
        <v>63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  <c r="J10" s="5" t="str">
        <v>Kevin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9" sqref="K9"/>
    </sheetView>
  </sheetViews>
  <sheetFormatPr defaultColWidth="13.6328125" defaultRowHeight="14.5" x14ac:dyDescent="0.35"/>
  <cols>
    <col min="1" max="1" width="10.81640625" style="1" bestFit="1" customWidth="1"/>
    <col min="2" max="3" width="13.6328125" style="1"/>
    <col min="4" max="4" width="7.6328125" style="1" customWidth="1"/>
    <col min="5" max="9" width="13.6328125" style="1"/>
    <col min="10" max="12" width="16.1796875" customWidth="1"/>
  </cols>
  <sheetData>
    <row r="1" spans="1:12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t="s">
        <v>71</v>
      </c>
      <c r="K1" t="s">
        <v>72</v>
      </c>
      <c r="L1" t="s">
        <v>73</v>
      </c>
    </row>
    <row r="2" spans="1:12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G5" sqref="G5"/>
    </sheetView>
  </sheetViews>
  <sheetFormatPr defaultColWidth="13" defaultRowHeight="14.5" x14ac:dyDescent="0.35"/>
  <cols>
    <col min="1" max="12" width="13" style="1"/>
  </cols>
  <sheetData>
    <row r="1" spans="1:12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74</v>
      </c>
      <c r="K1" s="1" t="s">
        <v>75</v>
      </c>
      <c r="L1" s="1" t="s">
        <v>76</v>
      </c>
    </row>
    <row r="2" spans="1:12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1">
        <f>SUM(G2:G10)</f>
        <v>437000</v>
      </c>
      <c r="K2" s="1">
        <f>SUMIF(G2:G10,"&gt;48000")</f>
        <v>178000</v>
      </c>
      <c r="L2" s="1">
        <f>SUMIFS(G2:G10,E2:E10,"=Female",D2:D10,"&gt;30",F2:F10,"=Accountant")</f>
        <v>47000</v>
      </c>
    </row>
    <row r="3" spans="1:12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</row>
    <row r="4" spans="1:12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</row>
    <row r="5" spans="1:12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</row>
    <row r="6" spans="1:12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</row>
    <row r="7" spans="1:12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</row>
    <row r="8" spans="1:12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</row>
    <row r="9" spans="1:12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</row>
    <row r="10" spans="1:12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8" sqref="K8"/>
    </sheetView>
  </sheetViews>
  <sheetFormatPr defaultColWidth="13.6328125" defaultRowHeight="14.5" x14ac:dyDescent="0.35"/>
  <cols>
    <col min="1" max="1" width="10.81640625" style="1" bestFit="1" customWidth="1"/>
    <col min="2" max="3" width="13.6328125" style="1"/>
    <col min="4" max="4" width="7.6328125" style="1" customWidth="1"/>
    <col min="5" max="12" width="13.6328125" style="1"/>
  </cols>
  <sheetData>
    <row r="1" spans="1:12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77</v>
      </c>
      <c r="K1" s="1" t="s">
        <v>78</v>
      </c>
      <c r="L1" s="1" t="s">
        <v>79</v>
      </c>
    </row>
    <row r="2" spans="1:12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1">
        <f>COUNT(G2:G10)</f>
        <v>9</v>
      </c>
      <c r="K2" s="1">
        <f>COUNTIF(G2:G10,"&gt;50000")</f>
        <v>2</v>
      </c>
      <c r="L2" s="1">
        <f>COUNTIFS(G2:G10,"&gt;45000",D2:D10,"&gt;30")</f>
        <v>4</v>
      </c>
    </row>
    <row r="3" spans="1:12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</row>
    <row r="4" spans="1:12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</row>
    <row r="5" spans="1:12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</row>
    <row r="6" spans="1:12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</row>
    <row r="7" spans="1:12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</row>
    <row r="8" spans="1:12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</row>
    <row r="9" spans="1:12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</row>
    <row r="10" spans="1:12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4" sqref="K14"/>
    </sheetView>
  </sheetViews>
  <sheetFormatPr defaultRowHeight="14.5" x14ac:dyDescent="0.35"/>
  <cols>
    <col min="1" max="1" width="8.7265625" style="1"/>
    <col min="2" max="2" width="10.453125" style="1" customWidth="1"/>
    <col min="3" max="5" width="10.6328125" style="1" customWidth="1"/>
    <col min="6" max="6" width="16.54296875" style="1" customWidth="1"/>
    <col min="7" max="7" width="8.7265625" style="1"/>
    <col min="8" max="8" width="14.1796875" style="1" customWidth="1"/>
    <col min="9" max="9" width="14.81640625" style="1" customWidth="1"/>
    <col min="10" max="10" width="22" style="5" bestFit="1" customWidth="1"/>
    <col min="11" max="11" width="24.81640625" style="1" customWidth="1"/>
    <col min="12" max="12" width="15.26953125" customWidth="1"/>
  </cols>
  <sheetData>
    <row r="1" spans="1:11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5" t="s">
        <v>18</v>
      </c>
    </row>
    <row r="2" spans="1:11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3">
        <v>37197</v>
      </c>
      <c r="I2" s="3">
        <v>42253</v>
      </c>
      <c r="J2" s="5" t="str">
        <f>CONCATENATE(B2," ",C2)</f>
        <v>Jim Halpert</v>
      </c>
      <c r="K2" s="1" t="str">
        <f>CONCATENATE(B2,".",C2,"@gmail.com")</f>
        <v>Jim.Halpert@gmail.com</v>
      </c>
    </row>
    <row r="3" spans="1:11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3">
        <v>36436</v>
      </c>
      <c r="I3" s="3">
        <v>42287</v>
      </c>
      <c r="J3" s="5" t="str">
        <f t="shared" ref="J3:J10" si="0">CONCATENATE(B3," ",C3)</f>
        <v>Pam Beasley</v>
      </c>
      <c r="K3" s="1" t="str">
        <f t="shared" ref="K3:K10" si="1">CONCATENATE(B3,".",C3,"@gmail.com")</f>
        <v>Pam.Beasley@gmail.com</v>
      </c>
    </row>
    <row r="4" spans="1:11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3">
        <v>36711</v>
      </c>
      <c r="I4" s="3">
        <v>42986</v>
      </c>
      <c r="J4" s="5" t="str">
        <f t="shared" si="0"/>
        <v>Dwight Schrute</v>
      </c>
      <c r="K4" s="1" t="str">
        <f t="shared" si="1"/>
        <v>Dwight.Schrute@gmail.com</v>
      </c>
    </row>
    <row r="5" spans="1:11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3">
        <v>36530</v>
      </c>
      <c r="I5" s="3">
        <v>42341</v>
      </c>
      <c r="J5" s="5" t="str">
        <f t="shared" si="0"/>
        <v>Angela Martin</v>
      </c>
      <c r="K5" s="1" t="str">
        <f t="shared" si="1"/>
        <v>Angela.Martin@gmail.com</v>
      </c>
    </row>
    <row r="6" spans="1:11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3">
        <v>37017</v>
      </c>
      <c r="I6" s="3">
        <v>42977</v>
      </c>
      <c r="J6" s="5" t="str">
        <f t="shared" si="0"/>
        <v>Toby Flenderson</v>
      </c>
      <c r="K6" s="1" t="str">
        <f t="shared" si="1"/>
        <v>Toby.Flenderson@gmail.com</v>
      </c>
    </row>
    <row r="7" spans="1:11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3">
        <v>35040</v>
      </c>
      <c r="I7" s="3">
        <v>41528</v>
      </c>
      <c r="J7" s="5" t="str">
        <f t="shared" si="0"/>
        <v>Michael Scott</v>
      </c>
      <c r="K7" s="1" t="str">
        <f t="shared" si="1"/>
        <v>Michael.Scott@gmail.com</v>
      </c>
    </row>
    <row r="8" spans="1:11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3">
        <v>37933</v>
      </c>
      <c r="I8" s="3">
        <v>41551</v>
      </c>
      <c r="J8" s="5" t="str">
        <f t="shared" si="0"/>
        <v>Meredith Palmer</v>
      </c>
      <c r="K8" s="1" t="str">
        <f t="shared" si="1"/>
        <v>Meredith.Palmer@gmail.com</v>
      </c>
    </row>
    <row r="9" spans="1:11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3">
        <v>37416</v>
      </c>
      <c r="I9" s="3">
        <v>42116</v>
      </c>
      <c r="J9" s="5" t="str">
        <f t="shared" si="0"/>
        <v>Stanley Hudson</v>
      </c>
      <c r="K9" s="1" t="str">
        <f t="shared" si="1"/>
        <v>Stanley.Hudson@gmail.com</v>
      </c>
    </row>
    <row r="10" spans="1:11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3">
        <v>37843</v>
      </c>
      <c r="I10" s="3">
        <v>40800</v>
      </c>
      <c r="J10" s="5" t="str">
        <f t="shared" si="0"/>
        <v>Kevin Malone</v>
      </c>
      <c r="K10" s="1" t="str">
        <f t="shared" si="1"/>
        <v>Kevin.Malone@gmail.com</v>
      </c>
    </row>
    <row r="11" spans="1:11" x14ac:dyDescent="0.35">
      <c r="H11" s="1" t="str">
        <f t="shared" ref="H11:H12" si="2">CONCATENATE(B11," ",C11)</f>
        <v xml:space="preserve"> </v>
      </c>
    </row>
    <row r="12" spans="1:11" x14ac:dyDescent="0.35">
      <c r="H12" s="1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abSelected="1" workbookViewId="0">
      <selection activeCell="I9" sqref="I9"/>
    </sheetView>
  </sheetViews>
  <sheetFormatPr defaultRowHeight="14.5" x14ac:dyDescent="0.35"/>
  <cols>
    <col min="1" max="12" width="13.54296875" style="1" customWidth="1"/>
  </cols>
  <sheetData>
    <row r="1" spans="1:11" x14ac:dyDescent="0.35">
      <c r="A1" s="1" t="s">
        <v>20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21</v>
      </c>
      <c r="G1" s="1" t="s">
        <v>22</v>
      </c>
      <c r="H1" s="1" t="s">
        <v>36</v>
      </c>
      <c r="I1" s="1" t="s">
        <v>37</v>
      </c>
      <c r="J1" s="1" t="s">
        <v>84</v>
      </c>
      <c r="K1" s="1" t="s">
        <v>85</v>
      </c>
    </row>
    <row r="2" spans="1:11" x14ac:dyDescent="0.35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2" t="s">
        <v>48</v>
      </c>
      <c r="I2" s="2" t="s">
        <v>56</v>
      </c>
      <c r="J2" s="1">
        <f>_xlfn.DAYS(I2,H2)</f>
        <v>5231</v>
      </c>
      <c r="K2" s="1">
        <f>NETWORKDAYS(H2,I2)</f>
        <v>3737</v>
      </c>
    </row>
    <row r="3" spans="1:11" x14ac:dyDescent="0.35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2" t="s">
        <v>49</v>
      </c>
      <c r="I3" s="2" t="s">
        <v>57</v>
      </c>
      <c r="J3" s="1">
        <f t="shared" ref="J3:J10" si="0">_xlfn.DAYS(I3,H3)</f>
        <v>6058</v>
      </c>
      <c r="K3" s="1">
        <f t="shared" ref="K3:K10" si="1">NETWORKDAYS(H3,I3)</f>
        <v>4328</v>
      </c>
    </row>
    <row r="4" spans="1:11" x14ac:dyDescent="0.35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2" t="s">
        <v>50</v>
      </c>
      <c r="I4" s="2" t="s">
        <v>58</v>
      </c>
      <c r="J4" s="1">
        <f t="shared" si="0"/>
        <v>6333</v>
      </c>
      <c r="K4" s="1">
        <f t="shared" si="1"/>
        <v>4524</v>
      </c>
    </row>
    <row r="5" spans="1:11" x14ac:dyDescent="0.35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2" t="s">
        <v>51</v>
      </c>
      <c r="I5" s="2" t="s">
        <v>59</v>
      </c>
      <c r="J5" s="1">
        <f t="shared" si="0"/>
        <v>5428</v>
      </c>
      <c r="K5" s="1">
        <f t="shared" si="1"/>
        <v>3879</v>
      </c>
    </row>
    <row r="6" spans="1:11" x14ac:dyDescent="0.35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2" t="s">
        <v>52</v>
      </c>
      <c r="I6" s="2" t="s">
        <v>94</v>
      </c>
      <c r="J6" s="1">
        <f>_xlfn.DAYS(I6,H6)</f>
        <v>5969</v>
      </c>
      <c r="K6" s="1">
        <f t="shared" si="1"/>
        <v>4264</v>
      </c>
    </row>
    <row r="7" spans="1:11" x14ac:dyDescent="0.35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2" t="s">
        <v>52</v>
      </c>
      <c r="I7" s="2" t="s">
        <v>61</v>
      </c>
      <c r="J7" s="1">
        <f t="shared" si="0"/>
        <v>4540</v>
      </c>
      <c r="K7" s="1">
        <f t="shared" si="1"/>
        <v>3244</v>
      </c>
    </row>
    <row r="8" spans="1:11" x14ac:dyDescent="0.35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2" t="s">
        <v>53</v>
      </c>
      <c r="I8" s="2" t="s">
        <v>61</v>
      </c>
      <c r="J8" s="1">
        <f t="shared" si="0"/>
        <v>3743</v>
      </c>
      <c r="K8" s="1">
        <f t="shared" si="1"/>
        <v>2675</v>
      </c>
    </row>
    <row r="9" spans="1:11" x14ac:dyDescent="0.35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2" t="s">
        <v>54</v>
      </c>
      <c r="I9" s="2" t="s">
        <v>95</v>
      </c>
      <c r="J9" s="1">
        <f t="shared" si="0"/>
        <v>4837</v>
      </c>
      <c r="K9" s="1">
        <f t="shared" si="1"/>
        <v>3456</v>
      </c>
    </row>
    <row r="10" spans="1:11" x14ac:dyDescent="0.35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2" t="s">
        <v>55</v>
      </c>
      <c r="I10" s="2" t="s">
        <v>95</v>
      </c>
      <c r="J10" s="1">
        <f>_xlfn.DAYS(I10,H10)</f>
        <v>4440</v>
      </c>
      <c r="K10" s="1">
        <f t="shared" si="1"/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Lenovo</cp:lastModifiedBy>
  <dcterms:created xsi:type="dcterms:W3CDTF">2021-12-16T14:18:34Z</dcterms:created>
  <dcterms:modified xsi:type="dcterms:W3CDTF">2023-08-29T05:46:00Z</dcterms:modified>
</cp:coreProperties>
</file>