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e\Downloads\"/>
    </mc:Choice>
  </mc:AlternateContent>
  <xr:revisionPtr revIDLastSave="0" documentId="13_ncr:1_{9E2696D0-EF24-44C4-A20D-A614AEB8195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U5646616_2022_2022" sheetId="1" r:id="rId1"/>
    <sheet name="StockInfo" sheetId="2" r:id="rId2"/>
    <sheet name="Transactions" sheetId="3" r:id="rId3"/>
    <sheet name="Output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A2" i="4"/>
  <c r="B2" i="4" s="1"/>
  <c r="F2" i="4"/>
  <c r="G2" i="4" s="1"/>
  <c r="O2" i="4"/>
  <c r="E2" i="4" s="1"/>
  <c r="N2" i="4"/>
  <c r="D2" i="4" s="1"/>
  <c r="C2" i="4" l="1"/>
  <c r="I2" i="4"/>
</calcChain>
</file>

<file path=xl/sharedStrings.xml><?xml version="1.0" encoding="utf-8"?>
<sst xmlns="http://schemas.openxmlformats.org/spreadsheetml/2006/main" count="71" uniqueCount="43">
  <si>
    <t>Header</t>
  </si>
  <si>
    <t>Data</t>
  </si>
  <si>
    <t>Asset Category</t>
  </si>
  <si>
    <t>Symbol</t>
  </si>
  <si>
    <t>Code</t>
  </si>
  <si>
    <t>Stocks</t>
  </si>
  <si>
    <t>ACAD</t>
  </si>
  <si>
    <t>USD</t>
  </si>
  <si>
    <t>Currency</t>
  </si>
  <si>
    <t>Trades</t>
  </si>
  <si>
    <t>DataDiscriminator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</si>
  <si>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</si>
  <si>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</si>
  <si>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</si>
  <si>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</si>
  <si>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</si>
  <si>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</si>
  <si>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</si>
  <si>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</si>
  <si>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</si>
  <si>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Order</t>
  </si>
  <si>
    <t>2022-01-05, 09:32:12</t>
  </si>
  <si>
    <t>O</t>
  </si>
  <si>
    <t>2022-01-05, 10:09:15</t>
  </si>
  <si>
    <t>C</t>
  </si>
  <si>
    <t>Description</t>
  </si>
  <si>
    <t>Security ID</t>
  </si>
  <si>
    <t>ACADIA PHARMACEUTICALS INC</t>
  </si>
  <si>
    <t>US0042251084</t>
  </si>
  <si>
    <t>symbol</t>
  </si>
  <si>
    <t>id</t>
  </si>
  <si>
    <t>description</t>
  </si>
  <si>
    <t>openingDate</t>
  </si>
  <si>
    <t>closingDate</t>
  </si>
  <si>
    <t>closingQuantity</t>
  </si>
  <si>
    <t>buyingCost</t>
  </si>
  <si>
    <t>sellingFee</t>
  </si>
  <si>
    <t>sellingCost</t>
  </si>
  <si>
    <t>helper</t>
  </si>
  <si>
    <t>withholdingTax</t>
  </si>
  <si>
    <t>country</t>
  </si>
  <si>
    <t>currency</t>
  </si>
  <si>
    <t>Ameerika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</si>
</sst>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m\.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14" fontId="19" fillId="0" borderId="0" xfId="0" applyNumberFormat="1" applyFont="1"/>
    <xf numFmtId="2" fontId="19" fillId="0" borderId="0" xfId="0" applyNumberFormat="1" applyFont="1"/>
    <xf numFmtId="164" fontId="18" fillId="33" borderId="0" xfId="0" applyNumberFormat="1" applyFont="1" applyFill="1"/>
    <xf numFmtId="0" fontId="18" fillId="33" borderId="0" xfId="0" applyFont="1" applyFill="1"/>
    <xf numFmtId="1" fontId="18" fillId="33" borderId="0" xfId="0" applyNumberFormat="1" applyFont="1" applyFill="1"/>
    <xf numFmtId="2" fontId="18" fillId="33" borderId="0" xfId="0" applyNumberFormat="1" applyFont="1" applyFill="1"/>
    <xf numFmtId="164" fontId="18" fillId="0" borderId="0" xfId="0" applyNumberFormat="1" applyFont="1"/>
    <xf numFmtId="164" fontId="19" fillId="0" borderId="0" xfId="0" applyNumberFormat="1" applyFont="1"/>
    <xf numFmtId="1" fontId="19" fillId="0" borderId="0" xfId="0" applyNumberFormat="1" applyFont="1"/>
    <xf numFmtId="49" fontId="18" fillId="33" borderId="0" xfId="0" applyNumberFormat="1" applyFont="1" applyFill="1"/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dre\Downloads\U5646616_2021_2021.xlsx" TargetMode="External"/><Relationship Id="rId1" Type="http://schemas.openxmlformats.org/officeDocument/2006/relationships/externalLinkPath" Target="U5646616_2021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U5646616_2021_2021"/>
      <sheetName val="StockInfo"/>
      <sheetName val="Transactions"/>
      <sheetName val="Output"/>
    </sheetNames>
    <sheetDataSet>
      <sheetData sheetId="0"/>
      <sheetData sheetId="1"/>
      <sheetData sheetId="2">
        <row r="2">
          <cell r="A2" t="str">
            <v>AA</v>
          </cell>
          <cell r="B2" t="str">
            <v>ALCOA CORP</v>
          </cell>
        </row>
        <row r="3">
          <cell r="A3" t="str">
            <v>AHPI</v>
          </cell>
          <cell r="B3" t="str">
            <v>ALLIED HEALTHCARE PRODUCTS</v>
          </cell>
        </row>
        <row r="4">
          <cell r="A4" t="str">
            <v>ALEC</v>
          </cell>
          <cell r="B4" t="str">
            <v>ALECTOR INC</v>
          </cell>
        </row>
        <row r="5">
          <cell r="A5" t="str">
            <v>AMC</v>
          </cell>
          <cell r="B5" t="str">
            <v>AMC ENTERTAINMENT HLDS-CL A</v>
          </cell>
        </row>
        <row r="6">
          <cell r="A6" t="str">
            <v>AMR</v>
          </cell>
          <cell r="B6" t="str">
            <v>ALPHA METALLURGICAL RESOURCE</v>
          </cell>
        </row>
        <row r="7">
          <cell r="A7" t="str">
            <v>AMRC</v>
          </cell>
          <cell r="B7" t="str">
            <v>AMERESCO INC-CL A</v>
          </cell>
        </row>
        <row r="8">
          <cell r="A8" t="str">
            <v>AMRS</v>
          </cell>
          <cell r="B8" t="str">
            <v>AMYRIS INC</v>
          </cell>
        </row>
        <row r="9">
          <cell r="A9" t="str">
            <v>ANY</v>
          </cell>
          <cell r="B9" t="str">
            <v>SPHERE 3D CORP</v>
          </cell>
        </row>
        <row r="10">
          <cell r="A10" t="str">
            <v>AOSL</v>
          </cell>
          <cell r="B10" t="str">
            <v>ALPHA &amp; OMEGA SEMICONDUCTOR</v>
          </cell>
        </row>
        <row r="11">
          <cell r="A11" t="str">
            <v>APHA</v>
          </cell>
          <cell r="B11" t="str">
            <v>APHRIA INC</v>
          </cell>
        </row>
        <row r="12">
          <cell r="A12" t="str">
            <v>APPS</v>
          </cell>
          <cell r="B12" t="str">
            <v>DIGITAL TURBINE INC</v>
          </cell>
        </row>
        <row r="13">
          <cell r="A13" t="str">
            <v>AR</v>
          </cell>
          <cell r="B13" t="str">
            <v>ANTERO RESOURCES CORP</v>
          </cell>
        </row>
        <row r="14">
          <cell r="A14" t="str">
            <v>ARNC</v>
          </cell>
          <cell r="B14" t="str">
            <v>ARCONIC CORP</v>
          </cell>
        </row>
        <row r="15">
          <cell r="A15" t="str">
            <v>ARVL</v>
          </cell>
          <cell r="B15" t="str">
            <v>ARRIVAL SA</v>
          </cell>
        </row>
        <row r="16">
          <cell r="A16" t="str">
            <v>ASAN</v>
          </cell>
          <cell r="B16" t="str">
            <v>ASANA INC - CL A</v>
          </cell>
        </row>
        <row r="17">
          <cell r="A17" t="str">
            <v>AXON</v>
          </cell>
          <cell r="B17" t="str">
            <v>AXON ENTERPRISE INC</v>
          </cell>
        </row>
        <row r="18">
          <cell r="A18" t="str">
            <v>BBBY</v>
          </cell>
          <cell r="B18" t="str">
            <v>BED BATH &amp; BEYOND INC</v>
          </cell>
        </row>
        <row r="19">
          <cell r="A19" t="str">
            <v>BGFV</v>
          </cell>
          <cell r="B19" t="str">
            <v>BIG 5 SPORTING GOODS CORP</v>
          </cell>
        </row>
        <row r="20">
          <cell r="A20" t="str">
            <v>BIG</v>
          </cell>
          <cell r="B20" t="str">
            <v>BIG LOTS INC</v>
          </cell>
        </row>
        <row r="21">
          <cell r="A21" t="str">
            <v>BITF</v>
          </cell>
          <cell r="B21" t="str">
            <v>BITFARMS LTD/CANADA</v>
          </cell>
        </row>
        <row r="22">
          <cell r="A22" t="str">
            <v>BLI</v>
          </cell>
          <cell r="B22" t="str">
            <v>BERKELEY LIGHTS INC</v>
          </cell>
        </row>
        <row r="23">
          <cell r="A23" t="str">
            <v>BNTX</v>
          </cell>
          <cell r="B23" t="str">
            <v>BIONTECH SE-ADR</v>
          </cell>
        </row>
        <row r="24">
          <cell r="A24" t="str">
            <v>BTBT</v>
          </cell>
          <cell r="B24" t="str">
            <v>BIT DIGITAL INC</v>
          </cell>
        </row>
        <row r="25">
          <cell r="A25" t="str">
            <v>CCJ</v>
          </cell>
          <cell r="B25" t="str">
            <v>CAMECO CORP</v>
          </cell>
        </row>
        <row r="26">
          <cell r="A26" t="str">
            <v>CELH</v>
          </cell>
          <cell r="B26" t="str">
            <v>CELSIUS HOLDINGS INC</v>
          </cell>
        </row>
        <row r="27">
          <cell r="A27" t="str">
            <v>CLDX</v>
          </cell>
          <cell r="B27" t="str">
            <v>CELLDEX THERAPEUTICS INC</v>
          </cell>
        </row>
        <row r="28">
          <cell r="A28" t="str">
            <v>COIN</v>
          </cell>
          <cell r="B28" t="str">
            <v>COINBASE GLOBAL INC -CLASS A</v>
          </cell>
        </row>
        <row r="29">
          <cell r="A29" t="str">
            <v>CPE</v>
          </cell>
          <cell r="B29" t="str">
            <v>CALLON PETROLEUM CO</v>
          </cell>
        </row>
        <row r="30">
          <cell r="A30" t="str">
            <v>CZR</v>
          </cell>
          <cell r="B30" t="str">
            <v>CAESARS ENTERTAINMENT INC</v>
          </cell>
        </row>
        <row r="31">
          <cell r="A31" t="str">
            <v>DAC</v>
          </cell>
          <cell r="B31" t="str">
            <v>DANAOS CORP</v>
          </cell>
        </row>
        <row r="32">
          <cell r="A32" t="str">
            <v>DMTK</v>
          </cell>
          <cell r="B32" t="str">
            <v>DERMTECH INC</v>
          </cell>
        </row>
        <row r="33">
          <cell r="A33" t="str">
            <v>DOCN</v>
          </cell>
          <cell r="B33" t="str">
            <v>DIGITALOCEAN HOLDINGS INC</v>
          </cell>
        </row>
        <row r="34">
          <cell r="A34" t="str">
            <v>EDIT</v>
          </cell>
          <cell r="B34" t="str">
            <v>EDITAS MEDICINE INC</v>
          </cell>
        </row>
        <row r="35">
          <cell r="A35" t="str">
            <v>ENPH</v>
          </cell>
          <cell r="B35" t="str">
            <v>ENPHASE ENERGY INC</v>
          </cell>
        </row>
        <row r="36">
          <cell r="A36" t="str">
            <v>EOSE</v>
          </cell>
          <cell r="B36" t="str">
            <v>EOS ENERGY ENTERPRISES INC</v>
          </cell>
        </row>
        <row r="37">
          <cell r="A37" t="str">
            <v>EQOS</v>
          </cell>
          <cell r="B37" t="str">
            <v>EQONEX LTD</v>
          </cell>
        </row>
        <row r="38">
          <cell r="A38" t="str">
            <v>FUTU</v>
          </cell>
          <cell r="B38" t="str">
            <v>FUTU HOLDINGS LTD-ADR</v>
          </cell>
        </row>
        <row r="39">
          <cell r="A39" t="str">
            <v>GALT</v>
          </cell>
          <cell r="B39" t="str">
            <v>GALECTIN THERAPEUTICS INC</v>
          </cell>
        </row>
        <row r="40">
          <cell r="A40" t="str">
            <v>GLOP</v>
          </cell>
          <cell r="B40" t="str">
            <v>GASLOG PARTNERS LP</v>
          </cell>
        </row>
        <row r="41">
          <cell r="A41" t="str">
            <v>GME</v>
          </cell>
          <cell r="B41" t="str">
            <v>GAMESTOP CORP-CLASS A</v>
          </cell>
        </row>
        <row r="42">
          <cell r="A42" t="str">
            <v>GRTX</v>
          </cell>
          <cell r="B42" t="str">
            <v>GALERA THERAPEUTICS INC</v>
          </cell>
        </row>
        <row r="43">
          <cell r="A43" t="str">
            <v>HUDI</v>
          </cell>
          <cell r="B43" t="str">
            <v>HUADI INTERNATIONAL GROUP CO</v>
          </cell>
        </row>
        <row r="44">
          <cell r="A44" t="str">
            <v>IKNX</v>
          </cell>
          <cell r="B44" t="str">
            <v>IKONICS CORP</v>
          </cell>
        </row>
        <row r="45">
          <cell r="A45" t="str">
            <v>ISEE</v>
          </cell>
          <cell r="B45" t="str">
            <v>IVERIC BIO INC</v>
          </cell>
        </row>
        <row r="46">
          <cell r="A46" t="str">
            <v>LAC</v>
          </cell>
          <cell r="B46" t="str">
            <v>LITHIUM AMERICAS CORP</v>
          </cell>
        </row>
        <row r="47">
          <cell r="A47" t="str">
            <v>LCID</v>
          </cell>
          <cell r="B47" t="str">
            <v>LUCID GROUP INC</v>
          </cell>
        </row>
        <row r="48">
          <cell r="A48" t="str">
            <v>LOVE</v>
          </cell>
          <cell r="B48" t="str">
            <v>LOVESAC CO/THE</v>
          </cell>
        </row>
        <row r="49">
          <cell r="A49" t="str">
            <v>MARA</v>
          </cell>
          <cell r="B49" t="str">
            <v>MARATHON DIGITAL HOLDINGS IN</v>
          </cell>
        </row>
        <row r="50">
          <cell r="A50" t="str">
            <v>MTDR</v>
          </cell>
          <cell r="B50" t="str">
            <v>MATADOR RESOURCES CO</v>
          </cell>
        </row>
        <row r="51">
          <cell r="A51" t="str">
            <v>MTTR</v>
          </cell>
          <cell r="B51" t="str">
            <v>MATTERPORT INC</v>
          </cell>
        </row>
        <row r="52">
          <cell r="A52" t="str">
            <v>NIO</v>
          </cell>
          <cell r="B52" t="str">
            <v>NIO INC - ADR</v>
          </cell>
        </row>
        <row r="53">
          <cell r="A53" t="str">
            <v>OEG</v>
          </cell>
          <cell r="B53" t="str">
            <v>ORBITAL ENERGY GROUP INC</v>
          </cell>
        </row>
        <row r="54">
          <cell r="A54" t="str">
            <v>PERI</v>
          </cell>
          <cell r="B54" t="str">
            <v>PERION NETWORK LTD</v>
          </cell>
        </row>
        <row r="55">
          <cell r="A55" t="str">
            <v>PLUG</v>
          </cell>
          <cell r="B55" t="str">
            <v>PLUG POWER INC</v>
          </cell>
        </row>
        <row r="56">
          <cell r="A56" t="str">
            <v>PRTA</v>
          </cell>
          <cell r="B56" t="str">
            <v>PROTHENA CORP PLC</v>
          </cell>
        </row>
        <row r="57">
          <cell r="A57" t="str">
            <v>PRVA</v>
          </cell>
          <cell r="B57" t="str">
            <v>PRIVIA HEALTH GROUP INC</v>
          </cell>
        </row>
        <row r="58">
          <cell r="A58" t="str">
            <v>PUMP</v>
          </cell>
          <cell r="B58" t="str">
            <v>PROPETRO HOLDING CORP</v>
          </cell>
        </row>
        <row r="59">
          <cell r="A59" t="str">
            <v>RIDE</v>
          </cell>
          <cell r="B59" t="str">
            <v>LORDSTOWN MOTORS CORP-CL A</v>
          </cell>
        </row>
        <row r="60">
          <cell r="A60" t="str">
            <v>RIOT</v>
          </cell>
          <cell r="B60" t="str">
            <v>RIOT BLOCKCHAIN INC</v>
          </cell>
        </row>
        <row r="61">
          <cell r="A61" t="str">
            <v>RYI</v>
          </cell>
          <cell r="B61" t="str">
            <v>RYERSON HOLDING CORP</v>
          </cell>
        </row>
        <row r="62">
          <cell r="A62" t="str">
            <v>SBH</v>
          </cell>
          <cell r="B62" t="str">
            <v>SALLY BEAUTY HOLDINGS INC</v>
          </cell>
        </row>
        <row r="63">
          <cell r="A63" t="str">
            <v>SEAS</v>
          </cell>
          <cell r="B63" t="str">
            <v>SEAWORLD ENTERTAINMENT INC</v>
          </cell>
        </row>
        <row r="64">
          <cell r="A64" t="str">
            <v>SFIX</v>
          </cell>
          <cell r="B64" t="str">
            <v>STITCH FIX INC-CLASS A</v>
          </cell>
        </row>
        <row r="65">
          <cell r="A65" t="str">
            <v>SHAK</v>
          </cell>
          <cell r="B65" t="str">
            <v>SHAKE SHACK INC - CLASS A</v>
          </cell>
        </row>
        <row r="66">
          <cell r="A66" t="str">
            <v>SI</v>
          </cell>
          <cell r="B66" t="str">
            <v>SILVERGATE CAPITAL CORP-CL A</v>
          </cell>
        </row>
        <row r="67">
          <cell r="A67" t="str">
            <v>SKIN</v>
          </cell>
          <cell r="B67" t="str">
            <v>BEAUTY HEALTH CO/THE</v>
          </cell>
        </row>
        <row r="68">
          <cell r="A68" t="str">
            <v>SLI</v>
          </cell>
          <cell r="B68" t="str">
            <v>STANDARD LITHIUM LTD</v>
          </cell>
        </row>
        <row r="69">
          <cell r="A69" t="str">
            <v>SPCE</v>
          </cell>
          <cell r="B69" t="str">
            <v>VIRGIN GALACTIC HOLDINGS INC</v>
          </cell>
        </row>
        <row r="70">
          <cell r="A70" t="str">
            <v>TBIO</v>
          </cell>
          <cell r="B70" t="str">
            <v>TRANSLATE BIO INC</v>
          </cell>
        </row>
        <row r="71">
          <cell r="A71" t="str">
            <v>TLRY</v>
          </cell>
          <cell r="B71" t="str">
            <v>TILRAY INC-CLASS 2 COMMON</v>
          </cell>
        </row>
        <row r="72">
          <cell r="A72" t="str">
            <v>TPST</v>
          </cell>
          <cell r="B72" t="str">
            <v>TEMPEST THERAPEUTICS INC</v>
          </cell>
        </row>
        <row r="73">
          <cell r="A73" t="str">
            <v>TTD</v>
          </cell>
          <cell r="B73" t="str">
            <v>TRADE DESK INC/THE -CLASS A</v>
          </cell>
        </row>
        <row r="74">
          <cell r="A74" t="str">
            <v>UAA</v>
          </cell>
          <cell r="B74" t="str">
            <v>UNDER ARMOUR INC-CLASS A</v>
          </cell>
        </row>
        <row r="75">
          <cell r="A75" t="str">
            <v>UNFI</v>
          </cell>
          <cell r="B75" t="str">
            <v>UNITED NATURAL FOODS INC</v>
          </cell>
        </row>
        <row r="76">
          <cell r="A76" t="str">
            <v>UPST</v>
          </cell>
          <cell r="B76" t="str">
            <v>UPSTART HOLDINGS INC</v>
          </cell>
        </row>
        <row r="77">
          <cell r="A77" t="str">
            <v>UPWK</v>
          </cell>
          <cell r="B77" t="str">
            <v>UPWORK INC</v>
          </cell>
        </row>
        <row r="78">
          <cell r="A78" t="str">
            <v>UROY</v>
          </cell>
          <cell r="B78" t="str">
            <v>URANIUM ROYALTY CORP</v>
          </cell>
        </row>
        <row r="79">
          <cell r="A79" t="str">
            <v>VERV</v>
          </cell>
          <cell r="B79" t="str">
            <v>VERVE THERAPEUTICS INC</v>
          </cell>
        </row>
        <row r="80">
          <cell r="A80" t="str">
            <v>VET</v>
          </cell>
          <cell r="B80" t="str">
            <v>VERMILION ENERGY INC</v>
          </cell>
        </row>
        <row r="81">
          <cell r="A81" t="str">
            <v>VSTM</v>
          </cell>
          <cell r="B81" t="str">
            <v>VERASTEM INC</v>
          </cell>
        </row>
        <row r="82">
          <cell r="A82" t="str">
            <v>ZI</v>
          </cell>
          <cell r="B82" t="str">
            <v>ZOOMINFO TECHNOLOGIES INC-A</v>
          </cell>
        </row>
        <row r="83">
          <cell r="A83" t="str">
            <v>ZIM</v>
          </cell>
          <cell r="B83" t="str">
            <v>ZIM INTEGRATED SHIPPING SERV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sqref="A1:XFD1048576"/>
    </sheetView>
  </sheetViews>
  <sheetFormatPr defaultRowHeight="14.4" x14ac:dyDescent="0.3"/>
  <cols>
    <col min="1" max="1" width="6.5546875" bestFit="1" customWidth="1"/>
    <col min="2" max="2" width="7" bestFit="1" customWidth="1"/>
    <col min="3" max="3" width="16.109375" bestFit="1" customWidth="1"/>
    <col min="4" max="4" width="13.5546875" bestFit="1" customWidth="1"/>
    <col min="5" max="5" width="8.5546875" bestFit="1" customWidth="1"/>
    <col min="6" max="6" width="7.33203125" bestFit="1" customWidth="1"/>
    <col min="7" max="7" width="18.5546875" bestFit="1" customWidth="1"/>
    <col min="8" max="8" width="8.33203125" bestFit="1" customWidth="1"/>
    <col min="9" max="9" width="7.109375" bestFit="1" customWidth="1"/>
    <col min="10" max="10" width="7.21875" bestFit="1" customWidth="1"/>
    <col min="11" max="11" width="8.6640625" bestFit="1" customWidth="1"/>
    <col min="12" max="12" width="11.6640625" bestFit="1" customWidth="1"/>
    <col min="13" max="13" width="6.6640625" bestFit="1" customWidth="1"/>
    <col min="14" max="14" width="11.21875" bestFit="1" customWidth="1"/>
    <col min="15" max="15" width="8.88671875" bestFit="1" customWidth="1"/>
    <col min="16" max="16" width="5.33203125" bestFit="1" customWidth="1"/>
    <col min="17" max="17" width="5.21875" bestFit="1" customWidth="1"/>
  </cols>
  <sheetData>
    <row r="1" spans="1:16" s="1" customFormat="1" x14ac:dyDescent="0.3">
      <c r="A1" s="1" t="s">
        <v>9</v>
      </c>
      <c r="B1" s="1" t="s">
        <v>0</v>
      </c>
      <c r="C1" s="1" t="s">
        <v>10</v>
      </c>
      <c r="D1" s="1" t="s">
        <v>2</v>
      </c>
      <c r="E1" s="1" t="s">
        <v>8</v>
      </c>
      <c r="F1" s="1" t="s">
        <v>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4</v>
      </c>
    </row>
    <row r="2" spans="1:16" x14ac:dyDescent="0.3">
      <c r="A2" t="s">
        <v>9</v>
      </c>
      <c r="B2" t="s">
        <v>1</v>
      </c>
      <c r="C2" t="s">
        <v>20</v>
      </c>
      <c r="D2" t="s">
        <v>5</v>
      </c>
      <c r="E2" t="s">
        <v>7</v>
      </c>
      <c r="F2" t="s">
        <v>6</v>
      </c>
      <c r="G2" t="s">
        <v>21</v>
      </c>
      <c r="H2">
        <v>20</v>
      </c>
      <c r="I2">
        <v>24.59</v>
      </c>
      <c r="J2">
        <v>23.11</v>
      </c>
      <c r="K2">
        <v>-491.8</v>
      </c>
      <c r="L2" s="2">
        <v>-1</v>
      </c>
      <c r="M2">
        <v>492.8</v>
      </c>
      <c r="N2">
        <v>0</v>
      </c>
      <c r="O2">
        <v>-29.6</v>
      </c>
      <c r="P2" t="s">
        <v>22</v>
      </c>
    </row>
    <row r="3" spans="1:16" x14ac:dyDescent="0.3">
      <c r="A3" t="s">
        <v>9</v>
      </c>
      <c r="B3" t="s">
        <v>1</v>
      </c>
      <c r="C3" t="s">
        <v>20</v>
      </c>
      <c r="D3" t="s">
        <v>5</v>
      </c>
      <c r="E3" t="s">
        <v>7</v>
      </c>
      <c r="F3" t="s">
        <v>6</v>
      </c>
      <c r="G3" t="s">
        <v>23</v>
      </c>
      <c r="H3">
        <v>-20</v>
      </c>
      <c r="I3">
        <v>24.18</v>
      </c>
      <c r="J3">
        <v>23.11</v>
      </c>
      <c r="K3" s="2">
        <v>483.6</v>
      </c>
      <c r="L3">
        <v>-1.0048463599999999</v>
      </c>
      <c r="M3">
        <v>-492.8</v>
      </c>
      <c r="N3">
        <v>-10.204846</v>
      </c>
      <c r="O3">
        <v>21.4</v>
      </c>
      <c r="P3" t="s">
        <v>24</v>
      </c>
    </row>
    <row r="5" spans="1:16" x14ac:dyDescent="0.3">
      <c r="K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sqref="A1:XFD1048576"/>
    </sheetView>
  </sheetViews>
  <sheetFormatPr defaultRowHeight="13.2" x14ac:dyDescent="0.25"/>
  <cols>
    <col min="1" max="1" width="7.44140625" style="4" bestFit="1" customWidth="1"/>
    <col min="2" max="2" width="30.33203125" style="4" bestFit="1" customWidth="1"/>
    <col min="3" max="3" width="13.5546875" style="4" bestFit="1" customWidth="1"/>
    <col min="4" max="4" width="11.33203125" style="4" bestFit="1" customWidth="1"/>
    <col min="5" max="5" width="9.77734375" style="4" bestFit="1" customWidth="1"/>
    <col min="6" max="6" width="9.44140625" style="4" bestFit="1" customWidth="1"/>
    <col min="7" max="7" width="5.88671875" style="4" bestFit="1" customWidth="1"/>
    <col min="8" max="16384" width="8.88671875" style="4"/>
  </cols>
  <sheetData>
    <row r="1" spans="1:3" x14ac:dyDescent="0.25">
      <c r="A1" s="3" t="s">
        <v>3</v>
      </c>
      <c r="B1" s="3" t="s">
        <v>25</v>
      </c>
      <c r="C1" s="3" t="s">
        <v>26</v>
      </c>
    </row>
    <row r="2" spans="1:3" x14ac:dyDescent="0.25">
      <c r="A2" s="4" t="s">
        <v>6</v>
      </c>
      <c r="B2" s="4" t="s">
        <v>27</v>
      </c>
      <c r="C2" s="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sqref="A1:XFD1048576"/>
    </sheetView>
  </sheetViews>
  <sheetFormatPr defaultColWidth="16.44140625" defaultRowHeight="13.2" x14ac:dyDescent="0.25"/>
  <cols>
    <col min="1" max="1" width="2" style="4" bestFit="1" customWidth="1"/>
    <col min="2" max="2" width="7.44140625" style="4" bestFit="1" customWidth="1"/>
    <col min="3" max="3" width="18.77734375" style="6" bestFit="1" customWidth="1"/>
    <col min="4" max="4" width="8.44140625" style="4" bestFit="1" customWidth="1"/>
    <col min="5" max="5" width="7.6640625" style="4" bestFit="1" customWidth="1"/>
    <col min="6" max="6" width="7.88671875" style="4" bestFit="1" customWidth="1"/>
    <col min="7" max="7" width="9.21875" style="4" bestFit="1" customWidth="1"/>
    <col min="8" max="8" width="11.6640625" style="4" bestFit="1" customWidth="1"/>
    <col min="9" max="9" width="6.6640625" style="4" bestFit="1" customWidth="1"/>
    <col min="10" max="10" width="11.77734375" style="4" bestFit="1" customWidth="1"/>
    <col min="11" max="11" width="5.6640625" style="4" bestFit="1" customWidth="1"/>
    <col min="12" max="12" width="2.33203125" style="4" bestFit="1" customWidth="1"/>
    <col min="13" max="16384" width="16.44140625" style="4"/>
  </cols>
  <sheetData>
    <row r="1" spans="1:12" x14ac:dyDescent="0.25">
      <c r="B1" s="3" t="s">
        <v>3</v>
      </c>
      <c r="C1" s="5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4</v>
      </c>
    </row>
    <row r="2" spans="1:12" x14ac:dyDescent="0.25">
      <c r="A2" s="4">
        <v>1</v>
      </c>
      <c r="B2" s="4" t="s">
        <v>6</v>
      </c>
      <c r="C2" s="6" t="s">
        <v>21</v>
      </c>
      <c r="D2" s="4">
        <v>20</v>
      </c>
      <c r="E2" s="4">
        <v>24.59</v>
      </c>
      <c r="F2" s="4">
        <v>23.11</v>
      </c>
      <c r="G2" s="4">
        <v>-491.8</v>
      </c>
      <c r="H2" s="7">
        <v>-1</v>
      </c>
      <c r="I2" s="4">
        <v>492.8</v>
      </c>
      <c r="J2" s="4">
        <v>0</v>
      </c>
      <c r="K2" s="4">
        <v>-29.6</v>
      </c>
      <c r="L2" s="4" t="s">
        <v>22</v>
      </c>
    </row>
    <row r="3" spans="1:12" x14ac:dyDescent="0.25">
      <c r="A3" s="4">
        <v>2</v>
      </c>
      <c r="B3" s="4" t="s">
        <v>6</v>
      </c>
      <c r="C3" s="6" t="s">
        <v>23</v>
      </c>
      <c r="D3" s="4">
        <v>-20</v>
      </c>
      <c r="E3" s="4">
        <v>24.18</v>
      </c>
      <c r="F3" s="4">
        <v>23.11</v>
      </c>
      <c r="G3" s="4">
        <v>483.6</v>
      </c>
      <c r="H3" s="4">
        <v>-1.0048463599999999</v>
      </c>
      <c r="I3" s="4">
        <v>-492.8</v>
      </c>
      <c r="J3" s="4">
        <v>-10.204846</v>
      </c>
      <c r="K3" s="4">
        <v>21.4</v>
      </c>
      <c r="L3" s="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0"/>
  <sheetViews>
    <sheetView tabSelected="1" zoomScale="85" zoomScaleNormal="85" workbookViewId="0"/>
  </sheetViews>
  <sheetFormatPr defaultColWidth="12.88671875" defaultRowHeight="13.2" x14ac:dyDescent="0.25"/>
  <cols>
    <col min="1" max="1" width="7.21875" style="4" bestFit="1" customWidth="1"/>
    <col min="2" max="2" width="13.5546875" style="4" bestFit="1" customWidth="1"/>
    <col min="3" max="3" width="12.77734375" style="4" bestFit="1" customWidth="1"/>
    <col min="4" max="4" width="12" style="13" bestFit="1" customWidth="1"/>
    <col min="5" max="5" width="11.21875" style="4" bestFit="1" customWidth="1"/>
    <col min="6" max="6" width="14.77734375" style="14" bestFit="1" customWidth="1"/>
    <col min="7" max="7" width="11" style="7" bestFit="1" customWidth="1"/>
    <col min="8" max="8" width="9.6640625" style="7" bestFit="1" customWidth="1"/>
    <col min="9" max="9" width="10.6640625" style="7" bestFit="1" customWidth="1"/>
    <col min="10" max="10" width="14.33203125" style="7" bestFit="1" customWidth="1"/>
    <col min="11" max="11" width="8.6640625" style="16" bestFit="1" customWidth="1"/>
    <col min="12" max="12" width="8.77734375" style="16" bestFit="1" customWidth="1"/>
    <col min="13" max="13" width="4" style="4" customWidth="1"/>
    <col min="14" max="15" width="18.77734375" style="4" bestFit="1" customWidth="1"/>
    <col min="16" max="16" width="6.44140625" style="4" bestFit="1" customWidth="1"/>
    <col min="17" max="16384" width="12.88671875" style="4"/>
  </cols>
  <sheetData>
    <row r="1" spans="1:16" x14ac:dyDescent="0.25">
      <c r="A1" s="3" t="s">
        <v>29</v>
      </c>
      <c r="B1" s="8" t="s">
        <v>30</v>
      </c>
      <c r="C1" s="8" t="s">
        <v>31</v>
      </c>
      <c r="D1" s="8" t="s">
        <v>32</v>
      </c>
      <c r="E1" s="9" t="s">
        <v>33</v>
      </c>
      <c r="F1" s="10" t="s">
        <v>34</v>
      </c>
      <c r="G1" s="11" t="s">
        <v>35</v>
      </c>
      <c r="H1" s="11" t="s">
        <v>36</v>
      </c>
      <c r="I1" s="11" t="s">
        <v>37</v>
      </c>
      <c r="J1" s="11" t="s">
        <v>39</v>
      </c>
      <c r="K1" s="15" t="s">
        <v>40</v>
      </c>
      <c r="L1" s="15" t="s">
        <v>41</v>
      </c>
      <c r="M1" s="3"/>
      <c r="N1" s="12" t="s">
        <v>32</v>
      </c>
      <c r="O1" s="3" t="s">
        <v>33</v>
      </c>
      <c r="P1" s="3" t="s">
        <v>38</v>
      </c>
    </row>
    <row r="2" spans="1:16" x14ac:dyDescent="0.25">
      <c r="A2" s="4" t="str">
        <f>Transactions!B2</f>
        <v>ACAD</v>
      </c>
      <c r="B2" s="4" t="str">
        <f>LOOKUP(A2,StockInfo!$A$2:$A$83,StockInfo!$C$2:$C$83)</f>
        <v>US0042251084</v>
      </c>
      <c r="C2" s="4" t="str">
        <f>LOOKUP(A2,[1]StockInfo!$A$2:$A$83,[1]StockInfo!$B$2:$B$83)</f>
        <v>ALCOA CORP</v>
      </c>
      <c r="D2" s="13">
        <f ca="1">DATE((LEFT(N2,4)),RIGHT(LEFT(N2,7),2),RIGHT(LEFT(N2,10),2) )</f>
        <v>44566</v>
      </c>
      <c r="E2" s="13">
        <f ca="1">DATE((LEFT(O2,4)),RIGHT(LEFT(O2,7),2),RIGHT(LEFT(O2,10),2) )</f>
        <v>44566</v>
      </c>
      <c r="F2" s="14">
        <f ca="1">OFFSET(Transactions!$D$2,P2*2,0)</f>
        <v>20</v>
      </c>
      <c r="G2" s="7">
        <f ca="1">ROUND(F2*OFFSET(Transactions!$E$2,P2*2,0),2)</f>
        <v>491.8</v>
      </c>
      <c r="H2" s="7">
        <f ca="1">ROUND(OFFSET(Transactions!$H$3,P2*2,0),2)</f>
        <v>-1</v>
      </c>
      <c r="I2" s="7">
        <f ca="1">ROUND(F2*OFFSET(Transactions!$E$3,P2*2,0),2)</f>
        <v>483.6</v>
      </c>
      <c r="J2" s="7">
        <v>0</v>
      </c>
      <c r="K2" s="16" t="s">
        <v>42</v>
      </c>
      <c r="L2" s="16" t="s">
        <v>7</v>
      </c>
      <c r="N2" s="4" t="str">
        <f ca="1">OFFSET(Transactions!$C$2,P2*2,0)</f>
        <v>2022-01-05, 09:32:12</v>
      </c>
      <c r="O2" s="4" t="str">
        <f ca="1">OFFSET(Transactions!$C$3,P2*2,0)</f>
        <v>2022-01-05, 10:09:15</v>
      </c>
      <c r="P2" s="4">
        <v>0</v>
      </c>
    </row>
    <row r="3" spans="1:16" x14ac:dyDescent="0.25">
      <c r="E3" s="13"/>
    </row>
    <row r="4" spans="1:16" x14ac:dyDescent="0.25">
      <c r="E4" s="13"/>
    </row>
    <row r="5" spans="1:16" x14ac:dyDescent="0.25">
      <c r="E5" s="13"/>
    </row>
    <row r="6" spans="1:16" x14ac:dyDescent="0.25">
      <c r="E6" s="13"/>
    </row>
    <row r="7" spans="1:16" x14ac:dyDescent="0.25">
      <c r="E7" s="13"/>
    </row>
    <row r="8" spans="1:16" x14ac:dyDescent="0.25">
      <c r="E8" s="13"/>
    </row>
    <row r="9" spans="1:16" x14ac:dyDescent="0.25">
      <c r="E9" s="13"/>
    </row>
    <row r="10" spans="1:16" x14ac:dyDescent="0.25">
      <c r="E10" s="13"/>
    </row>
    <row r="11" spans="1:16" x14ac:dyDescent="0.25">
      <c r="E11" s="13"/>
    </row>
    <row r="12" spans="1:16" x14ac:dyDescent="0.25">
      <c r="E12" s="13"/>
    </row>
    <row r="13" spans="1:16" x14ac:dyDescent="0.25">
      <c r="E13" s="13"/>
    </row>
    <row r="14" spans="1:16" x14ac:dyDescent="0.25">
      <c r="E14" s="13"/>
    </row>
    <row r="15" spans="1:16" x14ac:dyDescent="0.25">
      <c r="E15" s="13"/>
    </row>
    <row r="16" spans="1:16" x14ac:dyDescent="0.25">
      <c r="E16" s="13"/>
    </row>
    <row r="17" spans="5:5" x14ac:dyDescent="0.25">
      <c r="E17" s="13"/>
    </row>
    <row r="18" spans="5:5" x14ac:dyDescent="0.25">
      <c r="E18" s="13"/>
    </row>
    <row r="19" spans="5:5" x14ac:dyDescent="0.25">
      <c r="E19" s="13"/>
    </row>
    <row r="20" spans="5:5" x14ac:dyDescent="0.25">
      <c r="E20" s="13"/>
    </row>
    <row r="21" spans="5:5" x14ac:dyDescent="0.25">
      <c r="E21" s="13"/>
    </row>
    <row r="22" spans="5:5" x14ac:dyDescent="0.25">
      <c r="E22" s="13"/>
    </row>
    <row r="23" spans="5:5" x14ac:dyDescent="0.25">
      <c r="E23" s="13"/>
    </row>
    <row r="24" spans="5:5" x14ac:dyDescent="0.25">
      <c r="E24" s="13"/>
    </row>
    <row r="25" spans="5:5" x14ac:dyDescent="0.25">
      <c r="E25" s="13"/>
    </row>
    <row r="26" spans="5:5" x14ac:dyDescent="0.25">
      <c r="E26" s="13"/>
    </row>
    <row r="27" spans="5:5" x14ac:dyDescent="0.25">
      <c r="E27" s="13"/>
    </row>
    <row r="28" spans="5:5" x14ac:dyDescent="0.25">
      <c r="E28" s="13"/>
    </row>
    <row r="29" spans="5:5" x14ac:dyDescent="0.25">
      <c r="E29" s="13"/>
    </row>
    <row r="30" spans="5:5" x14ac:dyDescent="0.25">
      <c r="E30" s="13"/>
    </row>
    <row r="31" spans="5:5" x14ac:dyDescent="0.25">
      <c r="E31" s="13"/>
    </row>
    <row r="32" spans="5:5" x14ac:dyDescent="0.25">
      <c r="E32" s="13"/>
    </row>
    <row r="33" spans="5:5" x14ac:dyDescent="0.25">
      <c r="E33" s="13"/>
    </row>
    <row r="34" spans="5:5" x14ac:dyDescent="0.25">
      <c r="E34" s="13"/>
    </row>
    <row r="35" spans="5:5" x14ac:dyDescent="0.25">
      <c r="E35" s="13"/>
    </row>
    <row r="36" spans="5:5" x14ac:dyDescent="0.25">
      <c r="E36" s="13"/>
    </row>
    <row r="37" spans="5:5" x14ac:dyDescent="0.25">
      <c r="E37" s="13"/>
    </row>
    <row r="38" spans="5:5" x14ac:dyDescent="0.25">
      <c r="E38" s="13"/>
    </row>
    <row r="39" spans="5:5" x14ac:dyDescent="0.25">
      <c r="E39" s="13"/>
    </row>
    <row r="40" spans="5:5" x14ac:dyDescent="0.25">
      <c r="E40" s="13"/>
    </row>
    <row r="41" spans="5:5" x14ac:dyDescent="0.25">
      <c r="E41" s="13"/>
    </row>
    <row r="42" spans="5:5" x14ac:dyDescent="0.25">
      <c r="E42" s="13"/>
    </row>
    <row r="43" spans="5:5" x14ac:dyDescent="0.25">
      <c r="E43" s="13"/>
    </row>
    <row r="44" spans="5:5" x14ac:dyDescent="0.25">
      <c r="E44" s="13"/>
    </row>
    <row r="45" spans="5:5" x14ac:dyDescent="0.25">
      <c r="E45" s="13"/>
    </row>
    <row r="46" spans="5:5" x14ac:dyDescent="0.25">
      <c r="E46" s="13"/>
    </row>
    <row r="47" spans="5:5" x14ac:dyDescent="0.25">
      <c r="E47" s="13"/>
    </row>
    <row r="48" spans="5:5" x14ac:dyDescent="0.25">
      <c r="E48" s="13"/>
    </row>
    <row r="49" spans="5:5" x14ac:dyDescent="0.25">
      <c r="E49" s="13"/>
    </row>
    <row r="50" spans="5:5" x14ac:dyDescent="0.25">
      <c r="E50" s="13"/>
    </row>
    <row r="51" spans="5:5" x14ac:dyDescent="0.25">
      <c r="E51" s="13"/>
    </row>
    <row r="52" spans="5:5" x14ac:dyDescent="0.25">
      <c r="E52" s="13"/>
    </row>
    <row r="53" spans="5:5" x14ac:dyDescent="0.25">
      <c r="E53" s="13"/>
    </row>
    <row r="54" spans="5:5" x14ac:dyDescent="0.25">
      <c r="E54" s="13"/>
    </row>
    <row r="55" spans="5:5" x14ac:dyDescent="0.25">
      <c r="E55" s="13"/>
    </row>
    <row r="56" spans="5:5" x14ac:dyDescent="0.25">
      <c r="E56" s="13"/>
    </row>
    <row r="57" spans="5:5" x14ac:dyDescent="0.25">
      <c r="E57" s="13"/>
    </row>
    <row r="58" spans="5:5" x14ac:dyDescent="0.25">
      <c r="E58" s="13"/>
    </row>
    <row r="59" spans="5:5" x14ac:dyDescent="0.25">
      <c r="E59" s="13"/>
    </row>
    <row r="60" spans="5:5" x14ac:dyDescent="0.25">
      <c r="E60" s="13"/>
    </row>
    <row r="61" spans="5:5" x14ac:dyDescent="0.25">
      <c r="E61" s="13"/>
    </row>
    <row r="62" spans="5:5" x14ac:dyDescent="0.25">
      <c r="E62" s="13"/>
    </row>
    <row r="63" spans="5:5" x14ac:dyDescent="0.25">
      <c r="E63" s="13"/>
    </row>
    <row r="64" spans="5:5" x14ac:dyDescent="0.25">
      <c r="E64" s="13"/>
    </row>
    <row r="65" spans="5:5" x14ac:dyDescent="0.25">
      <c r="E65" s="13"/>
    </row>
    <row r="66" spans="5:5" x14ac:dyDescent="0.25">
      <c r="E66" s="13"/>
    </row>
    <row r="67" spans="5:5" x14ac:dyDescent="0.25">
      <c r="E67" s="13"/>
    </row>
    <row r="68" spans="5:5" x14ac:dyDescent="0.25">
      <c r="E68" s="13"/>
    </row>
    <row r="69" spans="5:5" x14ac:dyDescent="0.25">
      <c r="E69" s="13"/>
    </row>
    <row r="70" spans="5:5" x14ac:dyDescent="0.25">
      <c r="E70" s="13"/>
    </row>
    <row r="71" spans="5:5" x14ac:dyDescent="0.25">
      <c r="E71" s="13"/>
    </row>
    <row r="72" spans="5:5" x14ac:dyDescent="0.25">
      <c r="E72" s="13"/>
    </row>
    <row r="73" spans="5:5" x14ac:dyDescent="0.25">
      <c r="E73" s="13"/>
    </row>
    <row r="74" spans="5:5" x14ac:dyDescent="0.25">
      <c r="E74" s="13"/>
    </row>
    <row r="75" spans="5:5" x14ac:dyDescent="0.25">
      <c r="E75" s="13"/>
    </row>
    <row r="76" spans="5:5" x14ac:dyDescent="0.25">
      <c r="E76" s="13"/>
    </row>
    <row r="77" spans="5:5" x14ac:dyDescent="0.25">
      <c r="E77" s="13"/>
    </row>
    <row r="78" spans="5:5" x14ac:dyDescent="0.25">
      <c r="E78" s="13"/>
    </row>
    <row r="79" spans="5:5" x14ac:dyDescent="0.25">
      <c r="E79" s="13"/>
    </row>
    <row r="80" spans="5:5" x14ac:dyDescent="0.25">
      <c r="E80" s="13"/>
    </row>
    <row r="81" spans="5:5" x14ac:dyDescent="0.25">
      <c r="E81" s="13"/>
    </row>
    <row r="82" spans="5:5" x14ac:dyDescent="0.25">
      <c r="E82" s="13"/>
    </row>
    <row r="83" spans="5:5" x14ac:dyDescent="0.25">
      <c r="E83" s="13"/>
    </row>
    <row r="84" spans="5:5" x14ac:dyDescent="0.25">
      <c r="E84" s="13"/>
    </row>
    <row r="85" spans="5:5" x14ac:dyDescent="0.25">
      <c r="E85" s="13"/>
    </row>
    <row r="86" spans="5:5" x14ac:dyDescent="0.25">
      <c r="E86" s="13"/>
    </row>
    <row r="87" spans="5:5" x14ac:dyDescent="0.25">
      <c r="E87" s="13"/>
    </row>
    <row r="88" spans="5:5" x14ac:dyDescent="0.25">
      <c r="E88" s="13"/>
    </row>
    <row r="89" spans="5:5" x14ac:dyDescent="0.25">
      <c r="E89" s="13"/>
    </row>
    <row r="90" spans="5:5" x14ac:dyDescent="0.25">
      <c r="E90" s="13"/>
    </row>
    <row r="91" spans="5:5" x14ac:dyDescent="0.25">
      <c r="E91" s="13"/>
    </row>
    <row r="92" spans="5:5" x14ac:dyDescent="0.25">
      <c r="E92" s="13"/>
    </row>
    <row r="93" spans="5:5" x14ac:dyDescent="0.25">
      <c r="E93" s="13"/>
    </row>
    <row r="94" spans="5:5" x14ac:dyDescent="0.25">
      <c r="E94" s="13"/>
    </row>
    <row r="95" spans="5:5" x14ac:dyDescent="0.25">
      <c r="E95" s="13"/>
    </row>
    <row r="96" spans="5:5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3"/>
    </row>
    <row r="105" spans="5:5" x14ac:dyDescent="0.25">
      <c r="E105" s="13"/>
    </row>
    <row r="106" spans="5:5" x14ac:dyDescent="0.25">
      <c r="E106" s="13"/>
    </row>
    <row r="107" spans="5:5" x14ac:dyDescent="0.25">
      <c r="E107" s="13"/>
    </row>
    <row r="108" spans="5:5" x14ac:dyDescent="0.25">
      <c r="E108" s="13"/>
    </row>
    <row r="109" spans="5:5" x14ac:dyDescent="0.25">
      <c r="E109" s="13"/>
    </row>
    <row r="110" spans="5:5" x14ac:dyDescent="0.25">
      <c r="E11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U5646616_2022_2022</vt:lpstr>
      <vt:lpstr>StockInfo</vt:lpstr>
      <vt:lpstr>Transactions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Indrek Jaadla</dc:creator>
  <cp:lastModifiedBy>Indrek Jaadla</cp:lastModifiedBy>
  <dcterms:created xsi:type="dcterms:W3CDTF">2023-05-16T18:59:50Z</dcterms:created>
  <dcterms:modified xsi:type="dcterms:W3CDTF">2023-05-17T06:50:58Z</dcterms:modified>
</cp:coreProperties>
</file>